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AA88" lockStructure="1"/>
  <bookViews>
    <workbookView xWindow="14385" yWindow="0" windowWidth="14430" windowHeight="12765" tabRatio="791" firstSheet="2" activeTab="2"/>
  </bookViews>
  <sheets>
    <sheet name="プルダウンリスト" sheetId="46" state="hidden" r:id="rId1"/>
    <sheet name="上限額一覧" sheetId="47" state="hidden" r:id="rId2"/>
    <sheet name="申請書類リスト" sheetId="50" r:id="rId3"/>
    <sheet name="チェックシート" sheetId="51" r:id="rId4"/>
    <sheet name="様式第１　交付申請書 " sheetId="45" r:id="rId5"/>
    <sheet name="10-1_超高層_申請者の詳細" sheetId="6" r:id="rId6"/>
    <sheet name="10-1_超高層_全体概要" sheetId="1" r:id="rId7"/>
    <sheet name="10-1_超高層_補助事業概要図" sheetId="9" r:id="rId8"/>
    <sheet name="10-1_超高層_住戸一覧" sheetId="30" r:id="rId9"/>
    <sheet name="10-1_超高層_設備タイプ別設備仕様書　" sheetId="39" r:id="rId10"/>
    <sheet name="10-1_超高層_エネルギー計測計画図" sheetId="17" r:id="rId11"/>
    <sheet name="10-1_超高層_事業実施工程" sheetId="27" r:id="rId12"/>
    <sheet name="10-1_超高層_事業予定_補助事業実施体制" sheetId="24" r:id="rId13"/>
    <sheet name="10-1_超高層_概略予算書（まとめ）" sheetId="20" r:id="rId14"/>
    <sheet name="10-1_超高層_概略予算明細書（全体）" sheetId="12" r:id="rId15"/>
    <sheet name="10-1_超高層_概略予算明細書（１年目）" sheetId="36" r:id="rId16"/>
    <sheet name="10-1_超高層_概略予算明細書（２年目）" sheetId="37" r:id="rId17"/>
    <sheet name="10-1_超高層_概略予算明細書（３年目）" sheetId="38" r:id="rId18"/>
    <sheet name="10-1_超高層_概略予算明細書（４年目）" sheetId="48" r:id="rId19"/>
    <sheet name="10-1_超高層_概略予算明細書（５年目）" sheetId="49" r:id="rId20"/>
    <sheet name="date1" sheetId="29" state="hidden" r:id="rId21"/>
  </sheets>
  <definedNames>
    <definedName name="_xlnm._FilterDatabase" localSheetId="20" hidden="1">date1!$H$12:$H$22</definedName>
    <definedName name="_xlnm._FilterDatabase" localSheetId="1" hidden="1">上限額一覧!$A$18:$E$68</definedName>
    <definedName name="Ａ．居室シーリングライト" localSheetId="15">#REF!</definedName>
    <definedName name="Ａ．居室シーリングライト" localSheetId="16">#REF!</definedName>
    <definedName name="Ａ．居室シーリングライト" localSheetId="17">#REF!</definedName>
    <definedName name="Ａ．居室シーリングライト" localSheetId="18">#REF!</definedName>
    <definedName name="Ａ．居室シーリングライト" localSheetId="19">#REF!</definedName>
    <definedName name="Ａ．居室シーリングライト" localSheetId="11">#REF!</definedName>
    <definedName name="Ａ．居室シーリングライト" localSheetId="12">#REF!</definedName>
    <definedName name="Ａ．居室シーリングライト" localSheetId="8">#REF!</definedName>
    <definedName name="Ａ．居室シーリングライト" localSheetId="3">#REF!</definedName>
    <definedName name="Ａ．居室シーリングライト">#REF!</definedName>
    <definedName name="Ｂ．ダウンライト" localSheetId="15">#REF!</definedName>
    <definedName name="Ｂ．ダウンライト" localSheetId="16">#REF!</definedName>
    <definedName name="Ｂ．ダウンライト" localSheetId="17">#REF!</definedName>
    <definedName name="Ｂ．ダウンライト" localSheetId="18">#REF!</definedName>
    <definedName name="Ｂ．ダウンライト" localSheetId="19">#REF!</definedName>
    <definedName name="Ｂ．ダウンライト" localSheetId="11">#REF!</definedName>
    <definedName name="Ｂ．ダウンライト" localSheetId="12">#REF!</definedName>
    <definedName name="Ｂ．ダウンライト" localSheetId="8">#REF!</definedName>
    <definedName name="Ｂ．ダウンライト" localSheetId="3">#REF!</definedName>
    <definedName name="Ｂ．ダウンライト">#REF!</definedName>
    <definedName name="Ｃ．ペンダント" localSheetId="15">#REF!</definedName>
    <definedName name="Ｃ．ペンダント" localSheetId="16">#REF!</definedName>
    <definedName name="Ｃ．ペンダント" localSheetId="17">#REF!</definedName>
    <definedName name="Ｃ．ペンダント" localSheetId="18">#REF!</definedName>
    <definedName name="Ｃ．ペンダント" localSheetId="19">#REF!</definedName>
    <definedName name="Ｃ．ペンダント" localSheetId="11">#REF!</definedName>
    <definedName name="Ｃ．ペンダント" localSheetId="12">#REF!</definedName>
    <definedName name="Ｃ．ペンダント" localSheetId="8">#REF!</definedName>
    <definedName name="Ｃ．ペンダント" localSheetId="3">#REF!</definedName>
    <definedName name="Ｃ．ペンダント">#REF!</definedName>
    <definedName name="Ｄ．室内用スポットライト" localSheetId="15">#REF!</definedName>
    <definedName name="Ｄ．室内用スポットライト" localSheetId="16">#REF!</definedName>
    <definedName name="Ｄ．室内用スポットライト" localSheetId="17">#REF!</definedName>
    <definedName name="Ｄ．室内用スポットライト" localSheetId="18">#REF!</definedName>
    <definedName name="Ｄ．室内用スポットライト" localSheetId="19">#REF!</definedName>
    <definedName name="Ｄ．室内用スポットライト" localSheetId="11">#REF!</definedName>
    <definedName name="Ｄ．室内用スポットライト" localSheetId="12">#REF!</definedName>
    <definedName name="Ｄ．室内用スポットライト" localSheetId="8">#REF!</definedName>
    <definedName name="Ｄ．室内用スポットライト">#REF!</definedName>
    <definedName name="Ｅ．ブラケット" localSheetId="15">#REF!</definedName>
    <definedName name="Ｅ．ブラケット" localSheetId="16">#REF!</definedName>
    <definedName name="Ｅ．ブラケット" localSheetId="17">#REF!</definedName>
    <definedName name="Ｅ．ブラケット" localSheetId="18">#REF!</definedName>
    <definedName name="Ｅ．ブラケット" localSheetId="19">#REF!</definedName>
    <definedName name="Ｅ．ブラケット" localSheetId="11">#REF!</definedName>
    <definedName name="Ｅ．ブラケット" localSheetId="12">#REF!</definedName>
    <definedName name="Ｅ．ブラケット" localSheetId="8">#REF!</definedName>
    <definedName name="Ｅ．ブラケット">#REF!</definedName>
    <definedName name="Ｆ．非居室のシーリングライト" localSheetId="15">#REF!</definedName>
    <definedName name="Ｆ．非居室のシーリングライト" localSheetId="16">#REF!</definedName>
    <definedName name="Ｆ．非居室のシーリングライト" localSheetId="17">#REF!</definedName>
    <definedName name="Ｆ．非居室のシーリングライト" localSheetId="18">#REF!</definedName>
    <definedName name="Ｆ．非居室のシーリングライト" localSheetId="19">#REF!</definedName>
    <definedName name="Ｆ．非居室のシーリングライト" localSheetId="11">#REF!</definedName>
    <definedName name="Ｆ．非居室のシーリングライト" localSheetId="12">#REF!</definedName>
    <definedName name="Ｆ．非居室のシーリングライト" localSheetId="8">#REF!</definedName>
    <definedName name="Ｆ．非居室のシーリングライト">#REF!</definedName>
    <definedName name="Ｇ．足元灯" localSheetId="15">#REF!</definedName>
    <definedName name="Ｇ．足元灯" localSheetId="16">#REF!</definedName>
    <definedName name="Ｇ．足元灯" localSheetId="17">#REF!</definedName>
    <definedName name="Ｇ．足元灯" localSheetId="18">#REF!</definedName>
    <definedName name="Ｇ．足元灯" localSheetId="19">#REF!</definedName>
    <definedName name="Ｇ．足元灯" localSheetId="11">#REF!</definedName>
    <definedName name="Ｇ．足元灯" localSheetId="12">#REF!</definedName>
    <definedName name="Ｇ．足元灯" localSheetId="8">#REF!</definedName>
    <definedName name="Ｇ．足元灯">#REF!</definedName>
    <definedName name="_xlnm.Print_Area" localSheetId="10">'10-1_超高層_エネルギー計測計画図'!$B$3:$AJ$53</definedName>
    <definedName name="_xlnm.Print_Area" localSheetId="13">'10-1_超高層_概略予算書（まとめ）'!$B$7:$AC$75</definedName>
    <definedName name="_xlnm.Print_Area" localSheetId="15">'10-1_超高層_概略予算明細書（１年目）'!$B$10:$O$636</definedName>
    <definedName name="_xlnm.Print_Area" localSheetId="16">'10-1_超高層_概略予算明細書（２年目）'!$B$10:$O$636</definedName>
    <definedName name="_xlnm.Print_Area" localSheetId="17">'10-1_超高層_概略予算明細書（３年目）'!$B$10:$O$636</definedName>
    <definedName name="_xlnm.Print_Area" localSheetId="18">'10-1_超高層_概略予算明細書（４年目）'!$B$10:$O$636</definedName>
    <definedName name="_xlnm.Print_Area" localSheetId="19">'10-1_超高層_概略予算明細書（５年目）'!$B$10:$O$636</definedName>
    <definedName name="_xlnm.Print_Area" localSheetId="14">'10-1_超高層_概略予算明細書（全体）'!$B$10:$O$636</definedName>
    <definedName name="_xlnm.Print_Area" localSheetId="11">'10-1_超高層_事業実施工程'!$B$4:$BW$35</definedName>
    <definedName name="_xlnm.Print_Area" localSheetId="12">'10-1_超高層_事業予定_補助事業実施体制'!$B$3:$AJ$47</definedName>
    <definedName name="_xlnm.Print_Area" localSheetId="8">'10-1_超高層_住戸一覧'!$B$3:$AJ$111</definedName>
    <definedName name="_xlnm.Print_Area" localSheetId="5">'10-1_超高層_申請者の詳細'!$B$3:$AJ$42</definedName>
    <definedName name="_xlnm.Print_Area" localSheetId="9">'10-1_超高層_設備タイプ別設備仕様書　'!$B$3:$AR$55</definedName>
    <definedName name="_xlnm.Print_Area" localSheetId="6">'10-1_超高層_全体概要'!$B$3:$AZ$126</definedName>
    <definedName name="_xlnm.Print_Area" localSheetId="7">'10-1_超高層_補助事業概要図'!$B$3:$BW$34</definedName>
    <definedName name="_xlnm.Print_Area" localSheetId="3">チェックシート!$B$2:$J$87</definedName>
    <definedName name="_xlnm.Print_Area" localSheetId="2">申請書類リスト!$B$3:$G$34</definedName>
    <definedName name="_xlnm.Print_Area" localSheetId="4">'様式第１　交付申請書 '!$A$1:$AQ$241</definedName>
    <definedName name="_xlnm.Print_Titles" localSheetId="13">'10-1_超高層_概略予算書（まとめ）'!$8:$9</definedName>
    <definedName name="_xlnm.Print_Titles" localSheetId="15">'10-1_超高層_概略予算明細書（１年目）'!$B:$O,'10-1_超高層_概略予算明細書（１年目）'!$12:$14</definedName>
    <definedName name="_xlnm.Print_Titles" localSheetId="16">'10-1_超高層_概略予算明細書（２年目）'!$B:$O,'10-1_超高層_概略予算明細書（２年目）'!$12:$14</definedName>
    <definedName name="_xlnm.Print_Titles" localSheetId="17">'10-1_超高層_概略予算明細書（３年目）'!$B:$O,'10-1_超高層_概略予算明細書（３年目）'!$12:$14</definedName>
    <definedName name="_xlnm.Print_Titles" localSheetId="18">'10-1_超高層_概略予算明細書（４年目）'!$B:$O,'10-1_超高層_概略予算明細書（４年目）'!$12:$14</definedName>
    <definedName name="_xlnm.Print_Titles" localSheetId="19">'10-1_超高層_概略予算明細書（５年目）'!$B:$O,'10-1_超高層_概略予算明細書（５年目）'!$12:$14</definedName>
    <definedName name="_xlnm.Print_Titles" localSheetId="14">'10-1_超高層_概略予算明細書（全体）'!$B:$O,'10-1_超高層_概略予算明細書（全体）'!$12:$14</definedName>
    <definedName name="_xlnm.Print_Titles" localSheetId="8">'10-1_超高層_住戸一覧'!$3:$6</definedName>
    <definedName name="WEBプログラム" localSheetId="15">#REF!</definedName>
    <definedName name="WEBプログラム" localSheetId="16">#REF!</definedName>
    <definedName name="WEBプログラム" localSheetId="17">#REF!</definedName>
    <definedName name="WEBプログラム" localSheetId="18">#REF!</definedName>
    <definedName name="WEBプログラム" localSheetId="19">#REF!</definedName>
    <definedName name="WEBプログラム" localSheetId="11">#REF!</definedName>
    <definedName name="WEBプログラム" localSheetId="12">#REF!</definedName>
    <definedName name="WEBプログラム" localSheetId="8">#REF!</definedName>
    <definedName name="WEBプログラム" localSheetId="3">#REF!</definedName>
    <definedName name="WEBプログラム">#REF!</definedName>
    <definedName name="スポットライト" localSheetId="15">#REF!</definedName>
    <definedName name="スポットライト" localSheetId="16">#REF!</definedName>
    <definedName name="スポットライト" localSheetId="17">#REF!</definedName>
    <definedName name="スポットライト" localSheetId="18">#REF!</definedName>
    <definedName name="スポットライト" localSheetId="19">#REF!</definedName>
    <definedName name="スポットライト" localSheetId="11">#REF!</definedName>
    <definedName name="スポットライト" localSheetId="12">#REF!</definedName>
    <definedName name="スポットライト" localSheetId="8">#REF!</definedName>
    <definedName name="スポットライト" localSheetId="3">#REF!</definedName>
    <definedName name="スポットライト">#REF!</definedName>
    <definedName name="ダウンライト" localSheetId="15">#REF!</definedName>
    <definedName name="ダウンライト" localSheetId="16">#REF!</definedName>
    <definedName name="ダウンライト" localSheetId="17">#REF!</definedName>
    <definedName name="ダウンライト" localSheetId="18">#REF!</definedName>
    <definedName name="ダウンライト" localSheetId="19">#REF!</definedName>
    <definedName name="ダウンライト" localSheetId="11">#REF!</definedName>
    <definedName name="ダウンライト" localSheetId="12">#REF!</definedName>
    <definedName name="ダウンライト" localSheetId="8">#REF!</definedName>
    <definedName name="ダウンライト" localSheetId="3">#REF!</definedName>
    <definedName name="ダウンライト">#REF!</definedName>
    <definedName name="フットライト" localSheetId="15">#REF!</definedName>
    <definedName name="フットライト" localSheetId="16">#REF!</definedName>
    <definedName name="フットライト" localSheetId="17">#REF!</definedName>
    <definedName name="フットライト" localSheetId="18">#REF!</definedName>
    <definedName name="フットライト" localSheetId="19">#REF!</definedName>
    <definedName name="フットライト" localSheetId="11">#REF!</definedName>
    <definedName name="フットライト" localSheetId="12">#REF!</definedName>
    <definedName name="フットライト" localSheetId="8">#REF!</definedName>
    <definedName name="フットライト">#REF!</definedName>
    <definedName name="ブラケット" localSheetId="15">#REF!</definedName>
    <definedName name="ブラケット" localSheetId="16">#REF!</definedName>
    <definedName name="ブラケット" localSheetId="17">#REF!</definedName>
    <definedName name="ブラケット" localSheetId="18">#REF!</definedName>
    <definedName name="ブラケット" localSheetId="19">#REF!</definedName>
    <definedName name="ブラケット" localSheetId="11">#REF!</definedName>
    <definedName name="ブラケット" localSheetId="12">#REF!</definedName>
    <definedName name="ブラケット" localSheetId="8">#REF!</definedName>
    <definedName name="ブラケット">#REF!</definedName>
    <definedName name="ペンダント" localSheetId="15">#REF!</definedName>
    <definedName name="ペンダント" localSheetId="16">#REF!</definedName>
    <definedName name="ペンダント" localSheetId="17">#REF!</definedName>
    <definedName name="ペンダント" localSheetId="18">#REF!</definedName>
    <definedName name="ペンダント" localSheetId="19">#REF!</definedName>
    <definedName name="ペンダント" localSheetId="11">#REF!</definedName>
    <definedName name="ペンダント" localSheetId="12">#REF!</definedName>
    <definedName name="ペンダント" localSheetId="8">#REF!</definedName>
    <definedName name="ペンダント">#REF!</definedName>
    <definedName name="開始月" localSheetId="15">#REF!</definedName>
    <definedName name="開始月" localSheetId="16">#REF!</definedName>
    <definedName name="開始月" localSheetId="17">#REF!</definedName>
    <definedName name="開始月" localSheetId="18">#REF!</definedName>
    <definedName name="開始月" localSheetId="19">#REF!</definedName>
    <definedName name="開始月" localSheetId="11">#REF!</definedName>
    <definedName name="開始月" localSheetId="12">#REF!</definedName>
    <definedName name="開始月" localSheetId="8">#REF!</definedName>
    <definedName name="開始月">#REF!</definedName>
    <definedName name="開始日" localSheetId="15">#REF!</definedName>
    <definedName name="開始日" localSheetId="16">#REF!</definedName>
    <definedName name="開始日" localSheetId="17">#REF!</definedName>
    <definedName name="開始日" localSheetId="18">#REF!</definedName>
    <definedName name="開始日" localSheetId="19">#REF!</definedName>
    <definedName name="開始日" localSheetId="11">#REF!</definedName>
    <definedName name="開始日" localSheetId="12">#REF!</definedName>
    <definedName name="開始日" localSheetId="8">#REF!</definedName>
    <definedName name="開始日">#REF!</definedName>
    <definedName name="開始年" localSheetId="15">#REF!</definedName>
    <definedName name="開始年" localSheetId="16">#REF!</definedName>
    <definedName name="開始年" localSheetId="17">#REF!</definedName>
    <definedName name="開始年" localSheetId="18">#REF!</definedName>
    <definedName name="開始年" localSheetId="19">#REF!</definedName>
    <definedName name="開始年" localSheetId="11">#REF!</definedName>
    <definedName name="開始年" localSheetId="12">#REF!</definedName>
    <definedName name="開始年" localSheetId="8">#REF!</definedName>
    <definedName name="開始年">#REF!</definedName>
    <definedName name="居室シーリングライト" localSheetId="15">#REF!</definedName>
    <definedName name="居室シーリングライト" localSheetId="16">#REF!</definedName>
    <definedName name="居室シーリングライト" localSheetId="17">#REF!</definedName>
    <definedName name="居室シーリングライト" localSheetId="18">#REF!</definedName>
    <definedName name="居室シーリングライト" localSheetId="19">#REF!</definedName>
    <definedName name="居室シーリングライト" localSheetId="11">#REF!</definedName>
    <definedName name="居室シーリングライト" localSheetId="12">#REF!</definedName>
    <definedName name="居室シーリングライト" localSheetId="8">#REF!</definedName>
    <definedName name="居室シーリングライト">#REF!</definedName>
    <definedName name="照明器具" localSheetId="15">#REF!</definedName>
    <definedName name="照明器具" localSheetId="16">#REF!</definedName>
    <definedName name="照明器具" localSheetId="17">#REF!</definedName>
    <definedName name="照明器具" localSheetId="18">#REF!</definedName>
    <definedName name="照明器具" localSheetId="19">#REF!</definedName>
    <definedName name="照明器具" localSheetId="11">#REF!</definedName>
    <definedName name="照明器具" localSheetId="12">#REF!</definedName>
    <definedName name="照明器具" localSheetId="8">#REF!</definedName>
    <definedName name="照明器具">#REF!</definedName>
    <definedName name="締切月" localSheetId="15">#REF!</definedName>
    <definedName name="締切月" localSheetId="16">#REF!</definedName>
    <definedName name="締切月" localSheetId="17">#REF!</definedName>
    <definedName name="締切月" localSheetId="18">#REF!</definedName>
    <definedName name="締切月" localSheetId="19">#REF!</definedName>
    <definedName name="締切月" localSheetId="11">#REF!</definedName>
    <definedName name="締切月" localSheetId="12">#REF!</definedName>
    <definedName name="締切月" localSheetId="8">#REF!</definedName>
    <definedName name="締切月">#REF!</definedName>
    <definedName name="締切日" localSheetId="15">#REF!</definedName>
    <definedName name="締切日" localSheetId="16">#REF!</definedName>
    <definedName name="締切日" localSheetId="17">#REF!</definedName>
    <definedName name="締切日" localSheetId="18">#REF!</definedName>
    <definedName name="締切日" localSheetId="19">#REF!</definedName>
    <definedName name="締切日" localSheetId="11">#REF!</definedName>
    <definedName name="締切日" localSheetId="12">#REF!</definedName>
    <definedName name="締切日" localSheetId="8">#REF!</definedName>
    <definedName name="締切日">#REF!</definedName>
    <definedName name="締切年" localSheetId="15">#REF!</definedName>
    <definedName name="締切年" localSheetId="16">#REF!</definedName>
    <definedName name="締切年" localSheetId="17">#REF!</definedName>
    <definedName name="締切年" localSheetId="18">#REF!</definedName>
    <definedName name="締切年" localSheetId="19">#REF!</definedName>
    <definedName name="締切年" localSheetId="11">#REF!</definedName>
    <definedName name="締切年" localSheetId="12">#REF!</definedName>
    <definedName name="締切年" localSheetId="8">#REF!</definedName>
    <definedName name="締切年">#REF!</definedName>
  </definedNames>
  <calcPr calcId="145621"/>
</workbook>
</file>

<file path=xl/calcChain.xml><?xml version="1.0" encoding="utf-8"?>
<calcChain xmlns="http://schemas.openxmlformats.org/spreadsheetml/2006/main">
  <c r="C81" i="12" l="1"/>
  <c r="B81" i="12"/>
  <c r="C80" i="12"/>
  <c r="B80" i="12"/>
  <c r="C79" i="12"/>
  <c r="B79" i="12"/>
  <c r="C78" i="12"/>
  <c r="B78" i="12"/>
  <c r="C77" i="12"/>
  <c r="B77" i="12"/>
  <c r="C76" i="12"/>
  <c r="B76" i="12"/>
  <c r="C75" i="12"/>
  <c r="B75" i="12"/>
  <c r="C74" i="12"/>
  <c r="B74" i="12"/>
  <c r="C73" i="12"/>
  <c r="B73" i="12"/>
  <c r="C72" i="12"/>
  <c r="B72" i="12"/>
  <c r="C71" i="12"/>
  <c r="B71" i="12"/>
  <c r="C70" i="12"/>
  <c r="B70" i="12"/>
  <c r="C69" i="12"/>
  <c r="B69" i="12"/>
  <c r="C68" i="12"/>
  <c r="B68" i="12"/>
  <c r="C67" i="12"/>
  <c r="B67" i="12"/>
  <c r="E56" i="12" l="1"/>
  <c r="E55" i="12"/>
  <c r="E54" i="12"/>
  <c r="E53" i="12"/>
  <c r="E52" i="12"/>
  <c r="E51" i="12"/>
  <c r="E50" i="12"/>
  <c r="E49" i="12"/>
  <c r="E48" i="12"/>
  <c r="E47" i="12"/>
  <c r="E46" i="12"/>
  <c r="E45" i="12"/>
  <c r="E44" i="12"/>
  <c r="E43" i="12"/>
  <c r="E42" i="12"/>
  <c r="I8" i="1" l="1"/>
  <c r="AF89" i="45" l="1"/>
  <c r="S89" i="45"/>
  <c r="K89" i="45"/>
  <c r="AF87" i="45" l="1"/>
  <c r="AF85" i="45"/>
  <c r="AF83" i="45"/>
  <c r="AG42" i="1" l="1"/>
  <c r="AQ42" i="1" s="1"/>
  <c r="W42" i="1"/>
  <c r="AQ41" i="1"/>
  <c r="AQ40" i="1"/>
  <c r="AQ39" i="1"/>
  <c r="AQ38" i="1"/>
  <c r="AQ37" i="1"/>
  <c r="AQ36" i="1"/>
  <c r="AQ35" i="1"/>
  <c r="AQ34" i="1"/>
  <c r="AQ33" i="1"/>
  <c r="AQ32" i="1"/>
  <c r="AQ31" i="1"/>
  <c r="AQ30" i="1"/>
  <c r="N56" i="12" l="1"/>
  <c r="N55" i="12"/>
  <c r="N54" i="12"/>
  <c r="N53" i="12"/>
  <c r="N52" i="12"/>
  <c r="N51" i="12"/>
  <c r="N50" i="12"/>
  <c r="N49" i="12"/>
  <c r="N48" i="12"/>
  <c r="N47" i="12"/>
  <c r="N46" i="12"/>
  <c r="N45" i="12"/>
  <c r="N44" i="12"/>
  <c r="C56" i="12"/>
  <c r="B56" i="12"/>
  <c r="C55" i="12"/>
  <c r="B55" i="12"/>
  <c r="C54" i="12"/>
  <c r="B54" i="12"/>
  <c r="C53" i="12"/>
  <c r="B53" i="12"/>
  <c r="C52" i="12"/>
  <c r="B52" i="12"/>
  <c r="C51" i="12"/>
  <c r="B51" i="12"/>
  <c r="C50" i="12"/>
  <c r="B50" i="12"/>
  <c r="C49" i="12"/>
  <c r="B49" i="12"/>
  <c r="C48" i="12"/>
  <c r="B48" i="12"/>
  <c r="C47" i="12"/>
  <c r="B47" i="12"/>
  <c r="C46" i="12"/>
  <c r="B46" i="12"/>
  <c r="C45" i="12"/>
  <c r="B45" i="12"/>
  <c r="C44" i="12"/>
  <c r="B44" i="12"/>
  <c r="C43" i="12"/>
  <c r="B43" i="12"/>
  <c r="C42" i="12"/>
  <c r="B42" i="12"/>
  <c r="E81" i="12"/>
  <c r="E80" i="12"/>
  <c r="E79" i="12"/>
  <c r="E78" i="12"/>
  <c r="E77" i="12"/>
  <c r="E76" i="12"/>
  <c r="E75" i="12"/>
  <c r="E74" i="12"/>
  <c r="E73" i="12"/>
  <c r="E72" i="12"/>
  <c r="E71" i="12"/>
  <c r="E70" i="12"/>
  <c r="E69" i="12"/>
  <c r="E68" i="12"/>
  <c r="E67" i="12"/>
  <c r="M98" i="12"/>
  <c r="N81" i="12" l="1"/>
  <c r="N80" i="12"/>
  <c r="N79" i="12"/>
  <c r="N78" i="12"/>
  <c r="N77" i="12"/>
  <c r="N76" i="12"/>
  <c r="N75" i="12"/>
  <c r="N74" i="12"/>
  <c r="N73" i="12"/>
  <c r="N72" i="12"/>
  <c r="N71" i="12"/>
  <c r="N70" i="12"/>
  <c r="N69" i="12"/>
  <c r="L81" i="12"/>
  <c r="L80" i="12"/>
  <c r="L79" i="12"/>
  <c r="L78" i="12"/>
  <c r="L77" i="12"/>
  <c r="L76" i="12"/>
  <c r="L75" i="12"/>
  <c r="L74" i="12"/>
  <c r="L73" i="12"/>
  <c r="L72" i="12"/>
  <c r="L71" i="12"/>
  <c r="L70" i="12"/>
  <c r="L69" i="12"/>
  <c r="J81" i="12"/>
  <c r="J80" i="12"/>
  <c r="J79" i="12"/>
  <c r="J78" i="12"/>
  <c r="J77" i="12"/>
  <c r="J76" i="12"/>
  <c r="J75" i="12"/>
  <c r="J74" i="12"/>
  <c r="J73" i="12"/>
  <c r="J72" i="12"/>
  <c r="J71" i="12"/>
  <c r="J70" i="12"/>
  <c r="J69" i="12"/>
  <c r="L56" i="12"/>
  <c r="L55" i="12"/>
  <c r="L54" i="12"/>
  <c r="L53" i="12"/>
  <c r="L52" i="12"/>
  <c r="L51" i="12"/>
  <c r="L50" i="12"/>
  <c r="L49" i="12"/>
  <c r="L48" i="12"/>
  <c r="L47" i="12"/>
  <c r="L46" i="12"/>
  <c r="L45" i="12"/>
  <c r="L44" i="12"/>
  <c r="J56" i="12"/>
  <c r="J55" i="12"/>
  <c r="J54" i="12"/>
  <c r="J53" i="12"/>
  <c r="J52" i="12"/>
  <c r="J51" i="12"/>
  <c r="J50" i="12"/>
  <c r="J49" i="12"/>
  <c r="J48" i="12"/>
  <c r="J47" i="12"/>
  <c r="J46" i="12"/>
  <c r="J45" i="12"/>
  <c r="J44" i="12"/>
  <c r="I6" i="1" l="1"/>
  <c r="L635" i="49" l="1"/>
  <c r="L636" i="49" s="1"/>
  <c r="J635" i="49"/>
  <c r="N635" i="49" s="1"/>
  <c r="N634" i="49"/>
  <c r="L634" i="49"/>
  <c r="J634" i="49"/>
  <c r="J636" i="49" s="1"/>
  <c r="N636" i="49" s="1"/>
  <c r="M633" i="49"/>
  <c r="L633" i="49"/>
  <c r="J633" i="49"/>
  <c r="N633" i="49" s="1"/>
  <c r="N632" i="49"/>
  <c r="M632" i="49"/>
  <c r="L632" i="49"/>
  <c r="J632" i="49"/>
  <c r="M631" i="49"/>
  <c r="L631" i="49"/>
  <c r="J631" i="49"/>
  <c r="N631" i="49" s="1"/>
  <c r="N630" i="49"/>
  <c r="M630" i="49"/>
  <c r="L630" i="49"/>
  <c r="J630" i="49"/>
  <c r="M629" i="49"/>
  <c r="L629" i="49"/>
  <c r="J629" i="49"/>
  <c r="N629" i="49" s="1"/>
  <c r="N628" i="49"/>
  <c r="M628" i="49"/>
  <c r="L628" i="49"/>
  <c r="J628" i="49"/>
  <c r="M627" i="49"/>
  <c r="L627" i="49"/>
  <c r="J627" i="49"/>
  <c r="N627" i="49" s="1"/>
  <c r="N626" i="49"/>
  <c r="M626" i="49"/>
  <c r="L626" i="49"/>
  <c r="J626" i="49"/>
  <c r="M625" i="49"/>
  <c r="L625" i="49"/>
  <c r="J625" i="49"/>
  <c r="N625" i="49" s="1"/>
  <c r="N624" i="49"/>
  <c r="M624" i="49"/>
  <c r="L624" i="49"/>
  <c r="J624" i="49"/>
  <c r="M623" i="49"/>
  <c r="L623" i="49"/>
  <c r="J623" i="49"/>
  <c r="N623" i="49" s="1"/>
  <c r="N622" i="49"/>
  <c r="M622" i="49"/>
  <c r="L622" i="49"/>
  <c r="J622" i="49"/>
  <c r="M621" i="49"/>
  <c r="L621" i="49"/>
  <c r="J621" i="49"/>
  <c r="N621" i="49" s="1"/>
  <c r="N620" i="49"/>
  <c r="M620" i="49"/>
  <c r="L620" i="49"/>
  <c r="J620" i="49"/>
  <c r="M619" i="49"/>
  <c r="L619" i="49"/>
  <c r="J619" i="49"/>
  <c r="N619" i="49" s="1"/>
  <c r="N618" i="49"/>
  <c r="M618" i="49"/>
  <c r="L618" i="49"/>
  <c r="J618" i="49"/>
  <c r="M617" i="49"/>
  <c r="L617" i="49"/>
  <c r="J617" i="49"/>
  <c r="N617" i="49" s="1"/>
  <c r="N616" i="49"/>
  <c r="M616" i="49"/>
  <c r="L616" i="49"/>
  <c r="J616" i="49"/>
  <c r="M615" i="49"/>
  <c r="L615" i="49"/>
  <c r="J615" i="49"/>
  <c r="N615" i="49" s="1"/>
  <c r="N614" i="49"/>
  <c r="M614" i="49"/>
  <c r="L614" i="49"/>
  <c r="J614" i="49"/>
  <c r="M613" i="49"/>
  <c r="L613" i="49"/>
  <c r="J613" i="49"/>
  <c r="N613" i="49" s="1"/>
  <c r="N612" i="49"/>
  <c r="M612" i="49"/>
  <c r="L612" i="49"/>
  <c r="J612" i="49"/>
  <c r="M611" i="49"/>
  <c r="L611" i="49"/>
  <c r="J611" i="49"/>
  <c r="N611" i="49" s="1"/>
  <c r="N610" i="49"/>
  <c r="M610" i="49"/>
  <c r="L610" i="49"/>
  <c r="J610" i="49"/>
  <c r="M609" i="49"/>
  <c r="L609" i="49"/>
  <c r="J609" i="49"/>
  <c r="N609" i="49" s="1"/>
  <c r="N608" i="49"/>
  <c r="M608" i="49"/>
  <c r="L608" i="49"/>
  <c r="J608" i="49"/>
  <c r="M607" i="49"/>
  <c r="L607" i="49"/>
  <c r="J607" i="49"/>
  <c r="N607" i="49" s="1"/>
  <c r="N606" i="49"/>
  <c r="M606" i="49"/>
  <c r="L606" i="49"/>
  <c r="J606" i="49"/>
  <c r="M605" i="49"/>
  <c r="L605" i="49"/>
  <c r="J605" i="49"/>
  <c r="N605" i="49" s="1"/>
  <c r="N604" i="49"/>
  <c r="M604" i="49"/>
  <c r="L604" i="49"/>
  <c r="J604" i="49"/>
  <c r="M603" i="49"/>
  <c r="L603" i="49"/>
  <c r="J603" i="49"/>
  <c r="N603" i="49" s="1"/>
  <c r="L600" i="49"/>
  <c r="J600" i="49"/>
  <c r="N600" i="49" s="1"/>
  <c r="L599" i="49"/>
  <c r="L601" i="49" s="1"/>
  <c r="J599" i="49"/>
  <c r="N598" i="49"/>
  <c r="M598" i="49"/>
  <c r="L598" i="49"/>
  <c r="J598" i="49"/>
  <c r="M597" i="49"/>
  <c r="L597" i="49"/>
  <c r="J597" i="49"/>
  <c r="N597" i="49" s="1"/>
  <c r="N596" i="49"/>
  <c r="M596" i="49"/>
  <c r="L596" i="49"/>
  <c r="J596" i="49"/>
  <c r="M595" i="49"/>
  <c r="L595" i="49"/>
  <c r="J595" i="49"/>
  <c r="N595" i="49" s="1"/>
  <c r="N594" i="49"/>
  <c r="M594" i="49"/>
  <c r="L594" i="49"/>
  <c r="J594" i="49"/>
  <c r="M593" i="49"/>
  <c r="L593" i="49"/>
  <c r="J593" i="49"/>
  <c r="N593" i="49" s="1"/>
  <c r="N592" i="49"/>
  <c r="M592" i="49"/>
  <c r="L592" i="49"/>
  <c r="J592" i="49"/>
  <c r="M591" i="49"/>
  <c r="L591" i="49"/>
  <c r="J591" i="49"/>
  <c r="N590" i="49"/>
  <c r="M590" i="49"/>
  <c r="L590" i="49"/>
  <c r="J590" i="49"/>
  <c r="M589" i="49"/>
  <c r="L589" i="49"/>
  <c r="J589" i="49"/>
  <c r="N589" i="49" s="1"/>
  <c r="N588" i="49"/>
  <c r="M588" i="49"/>
  <c r="L588" i="49"/>
  <c r="J588" i="49"/>
  <c r="M587" i="49"/>
  <c r="L587" i="49"/>
  <c r="J587" i="49"/>
  <c r="N587" i="49" s="1"/>
  <c r="N586" i="49"/>
  <c r="M586" i="49"/>
  <c r="L586" i="49"/>
  <c r="J586" i="49"/>
  <c r="M585" i="49"/>
  <c r="L585" i="49"/>
  <c r="J585" i="49"/>
  <c r="N584" i="49"/>
  <c r="M584" i="49"/>
  <c r="L584" i="49"/>
  <c r="J584" i="49"/>
  <c r="M583" i="49"/>
  <c r="L583" i="49"/>
  <c r="J583" i="49"/>
  <c r="N583" i="49" s="1"/>
  <c r="N582" i="49"/>
  <c r="M582" i="49"/>
  <c r="L582" i="49"/>
  <c r="J582" i="49"/>
  <c r="M581" i="49"/>
  <c r="L581" i="49"/>
  <c r="J581" i="49"/>
  <c r="N581" i="49" s="1"/>
  <c r="N580" i="49"/>
  <c r="M580" i="49"/>
  <c r="L580" i="49"/>
  <c r="J580" i="49"/>
  <c r="M579" i="49"/>
  <c r="L579" i="49"/>
  <c r="J579" i="49"/>
  <c r="N579" i="49" s="1"/>
  <c r="N578" i="49"/>
  <c r="M578" i="49"/>
  <c r="L578" i="49"/>
  <c r="J578" i="49"/>
  <c r="M577" i="49"/>
  <c r="L577" i="49"/>
  <c r="J577" i="49"/>
  <c r="N577" i="49" s="1"/>
  <c r="N576" i="49"/>
  <c r="M576" i="49"/>
  <c r="L576" i="49"/>
  <c r="J576" i="49"/>
  <c r="M575" i="49"/>
  <c r="L575" i="49"/>
  <c r="J575" i="49"/>
  <c r="N574" i="49"/>
  <c r="M574" i="49"/>
  <c r="L574" i="49"/>
  <c r="J574" i="49"/>
  <c r="M573" i="49"/>
  <c r="L573" i="49"/>
  <c r="J573" i="49"/>
  <c r="N573" i="49" s="1"/>
  <c r="N572" i="49"/>
  <c r="M572" i="49"/>
  <c r="L572" i="49"/>
  <c r="J572" i="49"/>
  <c r="M571" i="49"/>
  <c r="L571" i="49"/>
  <c r="J571" i="49"/>
  <c r="N571" i="49" s="1"/>
  <c r="N570" i="49"/>
  <c r="M570" i="49"/>
  <c r="L570" i="49"/>
  <c r="J570" i="49"/>
  <c r="M569" i="49"/>
  <c r="L569" i="49"/>
  <c r="J569" i="49"/>
  <c r="N568" i="49"/>
  <c r="M568" i="49"/>
  <c r="L568" i="49"/>
  <c r="J568" i="49"/>
  <c r="J566" i="49"/>
  <c r="L565" i="49"/>
  <c r="L566" i="49" s="1"/>
  <c r="J565" i="49"/>
  <c r="L564" i="49"/>
  <c r="J564" i="49"/>
  <c r="N564" i="49" s="1"/>
  <c r="M563" i="49"/>
  <c r="L563" i="49"/>
  <c r="J563" i="49"/>
  <c r="N563" i="49" s="1"/>
  <c r="M562" i="49"/>
  <c r="L562" i="49"/>
  <c r="J562" i="49"/>
  <c r="N562" i="49" s="1"/>
  <c r="M561" i="49"/>
  <c r="L561" i="49"/>
  <c r="J561" i="49"/>
  <c r="M560" i="49"/>
  <c r="L560" i="49"/>
  <c r="J560" i="49"/>
  <c r="N560" i="49" s="1"/>
  <c r="M559" i="49"/>
  <c r="L559" i="49"/>
  <c r="J559" i="49"/>
  <c r="N559" i="49" s="1"/>
  <c r="M558" i="49"/>
  <c r="L558" i="49"/>
  <c r="J558" i="49"/>
  <c r="N558" i="49" s="1"/>
  <c r="M557" i="49"/>
  <c r="L557" i="49"/>
  <c r="J557" i="49"/>
  <c r="N557" i="49" s="1"/>
  <c r="M556" i="49"/>
  <c r="L556" i="49"/>
  <c r="J556" i="49"/>
  <c r="N556" i="49" s="1"/>
  <c r="M555" i="49"/>
  <c r="L555" i="49"/>
  <c r="J555" i="49"/>
  <c r="N555" i="49" s="1"/>
  <c r="M554" i="49"/>
  <c r="L554" i="49"/>
  <c r="J554" i="49"/>
  <c r="N554" i="49" s="1"/>
  <c r="M553" i="49"/>
  <c r="L553" i="49"/>
  <c r="J553" i="49"/>
  <c r="M552" i="49"/>
  <c r="L552" i="49"/>
  <c r="J552" i="49"/>
  <c r="N552" i="49" s="1"/>
  <c r="M551" i="49"/>
  <c r="L551" i="49"/>
  <c r="J551" i="49"/>
  <c r="N551" i="49" s="1"/>
  <c r="M550" i="49"/>
  <c r="L550" i="49"/>
  <c r="J550" i="49"/>
  <c r="N550" i="49" s="1"/>
  <c r="M549" i="49"/>
  <c r="L549" i="49"/>
  <c r="J549" i="49"/>
  <c r="N549" i="49" s="1"/>
  <c r="M548" i="49"/>
  <c r="L548" i="49"/>
  <c r="J548" i="49"/>
  <c r="N548" i="49" s="1"/>
  <c r="M547" i="49"/>
  <c r="L547" i="49"/>
  <c r="J547" i="49"/>
  <c r="N547" i="49" s="1"/>
  <c r="M546" i="49"/>
  <c r="L546" i="49"/>
  <c r="J546" i="49"/>
  <c r="N546" i="49" s="1"/>
  <c r="M545" i="49"/>
  <c r="L545" i="49"/>
  <c r="J545" i="49"/>
  <c r="M544" i="49"/>
  <c r="L544" i="49"/>
  <c r="J544" i="49"/>
  <c r="N544" i="49" s="1"/>
  <c r="M543" i="49"/>
  <c r="L543" i="49"/>
  <c r="J543" i="49"/>
  <c r="N543" i="49" s="1"/>
  <c r="M542" i="49"/>
  <c r="L542" i="49"/>
  <c r="J542" i="49"/>
  <c r="N542" i="49" s="1"/>
  <c r="M541" i="49"/>
  <c r="L541" i="49"/>
  <c r="J541" i="49"/>
  <c r="N541" i="49" s="1"/>
  <c r="M540" i="49"/>
  <c r="L540" i="49"/>
  <c r="J540" i="49"/>
  <c r="N540" i="49" s="1"/>
  <c r="M539" i="49"/>
  <c r="L539" i="49"/>
  <c r="J539" i="49"/>
  <c r="N539" i="49" s="1"/>
  <c r="M538" i="49"/>
  <c r="L538" i="49"/>
  <c r="J538" i="49"/>
  <c r="N538" i="49" s="1"/>
  <c r="M537" i="49"/>
  <c r="L537" i="49"/>
  <c r="J537" i="49"/>
  <c r="M536" i="49"/>
  <c r="L536" i="49"/>
  <c r="J536" i="49"/>
  <c r="N536" i="49" s="1"/>
  <c r="M535" i="49"/>
  <c r="L535" i="49"/>
  <c r="J535" i="49"/>
  <c r="N535" i="49" s="1"/>
  <c r="M534" i="49"/>
  <c r="L534" i="49"/>
  <c r="J534" i="49"/>
  <c r="N534" i="49" s="1"/>
  <c r="M533" i="49"/>
  <c r="L533" i="49"/>
  <c r="J533" i="49"/>
  <c r="N533" i="49" s="1"/>
  <c r="L530" i="49"/>
  <c r="J530" i="49"/>
  <c r="L529" i="49"/>
  <c r="L531" i="49" s="1"/>
  <c r="J529" i="49"/>
  <c r="M528" i="49"/>
  <c r="L528" i="49"/>
  <c r="J528" i="49"/>
  <c r="N528" i="49" s="1"/>
  <c r="M527" i="49"/>
  <c r="L527" i="49"/>
  <c r="N527" i="49" s="1"/>
  <c r="J527" i="49"/>
  <c r="M526" i="49"/>
  <c r="L526" i="49"/>
  <c r="J526" i="49"/>
  <c r="N526" i="49" s="1"/>
  <c r="N525" i="49"/>
  <c r="M525" i="49"/>
  <c r="L525" i="49"/>
  <c r="J525" i="49"/>
  <c r="M524" i="49"/>
  <c r="L524" i="49"/>
  <c r="J524" i="49"/>
  <c r="N524" i="49" s="1"/>
  <c r="N523" i="49"/>
  <c r="M523" i="49"/>
  <c r="L523" i="49"/>
  <c r="J523" i="49"/>
  <c r="M522" i="49"/>
  <c r="L522" i="49"/>
  <c r="J522" i="49"/>
  <c r="N522" i="49" s="1"/>
  <c r="M521" i="49"/>
  <c r="L521" i="49"/>
  <c r="N521" i="49" s="1"/>
  <c r="J521" i="49"/>
  <c r="M520" i="49"/>
  <c r="L520" i="49"/>
  <c r="J520" i="49"/>
  <c r="N520" i="49" s="1"/>
  <c r="M519" i="49"/>
  <c r="L519" i="49"/>
  <c r="N519" i="49" s="1"/>
  <c r="J519" i="49"/>
  <c r="M518" i="49"/>
  <c r="L518" i="49"/>
  <c r="J518" i="49"/>
  <c r="N518" i="49" s="1"/>
  <c r="M517" i="49"/>
  <c r="L517" i="49"/>
  <c r="N517" i="49" s="1"/>
  <c r="J517" i="49"/>
  <c r="M516" i="49"/>
  <c r="L516" i="49"/>
  <c r="J516" i="49"/>
  <c r="N516" i="49" s="1"/>
  <c r="M515" i="49"/>
  <c r="L515" i="49"/>
  <c r="N515" i="49" s="1"/>
  <c r="J515" i="49"/>
  <c r="M514" i="49"/>
  <c r="L514" i="49"/>
  <c r="J514" i="49"/>
  <c r="N514" i="49" s="1"/>
  <c r="M513" i="49"/>
  <c r="L513" i="49"/>
  <c r="N513" i="49" s="1"/>
  <c r="J513" i="49"/>
  <c r="M512" i="49"/>
  <c r="L512" i="49"/>
  <c r="J512" i="49"/>
  <c r="N512" i="49" s="1"/>
  <c r="M511" i="49"/>
  <c r="L511" i="49"/>
  <c r="N511" i="49" s="1"/>
  <c r="J511" i="49"/>
  <c r="M510" i="49"/>
  <c r="L510" i="49"/>
  <c r="J510" i="49"/>
  <c r="N510" i="49" s="1"/>
  <c r="N509" i="49"/>
  <c r="M509" i="49"/>
  <c r="L509" i="49"/>
  <c r="J509" i="49"/>
  <c r="M508" i="49"/>
  <c r="L508" i="49"/>
  <c r="J508" i="49"/>
  <c r="N508" i="49" s="1"/>
  <c r="N507" i="49"/>
  <c r="M507" i="49"/>
  <c r="L507" i="49"/>
  <c r="J507" i="49"/>
  <c r="M506" i="49"/>
  <c r="L506" i="49"/>
  <c r="J506" i="49"/>
  <c r="N506" i="49" s="1"/>
  <c r="M505" i="49"/>
  <c r="L505" i="49"/>
  <c r="N505" i="49" s="1"/>
  <c r="J505" i="49"/>
  <c r="M504" i="49"/>
  <c r="L504" i="49"/>
  <c r="J504" i="49"/>
  <c r="N504" i="49" s="1"/>
  <c r="M503" i="49"/>
  <c r="L503" i="49"/>
  <c r="N503" i="49" s="1"/>
  <c r="J503" i="49"/>
  <c r="M502" i="49"/>
  <c r="L502" i="49"/>
  <c r="J502" i="49"/>
  <c r="N502" i="49" s="1"/>
  <c r="M501" i="49"/>
  <c r="L501" i="49"/>
  <c r="N501" i="49" s="1"/>
  <c r="J501" i="49"/>
  <c r="M500" i="49"/>
  <c r="L500" i="49"/>
  <c r="J500" i="49"/>
  <c r="N500" i="49" s="1"/>
  <c r="M499" i="49"/>
  <c r="L499" i="49"/>
  <c r="N499" i="49" s="1"/>
  <c r="J499" i="49"/>
  <c r="M498" i="49"/>
  <c r="L498" i="49"/>
  <c r="J498" i="49"/>
  <c r="N498" i="49" s="1"/>
  <c r="L496" i="49"/>
  <c r="L495" i="49"/>
  <c r="J495" i="49"/>
  <c r="N495" i="49" s="1"/>
  <c r="L494" i="49"/>
  <c r="J494" i="49"/>
  <c r="N494" i="49" s="1"/>
  <c r="N493" i="49"/>
  <c r="M493" i="49"/>
  <c r="L493" i="49"/>
  <c r="J493" i="49"/>
  <c r="M492" i="49"/>
  <c r="L492" i="49"/>
  <c r="J492" i="49"/>
  <c r="N492" i="49" s="1"/>
  <c r="N491" i="49"/>
  <c r="M491" i="49"/>
  <c r="L491" i="49"/>
  <c r="J491" i="49"/>
  <c r="M490" i="49"/>
  <c r="L490" i="49"/>
  <c r="J490" i="49"/>
  <c r="N490" i="49" s="1"/>
  <c r="N489" i="49"/>
  <c r="M489" i="49"/>
  <c r="L489" i="49"/>
  <c r="J489" i="49"/>
  <c r="M488" i="49"/>
  <c r="L488" i="49"/>
  <c r="J488" i="49"/>
  <c r="N488" i="49" s="1"/>
  <c r="N487" i="49"/>
  <c r="M487" i="49"/>
  <c r="L487" i="49"/>
  <c r="J487" i="49"/>
  <c r="M486" i="49"/>
  <c r="L486" i="49"/>
  <c r="J486" i="49"/>
  <c r="N486" i="49" s="1"/>
  <c r="N485" i="49"/>
  <c r="M485" i="49"/>
  <c r="L485" i="49"/>
  <c r="J485" i="49"/>
  <c r="M484" i="49"/>
  <c r="L484" i="49"/>
  <c r="J484" i="49"/>
  <c r="N484" i="49" s="1"/>
  <c r="N483" i="49"/>
  <c r="M483" i="49"/>
  <c r="L483" i="49"/>
  <c r="J483" i="49"/>
  <c r="M482" i="49"/>
  <c r="L482" i="49"/>
  <c r="J482" i="49"/>
  <c r="N482" i="49" s="1"/>
  <c r="N481" i="49"/>
  <c r="M481" i="49"/>
  <c r="L481" i="49"/>
  <c r="J481" i="49"/>
  <c r="M480" i="49"/>
  <c r="L480" i="49"/>
  <c r="J480" i="49"/>
  <c r="N480" i="49" s="1"/>
  <c r="N479" i="49"/>
  <c r="M479" i="49"/>
  <c r="L479" i="49"/>
  <c r="J479" i="49"/>
  <c r="M478" i="49"/>
  <c r="L478" i="49"/>
  <c r="J478" i="49"/>
  <c r="N478" i="49" s="1"/>
  <c r="N477" i="49"/>
  <c r="M477" i="49"/>
  <c r="L477" i="49"/>
  <c r="J477" i="49"/>
  <c r="M476" i="49"/>
  <c r="L476" i="49"/>
  <c r="J476" i="49"/>
  <c r="N476" i="49" s="1"/>
  <c r="N475" i="49"/>
  <c r="M475" i="49"/>
  <c r="L475" i="49"/>
  <c r="J475" i="49"/>
  <c r="M474" i="49"/>
  <c r="L474" i="49"/>
  <c r="J474" i="49"/>
  <c r="N474" i="49" s="1"/>
  <c r="N473" i="49"/>
  <c r="M473" i="49"/>
  <c r="L473" i="49"/>
  <c r="J473" i="49"/>
  <c r="M472" i="49"/>
  <c r="L472" i="49"/>
  <c r="J472" i="49"/>
  <c r="N472" i="49" s="1"/>
  <c r="N471" i="49"/>
  <c r="M471" i="49"/>
  <c r="L471" i="49"/>
  <c r="J471" i="49"/>
  <c r="M470" i="49"/>
  <c r="L470" i="49"/>
  <c r="J470" i="49"/>
  <c r="N470" i="49" s="1"/>
  <c r="N469" i="49"/>
  <c r="M469" i="49"/>
  <c r="L469" i="49"/>
  <c r="J469" i="49"/>
  <c r="M468" i="49"/>
  <c r="L468" i="49"/>
  <c r="J468" i="49"/>
  <c r="N468" i="49" s="1"/>
  <c r="N467" i="49"/>
  <c r="M467" i="49"/>
  <c r="L467" i="49"/>
  <c r="J467" i="49"/>
  <c r="M466" i="49"/>
  <c r="L466" i="49"/>
  <c r="J466" i="49"/>
  <c r="N466" i="49" s="1"/>
  <c r="N465" i="49"/>
  <c r="M465" i="49"/>
  <c r="L465" i="49"/>
  <c r="J465" i="49"/>
  <c r="M464" i="49"/>
  <c r="L464" i="49"/>
  <c r="J464" i="49"/>
  <c r="N464" i="49" s="1"/>
  <c r="N463" i="49"/>
  <c r="M463" i="49"/>
  <c r="L463" i="49"/>
  <c r="J463" i="49"/>
  <c r="L460" i="49"/>
  <c r="L461" i="49" s="1"/>
  <c r="J460" i="49"/>
  <c r="J461" i="49" s="1"/>
  <c r="N461" i="49" s="1"/>
  <c r="L459" i="49"/>
  <c r="J459" i="49"/>
  <c r="N459" i="49" s="1"/>
  <c r="M458" i="49"/>
  <c r="L458" i="49"/>
  <c r="J458" i="49"/>
  <c r="N458" i="49" s="1"/>
  <c r="N457" i="49"/>
  <c r="M457" i="49"/>
  <c r="L457" i="49"/>
  <c r="J457" i="49"/>
  <c r="M456" i="49"/>
  <c r="L456" i="49"/>
  <c r="J456" i="49"/>
  <c r="N456" i="49" s="1"/>
  <c r="N455" i="49"/>
  <c r="M455" i="49"/>
  <c r="L455" i="49"/>
  <c r="J455" i="49"/>
  <c r="M454" i="49"/>
  <c r="L454" i="49"/>
  <c r="J454" i="49"/>
  <c r="N454" i="49" s="1"/>
  <c r="N453" i="49"/>
  <c r="M453" i="49"/>
  <c r="L453" i="49"/>
  <c r="J453" i="49"/>
  <c r="M452" i="49"/>
  <c r="L452" i="49"/>
  <c r="J452" i="49"/>
  <c r="N452" i="49" s="1"/>
  <c r="N451" i="49"/>
  <c r="M451" i="49"/>
  <c r="L451" i="49"/>
  <c r="J451" i="49"/>
  <c r="M450" i="49"/>
  <c r="L450" i="49"/>
  <c r="J450" i="49"/>
  <c r="N449" i="49"/>
  <c r="M449" i="49"/>
  <c r="L449" i="49"/>
  <c r="J449" i="49"/>
  <c r="M448" i="49"/>
  <c r="L448" i="49"/>
  <c r="J448" i="49"/>
  <c r="N448" i="49" s="1"/>
  <c r="N447" i="49"/>
  <c r="M447" i="49"/>
  <c r="L447" i="49"/>
  <c r="J447" i="49"/>
  <c r="M446" i="49"/>
  <c r="L446" i="49"/>
  <c r="J446" i="49"/>
  <c r="N446" i="49" s="1"/>
  <c r="N445" i="49"/>
  <c r="M445" i="49"/>
  <c r="L445" i="49"/>
  <c r="J445" i="49"/>
  <c r="M444" i="49"/>
  <c r="L444" i="49"/>
  <c r="J444" i="49"/>
  <c r="N444" i="49" s="1"/>
  <c r="N443" i="49"/>
  <c r="M443" i="49"/>
  <c r="L443" i="49"/>
  <c r="J443" i="49"/>
  <c r="M442" i="49"/>
  <c r="L442" i="49"/>
  <c r="J442" i="49"/>
  <c r="N442" i="49" s="1"/>
  <c r="N441" i="49"/>
  <c r="M441" i="49"/>
  <c r="L441" i="49"/>
  <c r="J441" i="49"/>
  <c r="M440" i="49"/>
  <c r="L440" i="49"/>
  <c r="J440" i="49"/>
  <c r="N440" i="49" s="1"/>
  <c r="N439" i="49"/>
  <c r="M439" i="49"/>
  <c r="L439" i="49"/>
  <c r="J439" i="49"/>
  <c r="M438" i="49"/>
  <c r="L438" i="49"/>
  <c r="J438" i="49"/>
  <c r="N438" i="49" s="1"/>
  <c r="N437" i="49"/>
  <c r="M437" i="49"/>
  <c r="L437" i="49"/>
  <c r="J437" i="49"/>
  <c r="M436" i="49"/>
  <c r="L436" i="49"/>
  <c r="J436" i="49"/>
  <c r="N436" i="49" s="1"/>
  <c r="N435" i="49"/>
  <c r="M435" i="49"/>
  <c r="L435" i="49"/>
  <c r="J435" i="49"/>
  <c r="M434" i="49"/>
  <c r="L434" i="49"/>
  <c r="J434" i="49"/>
  <c r="N433" i="49"/>
  <c r="M433" i="49"/>
  <c r="L433" i="49"/>
  <c r="J433" i="49"/>
  <c r="M432" i="49"/>
  <c r="L432" i="49"/>
  <c r="J432" i="49"/>
  <c r="N432" i="49" s="1"/>
  <c r="N431" i="49"/>
  <c r="M431" i="49"/>
  <c r="L431" i="49"/>
  <c r="J431" i="49"/>
  <c r="M430" i="49"/>
  <c r="L430" i="49"/>
  <c r="J430" i="49"/>
  <c r="N430" i="49" s="1"/>
  <c r="N429" i="49"/>
  <c r="M429" i="49"/>
  <c r="L429" i="49"/>
  <c r="J429" i="49"/>
  <c r="M428" i="49"/>
  <c r="L428" i="49"/>
  <c r="J428" i="49"/>
  <c r="N428" i="49" s="1"/>
  <c r="N426" i="49"/>
  <c r="L425" i="49"/>
  <c r="J425" i="49"/>
  <c r="N425" i="49" s="1"/>
  <c r="L424" i="49"/>
  <c r="L426" i="49" s="1"/>
  <c r="J424" i="49"/>
  <c r="J426" i="49" s="1"/>
  <c r="M423" i="49"/>
  <c r="L423" i="49"/>
  <c r="J423" i="49"/>
  <c r="N423" i="49" s="1"/>
  <c r="M422" i="49"/>
  <c r="L422" i="49"/>
  <c r="J422" i="49"/>
  <c r="N422" i="49" s="1"/>
  <c r="M421" i="49"/>
  <c r="L421" i="49"/>
  <c r="J421" i="49"/>
  <c r="N421" i="49" s="1"/>
  <c r="M420" i="49"/>
  <c r="L420" i="49"/>
  <c r="J420" i="49"/>
  <c r="N420" i="49" s="1"/>
  <c r="M419" i="49"/>
  <c r="L419" i="49"/>
  <c r="J419" i="49"/>
  <c r="N419" i="49" s="1"/>
  <c r="M418" i="49"/>
  <c r="L418" i="49"/>
  <c r="J418" i="49"/>
  <c r="N418" i="49" s="1"/>
  <c r="M417" i="49"/>
  <c r="L417" i="49"/>
  <c r="J417" i="49"/>
  <c r="N417" i="49" s="1"/>
  <c r="M416" i="49"/>
  <c r="L416" i="49"/>
  <c r="J416" i="49"/>
  <c r="N416" i="49" s="1"/>
  <c r="M415" i="49"/>
  <c r="L415" i="49"/>
  <c r="J415" i="49"/>
  <c r="N415" i="49" s="1"/>
  <c r="M414" i="49"/>
  <c r="L414" i="49"/>
  <c r="J414" i="49"/>
  <c r="N414" i="49" s="1"/>
  <c r="M413" i="49"/>
  <c r="L413" i="49"/>
  <c r="J413" i="49"/>
  <c r="N413" i="49" s="1"/>
  <c r="M412" i="49"/>
  <c r="L412" i="49"/>
  <c r="J412" i="49"/>
  <c r="N412" i="49" s="1"/>
  <c r="M411" i="49"/>
  <c r="L411" i="49"/>
  <c r="J411" i="49"/>
  <c r="N411" i="49" s="1"/>
  <c r="M410" i="49"/>
  <c r="L410" i="49"/>
  <c r="J410" i="49"/>
  <c r="N410" i="49" s="1"/>
  <c r="M409" i="49"/>
  <c r="L409" i="49"/>
  <c r="J409" i="49"/>
  <c r="N409" i="49" s="1"/>
  <c r="M408" i="49"/>
  <c r="L408" i="49"/>
  <c r="J408" i="49"/>
  <c r="N408" i="49" s="1"/>
  <c r="M407" i="49"/>
  <c r="L407" i="49"/>
  <c r="J407" i="49"/>
  <c r="N407" i="49" s="1"/>
  <c r="M406" i="49"/>
  <c r="L406" i="49"/>
  <c r="J406" i="49"/>
  <c r="N406" i="49" s="1"/>
  <c r="M405" i="49"/>
  <c r="L405" i="49"/>
  <c r="J405" i="49"/>
  <c r="N405" i="49" s="1"/>
  <c r="M404" i="49"/>
  <c r="L404" i="49"/>
  <c r="N404" i="49" s="1"/>
  <c r="J404" i="49"/>
  <c r="M403" i="49"/>
  <c r="L403" i="49"/>
  <c r="J403" i="49"/>
  <c r="N403" i="49" s="1"/>
  <c r="M402" i="49"/>
  <c r="L402" i="49"/>
  <c r="J402" i="49"/>
  <c r="N402" i="49" s="1"/>
  <c r="M401" i="49"/>
  <c r="L401" i="49"/>
  <c r="J401" i="49"/>
  <c r="N401" i="49" s="1"/>
  <c r="M400" i="49"/>
  <c r="L400" i="49"/>
  <c r="J400" i="49"/>
  <c r="N400" i="49" s="1"/>
  <c r="M399" i="49"/>
  <c r="L399" i="49"/>
  <c r="J399" i="49"/>
  <c r="N399" i="49" s="1"/>
  <c r="M398" i="49"/>
  <c r="L398" i="49"/>
  <c r="J398" i="49"/>
  <c r="N398" i="49" s="1"/>
  <c r="M397" i="49"/>
  <c r="L397" i="49"/>
  <c r="J397" i="49"/>
  <c r="N397" i="49" s="1"/>
  <c r="M396" i="49"/>
  <c r="L396" i="49"/>
  <c r="J396" i="49"/>
  <c r="N396" i="49" s="1"/>
  <c r="M395" i="49"/>
  <c r="L395" i="49"/>
  <c r="J395" i="49"/>
  <c r="N395" i="49" s="1"/>
  <c r="M394" i="49"/>
  <c r="L394" i="49"/>
  <c r="J394" i="49"/>
  <c r="N394" i="49" s="1"/>
  <c r="M393" i="49"/>
  <c r="L393" i="49"/>
  <c r="J393" i="49"/>
  <c r="N393" i="49" s="1"/>
  <c r="L391" i="49"/>
  <c r="N390" i="49"/>
  <c r="L390" i="49"/>
  <c r="J390" i="49"/>
  <c r="L389" i="49"/>
  <c r="J389" i="49"/>
  <c r="N389" i="49" s="1"/>
  <c r="N388" i="49"/>
  <c r="M388" i="49"/>
  <c r="L388" i="49"/>
  <c r="J388" i="49"/>
  <c r="M387" i="49"/>
  <c r="L387" i="49"/>
  <c r="J387" i="49"/>
  <c r="N387" i="49" s="1"/>
  <c r="N386" i="49"/>
  <c r="M386" i="49"/>
  <c r="L386" i="49"/>
  <c r="J386" i="49"/>
  <c r="M385" i="49"/>
  <c r="L385" i="49"/>
  <c r="J385" i="49"/>
  <c r="N385" i="49" s="1"/>
  <c r="M384" i="49"/>
  <c r="L384" i="49"/>
  <c r="N384" i="49" s="1"/>
  <c r="J384" i="49"/>
  <c r="M383" i="49"/>
  <c r="L383" i="49"/>
  <c r="J383" i="49"/>
  <c r="N383" i="49" s="1"/>
  <c r="M382" i="49"/>
  <c r="L382" i="49"/>
  <c r="N382" i="49" s="1"/>
  <c r="J382" i="49"/>
  <c r="M381" i="49"/>
  <c r="L381" i="49"/>
  <c r="J381" i="49"/>
  <c r="N381" i="49" s="1"/>
  <c r="M380" i="49"/>
  <c r="L380" i="49"/>
  <c r="N380" i="49" s="1"/>
  <c r="J380" i="49"/>
  <c r="M379" i="49"/>
  <c r="L379" i="49"/>
  <c r="J379" i="49"/>
  <c r="N379" i="49" s="1"/>
  <c r="M378" i="49"/>
  <c r="L378" i="49"/>
  <c r="N378" i="49" s="1"/>
  <c r="J378" i="49"/>
  <c r="M377" i="49"/>
  <c r="L377" i="49"/>
  <c r="J377" i="49"/>
  <c r="N377" i="49" s="1"/>
  <c r="M376" i="49"/>
  <c r="L376" i="49"/>
  <c r="N376" i="49" s="1"/>
  <c r="J376" i="49"/>
  <c r="M375" i="49"/>
  <c r="L375" i="49"/>
  <c r="J375" i="49"/>
  <c r="N375" i="49" s="1"/>
  <c r="M374" i="49"/>
  <c r="L374" i="49"/>
  <c r="N374" i="49" s="1"/>
  <c r="J374" i="49"/>
  <c r="M373" i="49"/>
  <c r="L373" i="49"/>
  <c r="J373" i="49"/>
  <c r="N373" i="49" s="1"/>
  <c r="N372" i="49"/>
  <c r="M372" i="49"/>
  <c r="L372" i="49"/>
  <c r="J372" i="49"/>
  <c r="M371" i="49"/>
  <c r="L371" i="49"/>
  <c r="J371" i="49"/>
  <c r="N371" i="49" s="1"/>
  <c r="N370" i="49"/>
  <c r="M370" i="49"/>
  <c r="L370" i="49"/>
  <c r="J370" i="49"/>
  <c r="M369" i="49"/>
  <c r="L369" i="49"/>
  <c r="J369" i="49"/>
  <c r="N369" i="49" s="1"/>
  <c r="M368" i="49"/>
  <c r="L368" i="49"/>
  <c r="N368" i="49" s="1"/>
  <c r="J368" i="49"/>
  <c r="M367" i="49"/>
  <c r="L367" i="49"/>
  <c r="J367" i="49"/>
  <c r="N367" i="49" s="1"/>
  <c r="M366" i="49"/>
  <c r="L366" i="49"/>
  <c r="N366" i="49" s="1"/>
  <c r="J366" i="49"/>
  <c r="M365" i="49"/>
  <c r="L365" i="49"/>
  <c r="J365" i="49"/>
  <c r="N365" i="49" s="1"/>
  <c r="M364" i="49"/>
  <c r="L364" i="49"/>
  <c r="N364" i="49" s="1"/>
  <c r="J364" i="49"/>
  <c r="M363" i="49"/>
  <c r="L363" i="49"/>
  <c r="J363" i="49"/>
  <c r="N363" i="49" s="1"/>
  <c r="M362" i="49"/>
  <c r="L362" i="49"/>
  <c r="N362" i="49" s="1"/>
  <c r="J362" i="49"/>
  <c r="M361" i="49"/>
  <c r="L361" i="49"/>
  <c r="J361" i="49"/>
  <c r="N361" i="49" s="1"/>
  <c r="M360" i="49"/>
  <c r="L360" i="49"/>
  <c r="N360" i="49" s="1"/>
  <c r="J360" i="49"/>
  <c r="M359" i="49"/>
  <c r="L359" i="49"/>
  <c r="J359" i="49"/>
  <c r="N359" i="49" s="1"/>
  <c r="M358" i="49"/>
  <c r="L358" i="49"/>
  <c r="N358" i="49" s="1"/>
  <c r="J358" i="49"/>
  <c r="L355" i="49"/>
  <c r="L356" i="49" s="1"/>
  <c r="J355" i="49"/>
  <c r="J356" i="49" s="1"/>
  <c r="N356" i="49" s="1"/>
  <c r="N354" i="49"/>
  <c r="L354" i="49"/>
  <c r="J354" i="49"/>
  <c r="M353" i="49"/>
  <c r="L353" i="49"/>
  <c r="J353" i="49"/>
  <c r="N353" i="49" s="1"/>
  <c r="N352" i="49"/>
  <c r="M352" i="49"/>
  <c r="L352" i="49"/>
  <c r="J352" i="49"/>
  <c r="M351" i="49"/>
  <c r="L351" i="49"/>
  <c r="J351" i="49"/>
  <c r="N351" i="49" s="1"/>
  <c r="N350" i="49"/>
  <c r="M350" i="49"/>
  <c r="L350" i="49"/>
  <c r="J350" i="49"/>
  <c r="M349" i="49"/>
  <c r="L349" i="49"/>
  <c r="J349" i="49"/>
  <c r="N349" i="49" s="1"/>
  <c r="N348" i="49"/>
  <c r="M348" i="49"/>
  <c r="L348" i="49"/>
  <c r="J348" i="49"/>
  <c r="M347" i="49"/>
  <c r="L347" i="49"/>
  <c r="J347" i="49"/>
  <c r="N347" i="49" s="1"/>
  <c r="N346" i="49"/>
  <c r="M346" i="49"/>
  <c r="L346" i="49"/>
  <c r="J346" i="49"/>
  <c r="M345" i="49"/>
  <c r="L345" i="49"/>
  <c r="J345" i="49"/>
  <c r="N344" i="49"/>
  <c r="M344" i="49"/>
  <c r="L344" i="49"/>
  <c r="J344" i="49"/>
  <c r="M343" i="49"/>
  <c r="L343" i="49"/>
  <c r="J343" i="49"/>
  <c r="N343" i="49" s="1"/>
  <c r="N342" i="49"/>
  <c r="M342" i="49"/>
  <c r="L342" i="49"/>
  <c r="J342" i="49"/>
  <c r="M341" i="49"/>
  <c r="L341" i="49"/>
  <c r="J341" i="49"/>
  <c r="N341" i="49" s="1"/>
  <c r="N340" i="49"/>
  <c r="M340" i="49"/>
  <c r="L340" i="49"/>
  <c r="J340" i="49"/>
  <c r="M339" i="49"/>
  <c r="L339" i="49"/>
  <c r="J339" i="49"/>
  <c r="N339" i="49" s="1"/>
  <c r="N338" i="49"/>
  <c r="M338" i="49"/>
  <c r="L338" i="49"/>
  <c r="J338" i="49"/>
  <c r="M337" i="49"/>
  <c r="L337" i="49"/>
  <c r="J337" i="49"/>
  <c r="N337" i="49" s="1"/>
  <c r="N336" i="49"/>
  <c r="M336" i="49"/>
  <c r="L336" i="49"/>
  <c r="J336" i="49"/>
  <c r="M335" i="49"/>
  <c r="L335" i="49"/>
  <c r="J335" i="49"/>
  <c r="N335" i="49" s="1"/>
  <c r="N334" i="49"/>
  <c r="M334" i="49"/>
  <c r="L334" i="49"/>
  <c r="J334" i="49"/>
  <c r="M333" i="49"/>
  <c r="L333" i="49"/>
  <c r="J333" i="49"/>
  <c r="N333" i="49" s="1"/>
  <c r="N332" i="49"/>
  <c r="M332" i="49"/>
  <c r="L332" i="49"/>
  <c r="J332" i="49"/>
  <c r="M331" i="49"/>
  <c r="L331" i="49"/>
  <c r="J331" i="49"/>
  <c r="N331" i="49" s="1"/>
  <c r="N330" i="49"/>
  <c r="M330" i="49"/>
  <c r="L330" i="49"/>
  <c r="J330" i="49"/>
  <c r="M329" i="49"/>
  <c r="L329" i="49"/>
  <c r="J329" i="49"/>
  <c r="N328" i="49"/>
  <c r="M328" i="49"/>
  <c r="L328" i="49"/>
  <c r="J328" i="49"/>
  <c r="M327" i="49"/>
  <c r="L327" i="49"/>
  <c r="J327" i="49"/>
  <c r="N327" i="49" s="1"/>
  <c r="N326" i="49"/>
  <c r="M326" i="49"/>
  <c r="L326" i="49"/>
  <c r="J326" i="49"/>
  <c r="M325" i="49"/>
  <c r="L325" i="49"/>
  <c r="J325" i="49"/>
  <c r="N325" i="49" s="1"/>
  <c r="N324" i="49"/>
  <c r="M324" i="49"/>
  <c r="L324" i="49"/>
  <c r="J324" i="49"/>
  <c r="M323" i="49"/>
  <c r="L323" i="49"/>
  <c r="J323" i="49"/>
  <c r="N323" i="49" s="1"/>
  <c r="L321" i="49"/>
  <c r="N321" i="49" s="1"/>
  <c r="L320" i="49"/>
  <c r="J320" i="49"/>
  <c r="N320" i="49" s="1"/>
  <c r="L319" i="49"/>
  <c r="J319" i="49"/>
  <c r="J321" i="49" s="1"/>
  <c r="N318" i="49"/>
  <c r="M318" i="49"/>
  <c r="L318" i="49"/>
  <c r="J318" i="49"/>
  <c r="M317" i="49"/>
  <c r="L317" i="49"/>
  <c r="J317" i="49"/>
  <c r="N317" i="49" s="1"/>
  <c r="N316" i="49"/>
  <c r="M316" i="49"/>
  <c r="L316" i="49"/>
  <c r="J316" i="49"/>
  <c r="M315" i="49"/>
  <c r="L315" i="49"/>
  <c r="J315" i="49"/>
  <c r="N315" i="49" s="1"/>
  <c r="N314" i="49"/>
  <c r="M314" i="49"/>
  <c r="L314" i="49"/>
  <c r="J314" i="49"/>
  <c r="M313" i="49"/>
  <c r="L313" i="49"/>
  <c r="J313" i="49"/>
  <c r="N313" i="49" s="1"/>
  <c r="N312" i="49"/>
  <c r="M312" i="49"/>
  <c r="L312" i="49"/>
  <c r="J312" i="49"/>
  <c r="M311" i="49"/>
  <c r="L311" i="49"/>
  <c r="J311" i="49"/>
  <c r="N310" i="49"/>
  <c r="M310" i="49"/>
  <c r="L310" i="49"/>
  <c r="J310" i="49"/>
  <c r="M309" i="49"/>
  <c r="L309" i="49"/>
  <c r="J309" i="49"/>
  <c r="N309" i="49" s="1"/>
  <c r="N308" i="49"/>
  <c r="M308" i="49"/>
  <c r="L308" i="49"/>
  <c r="J308" i="49"/>
  <c r="M307" i="49"/>
  <c r="L307" i="49"/>
  <c r="J307" i="49"/>
  <c r="N307" i="49" s="1"/>
  <c r="N306" i="49"/>
  <c r="M306" i="49"/>
  <c r="L306" i="49"/>
  <c r="J306" i="49"/>
  <c r="M305" i="49"/>
  <c r="L305" i="49"/>
  <c r="J305" i="49"/>
  <c r="N305" i="49" s="1"/>
  <c r="N304" i="49"/>
  <c r="M304" i="49"/>
  <c r="L304" i="49"/>
  <c r="J304" i="49"/>
  <c r="M303" i="49"/>
  <c r="L303" i="49"/>
  <c r="J303" i="49"/>
  <c r="N303" i="49" s="1"/>
  <c r="N302" i="49"/>
  <c r="M302" i="49"/>
  <c r="L302" i="49"/>
  <c r="J302" i="49"/>
  <c r="M301" i="49"/>
  <c r="L301" i="49"/>
  <c r="J301" i="49"/>
  <c r="N301" i="49" s="1"/>
  <c r="N300" i="49"/>
  <c r="M300" i="49"/>
  <c r="L300" i="49"/>
  <c r="J300" i="49"/>
  <c r="M299" i="49"/>
  <c r="L299" i="49"/>
  <c r="J299" i="49"/>
  <c r="N299" i="49" s="1"/>
  <c r="N298" i="49"/>
  <c r="M298" i="49"/>
  <c r="L298" i="49"/>
  <c r="J298" i="49"/>
  <c r="M297" i="49"/>
  <c r="L297" i="49"/>
  <c r="J297" i="49"/>
  <c r="N297" i="49" s="1"/>
  <c r="N296" i="49"/>
  <c r="M296" i="49"/>
  <c r="L296" i="49"/>
  <c r="J296" i="49"/>
  <c r="M295" i="49"/>
  <c r="L295" i="49"/>
  <c r="J295" i="49"/>
  <c r="N294" i="49"/>
  <c r="M294" i="49"/>
  <c r="L294" i="49"/>
  <c r="J294" i="49"/>
  <c r="M293" i="49"/>
  <c r="L293" i="49"/>
  <c r="J293" i="49"/>
  <c r="N293" i="49" s="1"/>
  <c r="N292" i="49"/>
  <c r="M292" i="49"/>
  <c r="L292" i="49"/>
  <c r="J292" i="49"/>
  <c r="M291" i="49"/>
  <c r="L291" i="49"/>
  <c r="J291" i="49"/>
  <c r="N291" i="49" s="1"/>
  <c r="N290" i="49"/>
  <c r="M290" i="49"/>
  <c r="L290" i="49"/>
  <c r="J290" i="49"/>
  <c r="M289" i="49"/>
  <c r="L289" i="49"/>
  <c r="J289" i="49"/>
  <c r="N289" i="49" s="1"/>
  <c r="N288" i="49"/>
  <c r="M288" i="49"/>
  <c r="L288" i="49"/>
  <c r="J288" i="49"/>
  <c r="J286" i="49"/>
  <c r="L285" i="49"/>
  <c r="L286" i="49" s="1"/>
  <c r="J285" i="49"/>
  <c r="L284" i="49"/>
  <c r="J284" i="49"/>
  <c r="N284" i="49" s="1"/>
  <c r="M283" i="49"/>
  <c r="L283" i="49"/>
  <c r="J283" i="49"/>
  <c r="N283" i="49" s="1"/>
  <c r="M282" i="49"/>
  <c r="L282" i="49"/>
  <c r="J282" i="49"/>
  <c r="N282" i="49" s="1"/>
  <c r="M281" i="49"/>
  <c r="L281" i="49"/>
  <c r="J281" i="49"/>
  <c r="N281" i="49" s="1"/>
  <c r="M280" i="49"/>
  <c r="L280" i="49"/>
  <c r="J280" i="49"/>
  <c r="N280" i="49" s="1"/>
  <c r="N279" i="49"/>
  <c r="M279" i="49"/>
  <c r="L279" i="49"/>
  <c r="J279" i="49"/>
  <c r="M278" i="49"/>
  <c r="L278" i="49"/>
  <c r="J278" i="49"/>
  <c r="N278" i="49" s="1"/>
  <c r="N277" i="49"/>
  <c r="M277" i="49"/>
  <c r="L277" i="49"/>
  <c r="J277" i="49"/>
  <c r="M276" i="49"/>
  <c r="L276" i="49"/>
  <c r="J276" i="49"/>
  <c r="N276" i="49" s="1"/>
  <c r="M275" i="49"/>
  <c r="L275" i="49"/>
  <c r="N275" i="49" s="1"/>
  <c r="J275" i="49"/>
  <c r="M274" i="49"/>
  <c r="L274" i="49"/>
  <c r="J274" i="49"/>
  <c r="N274" i="49" s="1"/>
  <c r="M273" i="49"/>
  <c r="L273" i="49"/>
  <c r="J273" i="49"/>
  <c r="N273" i="49" s="1"/>
  <c r="M272" i="49"/>
  <c r="L272" i="49"/>
  <c r="J272" i="49"/>
  <c r="N272" i="49" s="1"/>
  <c r="M271" i="49"/>
  <c r="L271" i="49"/>
  <c r="J271" i="49"/>
  <c r="N271" i="49" s="1"/>
  <c r="M270" i="49"/>
  <c r="L270" i="49"/>
  <c r="J270" i="49"/>
  <c r="N270" i="49" s="1"/>
  <c r="M269" i="49"/>
  <c r="L269" i="49"/>
  <c r="J269" i="49"/>
  <c r="N269" i="49" s="1"/>
  <c r="M268" i="49"/>
  <c r="L268" i="49"/>
  <c r="J268" i="49"/>
  <c r="N268" i="49" s="1"/>
  <c r="M267" i="49"/>
  <c r="L267" i="49"/>
  <c r="J267" i="49"/>
  <c r="N267" i="49" s="1"/>
  <c r="M266" i="49"/>
  <c r="L266" i="49"/>
  <c r="J266" i="49"/>
  <c r="N266" i="49" s="1"/>
  <c r="M265" i="49"/>
  <c r="L265" i="49"/>
  <c r="J265" i="49"/>
  <c r="N265" i="49" s="1"/>
  <c r="M264" i="49"/>
  <c r="L264" i="49"/>
  <c r="J264" i="49"/>
  <c r="N264" i="49" s="1"/>
  <c r="N263" i="49"/>
  <c r="M263" i="49"/>
  <c r="L263" i="49"/>
  <c r="J263" i="49"/>
  <c r="M262" i="49"/>
  <c r="L262" i="49"/>
  <c r="J262" i="49"/>
  <c r="N262" i="49" s="1"/>
  <c r="N261" i="49"/>
  <c r="M261" i="49"/>
  <c r="L261" i="49"/>
  <c r="J261" i="49"/>
  <c r="M260" i="49"/>
  <c r="L260" i="49"/>
  <c r="J260" i="49"/>
  <c r="N260" i="49" s="1"/>
  <c r="M259" i="49"/>
  <c r="L259" i="49"/>
  <c r="N259" i="49" s="1"/>
  <c r="J259" i="49"/>
  <c r="M258" i="49"/>
  <c r="L258" i="49"/>
  <c r="J258" i="49"/>
  <c r="N258" i="49" s="1"/>
  <c r="M257" i="49"/>
  <c r="L257" i="49"/>
  <c r="J257" i="49"/>
  <c r="N257" i="49" s="1"/>
  <c r="M256" i="49"/>
  <c r="L256" i="49"/>
  <c r="J256" i="49"/>
  <c r="N256" i="49" s="1"/>
  <c r="M255" i="49"/>
  <c r="L255" i="49"/>
  <c r="J255" i="49"/>
  <c r="N255" i="49" s="1"/>
  <c r="M254" i="49"/>
  <c r="L254" i="49"/>
  <c r="J254" i="49"/>
  <c r="N254" i="49" s="1"/>
  <c r="L252" i="49"/>
  <c r="J252" i="49"/>
  <c r="N252" i="49" s="1"/>
  <c r="N251" i="49"/>
  <c r="L251" i="49"/>
  <c r="J251" i="49"/>
  <c r="L250" i="49"/>
  <c r="J250" i="49"/>
  <c r="N250" i="49" s="1"/>
  <c r="M249" i="49"/>
  <c r="L249" i="49"/>
  <c r="N249" i="49" s="1"/>
  <c r="J249" i="49"/>
  <c r="M248" i="49"/>
  <c r="L248" i="49"/>
  <c r="J248" i="49"/>
  <c r="N248" i="49" s="1"/>
  <c r="M247" i="49"/>
  <c r="L247" i="49"/>
  <c r="N247" i="49" s="1"/>
  <c r="J247" i="49"/>
  <c r="M246" i="49"/>
  <c r="L246" i="49"/>
  <c r="J246" i="49"/>
  <c r="N246" i="49" s="1"/>
  <c r="M245" i="49"/>
  <c r="L245" i="49"/>
  <c r="N245" i="49" s="1"/>
  <c r="J245" i="49"/>
  <c r="M244" i="49"/>
  <c r="L244" i="49"/>
  <c r="J244" i="49"/>
  <c r="N244" i="49" s="1"/>
  <c r="N243" i="49"/>
  <c r="M243" i="49"/>
  <c r="L243" i="49"/>
  <c r="J243" i="49"/>
  <c r="M242" i="49"/>
  <c r="L242" i="49"/>
  <c r="J242" i="49"/>
  <c r="N242" i="49" s="1"/>
  <c r="N241" i="49"/>
  <c r="M241" i="49"/>
  <c r="L241" i="49"/>
  <c r="J241" i="49"/>
  <c r="M240" i="49"/>
  <c r="L240" i="49"/>
  <c r="J240" i="49"/>
  <c r="N240" i="49" s="1"/>
  <c r="M239" i="49"/>
  <c r="L239" i="49"/>
  <c r="N239" i="49" s="1"/>
  <c r="J239" i="49"/>
  <c r="M238" i="49"/>
  <c r="L238" i="49"/>
  <c r="J238" i="49"/>
  <c r="N238" i="49" s="1"/>
  <c r="M237" i="49"/>
  <c r="L237" i="49"/>
  <c r="N237" i="49" s="1"/>
  <c r="J237" i="49"/>
  <c r="M236" i="49"/>
  <c r="L236" i="49"/>
  <c r="J236" i="49"/>
  <c r="N236" i="49" s="1"/>
  <c r="M235" i="49"/>
  <c r="L235" i="49"/>
  <c r="N235" i="49" s="1"/>
  <c r="J235" i="49"/>
  <c r="M234" i="49"/>
  <c r="L234" i="49"/>
  <c r="J234" i="49"/>
  <c r="N234" i="49" s="1"/>
  <c r="M233" i="49"/>
  <c r="L233" i="49"/>
  <c r="N233" i="49" s="1"/>
  <c r="J233" i="49"/>
  <c r="M232" i="49"/>
  <c r="L232" i="49"/>
  <c r="J232" i="49"/>
  <c r="N232" i="49" s="1"/>
  <c r="M231" i="49"/>
  <c r="L231" i="49"/>
  <c r="N231" i="49" s="1"/>
  <c r="J231" i="49"/>
  <c r="M230" i="49"/>
  <c r="L230" i="49"/>
  <c r="J230" i="49"/>
  <c r="N230" i="49" s="1"/>
  <c r="M229" i="49"/>
  <c r="L229" i="49"/>
  <c r="N229" i="49" s="1"/>
  <c r="J229" i="49"/>
  <c r="M228" i="49"/>
  <c r="L228" i="49"/>
  <c r="J228" i="49"/>
  <c r="N228" i="49" s="1"/>
  <c r="N227" i="49"/>
  <c r="M227" i="49"/>
  <c r="L227" i="49"/>
  <c r="J227" i="49"/>
  <c r="M226" i="49"/>
  <c r="L226" i="49"/>
  <c r="J226" i="49"/>
  <c r="N226" i="49" s="1"/>
  <c r="N225" i="49"/>
  <c r="M225" i="49"/>
  <c r="L225" i="49"/>
  <c r="J225" i="49"/>
  <c r="M224" i="49"/>
  <c r="L224" i="49"/>
  <c r="J224" i="49"/>
  <c r="N224" i="49" s="1"/>
  <c r="M223" i="49"/>
  <c r="L223" i="49"/>
  <c r="N223" i="49" s="1"/>
  <c r="J223" i="49"/>
  <c r="M222" i="49"/>
  <c r="L222" i="49"/>
  <c r="J222" i="49"/>
  <c r="N222" i="49" s="1"/>
  <c r="M221" i="49"/>
  <c r="L221" i="49"/>
  <c r="N221" i="49" s="1"/>
  <c r="J221" i="49"/>
  <c r="M220" i="49"/>
  <c r="L220" i="49"/>
  <c r="J220" i="49"/>
  <c r="N220" i="49" s="1"/>
  <c r="L218" i="49"/>
  <c r="J218" i="49"/>
  <c r="N218" i="49" s="1"/>
  <c r="L217" i="49"/>
  <c r="J217" i="49"/>
  <c r="N217" i="49" s="1"/>
  <c r="L216" i="49"/>
  <c r="J216" i="49"/>
  <c r="N216" i="49" s="1"/>
  <c r="N215" i="49"/>
  <c r="M215" i="49"/>
  <c r="L215" i="49"/>
  <c r="J215" i="49"/>
  <c r="M214" i="49"/>
  <c r="L214" i="49"/>
  <c r="J214" i="49"/>
  <c r="N213" i="49"/>
  <c r="M213" i="49"/>
  <c r="L213" i="49"/>
  <c r="J213" i="49"/>
  <c r="M212" i="49"/>
  <c r="L212" i="49"/>
  <c r="J212" i="49"/>
  <c r="N212" i="49" s="1"/>
  <c r="N211" i="49"/>
  <c r="M211" i="49"/>
  <c r="L211" i="49"/>
  <c r="J211" i="49"/>
  <c r="M210" i="49"/>
  <c r="L210" i="49"/>
  <c r="J210" i="49"/>
  <c r="N210" i="49" s="1"/>
  <c r="N209" i="49"/>
  <c r="M209" i="49"/>
  <c r="L209" i="49"/>
  <c r="J209" i="49"/>
  <c r="M208" i="49"/>
  <c r="L208" i="49"/>
  <c r="J208" i="49"/>
  <c r="N208" i="49" s="1"/>
  <c r="N207" i="49"/>
  <c r="M207" i="49"/>
  <c r="L207" i="49"/>
  <c r="J207" i="49"/>
  <c r="M206" i="49"/>
  <c r="L206" i="49"/>
  <c r="J206" i="49"/>
  <c r="N206" i="49" s="1"/>
  <c r="N205" i="49"/>
  <c r="M205" i="49"/>
  <c r="L205" i="49"/>
  <c r="J205" i="49"/>
  <c r="M204" i="49"/>
  <c r="L204" i="49"/>
  <c r="J204" i="49"/>
  <c r="N204" i="49" s="1"/>
  <c r="N203" i="49"/>
  <c r="M203" i="49"/>
  <c r="L203" i="49"/>
  <c r="J203" i="49"/>
  <c r="M202" i="49"/>
  <c r="L202" i="49"/>
  <c r="J202" i="49"/>
  <c r="N202" i="49" s="1"/>
  <c r="N201" i="49"/>
  <c r="M201" i="49"/>
  <c r="L201" i="49"/>
  <c r="J201" i="49"/>
  <c r="M200" i="49"/>
  <c r="L200" i="49"/>
  <c r="J200" i="49"/>
  <c r="N200" i="49" s="1"/>
  <c r="N199" i="49"/>
  <c r="M199" i="49"/>
  <c r="L199" i="49"/>
  <c r="J199" i="49"/>
  <c r="M198" i="49"/>
  <c r="L198" i="49"/>
  <c r="J198" i="49"/>
  <c r="N197" i="49"/>
  <c r="M197" i="49"/>
  <c r="L197" i="49"/>
  <c r="J197" i="49"/>
  <c r="M196" i="49"/>
  <c r="L196" i="49"/>
  <c r="J196" i="49"/>
  <c r="N196" i="49" s="1"/>
  <c r="N195" i="49"/>
  <c r="M195" i="49"/>
  <c r="L195" i="49"/>
  <c r="J195" i="49"/>
  <c r="M194" i="49"/>
  <c r="L194" i="49"/>
  <c r="J194" i="49"/>
  <c r="N194" i="49" s="1"/>
  <c r="N193" i="49"/>
  <c r="M193" i="49"/>
  <c r="L193" i="49"/>
  <c r="J193" i="49"/>
  <c r="M192" i="49"/>
  <c r="L192" i="49"/>
  <c r="J192" i="49"/>
  <c r="N192" i="49" s="1"/>
  <c r="N191" i="49"/>
  <c r="M191" i="49"/>
  <c r="L191" i="49"/>
  <c r="J191" i="49"/>
  <c r="M190" i="49"/>
  <c r="L190" i="49"/>
  <c r="J190" i="49"/>
  <c r="N190" i="49" s="1"/>
  <c r="N189" i="49"/>
  <c r="M189" i="49"/>
  <c r="L189" i="49"/>
  <c r="J189" i="49"/>
  <c r="M188" i="49"/>
  <c r="L188" i="49"/>
  <c r="J188" i="49"/>
  <c r="N188" i="49" s="1"/>
  <c r="N187" i="49"/>
  <c r="M187" i="49"/>
  <c r="L187" i="49"/>
  <c r="J187" i="49"/>
  <c r="M186" i="49"/>
  <c r="L186" i="49"/>
  <c r="J186" i="49"/>
  <c r="N186" i="49" s="1"/>
  <c r="L184" i="49"/>
  <c r="N184" i="49" s="1"/>
  <c r="L183" i="49"/>
  <c r="J183" i="49"/>
  <c r="N183" i="49" s="1"/>
  <c r="N182" i="49"/>
  <c r="L182" i="49"/>
  <c r="J182" i="49"/>
  <c r="J184" i="49" s="1"/>
  <c r="N181" i="49"/>
  <c r="M181" i="49"/>
  <c r="L181" i="49"/>
  <c r="J181" i="49"/>
  <c r="M180" i="49"/>
  <c r="L180" i="49"/>
  <c r="J180" i="49"/>
  <c r="N179" i="49"/>
  <c r="M179" i="49"/>
  <c r="L179" i="49"/>
  <c r="J179" i="49"/>
  <c r="M178" i="49"/>
  <c r="L178" i="49"/>
  <c r="J178" i="49"/>
  <c r="N178" i="49" s="1"/>
  <c r="N177" i="49"/>
  <c r="M177" i="49"/>
  <c r="L177" i="49"/>
  <c r="J177" i="49"/>
  <c r="M176" i="49"/>
  <c r="L176" i="49"/>
  <c r="J176" i="49"/>
  <c r="N176" i="49" s="1"/>
  <c r="N175" i="49"/>
  <c r="M175" i="49"/>
  <c r="L175" i="49"/>
  <c r="J175" i="49"/>
  <c r="M174" i="49"/>
  <c r="L174" i="49"/>
  <c r="J174" i="49"/>
  <c r="N174" i="49" s="1"/>
  <c r="N173" i="49"/>
  <c r="M173" i="49"/>
  <c r="L173" i="49"/>
  <c r="J173" i="49"/>
  <c r="M172" i="49"/>
  <c r="L172" i="49"/>
  <c r="J172" i="49"/>
  <c r="N172" i="49" s="1"/>
  <c r="N171" i="49"/>
  <c r="M171" i="49"/>
  <c r="L171" i="49"/>
  <c r="J171" i="49"/>
  <c r="M170" i="49"/>
  <c r="L170" i="49"/>
  <c r="J170" i="49"/>
  <c r="N170" i="49" s="1"/>
  <c r="N169" i="49"/>
  <c r="M169" i="49"/>
  <c r="L169" i="49"/>
  <c r="J169" i="49"/>
  <c r="M168" i="49"/>
  <c r="L168" i="49"/>
  <c r="J168" i="49"/>
  <c r="N168" i="49" s="1"/>
  <c r="N167" i="49"/>
  <c r="M167" i="49"/>
  <c r="L167" i="49"/>
  <c r="J167" i="49"/>
  <c r="M166" i="49"/>
  <c r="L166" i="49"/>
  <c r="J166" i="49"/>
  <c r="N166" i="49" s="1"/>
  <c r="N165" i="49"/>
  <c r="M165" i="49"/>
  <c r="L165" i="49"/>
  <c r="J165" i="49"/>
  <c r="M164" i="49"/>
  <c r="L164" i="49"/>
  <c r="J164" i="49"/>
  <c r="N163" i="49"/>
  <c r="M163" i="49"/>
  <c r="L163" i="49"/>
  <c r="J163" i="49"/>
  <c r="M162" i="49"/>
  <c r="L162" i="49"/>
  <c r="J162" i="49"/>
  <c r="N162" i="49" s="1"/>
  <c r="N161" i="49"/>
  <c r="M161" i="49"/>
  <c r="L161" i="49"/>
  <c r="J161" i="49"/>
  <c r="M160" i="49"/>
  <c r="L160" i="49"/>
  <c r="J160" i="49"/>
  <c r="N160" i="49" s="1"/>
  <c r="N159" i="49"/>
  <c r="M159" i="49"/>
  <c r="L159" i="49"/>
  <c r="J159" i="49"/>
  <c r="M158" i="49"/>
  <c r="L158" i="49"/>
  <c r="J158" i="49"/>
  <c r="N158" i="49" s="1"/>
  <c r="N157" i="49"/>
  <c r="M157" i="49"/>
  <c r="L157" i="49"/>
  <c r="J157" i="49"/>
  <c r="M156" i="49"/>
  <c r="L156" i="49"/>
  <c r="J156" i="49"/>
  <c r="N156" i="49" s="1"/>
  <c r="N155" i="49"/>
  <c r="M155" i="49"/>
  <c r="L155" i="49"/>
  <c r="J155" i="49"/>
  <c r="M154" i="49"/>
  <c r="L154" i="49"/>
  <c r="J154" i="49"/>
  <c r="N154" i="49" s="1"/>
  <c r="N153" i="49"/>
  <c r="M153" i="49"/>
  <c r="L153" i="49"/>
  <c r="J153" i="49"/>
  <c r="M152" i="49"/>
  <c r="L152" i="49"/>
  <c r="J152" i="49"/>
  <c r="N152" i="49" s="1"/>
  <c r="N151" i="49"/>
  <c r="M151" i="49"/>
  <c r="L151" i="49"/>
  <c r="J151" i="49"/>
  <c r="M150" i="49"/>
  <c r="L150" i="49"/>
  <c r="J150" i="49"/>
  <c r="N150" i="49" s="1"/>
  <c r="N149" i="49"/>
  <c r="M149" i="49"/>
  <c r="L149" i="49"/>
  <c r="J149" i="49"/>
  <c r="M148" i="49"/>
  <c r="L148" i="49"/>
  <c r="J148" i="49"/>
  <c r="N147" i="49"/>
  <c r="M147" i="49"/>
  <c r="L147" i="49"/>
  <c r="J147" i="49"/>
  <c r="M146" i="49"/>
  <c r="L146" i="49"/>
  <c r="J146" i="49"/>
  <c r="N146" i="49" s="1"/>
  <c r="N145" i="49"/>
  <c r="M145" i="49"/>
  <c r="L145" i="49"/>
  <c r="J145" i="49"/>
  <c r="M144" i="49"/>
  <c r="L144" i="49"/>
  <c r="J144" i="49"/>
  <c r="N144" i="49" s="1"/>
  <c r="N143" i="49"/>
  <c r="M143" i="49"/>
  <c r="L143" i="49"/>
  <c r="J143" i="49"/>
  <c r="M142" i="49"/>
  <c r="L142" i="49"/>
  <c r="J142" i="49"/>
  <c r="N142" i="49" s="1"/>
  <c r="N140" i="49"/>
  <c r="L139" i="49"/>
  <c r="J139" i="49"/>
  <c r="N139" i="49" s="1"/>
  <c r="L138" i="49"/>
  <c r="L140" i="49" s="1"/>
  <c r="J138" i="49"/>
  <c r="J140" i="49" s="1"/>
  <c r="M137" i="49"/>
  <c r="L137" i="49"/>
  <c r="J137" i="49"/>
  <c r="N137" i="49" s="1"/>
  <c r="N136" i="49"/>
  <c r="M136" i="49"/>
  <c r="L136" i="49"/>
  <c r="J136" i="49"/>
  <c r="M135" i="49"/>
  <c r="L135" i="49"/>
  <c r="J135" i="49"/>
  <c r="N135" i="49" s="1"/>
  <c r="N134" i="49"/>
  <c r="M134" i="49"/>
  <c r="L134" i="49"/>
  <c r="J134" i="49"/>
  <c r="M133" i="49"/>
  <c r="L133" i="49"/>
  <c r="J133" i="49"/>
  <c r="N133" i="49" s="1"/>
  <c r="M132" i="49"/>
  <c r="L132" i="49"/>
  <c r="N132" i="49" s="1"/>
  <c r="J132" i="49"/>
  <c r="M131" i="49"/>
  <c r="L131" i="49"/>
  <c r="J131" i="49"/>
  <c r="N131" i="49" s="1"/>
  <c r="M130" i="49"/>
  <c r="L130" i="49"/>
  <c r="J130" i="49"/>
  <c r="N130" i="49" s="1"/>
  <c r="M129" i="49"/>
  <c r="L129" i="49"/>
  <c r="J129" i="49"/>
  <c r="N129" i="49" s="1"/>
  <c r="M128" i="49"/>
  <c r="L128" i="49"/>
  <c r="J128" i="49"/>
  <c r="N128" i="49" s="1"/>
  <c r="M127" i="49"/>
  <c r="L127" i="49"/>
  <c r="J127" i="49"/>
  <c r="N127" i="49" s="1"/>
  <c r="M126" i="49"/>
  <c r="L126" i="49"/>
  <c r="J126" i="49"/>
  <c r="N126" i="49" s="1"/>
  <c r="M125" i="49"/>
  <c r="L125" i="49"/>
  <c r="J125" i="49"/>
  <c r="N125" i="49" s="1"/>
  <c r="M124" i="49"/>
  <c r="L124" i="49"/>
  <c r="J124" i="49"/>
  <c r="N124" i="49" s="1"/>
  <c r="M123" i="49"/>
  <c r="L123" i="49"/>
  <c r="J123" i="49"/>
  <c r="N123" i="49" s="1"/>
  <c r="M122" i="49"/>
  <c r="L122" i="49"/>
  <c r="J122" i="49"/>
  <c r="N122" i="49" s="1"/>
  <c r="M121" i="49"/>
  <c r="L121" i="49"/>
  <c r="J121" i="49"/>
  <c r="N121" i="49" s="1"/>
  <c r="N120" i="49"/>
  <c r="M120" i="49"/>
  <c r="L120" i="49"/>
  <c r="J120" i="49"/>
  <c r="M119" i="49"/>
  <c r="L119" i="49"/>
  <c r="J119" i="49"/>
  <c r="N119" i="49" s="1"/>
  <c r="N118" i="49"/>
  <c r="M118" i="49"/>
  <c r="L118" i="49"/>
  <c r="J118" i="49"/>
  <c r="M117" i="49"/>
  <c r="L117" i="49"/>
  <c r="J117" i="49"/>
  <c r="N117" i="49" s="1"/>
  <c r="M116" i="49"/>
  <c r="L116" i="49"/>
  <c r="N116" i="49" s="1"/>
  <c r="J116" i="49"/>
  <c r="M115" i="49"/>
  <c r="L115" i="49"/>
  <c r="J115" i="49"/>
  <c r="N115" i="49" s="1"/>
  <c r="M114" i="49"/>
  <c r="L114" i="49"/>
  <c r="J114" i="49"/>
  <c r="N114" i="49" s="1"/>
  <c r="M113" i="49"/>
  <c r="L113" i="49"/>
  <c r="J113" i="49"/>
  <c r="N113" i="49" s="1"/>
  <c r="M112" i="49"/>
  <c r="L112" i="49"/>
  <c r="J112" i="49"/>
  <c r="N112" i="49" s="1"/>
  <c r="M111" i="49"/>
  <c r="L111" i="49"/>
  <c r="J111" i="49"/>
  <c r="N111" i="49" s="1"/>
  <c r="M110" i="49"/>
  <c r="L110" i="49"/>
  <c r="J110" i="49"/>
  <c r="N110" i="49" s="1"/>
  <c r="M109" i="49"/>
  <c r="L109" i="49"/>
  <c r="J109" i="49"/>
  <c r="N109" i="49" s="1"/>
  <c r="M108" i="49"/>
  <c r="L108" i="49"/>
  <c r="J108" i="49"/>
  <c r="N108" i="49" s="1"/>
  <c r="M107" i="49"/>
  <c r="L107" i="49"/>
  <c r="J107" i="49"/>
  <c r="N107" i="49" s="1"/>
  <c r="M106" i="49"/>
  <c r="L106" i="49"/>
  <c r="J106" i="49"/>
  <c r="N106" i="49" s="1"/>
  <c r="M105" i="49"/>
  <c r="L105" i="49"/>
  <c r="J105" i="49"/>
  <c r="N105" i="49" s="1"/>
  <c r="N104" i="49"/>
  <c r="M104" i="49"/>
  <c r="L104" i="49"/>
  <c r="J104" i="49"/>
  <c r="M103" i="49"/>
  <c r="L103" i="49"/>
  <c r="J103" i="49"/>
  <c r="N103" i="49" s="1"/>
  <c r="N102" i="49"/>
  <c r="M102" i="49"/>
  <c r="L102" i="49"/>
  <c r="J102" i="49"/>
  <c r="M101" i="49"/>
  <c r="L101" i="49"/>
  <c r="J101" i="49"/>
  <c r="N101" i="49" s="1"/>
  <c r="M100" i="49"/>
  <c r="L100" i="49"/>
  <c r="N100" i="49" s="1"/>
  <c r="J100" i="49"/>
  <c r="M99" i="49"/>
  <c r="L99" i="49"/>
  <c r="J99" i="49"/>
  <c r="N99" i="49" s="1"/>
  <c r="M98" i="49"/>
  <c r="L98" i="49"/>
  <c r="J98" i="49"/>
  <c r="N98" i="49" s="1"/>
  <c r="M93" i="49"/>
  <c r="L93" i="49"/>
  <c r="J93" i="49"/>
  <c r="N93" i="49" s="1"/>
  <c r="N92" i="49"/>
  <c r="M92" i="49"/>
  <c r="L92" i="49"/>
  <c r="J92" i="49"/>
  <c r="M91" i="49"/>
  <c r="L91" i="49"/>
  <c r="J91" i="49"/>
  <c r="N91" i="49" s="1"/>
  <c r="N90" i="49"/>
  <c r="M90" i="49"/>
  <c r="L90" i="49"/>
  <c r="L94" i="49" s="1"/>
  <c r="J90" i="49"/>
  <c r="J94" i="49" s="1"/>
  <c r="L635" i="48"/>
  <c r="J635" i="48"/>
  <c r="N634" i="48"/>
  <c r="L634" i="48"/>
  <c r="L636" i="48" s="1"/>
  <c r="J634" i="48"/>
  <c r="M633" i="48"/>
  <c r="L633" i="48"/>
  <c r="J633" i="48"/>
  <c r="N633" i="48" s="1"/>
  <c r="N632" i="48"/>
  <c r="M632" i="48"/>
  <c r="L632" i="48"/>
  <c r="J632" i="48"/>
  <c r="M631" i="48"/>
  <c r="L631" i="48"/>
  <c r="J631" i="48"/>
  <c r="N631" i="48" s="1"/>
  <c r="N630" i="48"/>
  <c r="M630" i="48"/>
  <c r="L630" i="48"/>
  <c r="J630" i="48"/>
  <c r="M629" i="48"/>
  <c r="L629" i="48"/>
  <c r="J629" i="48"/>
  <c r="N629" i="48" s="1"/>
  <c r="N628" i="48"/>
  <c r="M628" i="48"/>
  <c r="L628" i="48"/>
  <c r="J628" i="48"/>
  <c r="M627" i="48"/>
  <c r="L627" i="48"/>
  <c r="J627" i="48"/>
  <c r="N627" i="48" s="1"/>
  <c r="N626" i="48"/>
  <c r="M626" i="48"/>
  <c r="L626" i="48"/>
  <c r="J626" i="48"/>
  <c r="M625" i="48"/>
  <c r="L625" i="48"/>
  <c r="J625" i="48"/>
  <c r="N625" i="48" s="1"/>
  <c r="N624" i="48"/>
  <c r="M624" i="48"/>
  <c r="L624" i="48"/>
  <c r="J624" i="48"/>
  <c r="M623" i="48"/>
  <c r="L623" i="48"/>
  <c r="J623" i="48"/>
  <c r="N623" i="48" s="1"/>
  <c r="N622" i="48"/>
  <c r="M622" i="48"/>
  <c r="L622" i="48"/>
  <c r="J622" i="48"/>
  <c r="M621" i="48"/>
  <c r="L621" i="48"/>
  <c r="J621" i="48"/>
  <c r="N621" i="48" s="1"/>
  <c r="N620" i="48"/>
  <c r="M620" i="48"/>
  <c r="L620" i="48"/>
  <c r="J620" i="48"/>
  <c r="M619" i="48"/>
  <c r="L619" i="48"/>
  <c r="J619" i="48"/>
  <c r="N619" i="48" s="1"/>
  <c r="N618" i="48"/>
  <c r="M618" i="48"/>
  <c r="L618" i="48"/>
  <c r="J618" i="48"/>
  <c r="M617" i="48"/>
  <c r="L617" i="48"/>
  <c r="J617" i="48"/>
  <c r="N617" i="48" s="1"/>
  <c r="N616" i="48"/>
  <c r="M616" i="48"/>
  <c r="L616" i="48"/>
  <c r="J616" i="48"/>
  <c r="M615" i="48"/>
  <c r="L615" i="48"/>
  <c r="J615" i="48"/>
  <c r="N615" i="48" s="1"/>
  <c r="N614" i="48"/>
  <c r="M614" i="48"/>
  <c r="L614" i="48"/>
  <c r="J614" i="48"/>
  <c r="M613" i="48"/>
  <c r="L613" i="48"/>
  <c r="J613" i="48"/>
  <c r="N613" i="48" s="1"/>
  <c r="N612" i="48"/>
  <c r="M612" i="48"/>
  <c r="L612" i="48"/>
  <c r="J612" i="48"/>
  <c r="M611" i="48"/>
  <c r="L611" i="48"/>
  <c r="J611" i="48"/>
  <c r="N611" i="48" s="1"/>
  <c r="N610" i="48"/>
  <c r="M610" i="48"/>
  <c r="L610" i="48"/>
  <c r="J610" i="48"/>
  <c r="M609" i="48"/>
  <c r="L609" i="48"/>
  <c r="J609" i="48"/>
  <c r="N609" i="48" s="1"/>
  <c r="N608" i="48"/>
  <c r="M608" i="48"/>
  <c r="L608" i="48"/>
  <c r="J608" i="48"/>
  <c r="M607" i="48"/>
  <c r="L607" i="48"/>
  <c r="J607" i="48"/>
  <c r="N607" i="48" s="1"/>
  <c r="N606" i="48"/>
  <c r="M606" i="48"/>
  <c r="L606" i="48"/>
  <c r="J606" i="48"/>
  <c r="M605" i="48"/>
  <c r="L605" i="48"/>
  <c r="J605" i="48"/>
  <c r="N605" i="48" s="1"/>
  <c r="N604" i="48"/>
  <c r="M604" i="48"/>
  <c r="L604" i="48"/>
  <c r="J604" i="48"/>
  <c r="M603" i="48"/>
  <c r="L603" i="48"/>
  <c r="J603" i="48"/>
  <c r="N603" i="48" s="1"/>
  <c r="L601" i="48"/>
  <c r="L600" i="48"/>
  <c r="J600" i="48"/>
  <c r="N600" i="48" s="1"/>
  <c r="L599" i="48"/>
  <c r="J599" i="48"/>
  <c r="N598" i="48"/>
  <c r="M598" i="48"/>
  <c r="L598" i="48"/>
  <c r="J598" i="48"/>
  <c r="M597" i="48"/>
  <c r="L597" i="48"/>
  <c r="J597" i="48"/>
  <c r="N597" i="48" s="1"/>
  <c r="N596" i="48"/>
  <c r="M596" i="48"/>
  <c r="L596" i="48"/>
  <c r="J596" i="48"/>
  <c r="M595" i="48"/>
  <c r="L595" i="48"/>
  <c r="J595" i="48"/>
  <c r="N595" i="48" s="1"/>
  <c r="N594" i="48"/>
  <c r="M594" i="48"/>
  <c r="L594" i="48"/>
  <c r="J594" i="48"/>
  <c r="M593" i="48"/>
  <c r="L593" i="48"/>
  <c r="J593" i="48"/>
  <c r="N593" i="48" s="1"/>
  <c r="N592" i="48"/>
  <c r="M592" i="48"/>
  <c r="L592" i="48"/>
  <c r="J592" i="48"/>
  <c r="M591" i="48"/>
  <c r="L591" i="48"/>
  <c r="J591" i="48"/>
  <c r="N591" i="48" s="1"/>
  <c r="N590" i="48"/>
  <c r="M590" i="48"/>
  <c r="L590" i="48"/>
  <c r="J590" i="48"/>
  <c r="M589" i="48"/>
  <c r="L589" i="48"/>
  <c r="J589" i="48"/>
  <c r="N589" i="48" s="1"/>
  <c r="N588" i="48"/>
  <c r="M588" i="48"/>
  <c r="L588" i="48"/>
  <c r="J588" i="48"/>
  <c r="M587" i="48"/>
  <c r="L587" i="48"/>
  <c r="J587" i="48"/>
  <c r="N587" i="48" s="1"/>
  <c r="N586" i="48"/>
  <c r="M586" i="48"/>
  <c r="L586" i="48"/>
  <c r="J586" i="48"/>
  <c r="M585" i="48"/>
  <c r="L585" i="48"/>
  <c r="J585" i="48"/>
  <c r="N585" i="48" s="1"/>
  <c r="N584" i="48"/>
  <c r="M584" i="48"/>
  <c r="L584" i="48"/>
  <c r="J584" i="48"/>
  <c r="M583" i="48"/>
  <c r="L583" i="48"/>
  <c r="J583" i="48"/>
  <c r="N583" i="48" s="1"/>
  <c r="N582" i="48"/>
  <c r="M582" i="48"/>
  <c r="L582" i="48"/>
  <c r="J582" i="48"/>
  <c r="M581" i="48"/>
  <c r="L581" i="48"/>
  <c r="J581" i="48"/>
  <c r="N581" i="48" s="1"/>
  <c r="N580" i="48"/>
  <c r="M580" i="48"/>
  <c r="L580" i="48"/>
  <c r="J580" i="48"/>
  <c r="M579" i="48"/>
  <c r="L579" i="48"/>
  <c r="J579" i="48"/>
  <c r="N579" i="48" s="1"/>
  <c r="N578" i="48"/>
  <c r="M578" i="48"/>
  <c r="L578" i="48"/>
  <c r="J578" i="48"/>
  <c r="M577" i="48"/>
  <c r="L577" i="48"/>
  <c r="J577" i="48"/>
  <c r="N577" i="48" s="1"/>
  <c r="N576" i="48"/>
  <c r="M576" i="48"/>
  <c r="L576" i="48"/>
  <c r="J576" i="48"/>
  <c r="M575" i="48"/>
  <c r="L575" i="48"/>
  <c r="J575" i="48"/>
  <c r="N575" i="48" s="1"/>
  <c r="N574" i="48"/>
  <c r="M574" i="48"/>
  <c r="L574" i="48"/>
  <c r="J574" i="48"/>
  <c r="M573" i="48"/>
  <c r="L573" i="48"/>
  <c r="J573" i="48"/>
  <c r="N573" i="48" s="1"/>
  <c r="N572" i="48"/>
  <c r="M572" i="48"/>
  <c r="L572" i="48"/>
  <c r="J572" i="48"/>
  <c r="M571" i="48"/>
  <c r="L571" i="48"/>
  <c r="J571" i="48"/>
  <c r="N571" i="48" s="1"/>
  <c r="N570" i="48"/>
  <c r="M570" i="48"/>
  <c r="L570" i="48"/>
  <c r="J570" i="48"/>
  <c r="M569" i="48"/>
  <c r="L569" i="48"/>
  <c r="J569" i="48"/>
  <c r="N569" i="48" s="1"/>
  <c r="N568" i="48"/>
  <c r="M568" i="48"/>
  <c r="L568" i="48"/>
  <c r="J568" i="48"/>
  <c r="L565" i="48"/>
  <c r="N565" i="48" s="1"/>
  <c r="J565" i="48"/>
  <c r="L564" i="48"/>
  <c r="J564" i="48"/>
  <c r="N564" i="48" s="1"/>
  <c r="M563" i="48"/>
  <c r="L563" i="48"/>
  <c r="J563" i="48"/>
  <c r="M562" i="48"/>
  <c r="L562" i="48"/>
  <c r="J562" i="48"/>
  <c r="N562" i="48" s="1"/>
  <c r="M561" i="48"/>
  <c r="L561" i="48"/>
  <c r="J561" i="48"/>
  <c r="N561" i="48" s="1"/>
  <c r="M560" i="48"/>
  <c r="L560" i="48"/>
  <c r="J560" i="48"/>
  <c r="N560" i="48" s="1"/>
  <c r="M559" i="48"/>
  <c r="L559" i="48"/>
  <c r="J559" i="48"/>
  <c r="M558" i="48"/>
  <c r="L558" i="48"/>
  <c r="J558" i="48"/>
  <c r="N558" i="48" s="1"/>
  <c r="M557" i="48"/>
  <c r="L557" i="48"/>
  <c r="J557" i="48"/>
  <c r="N557" i="48" s="1"/>
  <c r="M556" i="48"/>
  <c r="L556" i="48"/>
  <c r="J556" i="48"/>
  <c r="N556" i="48" s="1"/>
  <c r="M555" i="48"/>
  <c r="L555" i="48"/>
  <c r="J555" i="48"/>
  <c r="M554" i="48"/>
  <c r="L554" i="48"/>
  <c r="J554" i="48"/>
  <c r="N554" i="48" s="1"/>
  <c r="M553" i="48"/>
  <c r="L553" i="48"/>
  <c r="J553" i="48"/>
  <c r="N553" i="48" s="1"/>
  <c r="M552" i="48"/>
  <c r="L552" i="48"/>
  <c r="J552" i="48"/>
  <c r="N552" i="48" s="1"/>
  <c r="M551" i="48"/>
  <c r="L551" i="48"/>
  <c r="J551" i="48"/>
  <c r="M550" i="48"/>
  <c r="L550" i="48"/>
  <c r="J550" i="48"/>
  <c r="N550" i="48" s="1"/>
  <c r="M549" i="48"/>
  <c r="L549" i="48"/>
  <c r="J549" i="48"/>
  <c r="N549" i="48" s="1"/>
  <c r="M548" i="48"/>
  <c r="L548" i="48"/>
  <c r="J548" i="48"/>
  <c r="N548" i="48" s="1"/>
  <c r="M547" i="48"/>
  <c r="L547" i="48"/>
  <c r="J547" i="48"/>
  <c r="M546" i="48"/>
  <c r="L546" i="48"/>
  <c r="J546" i="48"/>
  <c r="N546" i="48" s="1"/>
  <c r="M545" i="48"/>
  <c r="L545" i="48"/>
  <c r="J545" i="48"/>
  <c r="N545" i="48" s="1"/>
  <c r="M544" i="48"/>
  <c r="L544" i="48"/>
  <c r="J544" i="48"/>
  <c r="N544" i="48" s="1"/>
  <c r="M543" i="48"/>
  <c r="L543" i="48"/>
  <c r="J543" i="48"/>
  <c r="M542" i="48"/>
  <c r="L542" i="48"/>
  <c r="J542" i="48"/>
  <c r="N542" i="48" s="1"/>
  <c r="M541" i="48"/>
  <c r="L541" i="48"/>
  <c r="J541" i="48"/>
  <c r="N541" i="48" s="1"/>
  <c r="M540" i="48"/>
  <c r="L540" i="48"/>
  <c r="J540" i="48"/>
  <c r="N540" i="48" s="1"/>
  <c r="M539" i="48"/>
  <c r="L539" i="48"/>
  <c r="J539" i="48"/>
  <c r="M538" i="48"/>
  <c r="L538" i="48"/>
  <c r="J538" i="48"/>
  <c r="N538" i="48" s="1"/>
  <c r="M537" i="48"/>
  <c r="L537" i="48"/>
  <c r="J537" i="48"/>
  <c r="N537" i="48" s="1"/>
  <c r="M536" i="48"/>
  <c r="L536" i="48"/>
  <c r="J536" i="48"/>
  <c r="N536" i="48" s="1"/>
  <c r="M535" i="48"/>
  <c r="L535" i="48"/>
  <c r="J535" i="48"/>
  <c r="M534" i="48"/>
  <c r="L534" i="48"/>
  <c r="J534" i="48"/>
  <c r="N534" i="48" s="1"/>
  <c r="M533" i="48"/>
  <c r="L533" i="48"/>
  <c r="J533" i="48"/>
  <c r="N533" i="48" s="1"/>
  <c r="L530" i="48"/>
  <c r="J530" i="48"/>
  <c r="N530" i="48" s="1"/>
  <c r="L529" i="48"/>
  <c r="L531" i="48" s="1"/>
  <c r="J529" i="48"/>
  <c r="J531" i="48" s="1"/>
  <c r="N531" i="48" s="1"/>
  <c r="M528" i="48"/>
  <c r="L528" i="48"/>
  <c r="N528" i="48" s="1"/>
  <c r="J528" i="48"/>
  <c r="M527" i="48"/>
  <c r="L527" i="48"/>
  <c r="N527" i="48" s="1"/>
  <c r="J527" i="48"/>
  <c r="M526" i="48"/>
  <c r="L526" i="48"/>
  <c r="N526" i="48" s="1"/>
  <c r="J526" i="48"/>
  <c r="M525" i="48"/>
  <c r="L525" i="48"/>
  <c r="N525" i="48" s="1"/>
  <c r="J525" i="48"/>
  <c r="M524" i="48"/>
  <c r="L524" i="48"/>
  <c r="N524" i="48" s="1"/>
  <c r="J524" i="48"/>
  <c r="M523" i="48"/>
  <c r="L523" i="48"/>
  <c r="N523" i="48" s="1"/>
  <c r="J523" i="48"/>
  <c r="M522" i="48"/>
  <c r="L522" i="48"/>
  <c r="N522" i="48" s="1"/>
  <c r="J522" i="48"/>
  <c r="M521" i="48"/>
  <c r="L521" i="48"/>
  <c r="N521" i="48" s="1"/>
  <c r="J521" i="48"/>
  <c r="M520" i="48"/>
  <c r="L520" i="48"/>
  <c r="N520" i="48" s="1"/>
  <c r="J520" i="48"/>
  <c r="M519" i="48"/>
  <c r="L519" i="48"/>
  <c r="N519" i="48" s="1"/>
  <c r="J519" i="48"/>
  <c r="M518" i="48"/>
  <c r="L518" i="48"/>
  <c r="N518" i="48" s="1"/>
  <c r="J518" i="48"/>
  <c r="M517" i="48"/>
  <c r="L517" i="48"/>
  <c r="N517" i="48" s="1"/>
  <c r="J517" i="48"/>
  <c r="M516" i="48"/>
  <c r="L516" i="48"/>
  <c r="N516" i="48" s="1"/>
  <c r="J516" i="48"/>
  <c r="M515" i="48"/>
  <c r="L515" i="48"/>
  <c r="N515" i="48" s="1"/>
  <c r="J515" i="48"/>
  <c r="M514" i="48"/>
  <c r="L514" i="48"/>
  <c r="N514" i="48" s="1"/>
  <c r="J514" i="48"/>
  <c r="M513" i="48"/>
  <c r="L513" i="48"/>
  <c r="N513" i="48" s="1"/>
  <c r="J513" i="48"/>
  <c r="M512" i="48"/>
  <c r="L512" i="48"/>
  <c r="N512" i="48" s="1"/>
  <c r="J512" i="48"/>
  <c r="N511" i="48"/>
  <c r="M511" i="48"/>
  <c r="L511" i="48"/>
  <c r="J511" i="48"/>
  <c r="M510" i="48"/>
  <c r="L510" i="48"/>
  <c r="N510" i="48" s="1"/>
  <c r="J510" i="48"/>
  <c r="N509" i="48"/>
  <c r="M509" i="48"/>
  <c r="L509" i="48"/>
  <c r="J509" i="48"/>
  <c r="M508" i="48"/>
  <c r="L508" i="48"/>
  <c r="N508" i="48" s="1"/>
  <c r="J508" i="48"/>
  <c r="M507" i="48"/>
  <c r="L507" i="48"/>
  <c r="N507" i="48" s="1"/>
  <c r="J507" i="48"/>
  <c r="M506" i="48"/>
  <c r="L506" i="48"/>
  <c r="N506" i="48" s="1"/>
  <c r="J506" i="48"/>
  <c r="M505" i="48"/>
  <c r="L505" i="48"/>
  <c r="N505" i="48" s="1"/>
  <c r="J505" i="48"/>
  <c r="M504" i="48"/>
  <c r="L504" i="48"/>
  <c r="N504" i="48" s="1"/>
  <c r="J504" i="48"/>
  <c r="N503" i="48"/>
  <c r="M503" i="48"/>
  <c r="L503" i="48"/>
  <c r="J503" i="48"/>
  <c r="M502" i="48"/>
  <c r="L502" i="48"/>
  <c r="N502" i="48" s="1"/>
  <c r="J502" i="48"/>
  <c r="N501" i="48"/>
  <c r="M501" i="48"/>
  <c r="L501" i="48"/>
  <c r="J501" i="48"/>
  <c r="M500" i="48"/>
  <c r="L500" i="48"/>
  <c r="N500" i="48" s="1"/>
  <c r="J500" i="48"/>
  <c r="M499" i="48"/>
  <c r="L499" i="48"/>
  <c r="N499" i="48" s="1"/>
  <c r="J499" i="48"/>
  <c r="M498" i="48"/>
  <c r="L498" i="48"/>
  <c r="N498" i="48" s="1"/>
  <c r="J498" i="48"/>
  <c r="L496" i="48"/>
  <c r="N495" i="48"/>
  <c r="L495" i="48"/>
  <c r="J495" i="48"/>
  <c r="L494" i="48"/>
  <c r="J494" i="48"/>
  <c r="N494" i="48" s="1"/>
  <c r="N493" i="48"/>
  <c r="M493" i="48"/>
  <c r="L493" i="48"/>
  <c r="J493" i="48"/>
  <c r="M492" i="48"/>
  <c r="L492" i="48"/>
  <c r="J492" i="48"/>
  <c r="N492" i="48" s="1"/>
  <c r="N491" i="48"/>
  <c r="M491" i="48"/>
  <c r="L491" i="48"/>
  <c r="J491" i="48"/>
  <c r="M490" i="48"/>
  <c r="L490" i="48"/>
  <c r="J490" i="48"/>
  <c r="N490" i="48" s="1"/>
  <c r="N489" i="48"/>
  <c r="M489" i="48"/>
  <c r="L489" i="48"/>
  <c r="J489" i="48"/>
  <c r="M488" i="48"/>
  <c r="L488" i="48"/>
  <c r="J488" i="48"/>
  <c r="N488" i="48" s="1"/>
  <c r="N487" i="48"/>
  <c r="M487" i="48"/>
  <c r="L487" i="48"/>
  <c r="J487" i="48"/>
  <c r="M486" i="48"/>
  <c r="L486" i="48"/>
  <c r="J486" i="48"/>
  <c r="N486" i="48" s="1"/>
  <c r="N485" i="48"/>
  <c r="M485" i="48"/>
  <c r="L485" i="48"/>
  <c r="J485" i="48"/>
  <c r="M484" i="48"/>
  <c r="L484" i="48"/>
  <c r="J484" i="48"/>
  <c r="N484" i="48" s="1"/>
  <c r="N483" i="48"/>
  <c r="M483" i="48"/>
  <c r="L483" i="48"/>
  <c r="J483" i="48"/>
  <c r="M482" i="48"/>
  <c r="L482" i="48"/>
  <c r="J482" i="48"/>
  <c r="N482" i="48" s="1"/>
  <c r="N481" i="48"/>
  <c r="M481" i="48"/>
  <c r="L481" i="48"/>
  <c r="J481" i="48"/>
  <c r="M480" i="48"/>
  <c r="L480" i="48"/>
  <c r="J480" i="48"/>
  <c r="N480" i="48" s="1"/>
  <c r="N479" i="48"/>
  <c r="M479" i="48"/>
  <c r="L479" i="48"/>
  <c r="J479" i="48"/>
  <c r="M478" i="48"/>
  <c r="L478" i="48"/>
  <c r="J478" i="48"/>
  <c r="N478" i="48" s="1"/>
  <c r="N477" i="48"/>
  <c r="M477" i="48"/>
  <c r="L477" i="48"/>
  <c r="J477" i="48"/>
  <c r="M476" i="48"/>
  <c r="L476" i="48"/>
  <c r="J476" i="48"/>
  <c r="N476" i="48" s="1"/>
  <c r="N475" i="48"/>
  <c r="M475" i="48"/>
  <c r="L475" i="48"/>
  <c r="J475" i="48"/>
  <c r="M474" i="48"/>
  <c r="L474" i="48"/>
  <c r="J474" i="48"/>
  <c r="N474" i="48" s="1"/>
  <c r="N473" i="48"/>
  <c r="M473" i="48"/>
  <c r="L473" i="48"/>
  <c r="J473" i="48"/>
  <c r="M472" i="48"/>
  <c r="L472" i="48"/>
  <c r="J472" i="48"/>
  <c r="N472" i="48" s="1"/>
  <c r="N471" i="48"/>
  <c r="M471" i="48"/>
  <c r="L471" i="48"/>
  <c r="J471" i="48"/>
  <c r="M470" i="48"/>
  <c r="L470" i="48"/>
  <c r="J470" i="48"/>
  <c r="N470" i="48" s="1"/>
  <c r="N469" i="48"/>
  <c r="M469" i="48"/>
  <c r="L469" i="48"/>
  <c r="J469" i="48"/>
  <c r="M468" i="48"/>
  <c r="L468" i="48"/>
  <c r="J468" i="48"/>
  <c r="N468" i="48" s="1"/>
  <c r="N467" i="48"/>
  <c r="M467" i="48"/>
  <c r="L467" i="48"/>
  <c r="J467" i="48"/>
  <c r="M466" i="48"/>
  <c r="L466" i="48"/>
  <c r="J466" i="48"/>
  <c r="N466" i="48" s="1"/>
  <c r="N465" i="48"/>
  <c r="M465" i="48"/>
  <c r="L465" i="48"/>
  <c r="J465" i="48"/>
  <c r="M464" i="48"/>
  <c r="L464" i="48"/>
  <c r="J464" i="48"/>
  <c r="N464" i="48" s="1"/>
  <c r="N463" i="48"/>
  <c r="M463" i="48"/>
  <c r="L463" i="48"/>
  <c r="J463" i="48"/>
  <c r="L460" i="48"/>
  <c r="L461" i="48" s="1"/>
  <c r="J460" i="48"/>
  <c r="L459" i="48"/>
  <c r="J459" i="48"/>
  <c r="J461" i="48" s="1"/>
  <c r="N458" i="48"/>
  <c r="M458" i="48"/>
  <c r="L458" i="48"/>
  <c r="J458" i="48"/>
  <c r="N457" i="48"/>
  <c r="M457" i="48"/>
  <c r="L457" i="48"/>
  <c r="J457" i="48"/>
  <c r="N456" i="48"/>
  <c r="M456" i="48"/>
  <c r="L456" i="48"/>
  <c r="J456" i="48"/>
  <c r="N455" i="48"/>
  <c r="M455" i="48"/>
  <c r="L455" i="48"/>
  <c r="J455" i="48"/>
  <c r="N454" i="48"/>
  <c r="M454" i="48"/>
  <c r="L454" i="48"/>
  <c r="J454" i="48"/>
  <c r="N453" i="48"/>
  <c r="M453" i="48"/>
  <c r="L453" i="48"/>
  <c r="J453" i="48"/>
  <c r="N452" i="48"/>
  <c r="M452" i="48"/>
  <c r="L452" i="48"/>
  <c r="J452" i="48"/>
  <c r="N451" i="48"/>
  <c r="M451" i="48"/>
  <c r="L451" i="48"/>
  <c r="J451" i="48"/>
  <c r="N450" i="48"/>
  <c r="M450" i="48"/>
  <c r="L450" i="48"/>
  <c r="J450" i="48"/>
  <c r="N449" i="48"/>
  <c r="M449" i="48"/>
  <c r="L449" i="48"/>
  <c r="J449" i="48"/>
  <c r="N448" i="48"/>
  <c r="M448" i="48"/>
  <c r="L448" i="48"/>
  <c r="J448" i="48"/>
  <c r="N447" i="48"/>
  <c r="M447" i="48"/>
  <c r="L447" i="48"/>
  <c r="J447" i="48"/>
  <c r="N446" i="48"/>
  <c r="M446" i="48"/>
  <c r="L446" i="48"/>
  <c r="J446" i="48"/>
  <c r="N445" i="48"/>
  <c r="M445" i="48"/>
  <c r="L445" i="48"/>
  <c r="J445" i="48"/>
  <c r="N444" i="48"/>
  <c r="M444" i="48"/>
  <c r="L444" i="48"/>
  <c r="J444" i="48"/>
  <c r="N443" i="48"/>
  <c r="M443" i="48"/>
  <c r="L443" i="48"/>
  <c r="J443" i="48"/>
  <c r="N442" i="48"/>
  <c r="M442" i="48"/>
  <c r="L442" i="48"/>
  <c r="J442" i="48"/>
  <c r="N441" i="48"/>
  <c r="M441" i="48"/>
  <c r="L441" i="48"/>
  <c r="J441" i="48"/>
  <c r="N440" i="48"/>
  <c r="M440" i="48"/>
  <c r="L440" i="48"/>
  <c r="J440" i="48"/>
  <c r="N439" i="48"/>
  <c r="M439" i="48"/>
  <c r="L439" i="48"/>
  <c r="J439" i="48"/>
  <c r="N438" i="48"/>
  <c r="M438" i="48"/>
  <c r="L438" i="48"/>
  <c r="J438" i="48"/>
  <c r="N437" i="48"/>
  <c r="M437" i="48"/>
  <c r="L437" i="48"/>
  <c r="J437" i="48"/>
  <c r="N436" i="48"/>
  <c r="M436" i="48"/>
  <c r="L436" i="48"/>
  <c r="J436" i="48"/>
  <c r="N435" i="48"/>
  <c r="M435" i="48"/>
  <c r="L435" i="48"/>
  <c r="J435" i="48"/>
  <c r="N434" i="48"/>
  <c r="M434" i="48"/>
  <c r="L434" i="48"/>
  <c r="J434" i="48"/>
  <c r="N433" i="48"/>
  <c r="M433" i="48"/>
  <c r="L433" i="48"/>
  <c r="J433" i="48"/>
  <c r="N432" i="48"/>
  <c r="M432" i="48"/>
  <c r="L432" i="48"/>
  <c r="J432" i="48"/>
  <c r="N431" i="48"/>
  <c r="M431" i="48"/>
  <c r="L431" i="48"/>
  <c r="J431" i="48"/>
  <c r="N430" i="48"/>
  <c r="M430" i="48"/>
  <c r="L430" i="48"/>
  <c r="J430" i="48"/>
  <c r="N429" i="48"/>
  <c r="M429" i="48"/>
  <c r="L429" i="48"/>
  <c r="J429" i="48"/>
  <c r="N428" i="48"/>
  <c r="M428" i="48"/>
  <c r="L428" i="48"/>
  <c r="J428" i="48"/>
  <c r="N426" i="48"/>
  <c r="L425" i="48"/>
  <c r="N425" i="48" s="1"/>
  <c r="J425" i="48"/>
  <c r="L424" i="48"/>
  <c r="L426" i="48" s="1"/>
  <c r="J424" i="48"/>
  <c r="J426" i="48" s="1"/>
  <c r="M423" i="48"/>
  <c r="L423" i="48"/>
  <c r="J423" i="48"/>
  <c r="N423" i="48" s="1"/>
  <c r="M422" i="48"/>
  <c r="L422" i="48"/>
  <c r="J422" i="48"/>
  <c r="N422" i="48" s="1"/>
  <c r="M421" i="48"/>
  <c r="L421" i="48"/>
  <c r="J421" i="48"/>
  <c r="N421" i="48" s="1"/>
  <c r="M420" i="48"/>
  <c r="L420" i="48"/>
  <c r="J420" i="48"/>
  <c r="M419" i="48"/>
  <c r="L419" i="48"/>
  <c r="J419" i="48"/>
  <c r="N419" i="48" s="1"/>
  <c r="M418" i="48"/>
  <c r="L418" i="48"/>
  <c r="J418" i="48"/>
  <c r="N418" i="48" s="1"/>
  <c r="M417" i="48"/>
  <c r="L417" i="48"/>
  <c r="J417" i="48"/>
  <c r="N417" i="48" s="1"/>
  <c r="M416" i="48"/>
  <c r="L416" i="48"/>
  <c r="J416" i="48"/>
  <c r="M415" i="48"/>
  <c r="L415" i="48"/>
  <c r="J415" i="48"/>
  <c r="N415" i="48" s="1"/>
  <c r="M414" i="48"/>
  <c r="L414" i="48"/>
  <c r="J414" i="48"/>
  <c r="N414" i="48" s="1"/>
  <c r="M413" i="48"/>
  <c r="L413" i="48"/>
  <c r="J413" i="48"/>
  <c r="N413" i="48" s="1"/>
  <c r="M412" i="48"/>
  <c r="L412" i="48"/>
  <c r="J412" i="48"/>
  <c r="M411" i="48"/>
  <c r="L411" i="48"/>
  <c r="J411" i="48"/>
  <c r="N411" i="48" s="1"/>
  <c r="M410" i="48"/>
  <c r="L410" i="48"/>
  <c r="J410" i="48"/>
  <c r="N410" i="48" s="1"/>
  <c r="M409" i="48"/>
  <c r="L409" i="48"/>
  <c r="J409" i="48"/>
  <c r="N409" i="48" s="1"/>
  <c r="M408" i="48"/>
  <c r="L408" i="48"/>
  <c r="J408" i="48"/>
  <c r="M407" i="48"/>
  <c r="L407" i="48"/>
  <c r="J407" i="48"/>
  <c r="N407" i="48" s="1"/>
  <c r="M406" i="48"/>
  <c r="L406" i="48"/>
  <c r="J406" i="48"/>
  <c r="N406" i="48" s="1"/>
  <c r="M405" i="48"/>
  <c r="L405" i="48"/>
  <c r="J405" i="48"/>
  <c r="N405" i="48" s="1"/>
  <c r="M404" i="48"/>
  <c r="L404" i="48"/>
  <c r="J404" i="48"/>
  <c r="M403" i="48"/>
  <c r="L403" i="48"/>
  <c r="J403" i="48"/>
  <c r="N403" i="48" s="1"/>
  <c r="M402" i="48"/>
  <c r="L402" i="48"/>
  <c r="J402" i="48"/>
  <c r="N402" i="48" s="1"/>
  <c r="M401" i="48"/>
  <c r="L401" i="48"/>
  <c r="J401" i="48"/>
  <c r="N401" i="48" s="1"/>
  <c r="M400" i="48"/>
  <c r="L400" i="48"/>
  <c r="J400" i="48"/>
  <c r="M399" i="48"/>
  <c r="L399" i="48"/>
  <c r="J399" i="48"/>
  <c r="N399" i="48" s="1"/>
  <c r="M398" i="48"/>
  <c r="L398" i="48"/>
  <c r="J398" i="48"/>
  <c r="N398" i="48" s="1"/>
  <c r="M397" i="48"/>
  <c r="L397" i="48"/>
  <c r="J397" i="48"/>
  <c r="N397" i="48" s="1"/>
  <c r="M396" i="48"/>
  <c r="L396" i="48"/>
  <c r="J396" i="48"/>
  <c r="M395" i="48"/>
  <c r="L395" i="48"/>
  <c r="J395" i="48"/>
  <c r="N395" i="48" s="1"/>
  <c r="M394" i="48"/>
  <c r="L394" i="48"/>
  <c r="J394" i="48"/>
  <c r="N394" i="48" s="1"/>
  <c r="M393" i="48"/>
  <c r="L393" i="48"/>
  <c r="J393" i="48"/>
  <c r="N393" i="48" s="1"/>
  <c r="J391" i="48"/>
  <c r="N390" i="48"/>
  <c r="L390" i="48"/>
  <c r="J390" i="48"/>
  <c r="L389" i="48"/>
  <c r="N389" i="48" s="1"/>
  <c r="J389" i="48"/>
  <c r="M388" i="48"/>
  <c r="L388" i="48"/>
  <c r="N388" i="48" s="1"/>
  <c r="J388" i="48"/>
  <c r="M387" i="48"/>
  <c r="L387" i="48"/>
  <c r="N387" i="48" s="1"/>
  <c r="J387" i="48"/>
  <c r="M386" i="48"/>
  <c r="L386" i="48"/>
  <c r="N386" i="48" s="1"/>
  <c r="J386" i="48"/>
  <c r="M385" i="48"/>
  <c r="L385" i="48"/>
  <c r="N385" i="48" s="1"/>
  <c r="J385" i="48"/>
  <c r="N384" i="48"/>
  <c r="M384" i="48"/>
  <c r="L384" i="48"/>
  <c r="J384" i="48"/>
  <c r="M383" i="48"/>
  <c r="L383" i="48"/>
  <c r="N383" i="48" s="1"/>
  <c r="J383" i="48"/>
  <c r="N382" i="48"/>
  <c r="M382" i="48"/>
  <c r="L382" i="48"/>
  <c r="J382" i="48"/>
  <c r="M381" i="48"/>
  <c r="L381" i="48"/>
  <c r="N381" i="48" s="1"/>
  <c r="J381" i="48"/>
  <c r="M380" i="48"/>
  <c r="L380" i="48"/>
  <c r="N380" i="48" s="1"/>
  <c r="J380" i="48"/>
  <c r="M379" i="48"/>
  <c r="L379" i="48"/>
  <c r="N379" i="48" s="1"/>
  <c r="J379" i="48"/>
  <c r="M378" i="48"/>
  <c r="L378" i="48"/>
  <c r="N378" i="48" s="1"/>
  <c r="J378" i="48"/>
  <c r="M377" i="48"/>
  <c r="L377" i="48"/>
  <c r="N377" i="48" s="1"/>
  <c r="J377" i="48"/>
  <c r="N376" i="48"/>
  <c r="M376" i="48"/>
  <c r="L376" i="48"/>
  <c r="J376" i="48"/>
  <c r="M375" i="48"/>
  <c r="L375" i="48"/>
  <c r="N375" i="48" s="1"/>
  <c r="J375" i="48"/>
  <c r="N374" i="48"/>
  <c r="M374" i="48"/>
  <c r="L374" i="48"/>
  <c r="J374" i="48"/>
  <c r="M373" i="48"/>
  <c r="L373" i="48"/>
  <c r="N373" i="48" s="1"/>
  <c r="J373" i="48"/>
  <c r="M372" i="48"/>
  <c r="L372" i="48"/>
  <c r="N372" i="48" s="1"/>
  <c r="J372" i="48"/>
  <c r="M371" i="48"/>
  <c r="L371" i="48"/>
  <c r="N371" i="48" s="1"/>
  <c r="J371" i="48"/>
  <c r="M370" i="48"/>
  <c r="L370" i="48"/>
  <c r="N370" i="48" s="1"/>
  <c r="J370" i="48"/>
  <c r="M369" i="48"/>
  <c r="L369" i="48"/>
  <c r="N369" i="48" s="1"/>
  <c r="J369" i="48"/>
  <c r="N368" i="48"/>
  <c r="M368" i="48"/>
  <c r="L368" i="48"/>
  <c r="J368" i="48"/>
  <c r="M367" i="48"/>
  <c r="L367" i="48"/>
  <c r="N367" i="48" s="1"/>
  <c r="J367" i="48"/>
  <c r="N366" i="48"/>
  <c r="M366" i="48"/>
  <c r="L366" i="48"/>
  <c r="J366" i="48"/>
  <c r="M365" i="48"/>
  <c r="L365" i="48"/>
  <c r="N365" i="48" s="1"/>
  <c r="J365" i="48"/>
  <c r="M364" i="48"/>
  <c r="L364" i="48"/>
  <c r="N364" i="48" s="1"/>
  <c r="J364" i="48"/>
  <c r="M363" i="48"/>
  <c r="L363" i="48"/>
  <c r="N363" i="48" s="1"/>
  <c r="J363" i="48"/>
  <c r="M362" i="48"/>
  <c r="L362" i="48"/>
  <c r="N362" i="48" s="1"/>
  <c r="J362" i="48"/>
  <c r="M361" i="48"/>
  <c r="L361" i="48"/>
  <c r="N361" i="48" s="1"/>
  <c r="J361" i="48"/>
  <c r="N360" i="48"/>
  <c r="M360" i="48"/>
  <c r="L360" i="48"/>
  <c r="J360" i="48"/>
  <c r="M359" i="48"/>
  <c r="L359" i="48"/>
  <c r="N359" i="48" s="1"/>
  <c r="J359" i="48"/>
  <c r="N358" i="48"/>
  <c r="M358" i="48"/>
  <c r="L358" i="48"/>
  <c r="J358" i="48"/>
  <c r="J356" i="48"/>
  <c r="L355" i="48"/>
  <c r="J355" i="48"/>
  <c r="N354" i="48"/>
  <c r="L354" i="48"/>
  <c r="J354" i="48"/>
  <c r="M353" i="48"/>
  <c r="L353" i="48"/>
  <c r="J353" i="48"/>
  <c r="N353" i="48" s="1"/>
  <c r="N352" i="48"/>
  <c r="M352" i="48"/>
  <c r="L352" i="48"/>
  <c r="J352" i="48"/>
  <c r="M351" i="48"/>
  <c r="L351" i="48"/>
  <c r="J351" i="48"/>
  <c r="N351" i="48" s="1"/>
  <c r="N350" i="48"/>
  <c r="M350" i="48"/>
  <c r="L350" i="48"/>
  <c r="J350" i="48"/>
  <c r="M349" i="48"/>
  <c r="L349" i="48"/>
  <c r="J349" i="48"/>
  <c r="N349" i="48" s="1"/>
  <c r="N348" i="48"/>
  <c r="M348" i="48"/>
  <c r="L348" i="48"/>
  <c r="J348" i="48"/>
  <c r="M347" i="48"/>
  <c r="L347" i="48"/>
  <c r="J347" i="48"/>
  <c r="N347" i="48" s="1"/>
  <c r="N346" i="48"/>
  <c r="M346" i="48"/>
  <c r="L346" i="48"/>
  <c r="J346" i="48"/>
  <c r="M345" i="48"/>
  <c r="L345" i="48"/>
  <c r="J345" i="48"/>
  <c r="N345" i="48" s="1"/>
  <c r="N344" i="48"/>
  <c r="M344" i="48"/>
  <c r="L344" i="48"/>
  <c r="J344" i="48"/>
  <c r="M343" i="48"/>
  <c r="L343" i="48"/>
  <c r="J343" i="48"/>
  <c r="N343" i="48" s="1"/>
  <c r="N342" i="48"/>
  <c r="M342" i="48"/>
  <c r="L342" i="48"/>
  <c r="J342" i="48"/>
  <c r="M341" i="48"/>
  <c r="L341" i="48"/>
  <c r="J341" i="48"/>
  <c r="N341" i="48" s="1"/>
  <c r="N340" i="48"/>
  <c r="M340" i="48"/>
  <c r="L340" i="48"/>
  <c r="J340" i="48"/>
  <c r="M339" i="48"/>
  <c r="L339" i="48"/>
  <c r="J339" i="48"/>
  <c r="N339" i="48" s="1"/>
  <c r="N338" i="48"/>
  <c r="M338" i="48"/>
  <c r="L338" i="48"/>
  <c r="J338" i="48"/>
  <c r="M337" i="48"/>
  <c r="L337" i="48"/>
  <c r="J337" i="48"/>
  <c r="N337" i="48" s="1"/>
  <c r="N336" i="48"/>
  <c r="M336" i="48"/>
  <c r="L336" i="48"/>
  <c r="J336" i="48"/>
  <c r="M335" i="48"/>
  <c r="L335" i="48"/>
  <c r="J335" i="48"/>
  <c r="N335" i="48" s="1"/>
  <c r="N334" i="48"/>
  <c r="M334" i="48"/>
  <c r="L334" i="48"/>
  <c r="J334" i="48"/>
  <c r="M333" i="48"/>
  <c r="L333" i="48"/>
  <c r="J333" i="48"/>
  <c r="N333" i="48" s="1"/>
  <c r="N332" i="48"/>
  <c r="M332" i="48"/>
  <c r="L332" i="48"/>
  <c r="J332" i="48"/>
  <c r="M331" i="48"/>
  <c r="L331" i="48"/>
  <c r="J331" i="48"/>
  <c r="N331" i="48" s="1"/>
  <c r="N330" i="48"/>
  <c r="M330" i="48"/>
  <c r="L330" i="48"/>
  <c r="J330" i="48"/>
  <c r="M329" i="48"/>
  <c r="L329" i="48"/>
  <c r="J329" i="48"/>
  <c r="N329" i="48" s="1"/>
  <c r="N328" i="48"/>
  <c r="M328" i="48"/>
  <c r="L328" i="48"/>
  <c r="J328" i="48"/>
  <c r="M327" i="48"/>
  <c r="L327" i="48"/>
  <c r="J327" i="48"/>
  <c r="N327" i="48" s="1"/>
  <c r="N326" i="48"/>
  <c r="M326" i="48"/>
  <c r="L326" i="48"/>
  <c r="J326" i="48"/>
  <c r="M325" i="48"/>
  <c r="L325" i="48"/>
  <c r="J325" i="48"/>
  <c r="N325" i="48" s="1"/>
  <c r="N324" i="48"/>
  <c r="M324" i="48"/>
  <c r="L324" i="48"/>
  <c r="J324" i="48"/>
  <c r="M323" i="48"/>
  <c r="L323" i="48"/>
  <c r="J323" i="48"/>
  <c r="N323" i="48" s="1"/>
  <c r="L321" i="48"/>
  <c r="L320" i="48"/>
  <c r="J320" i="48"/>
  <c r="N320" i="48" s="1"/>
  <c r="L319" i="48"/>
  <c r="J319" i="48"/>
  <c r="N318" i="48"/>
  <c r="M318" i="48"/>
  <c r="L318" i="48"/>
  <c r="J318" i="48"/>
  <c r="N317" i="48"/>
  <c r="M317" i="48"/>
  <c r="L317" i="48"/>
  <c r="J317" i="48"/>
  <c r="N316" i="48"/>
  <c r="M316" i="48"/>
  <c r="L316" i="48"/>
  <c r="J316" i="48"/>
  <c r="N315" i="48"/>
  <c r="M315" i="48"/>
  <c r="L315" i="48"/>
  <c r="J315" i="48"/>
  <c r="N314" i="48"/>
  <c r="M314" i="48"/>
  <c r="L314" i="48"/>
  <c r="J314" i="48"/>
  <c r="N313" i="48"/>
  <c r="M313" i="48"/>
  <c r="L313" i="48"/>
  <c r="J313" i="48"/>
  <c r="N312" i="48"/>
  <c r="M312" i="48"/>
  <c r="L312" i="48"/>
  <c r="J312" i="48"/>
  <c r="N311" i="48"/>
  <c r="M311" i="48"/>
  <c r="L311" i="48"/>
  <c r="J311" i="48"/>
  <c r="N310" i="48"/>
  <c r="M310" i="48"/>
  <c r="L310" i="48"/>
  <c r="J310" i="48"/>
  <c r="N309" i="48"/>
  <c r="M309" i="48"/>
  <c r="L309" i="48"/>
  <c r="J309" i="48"/>
  <c r="N308" i="48"/>
  <c r="M308" i="48"/>
  <c r="L308" i="48"/>
  <c r="J308" i="48"/>
  <c r="N307" i="48"/>
  <c r="M307" i="48"/>
  <c r="L307" i="48"/>
  <c r="J307" i="48"/>
  <c r="N306" i="48"/>
  <c r="M306" i="48"/>
  <c r="L306" i="48"/>
  <c r="J306" i="48"/>
  <c r="N305" i="48"/>
  <c r="M305" i="48"/>
  <c r="L305" i="48"/>
  <c r="J305" i="48"/>
  <c r="N304" i="48"/>
  <c r="M304" i="48"/>
  <c r="L304" i="48"/>
  <c r="J304" i="48"/>
  <c r="N303" i="48"/>
  <c r="M303" i="48"/>
  <c r="L303" i="48"/>
  <c r="J303" i="48"/>
  <c r="N302" i="48"/>
  <c r="M302" i="48"/>
  <c r="L302" i="48"/>
  <c r="J302" i="48"/>
  <c r="N301" i="48"/>
  <c r="M301" i="48"/>
  <c r="L301" i="48"/>
  <c r="J301" i="48"/>
  <c r="N300" i="48"/>
  <c r="M300" i="48"/>
  <c r="L300" i="48"/>
  <c r="J300" i="48"/>
  <c r="N299" i="48"/>
  <c r="M299" i="48"/>
  <c r="L299" i="48"/>
  <c r="J299" i="48"/>
  <c r="N298" i="48"/>
  <c r="M298" i="48"/>
  <c r="L298" i="48"/>
  <c r="J298" i="48"/>
  <c r="N297" i="48"/>
  <c r="M297" i="48"/>
  <c r="L297" i="48"/>
  <c r="J297" i="48"/>
  <c r="N296" i="48"/>
  <c r="M296" i="48"/>
  <c r="L296" i="48"/>
  <c r="J296" i="48"/>
  <c r="N295" i="48"/>
  <c r="M295" i="48"/>
  <c r="L295" i="48"/>
  <c r="J295" i="48"/>
  <c r="N294" i="48"/>
  <c r="M294" i="48"/>
  <c r="L294" i="48"/>
  <c r="J294" i="48"/>
  <c r="N293" i="48"/>
  <c r="M293" i="48"/>
  <c r="L293" i="48"/>
  <c r="J293" i="48"/>
  <c r="N292" i="48"/>
  <c r="M292" i="48"/>
  <c r="L292" i="48"/>
  <c r="J292" i="48"/>
  <c r="N291" i="48"/>
  <c r="M291" i="48"/>
  <c r="L291" i="48"/>
  <c r="J291" i="48"/>
  <c r="N290" i="48"/>
  <c r="M290" i="48"/>
  <c r="L290" i="48"/>
  <c r="J290" i="48"/>
  <c r="N289" i="48"/>
  <c r="M289" i="48"/>
  <c r="L289" i="48"/>
  <c r="J289" i="48"/>
  <c r="N288" i="48"/>
  <c r="M288" i="48"/>
  <c r="L288" i="48"/>
  <c r="J288" i="48"/>
  <c r="J286" i="48"/>
  <c r="N286" i="48" s="1"/>
  <c r="L285" i="48"/>
  <c r="N285" i="48" s="1"/>
  <c r="J285" i="48"/>
  <c r="L284" i="48"/>
  <c r="L286" i="48" s="1"/>
  <c r="J284" i="48"/>
  <c r="N284" i="48" s="1"/>
  <c r="M283" i="48"/>
  <c r="L283" i="48"/>
  <c r="J283" i="48"/>
  <c r="N283" i="48" s="1"/>
  <c r="M282" i="48"/>
  <c r="L282" i="48"/>
  <c r="J282" i="48"/>
  <c r="N282" i="48" s="1"/>
  <c r="M281" i="48"/>
  <c r="L281" i="48"/>
  <c r="J281" i="48"/>
  <c r="M280" i="48"/>
  <c r="L280" i="48"/>
  <c r="J280" i="48"/>
  <c r="N280" i="48" s="1"/>
  <c r="M279" i="48"/>
  <c r="L279" i="48"/>
  <c r="J279" i="48"/>
  <c r="N279" i="48" s="1"/>
  <c r="M278" i="48"/>
  <c r="L278" i="48"/>
  <c r="J278" i="48"/>
  <c r="N278" i="48" s="1"/>
  <c r="M277" i="48"/>
  <c r="L277" i="48"/>
  <c r="J277" i="48"/>
  <c r="N277" i="48" s="1"/>
  <c r="M276" i="48"/>
  <c r="L276" i="48"/>
  <c r="J276" i="48"/>
  <c r="N276" i="48" s="1"/>
  <c r="M275" i="48"/>
  <c r="L275" i="48"/>
  <c r="J275" i="48"/>
  <c r="N275" i="48" s="1"/>
  <c r="M274" i="48"/>
  <c r="L274" i="48"/>
  <c r="J274" i="48"/>
  <c r="N274" i="48" s="1"/>
  <c r="M273" i="48"/>
  <c r="L273" i="48"/>
  <c r="J273" i="48"/>
  <c r="M272" i="48"/>
  <c r="L272" i="48"/>
  <c r="J272" i="48"/>
  <c r="N272" i="48" s="1"/>
  <c r="M271" i="48"/>
  <c r="L271" i="48"/>
  <c r="J271" i="48"/>
  <c r="N271" i="48" s="1"/>
  <c r="M270" i="48"/>
  <c r="L270" i="48"/>
  <c r="J270" i="48"/>
  <c r="N270" i="48" s="1"/>
  <c r="M269" i="48"/>
  <c r="L269" i="48"/>
  <c r="J269" i="48"/>
  <c r="N269" i="48" s="1"/>
  <c r="M268" i="48"/>
  <c r="L268" i="48"/>
  <c r="J268" i="48"/>
  <c r="N268" i="48" s="1"/>
  <c r="M267" i="48"/>
  <c r="L267" i="48"/>
  <c r="J267" i="48"/>
  <c r="N267" i="48" s="1"/>
  <c r="M266" i="48"/>
  <c r="L266" i="48"/>
  <c r="J266" i="48"/>
  <c r="N266" i="48" s="1"/>
  <c r="M265" i="48"/>
  <c r="L265" i="48"/>
  <c r="J265" i="48"/>
  <c r="M264" i="48"/>
  <c r="L264" i="48"/>
  <c r="J264" i="48"/>
  <c r="N264" i="48" s="1"/>
  <c r="M263" i="48"/>
  <c r="L263" i="48"/>
  <c r="J263" i="48"/>
  <c r="N263" i="48" s="1"/>
  <c r="M262" i="48"/>
  <c r="L262" i="48"/>
  <c r="J262" i="48"/>
  <c r="N262" i="48" s="1"/>
  <c r="M261" i="48"/>
  <c r="L261" i="48"/>
  <c r="J261" i="48"/>
  <c r="N261" i="48" s="1"/>
  <c r="M260" i="48"/>
  <c r="L260" i="48"/>
  <c r="J260" i="48"/>
  <c r="N260" i="48" s="1"/>
  <c r="M259" i="48"/>
  <c r="L259" i="48"/>
  <c r="J259" i="48"/>
  <c r="N259" i="48" s="1"/>
  <c r="M258" i="48"/>
  <c r="L258" i="48"/>
  <c r="J258" i="48"/>
  <c r="N258" i="48" s="1"/>
  <c r="M257" i="48"/>
  <c r="L257" i="48"/>
  <c r="J257" i="48"/>
  <c r="M256" i="48"/>
  <c r="L256" i="48"/>
  <c r="J256" i="48"/>
  <c r="N256" i="48" s="1"/>
  <c r="M255" i="48"/>
  <c r="L255" i="48"/>
  <c r="J255" i="48"/>
  <c r="N255" i="48" s="1"/>
  <c r="M254" i="48"/>
  <c r="L254" i="48"/>
  <c r="J254" i="48"/>
  <c r="N254" i="48" s="1"/>
  <c r="L252" i="48"/>
  <c r="J252" i="48"/>
  <c r="N251" i="48"/>
  <c r="L251" i="48"/>
  <c r="J251" i="48"/>
  <c r="L250" i="48"/>
  <c r="N250" i="48" s="1"/>
  <c r="J250" i="48"/>
  <c r="N249" i="48"/>
  <c r="M249" i="48"/>
  <c r="L249" i="48"/>
  <c r="J249" i="48"/>
  <c r="M248" i="48"/>
  <c r="L248" i="48"/>
  <c r="N248" i="48" s="1"/>
  <c r="J248" i="48"/>
  <c r="M247" i="48"/>
  <c r="L247" i="48"/>
  <c r="N247" i="48" s="1"/>
  <c r="J247" i="48"/>
  <c r="M246" i="48"/>
  <c r="L246" i="48"/>
  <c r="N246" i="48" s="1"/>
  <c r="J246" i="48"/>
  <c r="M245" i="48"/>
  <c r="L245" i="48"/>
  <c r="N245" i="48" s="1"/>
  <c r="J245" i="48"/>
  <c r="M244" i="48"/>
  <c r="L244" i="48"/>
  <c r="N244" i="48" s="1"/>
  <c r="J244" i="48"/>
  <c r="N243" i="48"/>
  <c r="M243" i="48"/>
  <c r="L243" i="48"/>
  <c r="J243" i="48"/>
  <c r="M242" i="48"/>
  <c r="L242" i="48"/>
  <c r="N242" i="48" s="1"/>
  <c r="J242" i="48"/>
  <c r="N241" i="48"/>
  <c r="M241" i="48"/>
  <c r="L241" i="48"/>
  <c r="J241" i="48"/>
  <c r="M240" i="48"/>
  <c r="L240" i="48"/>
  <c r="N240" i="48" s="1"/>
  <c r="J240" i="48"/>
  <c r="M239" i="48"/>
  <c r="L239" i="48"/>
  <c r="N239" i="48" s="1"/>
  <c r="J239" i="48"/>
  <c r="M238" i="48"/>
  <c r="L238" i="48"/>
  <c r="N238" i="48" s="1"/>
  <c r="J238" i="48"/>
  <c r="M237" i="48"/>
  <c r="L237" i="48"/>
  <c r="N237" i="48" s="1"/>
  <c r="J237" i="48"/>
  <c r="M236" i="48"/>
  <c r="L236" i="48"/>
  <c r="N236" i="48" s="1"/>
  <c r="J236" i="48"/>
  <c r="N235" i="48"/>
  <c r="M235" i="48"/>
  <c r="L235" i="48"/>
  <c r="J235" i="48"/>
  <c r="M234" i="48"/>
  <c r="L234" i="48"/>
  <c r="N234" i="48" s="1"/>
  <c r="J234" i="48"/>
  <c r="N233" i="48"/>
  <c r="M233" i="48"/>
  <c r="L233" i="48"/>
  <c r="J233" i="48"/>
  <c r="M232" i="48"/>
  <c r="L232" i="48"/>
  <c r="N232" i="48" s="1"/>
  <c r="J232" i="48"/>
  <c r="M231" i="48"/>
  <c r="L231" i="48"/>
  <c r="N231" i="48" s="1"/>
  <c r="J231" i="48"/>
  <c r="M230" i="48"/>
  <c r="L230" i="48"/>
  <c r="N230" i="48" s="1"/>
  <c r="J230" i="48"/>
  <c r="M229" i="48"/>
  <c r="L229" i="48"/>
  <c r="N229" i="48" s="1"/>
  <c r="J229" i="48"/>
  <c r="M228" i="48"/>
  <c r="L228" i="48"/>
  <c r="N228" i="48" s="1"/>
  <c r="J228" i="48"/>
  <c r="N227" i="48"/>
  <c r="M227" i="48"/>
  <c r="L227" i="48"/>
  <c r="J227" i="48"/>
  <c r="M226" i="48"/>
  <c r="L226" i="48"/>
  <c r="N226" i="48" s="1"/>
  <c r="J226" i="48"/>
  <c r="N225" i="48"/>
  <c r="M225" i="48"/>
  <c r="L225" i="48"/>
  <c r="J225" i="48"/>
  <c r="M224" i="48"/>
  <c r="L224" i="48"/>
  <c r="N224" i="48" s="1"/>
  <c r="J224" i="48"/>
  <c r="M223" i="48"/>
  <c r="L223" i="48"/>
  <c r="N223" i="48" s="1"/>
  <c r="J223" i="48"/>
  <c r="M222" i="48"/>
  <c r="L222" i="48"/>
  <c r="N222" i="48" s="1"/>
  <c r="J222" i="48"/>
  <c r="M221" i="48"/>
  <c r="L221" i="48"/>
  <c r="N221" i="48" s="1"/>
  <c r="J221" i="48"/>
  <c r="M220" i="48"/>
  <c r="L220" i="48"/>
  <c r="N220" i="48" s="1"/>
  <c r="J220" i="48"/>
  <c r="L218" i="48"/>
  <c r="N217" i="48"/>
  <c r="L217" i="48"/>
  <c r="J217" i="48"/>
  <c r="L216" i="48"/>
  <c r="J216" i="48"/>
  <c r="N216" i="48" s="1"/>
  <c r="N215" i="48"/>
  <c r="M215" i="48"/>
  <c r="L215" i="48"/>
  <c r="J215" i="48"/>
  <c r="M214" i="48"/>
  <c r="L214" i="48"/>
  <c r="J214" i="48"/>
  <c r="N214" i="48" s="1"/>
  <c r="N213" i="48"/>
  <c r="M213" i="48"/>
  <c r="L213" i="48"/>
  <c r="J213" i="48"/>
  <c r="M212" i="48"/>
  <c r="L212" i="48"/>
  <c r="J212" i="48"/>
  <c r="N212" i="48" s="1"/>
  <c r="N211" i="48"/>
  <c r="M211" i="48"/>
  <c r="L211" i="48"/>
  <c r="J211" i="48"/>
  <c r="M210" i="48"/>
  <c r="L210" i="48"/>
  <c r="J210" i="48"/>
  <c r="N210" i="48" s="1"/>
  <c r="N209" i="48"/>
  <c r="M209" i="48"/>
  <c r="L209" i="48"/>
  <c r="J209" i="48"/>
  <c r="M208" i="48"/>
  <c r="L208" i="48"/>
  <c r="J208" i="48"/>
  <c r="N208" i="48" s="1"/>
  <c r="N207" i="48"/>
  <c r="M207" i="48"/>
  <c r="L207" i="48"/>
  <c r="J207" i="48"/>
  <c r="M206" i="48"/>
  <c r="L206" i="48"/>
  <c r="J206" i="48"/>
  <c r="N206" i="48" s="1"/>
  <c r="N205" i="48"/>
  <c r="M205" i="48"/>
  <c r="L205" i="48"/>
  <c r="J205" i="48"/>
  <c r="M204" i="48"/>
  <c r="L204" i="48"/>
  <c r="J204" i="48"/>
  <c r="N204" i="48" s="1"/>
  <c r="N203" i="48"/>
  <c r="M203" i="48"/>
  <c r="L203" i="48"/>
  <c r="J203" i="48"/>
  <c r="M202" i="48"/>
  <c r="L202" i="48"/>
  <c r="J202" i="48"/>
  <c r="N202" i="48" s="1"/>
  <c r="N201" i="48"/>
  <c r="M201" i="48"/>
  <c r="L201" i="48"/>
  <c r="J201" i="48"/>
  <c r="M200" i="48"/>
  <c r="L200" i="48"/>
  <c r="J200" i="48"/>
  <c r="N200" i="48" s="1"/>
  <c r="N199" i="48"/>
  <c r="M199" i="48"/>
  <c r="L199" i="48"/>
  <c r="J199" i="48"/>
  <c r="M198" i="48"/>
  <c r="L198" i="48"/>
  <c r="J198" i="48"/>
  <c r="N198" i="48" s="1"/>
  <c r="N197" i="48"/>
  <c r="M197" i="48"/>
  <c r="L197" i="48"/>
  <c r="J197" i="48"/>
  <c r="M196" i="48"/>
  <c r="L196" i="48"/>
  <c r="J196" i="48"/>
  <c r="N196" i="48" s="1"/>
  <c r="N195" i="48"/>
  <c r="M195" i="48"/>
  <c r="L195" i="48"/>
  <c r="J195" i="48"/>
  <c r="M194" i="48"/>
  <c r="L194" i="48"/>
  <c r="J194" i="48"/>
  <c r="N194" i="48" s="1"/>
  <c r="N193" i="48"/>
  <c r="M193" i="48"/>
  <c r="L193" i="48"/>
  <c r="J193" i="48"/>
  <c r="M192" i="48"/>
  <c r="L192" i="48"/>
  <c r="J192" i="48"/>
  <c r="N192" i="48" s="1"/>
  <c r="N191" i="48"/>
  <c r="M191" i="48"/>
  <c r="L191" i="48"/>
  <c r="J191" i="48"/>
  <c r="M190" i="48"/>
  <c r="L190" i="48"/>
  <c r="J190" i="48"/>
  <c r="N190" i="48" s="1"/>
  <c r="N189" i="48"/>
  <c r="M189" i="48"/>
  <c r="L189" i="48"/>
  <c r="J189" i="48"/>
  <c r="M188" i="48"/>
  <c r="L188" i="48"/>
  <c r="J188" i="48"/>
  <c r="N188" i="48" s="1"/>
  <c r="N187" i="48"/>
  <c r="M187" i="48"/>
  <c r="L187" i="48"/>
  <c r="J187" i="48"/>
  <c r="M186" i="48"/>
  <c r="L186" i="48"/>
  <c r="J186" i="48"/>
  <c r="N186" i="48" s="1"/>
  <c r="L184" i="48"/>
  <c r="L183" i="48"/>
  <c r="J183" i="48"/>
  <c r="N183" i="48" s="1"/>
  <c r="L182" i="48"/>
  <c r="J182" i="48"/>
  <c r="N181" i="48"/>
  <c r="M181" i="48"/>
  <c r="L181" i="48"/>
  <c r="J181" i="48"/>
  <c r="N180" i="48"/>
  <c r="M180" i="48"/>
  <c r="L180" i="48"/>
  <c r="J180" i="48"/>
  <c r="N179" i="48"/>
  <c r="M179" i="48"/>
  <c r="L179" i="48"/>
  <c r="J179" i="48"/>
  <c r="N178" i="48"/>
  <c r="M178" i="48"/>
  <c r="L178" i="48"/>
  <c r="J178" i="48"/>
  <c r="N177" i="48"/>
  <c r="M177" i="48"/>
  <c r="L177" i="48"/>
  <c r="J177" i="48"/>
  <c r="N176" i="48"/>
  <c r="M176" i="48"/>
  <c r="L176" i="48"/>
  <c r="J176" i="48"/>
  <c r="N175" i="48"/>
  <c r="M175" i="48"/>
  <c r="L175" i="48"/>
  <c r="J175" i="48"/>
  <c r="N174" i="48"/>
  <c r="M174" i="48"/>
  <c r="L174" i="48"/>
  <c r="J174" i="48"/>
  <c r="N173" i="48"/>
  <c r="M173" i="48"/>
  <c r="L173" i="48"/>
  <c r="J173" i="48"/>
  <c r="N172" i="48"/>
  <c r="M172" i="48"/>
  <c r="L172" i="48"/>
  <c r="J172" i="48"/>
  <c r="N171" i="48"/>
  <c r="M171" i="48"/>
  <c r="L171" i="48"/>
  <c r="J171" i="48"/>
  <c r="N170" i="48"/>
  <c r="M170" i="48"/>
  <c r="L170" i="48"/>
  <c r="J170" i="48"/>
  <c r="N169" i="48"/>
  <c r="M169" i="48"/>
  <c r="L169" i="48"/>
  <c r="J169" i="48"/>
  <c r="N168" i="48"/>
  <c r="M168" i="48"/>
  <c r="L168" i="48"/>
  <c r="J168" i="48"/>
  <c r="N167" i="48"/>
  <c r="M167" i="48"/>
  <c r="L167" i="48"/>
  <c r="J167" i="48"/>
  <c r="N166" i="48"/>
  <c r="M166" i="48"/>
  <c r="L166" i="48"/>
  <c r="J166" i="48"/>
  <c r="N165" i="48"/>
  <c r="M165" i="48"/>
  <c r="L165" i="48"/>
  <c r="J165" i="48"/>
  <c r="N164" i="48"/>
  <c r="M164" i="48"/>
  <c r="L164" i="48"/>
  <c r="J164" i="48"/>
  <c r="N163" i="48"/>
  <c r="M163" i="48"/>
  <c r="L163" i="48"/>
  <c r="J163" i="48"/>
  <c r="N162" i="48"/>
  <c r="M162" i="48"/>
  <c r="L162" i="48"/>
  <c r="J162" i="48"/>
  <c r="N161" i="48"/>
  <c r="M161" i="48"/>
  <c r="L161" i="48"/>
  <c r="J161" i="48"/>
  <c r="N160" i="48"/>
  <c r="M160" i="48"/>
  <c r="L160" i="48"/>
  <c r="J160" i="48"/>
  <c r="N159" i="48"/>
  <c r="M159" i="48"/>
  <c r="L159" i="48"/>
  <c r="J159" i="48"/>
  <c r="N158" i="48"/>
  <c r="M158" i="48"/>
  <c r="L158" i="48"/>
  <c r="J158" i="48"/>
  <c r="N157" i="48"/>
  <c r="M157" i="48"/>
  <c r="L157" i="48"/>
  <c r="J157" i="48"/>
  <c r="N156" i="48"/>
  <c r="M156" i="48"/>
  <c r="L156" i="48"/>
  <c r="J156" i="48"/>
  <c r="N155" i="48"/>
  <c r="M155" i="48"/>
  <c r="L155" i="48"/>
  <c r="J155" i="48"/>
  <c r="N154" i="48"/>
  <c r="M154" i="48"/>
  <c r="L154" i="48"/>
  <c r="J154" i="48"/>
  <c r="N153" i="48"/>
  <c r="M153" i="48"/>
  <c r="L153" i="48"/>
  <c r="J153" i="48"/>
  <c r="N152" i="48"/>
  <c r="M152" i="48"/>
  <c r="L152" i="48"/>
  <c r="J152" i="48"/>
  <c r="N151" i="48"/>
  <c r="M151" i="48"/>
  <c r="L151" i="48"/>
  <c r="J151" i="48"/>
  <c r="N150" i="48"/>
  <c r="M150" i="48"/>
  <c r="L150" i="48"/>
  <c r="J150" i="48"/>
  <c r="N149" i="48"/>
  <c r="M149" i="48"/>
  <c r="L149" i="48"/>
  <c r="J149" i="48"/>
  <c r="N148" i="48"/>
  <c r="M148" i="48"/>
  <c r="L148" i="48"/>
  <c r="J148" i="48"/>
  <c r="N147" i="48"/>
  <c r="M147" i="48"/>
  <c r="L147" i="48"/>
  <c r="J147" i="48"/>
  <c r="N146" i="48"/>
  <c r="M146" i="48"/>
  <c r="L146" i="48"/>
  <c r="J146" i="48"/>
  <c r="N145" i="48"/>
  <c r="M145" i="48"/>
  <c r="L145" i="48"/>
  <c r="J145" i="48"/>
  <c r="N144" i="48"/>
  <c r="M144" i="48"/>
  <c r="L144" i="48"/>
  <c r="J144" i="48"/>
  <c r="N143" i="48"/>
  <c r="M143" i="48"/>
  <c r="L143" i="48"/>
  <c r="J143" i="48"/>
  <c r="N142" i="48"/>
  <c r="M142" i="48"/>
  <c r="L142" i="48"/>
  <c r="J142" i="48"/>
  <c r="L139" i="48"/>
  <c r="N139" i="48" s="1"/>
  <c r="J139" i="48"/>
  <c r="L138" i="48"/>
  <c r="L140" i="48" s="1"/>
  <c r="N140" i="48" s="1"/>
  <c r="J138" i="48"/>
  <c r="J140" i="48" s="1"/>
  <c r="M137" i="48"/>
  <c r="L137" i="48"/>
  <c r="J137" i="48"/>
  <c r="N137" i="48" s="1"/>
  <c r="M136" i="48"/>
  <c r="L136" i="48"/>
  <c r="J136" i="48"/>
  <c r="N136" i="48" s="1"/>
  <c r="M135" i="48"/>
  <c r="L135" i="48"/>
  <c r="J135" i="48"/>
  <c r="N135" i="48" s="1"/>
  <c r="M134" i="48"/>
  <c r="L134" i="48"/>
  <c r="J134" i="48"/>
  <c r="M133" i="48"/>
  <c r="L133" i="48"/>
  <c r="J133" i="48"/>
  <c r="N133" i="48" s="1"/>
  <c r="M132" i="48"/>
  <c r="L132" i="48"/>
  <c r="J132" i="48"/>
  <c r="N132" i="48" s="1"/>
  <c r="M131" i="48"/>
  <c r="L131" i="48"/>
  <c r="J131" i="48"/>
  <c r="N131" i="48" s="1"/>
  <c r="M130" i="48"/>
  <c r="L130" i="48"/>
  <c r="J130" i="48"/>
  <c r="M129" i="48"/>
  <c r="L129" i="48"/>
  <c r="J129" i="48"/>
  <c r="N129" i="48" s="1"/>
  <c r="M128" i="48"/>
  <c r="L128" i="48"/>
  <c r="J128" i="48"/>
  <c r="N128" i="48" s="1"/>
  <c r="M127" i="48"/>
  <c r="L127" i="48"/>
  <c r="J127" i="48"/>
  <c r="N127" i="48" s="1"/>
  <c r="M126" i="48"/>
  <c r="L126" i="48"/>
  <c r="J126" i="48"/>
  <c r="M125" i="48"/>
  <c r="L125" i="48"/>
  <c r="J125" i="48"/>
  <c r="N125" i="48" s="1"/>
  <c r="M124" i="48"/>
  <c r="L124" i="48"/>
  <c r="J124" i="48"/>
  <c r="N124" i="48" s="1"/>
  <c r="M123" i="48"/>
  <c r="L123" i="48"/>
  <c r="J123" i="48"/>
  <c r="N123" i="48" s="1"/>
  <c r="M122" i="48"/>
  <c r="L122" i="48"/>
  <c r="J122" i="48"/>
  <c r="M121" i="48"/>
  <c r="L121" i="48"/>
  <c r="J121" i="48"/>
  <c r="N121" i="48" s="1"/>
  <c r="M120" i="48"/>
  <c r="L120" i="48"/>
  <c r="J120" i="48"/>
  <c r="N120" i="48" s="1"/>
  <c r="M119" i="48"/>
  <c r="L119" i="48"/>
  <c r="J119" i="48"/>
  <c r="N119" i="48" s="1"/>
  <c r="M118" i="48"/>
  <c r="L118" i="48"/>
  <c r="J118" i="48"/>
  <c r="M117" i="48"/>
  <c r="L117" i="48"/>
  <c r="J117" i="48"/>
  <c r="N117" i="48" s="1"/>
  <c r="M116" i="48"/>
  <c r="L116" i="48"/>
  <c r="J116" i="48"/>
  <c r="N116" i="48" s="1"/>
  <c r="M115" i="48"/>
  <c r="L115" i="48"/>
  <c r="J115" i="48"/>
  <c r="N115" i="48" s="1"/>
  <c r="M114" i="48"/>
  <c r="L114" i="48"/>
  <c r="J114" i="48"/>
  <c r="M113" i="48"/>
  <c r="L113" i="48"/>
  <c r="J113" i="48"/>
  <c r="N113" i="48" s="1"/>
  <c r="M112" i="48"/>
  <c r="L112" i="48"/>
  <c r="J112" i="48"/>
  <c r="N112" i="48" s="1"/>
  <c r="M111" i="48"/>
  <c r="L111" i="48"/>
  <c r="J111" i="48"/>
  <c r="N111" i="48" s="1"/>
  <c r="M110" i="48"/>
  <c r="L110" i="48"/>
  <c r="J110" i="48"/>
  <c r="M109" i="48"/>
  <c r="L109" i="48"/>
  <c r="J109" i="48"/>
  <c r="N109" i="48" s="1"/>
  <c r="M108" i="48"/>
  <c r="L108" i="48"/>
  <c r="J108" i="48"/>
  <c r="N108" i="48" s="1"/>
  <c r="M107" i="48"/>
  <c r="L107" i="48"/>
  <c r="J107" i="48"/>
  <c r="N107" i="48" s="1"/>
  <c r="M106" i="48"/>
  <c r="L106" i="48"/>
  <c r="J106" i="48"/>
  <c r="M105" i="48"/>
  <c r="L105" i="48"/>
  <c r="J105" i="48"/>
  <c r="N105" i="48" s="1"/>
  <c r="M104" i="48"/>
  <c r="L104" i="48"/>
  <c r="J104" i="48"/>
  <c r="N104" i="48" s="1"/>
  <c r="M103" i="48"/>
  <c r="L103" i="48"/>
  <c r="J103" i="48"/>
  <c r="N103" i="48" s="1"/>
  <c r="M102" i="48"/>
  <c r="L102" i="48"/>
  <c r="J102" i="48"/>
  <c r="M101" i="48"/>
  <c r="L101" i="48"/>
  <c r="J101" i="48"/>
  <c r="N101" i="48" s="1"/>
  <c r="M100" i="48"/>
  <c r="L100" i="48"/>
  <c r="J100" i="48"/>
  <c r="N100" i="48" s="1"/>
  <c r="M99" i="48"/>
  <c r="L99" i="48"/>
  <c r="J99" i="48"/>
  <c r="N99" i="48" s="1"/>
  <c r="M98" i="48"/>
  <c r="L98" i="48"/>
  <c r="J98" i="48"/>
  <c r="M93" i="48"/>
  <c r="L93" i="48"/>
  <c r="N93" i="48" s="1"/>
  <c r="J93" i="48"/>
  <c r="N92" i="48"/>
  <c r="M92" i="48"/>
  <c r="L92" i="48"/>
  <c r="J92" i="48"/>
  <c r="M91" i="48"/>
  <c r="L91" i="48"/>
  <c r="N91" i="48" s="1"/>
  <c r="J91" i="48"/>
  <c r="N90" i="48"/>
  <c r="M90" i="48"/>
  <c r="L90" i="48"/>
  <c r="L94" i="48" s="1"/>
  <c r="J90" i="48"/>
  <c r="J94" i="48" s="1"/>
  <c r="L635" i="38"/>
  <c r="J635" i="38"/>
  <c r="N635" i="38" s="1"/>
  <c r="N634" i="38"/>
  <c r="L634" i="38"/>
  <c r="L636" i="38" s="1"/>
  <c r="J634" i="38"/>
  <c r="J636" i="38" s="1"/>
  <c r="N636" i="38" s="1"/>
  <c r="M633" i="38"/>
  <c r="L633" i="38"/>
  <c r="J633" i="38"/>
  <c r="N633" i="38" s="1"/>
  <c r="N632" i="38"/>
  <c r="M632" i="38"/>
  <c r="L632" i="38"/>
  <c r="J632" i="38"/>
  <c r="M631" i="38"/>
  <c r="L631" i="38"/>
  <c r="J631" i="38"/>
  <c r="N631" i="38" s="1"/>
  <c r="N630" i="38"/>
  <c r="M630" i="38"/>
  <c r="L630" i="38"/>
  <c r="J630" i="38"/>
  <c r="M629" i="38"/>
  <c r="L629" i="38"/>
  <c r="J629" i="38"/>
  <c r="N629" i="38" s="1"/>
  <c r="N628" i="38"/>
  <c r="M628" i="38"/>
  <c r="L628" i="38"/>
  <c r="J628" i="38"/>
  <c r="M627" i="38"/>
  <c r="L627" i="38"/>
  <c r="J627" i="38"/>
  <c r="N627" i="38" s="1"/>
  <c r="N626" i="38"/>
  <c r="M626" i="38"/>
  <c r="L626" i="38"/>
  <c r="J626" i="38"/>
  <c r="M625" i="38"/>
  <c r="L625" i="38"/>
  <c r="J625" i="38"/>
  <c r="N625" i="38" s="1"/>
  <c r="N624" i="38"/>
  <c r="M624" i="38"/>
  <c r="L624" i="38"/>
  <c r="J624" i="38"/>
  <c r="M623" i="38"/>
  <c r="L623" i="38"/>
  <c r="J623" i="38"/>
  <c r="N623" i="38" s="1"/>
  <c r="N622" i="38"/>
  <c r="M622" i="38"/>
  <c r="L622" i="38"/>
  <c r="J622" i="38"/>
  <c r="M621" i="38"/>
  <c r="L621" i="38"/>
  <c r="J621" i="38"/>
  <c r="N621" i="38" s="1"/>
  <c r="N620" i="38"/>
  <c r="M620" i="38"/>
  <c r="L620" i="38"/>
  <c r="J620" i="38"/>
  <c r="M619" i="38"/>
  <c r="L619" i="38"/>
  <c r="J619" i="38"/>
  <c r="N619" i="38" s="1"/>
  <c r="N618" i="38"/>
  <c r="M618" i="38"/>
  <c r="L618" i="38"/>
  <c r="J618" i="38"/>
  <c r="M617" i="38"/>
  <c r="L617" i="38"/>
  <c r="J617" i="38"/>
  <c r="N617" i="38" s="1"/>
  <c r="N616" i="38"/>
  <c r="M616" i="38"/>
  <c r="L616" i="38"/>
  <c r="J616" i="38"/>
  <c r="M615" i="38"/>
  <c r="L615" i="38"/>
  <c r="J615" i="38"/>
  <c r="N615" i="38" s="1"/>
  <c r="N614" i="38"/>
  <c r="M614" i="38"/>
  <c r="L614" i="38"/>
  <c r="J614" i="38"/>
  <c r="M613" i="38"/>
  <c r="L613" i="38"/>
  <c r="J613" i="38"/>
  <c r="N613" i="38" s="1"/>
  <c r="N612" i="38"/>
  <c r="M612" i="38"/>
  <c r="L612" i="38"/>
  <c r="J612" i="38"/>
  <c r="M611" i="38"/>
  <c r="L611" i="38"/>
  <c r="J611" i="38"/>
  <c r="N611" i="38" s="1"/>
  <c r="N610" i="38"/>
  <c r="M610" i="38"/>
  <c r="L610" i="38"/>
  <c r="J610" i="38"/>
  <c r="M609" i="38"/>
  <c r="L609" i="38"/>
  <c r="J609" i="38"/>
  <c r="N609" i="38" s="1"/>
  <c r="N608" i="38"/>
  <c r="M608" i="38"/>
  <c r="L608" i="38"/>
  <c r="J608" i="38"/>
  <c r="M607" i="38"/>
  <c r="L607" i="38"/>
  <c r="J607" i="38"/>
  <c r="N607" i="38" s="1"/>
  <c r="N606" i="38"/>
  <c r="M606" i="38"/>
  <c r="L606" i="38"/>
  <c r="J606" i="38"/>
  <c r="M605" i="38"/>
  <c r="L605" i="38"/>
  <c r="J605" i="38"/>
  <c r="N605" i="38" s="1"/>
  <c r="N604" i="38"/>
  <c r="M604" i="38"/>
  <c r="L604" i="38"/>
  <c r="J604" i="38"/>
  <c r="M603" i="38"/>
  <c r="L603" i="38"/>
  <c r="J603" i="38"/>
  <c r="N603" i="38" s="1"/>
  <c r="N600" i="38"/>
  <c r="L600" i="38"/>
  <c r="J600" i="38"/>
  <c r="L599" i="38"/>
  <c r="L601" i="38" s="1"/>
  <c r="J599" i="38"/>
  <c r="N598" i="38"/>
  <c r="M598" i="38"/>
  <c r="L598" i="38"/>
  <c r="J598" i="38"/>
  <c r="M597" i="38"/>
  <c r="L597" i="38"/>
  <c r="J597" i="38"/>
  <c r="N597" i="38" s="1"/>
  <c r="N596" i="38"/>
  <c r="M596" i="38"/>
  <c r="L596" i="38"/>
  <c r="J596" i="38"/>
  <c r="M595" i="38"/>
  <c r="L595" i="38"/>
  <c r="J595" i="38"/>
  <c r="N595" i="38" s="1"/>
  <c r="N594" i="38"/>
  <c r="M594" i="38"/>
  <c r="L594" i="38"/>
  <c r="J594" i="38"/>
  <c r="M593" i="38"/>
  <c r="L593" i="38"/>
  <c r="J593" i="38"/>
  <c r="N593" i="38" s="1"/>
  <c r="N592" i="38"/>
  <c r="M592" i="38"/>
  <c r="L592" i="38"/>
  <c r="J592" i="38"/>
  <c r="M591" i="38"/>
  <c r="L591" i="38"/>
  <c r="J591" i="38"/>
  <c r="N591" i="38" s="1"/>
  <c r="N590" i="38"/>
  <c r="M590" i="38"/>
  <c r="L590" i="38"/>
  <c r="J590" i="38"/>
  <c r="M589" i="38"/>
  <c r="L589" i="38"/>
  <c r="J589" i="38"/>
  <c r="N589" i="38" s="1"/>
  <c r="N588" i="38"/>
  <c r="M588" i="38"/>
  <c r="L588" i="38"/>
  <c r="J588" i="38"/>
  <c r="M587" i="38"/>
  <c r="L587" i="38"/>
  <c r="J587" i="38"/>
  <c r="N587" i="38" s="1"/>
  <c r="N586" i="38"/>
  <c r="M586" i="38"/>
  <c r="L586" i="38"/>
  <c r="J586" i="38"/>
  <c r="M585" i="38"/>
  <c r="L585" i="38"/>
  <c r="J585" i="38"/>
  <c r="N584" i="38"/>
  <c r="M584" i="38"/>
  <c r="L584" i="38"/>
  <c r="J584" i="38"/>
  <c r="M583" i="38"/>
  <c r="L583" i="38"/>
  <c r="J583" i="38"/>
  <c r="N582" i="38"/>
  <c r="M582" i="38"/>
  <c r="L582" i="38"/>
  <c r="J582" i="38"/>
  <c r="M581" i="38"/>
  <c r="L581" i="38"/>
  <c r="J581" i="38"/>
  <c r="N581" i="38" s="1"/>
  <c r="N580" i="38"/>
  <c r="M580" i="38"/>
  <c r="L580" i="38"/>
  <c r="J580" i="38"/>
  <c r="M579" i="38"/>
  <c r="L579" i="38"/>
  <c r="J579" i="38"/>
  <c r="N579" i="38" s="1"/>
  <c r="N578" i="38"/>
  <c r="M578" i="38"/>
  <c r="L578" i="38"/>
  <c r="J578" i="38"/>
  <c r="M577" i="38"/>
  <c r="L577" i="38"/>
  <c r="J577" i="38"/>
  <c r="N577" i="38" s="1"/>
  <c r="N576" i="38"/>
  <c r="M576" i="38"/>
  <c r="L576" i="38"/>
  <c r="J576" i="38"/>
  <c r="M575" i="38"/>
  <c r="L575" i="38"/>
  <c r="J575" i="38"/>
  <c r="N575" i="38" s="1"/>
  <c r="N574" i="38"/>
  <c r="M574" i="38"/>
  <c r="L574" i="38"/>
  <c r="J574" i="38"/>
  <c r="M573" i="38"/>
  <c r="L573" i="38"/>
  <c r="J573" i="38"/>
  <c r="N573" i="38" s="1"/>
  <c r="N572" i="38"/>
  <c r="M572" i="38"/>
  <c r="L572" i="38"/>
  <c r="J572" i="38"/>
  <c r="M571" i="38"/>
  <c r="L571" i="38"/>
  <c r="J571" i="38"/>
  <c r="N571" i="38" s="1"/>
  <c r="N570" i="38"/>
  <c r="M570" i="38"/>
  <c r="L570" i="38"/>
  <c r="J570" i="38"/>
  <c r="M569" i="38"/>
  <c r="L569" i="38"/>
  <c r="J569" i="38"/>
  <c r="N568" i="38"/>
  <c r="M568" i="38"/>
  <c r="L568" i="38"/>
  <c r="J568" i="38"/>
  <c r="J566" i="38"/>
  <c r="N566" i="38" s="1"/>
  <c r="N565" i="38"/>
  <c r="L565" i="38"/>
  <c r="L566" i="38" s="1"/>
  <c r="J565" i="38"/>
  <c r="N564" i="38"/>
  <c r="L564" i="38"/>
  <c r="J564" i="38"/>
  <c r="M563" i="38"/>
  <c r="L563" i="38"/>
  <c r="J563" i="38"/>
  <c r="N563" i="38" s="1"/>
  <c r="N562" i="38"/>
  <c r="M562" i="38"/>
  <c r="L562" i="38"/>
  <c r="J562" i="38"/>
  <c r="M561" i="38"/>
  <c r="L561" i="38"/>
  <c r="J561" i="38"/>
  <c r="N561" i="38" s="1"/>
  <c r="N560" i="38"/>
  <c r="M560" i="38"/>
  <c r="L560" i="38"/>
  <c r="J560" i="38"/>
  <c r="M559" i="38"/>
  <c r="L559" i="38"/>
  <c r="J559" i="38"/>
  <c r="N559" i="38" s="1"/>
  <c r="N558" i="38"/>
  <c r="M558" i="38"/>
  <c r="L558" i="38"/>
  <c r="J558" i="38"/>
  <c r="M557" i="38"/>
  <c r="L557" i="38"/>
  <c r="J557" i="38"/>
  <c r="N557" i="38" s="1"/>
  <c r="N556" i="38"/>
  <c r="M556" i="38"/>
  <c r="L556" i="38"/>
  <c r="J556" i="38"/>
  <c r="M555" i="38"/>
  <c r="L555" i="38"/>
  <c r="J555" i="38"/>
  <c r="N555" i="38" s="1"/>
  <c r="N554" i="38"/>
  <c r="M554" i="38"/>
  <c r="L554" i="38"/>
  <c r="J554" i="38"/>
  <c r="M553" i="38"/>
  <c r="L553" i="38"/>
  <c r="J553" i="38"/>
  <c r="N553" i="38" s="1"/>
  <c r="N552" i="38"/>
  <c r="M552" i="38"/>
  <c r="L552" i="38"/>
  <c r="J552" i="38"/>
  <c r="M551" i="38"/>
  <c r="L551" i="38"/>
  <c r="J551" i="38"/>
  <c r="N550" i="38"/>
  <c r="M550" i="38"/>
  <c r="L550" i="38"/>
  <c r="J550" i="38"/>
  <c r="M549" i="38"/>
  <c r="L549" i="38"/>
  <c r="J549" i="38"/>
  <c r="N548" i="38"/>
  <c r="M548" i="38"/>
  <c r="L548" i="38"/>
  <c r="J548" i="38"/>
  <c r="M547" i="38"/>
  <c r="L547" i="38"/>
  <c r="J547" i="38"/>
  <c r="N547" i="38" s="1"/>
  <c r="N546" i="38"/>
  <c r="M546" i="38"/>
  <c r="L546" i="38"/>
  <c r="J546" i="38"/>
  <c r="M545" i="38"/>
  <c r="L545" i="38"/>
  <c r="J545" i="38"/>
  <c r="N545" i="38" s="1"/>
  <c r="N544" i="38"/>
  <c r="M544" i="38"/>
  <c r="L544" i="38"/>
  <c r="J544" i="38"/>
  <c r="M543" i="38"/>
  <c r="L543" i="38"/>
  <c r="J543" i="38"/>
  <c r="N543" i="38" s="1"/>
  <c r="N542" i="38"/>
  <c r="M542" i="38"/>
  <c r="L542" i="38"/>
  <c r="J542" i="38"/>
  <c r="M541" i="38"/>
  <c r="L541" i="38"/>
  <c r="J541" i="38"/>
  <c r="N541" i="38" s="1"/>
  <c r="N540" i="38"/>
  <c r="M540" i="38"/>
  <c r="L540" i="38"/>
  <c r="J540" i="38"/>
  <c r="M539" i="38"/>
  <c r="L539" i="38"/>
  <c r="J539" i="38"/>
  <c r="N539" i="38" s="1"/>
  <c r="N538" i="38"/>
  <c r="M538" i="38"/>
  <c r="L538" i="38"/>
  <c r="J538" i="38"/>
  <c r="M537" i="38"/>
  <c r="L537" i="38"/>
  <c r="J537" i="38"/>
  <c r="N537" i="38" s="1"/>
  <c r="N536" i="38"/>
  <c r="M536" i="38"/>
  <c r="L536" i="38"/>
  <c r="J536" i="38"/>
  <c r="M535" i="38"/>
  <c r="L535" i="38"/>
  <c r="J535" i="38"/>
  <c r="N534" i="38"/>
  <c r="M534" i="38"/>
  <c r="L534" i="38"/>
  <c r="J534" i="38"/>
  <c r="M533" i="38"/>
  <c r="L533" i="38"/>
  <c r="J533" i="38"/>
  <c r="L530" i="38"/>
  <c r="J530" i="38"/>
  <c r="N530" i="38" s="1"/>
  <c r="L529" i="38"/>
  <c r="L531" i="38" s="1"/>
  <c r="J529" i="38"/>
  <c r="J531" i="38" s="1"/>
  <c r="N531" i="38" s="1"/>
  <c r="M528" i="38"/>
  <c r="L528" i="38"/>
  <c r="J528" i="38"/>
  <c r="N528" i="38" s="1"/>
  <c r="M527" i="38"/>
  <c r="L527" i="38"/>
  <c r="N527" i="38" s="1"/>
  <c r="J527" i="38"/>
  <c r="M526" i="38"/>
  <c r="L526" i="38"/>
  <c r="J526" i="38"/>
  <c r="N526" i="38" s="1"/>
  <c r="N525" i="38"/>
  <c r="M525" i="38"/>
  <c r="L525" i="38"/>
  <c r="J525" i="38"/>
  <c r="M524" i="38"/>
  <c r="L524" i="38"/>
  <c r="J524" i="38"/>
  <c r="N524" i="38" s="1"/>
  <c r="N523" i="38"/>
  <c r="M523" i="38"/>
  <c r="L523" i="38"/>
  <c r="J523" i="38"/>
  <c r="M522" i="38"/>
  <c r="L522" i="38"/>
  <c r="J522" i="38"/>
  <c r="N522" i="38" s="1"/>
  <c r="N521" i="38"/>
  <c r="M521" i="38"/>
  <c r="L521" i="38"/>
  <c r="J521" i="38"/>
  <c r="M520" i="38"/>
  <c r="L520" i="38"/>
  <c r="J520" i="38"/>
  <c r="N520" i="38" s="1"/>
  <c r="M519" i="38"/>
  <c r="L519" i="38"/>
  <c r="N519" i="38" s="1"/>
  <c r="J519" i="38"/>
  <c r="M518" i="38"/>
  <c r="L518" i="38"/>
  <c r="J518" i="38"/>
  <c r="N518" i="38" s="1"/>
  <c r="M517" i="38"/>
  <c r="L517" i="38"/>
  <c r="N517" i="38" s="1"/>
  <c r="J517" i="38"/>
  <c r="M516" i="38"/>
  <c r="L516" i="38"/>
  <c r="J516" i="38"/>
  <c r="N516" i="38" s="1"/>
  <c r="M515" i="38"/>
  <c r="L515" i="38"/>
  <c r="N515" i="38" s="1"/>
  <c r="J515" i="38"/>
  <c r="M514" i="38"/>
  <c r="L514" i="38"/>
  <c r="J514" i="38"/>
  <c r="N514" i="38" s="1"/>
  <c r="M513" i="38"/>
  <c r="L513" i="38"/>
  <c r="N513" i="38" s="1"/>
  <c r="J513" i="38"/>
  <c r="M512" i="38"/>
  <c r="L512" i="38"/>
  <c r="J512" i="38"/>
  <c r="N512" i="38" s="1"/>
  <c r="M511" i="38"/>
  <c r="L511" i="38"/>
  <c r="N511" i="38" s="1"/>
  <c r="J511" i="38"/>
  <c r="M510" i="38"/>
  <c r="L510" i="38"/>
  <c r="J510" i="38"/>
  <c r="N510" i="38" s="1"/>
  <c r="N509" i="38"/>
  <c r="M509" i="38"/>
  <c r="L509" i="38"/>
  <c r="J509" i="38"/>
  <c r="M508" i="38"/>
  <c r="L508" i="38"/>
  <c r="J508" i="38"/>
  <c r="N508" i="38" s="1"/>
  <c r="N507" i="38"/>
  <c r="M507" i="38"/>
  <c r="L507" i="38"/>
  <c r="J507" i="38"/>
  <c r="M506" i="38"/>
  <c r="L506" i="38"/>
  <c r="J506" i="38"/>
  <c r="N506" i="38" s="1"/>
  <c r="N505" i="38"/>
  <c r="M505" i="38"/>
  <c r="L505" i="38"/>
  <c r="J505" i="38"/>
  <c r="M504" i="38"/>
  <c r="L504" i="38"/>
  <c r="J504" i="38"/>
  <c r="N504" i="38" s="1"/>
  <c r="M503" i="38"/>
  <c r="L503" i="38"/>
  <c r="N503" i="38" s="1"/>
  <c r="J503" i="38"/>
  <c r="M502" i="38"/>
  <c r="L502" i="38"/>
  <c r="J502" i="38"/>
  <c r="N502" i="38" s="1"/>
  <c r="M501" i="38"/>
  <c r="L501" i="38"/>
  <c r="N501" i="38" s="1"/>
  <c r="J501" i="38"/>
  <c r="M500" i="38"/>
  <c r="L500" i="38"/>
  <c r="J500" i="38"/>
  <c r="N500" i="38" s="1"/>
  <c r="M499" i="38"/>
  <c r="L499" i="38"/>
  <c r="N499" i="38" s="1"/>
  <c r="J499" i="38"/>
  <c r="M498" i="38"/>
  <c r="L498" i="38"/>
  <c r="J498" i="38"/>
  <c r="N498" i="38" s="1"/>
  <c r="L496" i="38"/>
  <c r="J496" i="38"/>
  <c r="N496" i="38" s="1"/>
  <c r="N495" i="38"/>
  <c r="L495" i="38"/>
  <c r="J495" i="38"/>
  <c r="L494" i="38"/>
  <c r="J494" i="38"/>
  <c r="N494" i="38" s="1"/>
  <c r="N493" i="38"/>
  <c r="M493" i="38"/>
  <c r="L493" i="38"/>
  <c r="J493" i="38"/>
  <c r="M492" i="38"/>
  <c r="L492" i="38"/>
  <c r="J492" i="38"/>
  <c r="N492" i="38" s="1"/>
  <c r="N491" i="38"/>
  <c r="M491" i="38"/>
  <c r="L491" i="38"/>
  <c r="J491" i="38"/>
  <c r="M490" i="38"/>
  <c r="L490" i="38"/>
  <c r="J490" i="38"/>
  <c r="N490" i="38" s="1"/>
  <c r="N489" i="38"/>
  <c r="M489" i="38"/>
  <c r="L489" i="38"/>
  <c r="J489" i="38"/>
  <c r="M488" i="38"/>
  <c r="L488" i="38"/>
  <c r="J488" i="38"/>
  <c r="N488" i="38" s="1"/>
  <c r="N487" i="38"/>
  <c r="M487" i="38"/>
  <c r="L487" i="38"/>
  <c r="J487" i="38"/>
  <c r="M486" i="38"/>
  <c r="L486" i="38"/>
  <c r="J486" i="38"/>
  <c r="N486" i="38" s="1"/>
  <c r="N485" i="38"/>
  <c r="M485" i="38"/>
  <c r="L485" i="38"/>
  <c r="J485" i="38"/>
  <c r="M484" i="38"/>
  <c r="L484" i="38"/>
  <c r="J484" i="38"/>
  <c r="N484" i="38" s="1"/>
  <c r="N483" i="38"/>
  <c r="M483" i="38"/>
  <c r="L483" i="38"/>
  <c r="J483" i="38"/>
  <c r="M482" i="38"/>
  <c r="L482" i="38"/>
  <c r="J482" i="38"/>
  <c r="N482" i="38" s="1"/>
  <c r="N481" i="38"/>
  <c r="M481" i="38"/>
  <c r="L481" i="38"/>
  <c r="J481" i="38"/>
  <c r="M480" i="38"/>
  <c r="L480" i="38"/>
  <c r="J480" i="38"/>
  <c r="N480" i="38" s="1"/>
  <c r="N479" i="38"/>
  <c r="M479" i="38"/>
  <c r="L479" i="38"/>
  <c r="J479" i="38"/>
  <c r="M478" i="38"/>
  <c r="L478" i="38"/>
  <c r="J478" i="38"/>
  <c r="N478" i="38" s="1"/>
  <c r="N477" i="38"/>
  <c r="M477" i="38"/>
  <c r="L477" i="38"/>
  <c r="J477" i="38"/>
  <c r="M476" i="38"/>
  <c r="L476" i="38"/>
  <c r="J476" i="38"/>
  <c r="N476" i="38" s="1"/>
  <c r="N475" i="38"/>
  <c r="M475" i="38"/>
  <c r="L475" i="38"/>
  <c r="J475" i="38"/>
  <c r="M474" i="38"/>
  <c r="L474" i="38"/>
  <c r="J474" i="38"/>
  <c r="N474" i="38" s="1"/>
  <c r="N473" i="38"/>
  <c r="M473" i="38"/>
  <c r="L473" i="38"/>
  <c r="J473" i="38"/>
  <c r="M472" i="38"/>
  <c r="L472" i="38"/>
  <c r="J472" i="38"/>
  <c r="N472" i="38" s="1"/>
  <c r="N471" i="38"/>
  <c r="M471" i="38"/>
  <c r="L471" i="38"/>
  <c r="J471" i="38"/>
  <c r="M470" i="38"/>
  <c r="L470" i="38"/>
  <c r="J470" i="38"/>
  <c r="N470" i="38" s="1"/>
  <c r="N469" i="38"/>
  <c r="M469" i="38"/>
  <c r="L469" i="38"/>
  <c r="J469" i="38"/>
  <c r="M468" i="38"/>
  <c r="L468" i="38"/>
  <c r="J468" i="38"/>
  <c r="N468" i="38" s="1"/>
  <c r="N467" i="38"/>
  <c r="M467" i="38"/>
  <c r="L467" i="38"/>
  <c r="J467" i="38"/>
  <c r="M466" i="38"/>
  <c r="L466" i="38"/>
  <c r="J466" i="38"/>
  <c r="N466" i="38" s="1"/>
  <c r="N465" i="38"/>
  <c r="M465" i="38"/>
  <c r="L465" i="38"/>
  <c r="J465" i="38"/>
  <c r="M464" i="38"/>
  <c r="L464" i="38"/>
  <c r="J464" i="38"/>
  <c r="N464" i="38" s="1"/>
  <c r="N463" i="38"/>
  <c r="M463" i="38"/>
  <c r="L463" i="38"/>
  <c r="J463" i="38"/>
  <c r="N460" i="38"/>
  <c r="L460" i="38"/>
  <c r="J460" i="38"/>
  <c r="J461" i="38" s="1"/>
  <c r="L459" i="38"/>
  <c r="J459" i="38"/>
  <c r="M458" i="38"/>
  <c r="L458" i="38"/>
  <c r="J458" i="38"/>
  <c r="N458" i="38" s="1"/>
  <c r="N457" i="38"/>
  <c r="M457" i="38"/>
  <c r="L457" i="38"/>
  <c r="J457" i="38"/>
  <c r="M456" i="38"/>
  <c r="L456" i="38"/>
  <c r="J456" i="38"/>
  <c r="N456" i="38" s="1"/>
  <c r="N455" i="38"/>
  <c r="M455" i="38"/>
  <c r="L455" i="38"/>
  <c r="J455" i="38"/>
  <c r="M454" i="38"/>
  <c r="L454" i="38"/>
  <c r="J454" i="38"/>
  <c r="N454" i="38" s="1"/>
  <c r="N453" i="38"/>
  <c r="M453" i="38"/>
  <c r="L453" i="38"/>
  <c r="J453" i="38"/>
  <c r="M452" i="38"/>
  <c r="L452" i="38"/>
  <c r="J452" i="38"/>
  <c r="N452" i="38" s="1"/>
  <c r="N451" i="38"/>
  <c r="M451" i="38"/>
  <c r="L451" i="38"/>
  <c r="J451" i="38"/>
  <c r="M450" i="38"/>
  <c r="L450" i="38"/>
  <c r="J450" i="38"/>
  <c r="N450" i="38" s="1"/>
  <c r="N449" i="38"/>
  <c r="M449" i="38"/>
  <c r="L449" i="38"/>
  <c r="J449" i="38"/>
  <c r="M448" i="38"/>
  <c r="L448" i="38"/>
  <c r="J448" i="38"/>
  <c r="N447" i="38"/>
  <c r="M447" i="38"/>
  <c r="L447" i="38"/>
  <c r="J447" i="38"/>
  <c r="M446" i="38"/>
  <c r="L446" i="38"/>
  <c r="J446" i="38"/>
  <c r="N445" i="38"/>
  <c r="M445" i="38"/>
  <c r="L445" i="38"/>
  <c r="J445" i="38"/>
  <c r="M444" i="38"/>
  <c r="L444" i="38"/>
  <c r="J444" i="38"/>
  <c r="N444" i="38" s="1"/>
  <c r="N443" i="38"/>
  <c r="M443" i="38"/>
  <c r="L443" i="38"/>
  <c r="J443" i="38"/>
  <c r="M442" i="38"/>
  <c r="L442" i="38"/>
  <c r="J442" i="38"/>
  <c r="N442" i="38" s="1"/>
  <c r="N441" i="38"/>
  <c r="M441" i="38"/>
  <c r="L441" i="38"/>
  <c r="J441" i="38"/>
  <c r="M440" i="38"/>
  <c r="L440" i="38"/>
  <c r="J440" i="38"/>
  <c r="N440" i="38" s="1"/>
  <c r="N439" i="38"/>
  <c r="M439" i="38"/>
  <c r="L439" i="38"/>
  <c r="J439" i="38"/>
  <c r="M438" i="38"/>
  <c r="L438" i="38"/>
  <c r="J438" i="38"/>
  <c r="N438" i="38" s="1"/>
  <c r="N437" i="38"/>
  <c r="M437" i="38"/>
  <c r="L437" i="38"/>
  <c r="J437" i="38"/>
  <c r="M436" i="38"/>
  <c r="L436" i="38"/>
  <c r="J436" i="38"/>
  <c r="N436" i="38" s="1"/>
  <c r="N435" i="38"/>
  <c r="M435" i="38"/>
  <c r="L435" i="38"/>
  <c r="J435" i="38"/>
  <c r="M434" i="38"/>
  <c r="L434" i="38"/>
  <c r="J434" i="38"/>
  <c r="N434" i="38" s="1"/>
  <c r="N433" i="38"/>
  <c r="M433" i="38"/>
  <c r="L433" i="38"/>
  <c r="J433" i="38"/>
  <c r="M432" i="38"/>
  <c r="L432" i="38"/>
  <c r="J432" i="38"/>
  <c r="N431" i="38"/>
  <c r="M431" i="38"/>
  <c r="L431" i="38"/>
  <c r="J431" i="38"/>
  <c r="M430" i="38"/>
  <c r="L430" i="38"/>
  <c r="J430" i="38"/>
  <c r="N429" i="38"/>
  <c r="M429" i="38"/>
  <c r="L429" i="38"/>
  <c r="J429" i="38"/>
  <c r="M428" i="38"/>
  <c r="L428" i="38"/>
  <c r="J428" i="38"/>
  <c r="N428" i="38" s="1"/>
  <c r="L425" i="38"/>
  <c r="J425" i="38"/>
  <c r="N425" i="38" s="1"/>
  <c r="L424" i="38"/>
  <c r="L426" i="38" s="1"/>
  <c r="J424" i="38"/>
  <c r="J426" i="38" s="1"/>
  <c r="N426" i="38" s="1"/>
  <c r="N423" i="38"/>
  <c r="M423" i="38"/>
  <c r="L423" i="38"/>
  <c r="J423" i="38"/>
  <c r="M422" i="38"/>
  <c r="L422" i="38"/>
  <c r="J422" i="38"/>
  <c r="N422" i="38" s="1"/>
  <c r="N421" i="38"/>
  <c r="M421" i="38"/>
  <c r="L421" i="38"/>
  <c r="J421" i="38"/>
  <c r="M420" i="38"/>
  <c r="L420" i="38"/>
  <c r="J420" i="38"/>
  <c r="N420" i="38" s="1"/>
  <c r="N419" i="38"/>
  <c r="M419" i="38"/>
  <c r="L419" i="38"/>
  <c r="J419" i="38"/>
  <c r="M418" i="38"/>
  <c r="L418" i="38"/>
  <c r="J418" i="38"/>
  <c r="N418" i="38" s="1"/>
  <c r="N417" i="38"/>
  <c r="M417" i="38"/>
  <c r="L417" i="38"/>
  <c r="J417" i="38"/>
  <c r="M416" i="38"/>
  <c r="L416" i="38"/>
  <c r="J416" i="38"/>
  <c r="N416" i="38" s="1"/>
  <c r="N415" i="38"/>
  <c r="M415" i="38"/>
  <c r="L415" i="38"/>
  <c r="J415" i="38"/>
  <c r="M414" i="38"/>
  <c r="L414" i="38"/>
  <c r="J414" i="38"/>
  <c r="N414" i="38" s="1"/>
  <c r="N413" i="38"/>
  <c r="M413" i="38"/>
  <c r="L413" i="38"/>
  <c r="J413" i="38"/>
  <c r="M412" i="38"/>
  <c r="L412" i="38"/>
  <c r="J412" i="38"/>
  <c r="N412" i="38" s="1"/>
  <c r="N411" i="38"/>
  <c r="M411" i="38"/>
  <c r="L411" i="38"/>
  <c r="J411" i="38"/>
  <c r="M410" i="38"/>
  <c r="L410" i="38"/>
  <c r="J410" i="38"/>
  <c r="N410" i="38" s="1"/>
  <c r="N409" i="38"/>
  <c r="M409" i="38"/>
  <c r="L409" i="38"/>
  <c r="J409" i="38"/>
  <c r="M408" i="38"/>
  <c r="L408" i="38"/>
  <c r="J408" i="38"/>
  <c r="N408" i="38" s="1"/>
  <c r="N407" i="38"/>
  <c r="M407" i="38"/>
  <c r="L407" i="38"/>
  <c r="J407" i="38"/>
  <c r="M406" i="38"/>
  <c r="L406" i="38"/>
  <c r="J406" i="38"/>
  <c r="N406" i="38" s="1"/>
  <c r="N405" i="38"/>
  <c r="M405" i="38"/>
  <c r="L405" i="38"/>
  <c r="J405" i="38"/>
  <c r="M404" i="38"/>
  <c r="L404" i="38"/>
  <c r="J404" i="38"/>
  <c r="N404" i="38" s="1"/>
  <c r="N403" i="38"/>
  <c r="M403" i="38"/>
  <c r="L403" i="38"/>
  <c r="J403" i="38"/>
  <c r="M402" i="38"/>
  <c r="L402" i="38"/>
  <c r="J402" i="38"/>
  <c r="N402" i="38" s="1"/>
  <c r="N401" i="38"/>
  <c r="M401" i="38"/>
  <c r="L401" i="38"/>
  <c r="J401" i="38"/>
  <c r="M400" i="38"/>
  <c r="L400" i="38"/>
  <c r="J400" i="38"/>
  <c r="N400" i="38" s="1"/>
  <c r="N399" i="38"/>
  <c r="M399" i="38"/>
  <c r="L399" i="38"/>
  <c r="J399" i="38"/>
  <c r="M398" i="38"/>
  <c r="L398" i="38"/>
  <c r="J398" i="38"/>
  <c r="N398" i="38" s="1"/>
  <c r="N397" i="38"/>
  <c r="M397" i="38"/>
  <c r="L397" i="38"/>
  <c r="J397" i="38"/>
  <c r="M396" i="38"/>
  <c r="L396" i="38"/>
  <c r="J396" i="38"/>
  <c r="N396" i="38" s="1"/>
  <c r="N395" i="38"/>
  <c r="M395" i="38"/>
  <c r="L395" i="38"/>
  <c r="J395" i="38"/>
  <c r="M394" i="38"/>
  <c r="L394" i="38"/>
  <c r="J394" i="38"/>
  <c r="N394" i="38" s="1"/>
  <c r="N393" i="38"/>
  <c r="M393" i="38"/>
  <c r="L393" i="38"/>
  <c r="J393" i="38"/>
  <c r="L391" i="38"/>
  <c r="J391" i="38"/>
  <c r="N391" i="38" s="1"/>
  <c r="N390" i="38"/>
  <c r="L390" i="38"/>
  <c r="J390" i="38"/>
  <c r="L389" i="38"/>
  <c r="J389" i="38"/>
  <c r="N389" i="38" s="1"/>
  <c r="M388" i="38"/>
  <c r="L388" i="38"/>
  <c r="N388" i="38" s="1"/>
  <c r="J388" i="38"/>
  <c r="M387" i="38"/>
  <c r="L387" i="38"/>
  <c r="J387" i="38"/>
  <c r="N387" i="38" s="1"/>
  <c r="N386" i="38"/>
  <c r="M386" i="38"/>
  <c r="L386" i="38"/>
  <c r="J386" i="38"/>
  <c r="M385" i="38"/>
  <c r="L385" i="38"/>
  <c r="J385" i="38"/>
  <c r="N385" i="38" s="1"/>
  <c r="N384" i="38"/>
  <c r="M384" i="38"/>
  <c r="L384" i="38"/>
  <c r="J384" i="38"/>
  <c r="M383" i="38"/>
  <c r="L383" i="38"/>
  <c r="J383" i="38"/>
  <c r="N383" i="38" s="1"/>
  <c r="N382" i="38"/>
  <c r="M382" i="38"/>
  <c r="L382" i="38"/>
  <c r="J382" i="38"/>
  <c r="M381" i="38"/>
  <c r="L381" i="38"/>
  <c r="J381" i="38"/>
  <c r="N381" i="38" s="1"/>
  <c r="M380" i="38"/>
  <c r="L380" i="38"/>
  <c r="N380" i="38" s="1"/>
  <c r="J380" i="38"/>
  <c r="M379" i="38"/>
  <c r="L379" i="38"/>
  <c r="J379" i="38"/>
  <c r="N379" i="38" s="1"/>
  <c r="M378" i="38"/>
  <c r="L378" i="38"/>
  <c r="N378" i="38" s="1"/>
  <c r="J378" i="38"/>
  <c r="M377" i="38"/>
  <c r="L377" i="38"/>
  <c r="J377" i="38"/>
  <c r="N377" i="38" s="1"/>
  <c r="M376" i="38"/>
  <c r="L376" i="38"/>
  <c r="N376" i="38" s="1"/>
  <c r="J376" i="38"/>
  <c r="M375" i="38"/>
  <c r="L375" i="38"/>
  <c r="J375" i="38"/>
  <c r="N375" i="38" s="1"/>
  <c r="M374" i="38"/>
  <c r="L374" i="38"/>
  <c r="N374" i="38" s="1"/>
  <c r="J374" i="38"/>
  <c r="M373" i="38"/>
  <c r="L373" i="38"/>
  <c r="J373" i="38"/>
  <c r="N373" i="38" s="1"/>
  <c r="M372" i="38"/>
  <c r="L372" i="38"/>
  <c r="N372" i="38" s="1"/>
  <c r="J372" i="38"/>
  <c r="M371" i="38"/>
  <c r="L371" i="38"/>
  <c r="J371" i="38"/>
  <c r="N371" i="38" s="1"/>
  <c r="N370" i="38"/>
  <c r="M370" i="38"/>
  <c r="L370" i="38"/>
  <c r="J370" i="38"/>
  <c r="M369" i="38"/>
  <c r="L369" i="38"/>
  <c r="J369" i="38"/>
  <c r="N369" i="38" s="1"/>
  <c r="N368" i="38"/>
  <c r="M368" i="38"/>
  <c r="L368" i="38"/>
  <c r="J368" i="38"/>
  <c r="M367" i="38"/>
  <c r="L367" i="38"/>
  <c r="J367" i="38"/>
  <c r="N367" i="38" s="1"/>
  <c r="N366" i="38"/>
  <c r="M366" i="38"/>
  <c r="L366" i="38"/>
  <c r="J366" i="38"/>
  <c r="M365" i="38"/>
  <c r="L365" i="38"/>
  <c r="J365" i="38"/>
  <c r="N365" i="38" s="1"/>
  <c r="M364" i="38"/>
  <c r="L364" i="38"/>
  <c r="N364" i="38" s="1"/>
  <c r="J364" i="38"/>
  <c r="M363" i="38"/>
  <c r="L363" i="38"/>
  <c r="J363" i="38"/>
  <c r="N363" i="38" s="1"/>
  <c r="M362" i="38"/>
  <c r="L362" i="38"/>
  <c r="N362" i="38" s="1"/>
  <c r="J362" i="38"/>
  <c r="M361" i="38"/>
  <c r="L361" i="38"/>
  <c r="J361" i="38"/>
  <c r="N361" i="38" s="1"/>
  <c r="M360" i="38"/>
  <c r="L360" i="38"/>
  <c r="N360" i="38" s="1"/>
  <c r="J360" i="38"/>
  <c r="M359" i="38"/>
  <c r="L359" i="38"/>
  <c r="J359" i="38"/>
  <c r="N359" i="38" s="1"/>
  <c r="M358" i="38"/>
  <c r="L358" i="38"/>
  <c r="N358" i="38" s="1"/>
  <c r="J358" i="38"/>
  <c r="L355" i="38"/>
  <c r="N355" i="38" s="1"/>
  <c r="J355" i="38"/>
  <c r="N354" i="38"/>
  <c r="L354" i="38"/>
  <c r="J354" i="38"/>
  <c r="J356" i="38" s="1"/>
  <c r="M353" i="38"/>
  <c r="L353" i="38"/>
  <c r="J353" i="38"/>
  <c r="N353" i="38" s="1"/>
  <c r="N352" i="38"/>
  <c r="M352" i="38"/>
  <c r="L352" i="38"/>
  <c r="J352" i="38"/>
  <c r="M351" i="38"/>
  <c r="L351" i="38"/>
  <c r="J351" i="38"/>
  <c r="N351" i="38" s="1"/>
  <c r="N350" i="38"/>
  <c r="M350" i="38"/>
  <c r="L350" i="38"/>
  <c r="J350" i="38"/>
  <c r="M349" i="38"/>
  <c r="L349" i="38"/>
  <c r="J349" i="38"/>
  <c r="N349" i="38" s="1"/>
  <c r="N348" i="38"/>
  <c r="M348" i="38"/>
  <c r="L348" i="38"/>
  <c r="J348" i="38"/>
  <c r="M347" i="38"/>
  <c r="L347" i="38"/>
  <c r="J347" i="38"/>
  <c r="N347" i="38" s="1"/>
  <c r="N346" i="38"/>
  <c r="M346" i="38"/>
  <c r="L346" i="38"/>
  <c r="J346" i="38"/>
  <c r="M345" i="38"/>
  <c r="L345" i="38"/>
  <c r="J345" i="38"/>
  <c r="N345" i="38" s="1"/>
  <c r="N344" i="38"/>
  <c r="M344" i="38"/>
  <c r="L344" i="38"/>
  <c r="J344" i="38"/>
  <c r="M343" i="38"/>
  <c r="L343" i="38"/>
  <c r="J343" i="38"/>
  <c r="N342" i="38"/>
  <c r="M342" i="38"/>
  <c r="L342" i="38"/>
  <c r="J342" i="38"/>
  <c r="M341" i="38"/>
  <c r="L341" i="38"/>
  <c r="J341" i="38"/>
  <c r="N340" i="38"/>
  <c r="M340" i="38"/>
  <c r="L340" i="38"/>
  <c r="J340" i="38"/>
  <c r="M339" i="38"/>
  <c r="L339" i="38"/>
  <c r="J339" i="38"/>
  <c r="N339" i="38" s="1"/>
  <c r="N338" i="38"/>
  <c r="M338" i="38"/>
  <c r="L338" i="38"/>
  <c r="J338" i="38"/>
  <c r="M337" i="38"/>
  <c r="L337" i="38"/>
  <c r="J337" i="38"/>
  <c r="N337" i="38" s="1"/>
  <c r="N336" i="38"/>
  <c r="M336" i="38"/>
  <c r="L336" i="38"/>
  <c r="J336" i="38"/>
  <c r="M335" i="38"/>
  <c r="L335" i="38"/>
  <c r="J335" i="38"/>
  <c r="N335" i="38" s="1"/>
  <c r="N334" i="38"/>
  <c r="M334" i="38"/>
  <c r="L334" i="38"/>
  <c r="J334" i="38"/>
  <c r="M333" i="38"/>
  <c r="L333" i="38"/>
  <c r="J333" i="38"/>
  <c r="N333" i="38" s="1"/>
  <c r="N332" i="38"/>
  <c r="M332" i="38"/>
  <c r="L332" i="38"/>
  <c r="J332" i="38"/>
  <c r="M331" i="38"/>
  <c r="L331" i="38"/>
  <c r="J331" i="38"/>
  <c r="N331" i="38" s="1"/>
  <c r="N330" i="38"/>
  <c r="M330" i="38"/>
  <c r="L330" i="38"/>
  <c r="J330" i="38"/>
  <c r="M329" i="38"/>
  <c r="L329" i="38"/>
  <c r="J329" i="38"/>
  <c r="N329" i="38" s="1"/>
  <c r="N328" i="38"/>
  <c r="M328" i="38"/>
  <c r="L328" i="38"/>
  <c r="J328" i="38"/>
  <c r="M327" i="38"/>
  <c r="L327" i="38"/>
  <c r="J327" i="38"/>
  <c r="N326" i="38"/>
  <c r="M326" i="38"/>
  <c r="L326" i="38"/>
  <c r="J326" i="38"/>
  <c r="M325" i="38"/>
  <c r="L325" i="38"/>
  <c r="J325" i="38"/>
  <c r="N324" i="38"/>
  <c r="M324" i="38"/>
  <c r="L324" i="38"/>
  <c r="J324" i="38"/>
  <c r="M323" i="38"/>
  <c r="L323" i="38"/>
  <c r="J323" i="38"/>
  <c r="N323" i="38" s="1"/>
  <c r="N320" i="38"/>
  <c r="L320" i="38"/>
  <c r="J320" i="38"/>
  <c r="L319" i="38"/>
  <c r="L321" i="38" s="1"/>
  <c r="J319" i="38"/>
  <c r="J321" i="38" s="1"/>
  <c r="N318" i="38"/>
  <c r="M318" i="38"/>
  <c r="L318" i="38"/>
  <c r="J318" i="38"/>
  <c r="M317" i="38"/>
  <c r="L317" i="38"/>
  <c r="J317" i="38"/>
  <c r="N317" i="38" s="1"/>
  <c r="N316" i="38"/>
  <c r="M316" i="38"/>
  <c r="L316" i="38"/>
  <c r="J316" i="38"/>
  <c r="M315" i="38"/>
  <c r="L315" i="38"/>
  <c r="J315" i="38"/>
  <c r="N315" i="38" s="1"/>
  <c r="N314" i="38"/>
  <c r="M314" i="38"/>
  <c r="L314" i="38"/>
  <c r="J314" i="38"/>
  <c r="M313" i="38"/>
  <c r="L313" i="38"/>
  <c r="J313" i="38"/>
  <c r="N313" i="38" s="1"/>
  <c r="N312" i="38"/>
  <c r="M312" i="38"/>
  <c r="L312" i="38"/>
  <c r="J312" i="38"/>
  <c r="M311" i="38"/>
  <c r="L311" i="38"/>
  <c r="J311" i="38"/>
  <c r="N311" i="38" s="1"/>
  <c r="N310" i="38"/>
  <c r="M310" i="38"/>
  <c r="L310" i="38"/>
  <c r="J310" i="38"/>
  <c r="M309" i="38"/>
  <c r="L309" i="38"/>
  <c r="J309" i="38"/>
  <c r="N309" i="38" s="1"/>
  <c r="N308" i="38"/>
  <c r="M308" i="38"/>
  <c r="L308" i="38"/>
  <c r="J308" i="38"/>
  <c r="M307" i="38"/>
  <c r="L307" i="38"/>
  <c r="J307" i="38"/>
  <c r="N306" i="38"/>
  <c r="M306" i="38"/>
  <c r="L306" i="38"/>
  <c r="J306" i="38"/>
  <c r="M305" i="38"/>
  <c r="L305" i="38"/>
  <c r="J305" i="38"/>
  <c r="N304" i="38"/>
  <c r="M304" i="38"/>
  <c r="L304" i="38"/>
  <c r="J304" i="38"/>
  <c r="M303" i="38"/>
  <c r="L303" i="38"/>
  <c r="J303" i="38"/>
  <c r="N303" i="38" s="1"/>
  <c r="N302" i="38"/>
  <c r="M302" i="38"/>
  <c r="L302" i="38"/>
  <c r="J302" i="38"/>
  <c r="M301" i="38"/>
  <c r="L301" i="38"/>
  <c r="J301" i="38"/>
  <c r="N301" i="38" s="1"/>
  <c r="N300" i="38"/>
  <c r="M300" i="38"/>
  <c r="L300" i="38"/>
  <c r="J300" i="38"/>
  <c r="M299" i="38"/>
  <c r="L299" i="38"/>
  <c r="J299" i="38"/>
  <c r="N299" i="38" s="1"/>
  <c r="N298" i="38"/>
  <c r="M298" i="38"/>
  <c r="L298" i="38"/>
  <c r="J298" i="38"/>
  <c r="M297" i="38"/>
  <c r="L297" i="38"/>
  <c r="J297" i="38"/>
  <c r="N297" i="38" s="1"/>
  <c r="N296" i="38"/>
  <c r="M296" i="38"/>
  <c r="L296" i="38"/>
  <c r="J296" i="38"/>
  <c r="M295" i="38"/>
  <c r="L295" i="38"/>
  <c r="J295" i="38"/>
  <c r="N295" i="38" s="1"/>
  <c r="N294" i="38"/>
  <c r="M294" i="38"/>
  <c r="L294" i="38"/>
  <c r="J294" i="38"/>
  <c r="M293" i="38"/>
  <c r="L293" i="38"/>
  <c r="J293" i="38"/>
  <c r="N293" i="38" s="1"/>
  <c r="N292" i="38"/>
  <c r="M292" i="38"/>
  <c r="L292" i="38"/>
  <c r="J292" i="38"/>
  <c r="M291" i="38"/>
  <c r="L291" i="38"/>
  <c r="J291" i="38"/>
  <c r="N290" i="38"/>
  <c r="M290" i="38"/>
  <c r="L290" i="38"/>
  <c r="J290" i="38"/>
  <c r="M289" i="38"/>
  <c r="L289" i="38"/>
  <c r="J289" i="38"/>
  <c r="N288" i="38"/>
  <c r="M288" i="38"/>
  <c r="L288" i="38"/>
  <c r="J288" i="38"/>
  <c r="L286" i="38"/>
  <c r="J286" i="38"/>
  <c r="N286" i="38" s="1"/>
  <c r="N285" i="38"/>
  <c r="L285" i="38"/>
  <c r="J285" i="38"/>
  <c r="L284" i="38"/>
  <c r="J284" i="38"/>
  <c r="N284" i="38" s="1"/>
  <c r="M283" i="38"/>
  <c r="L283" i="38"/>
  <c r="J283" i="38"/>
  <c r="N283" i="38" s="1"/>
  <c r="N282" i="38"/>
  <c r="M282" i="38"/>
  <c r="L282" i="38"/>
  <c r="J282" i="38"/>
  <c r="M281" i="38"/>
  <c r="L281" i="38"/>
  <c r="J281" i="38"/>
  <c r="N281" i="38" s="1"/>
  <c r="N280" i="38"/>
  <c r="M280" i="38"/>
  <c r="L280" i="38"/>
  <c r="J280" i="38"/>
  <c r="M279" i="38"/>
  <c r="L279" i="38"/>
  <c r="J279" i="38"/>
  <c r="N279" i="38" s="1"/>
  <c r="N278" i="38"/>
  <c r="M278" i="38"/>
  <c r="L278" i="38"/>
  <c r="J278" i="38"/>
  <c r="M277" i="38"/>
  <c r="L277" i="38"/>
  <c r="J277" i="38"/>
  <c r="N277" i="38" s="1"/>
  <c r="N276" i="38"/>
  <c r="M276" i="38"/>
  <c r="L276" i="38"/>
  <c r="J276" i="38"/>
  <c r="M275" i="38"/>
  <c r="L275" i="38"/>
  <c r="J275" i="38"/>
  <c r="N275" i="38" s="1"/>
  <c r="N274" i="38"/>
  <c r="M274" i="38"/>
  <c r="L274" i="38"/>
  <c r="J274" i="38"/>
  <c r="M273" i="38"/>
  <c r="L273" i="38"/>
  <c r="J273" i="38"/>
  <c r="N273" i="38" s="1"/>
  <c r="N272" i="38"/>
  <c r="M272" i="38"/>
  <c r="L272" i="38"/>
  <c r="J272" i="38"/>
  <c r="M271" i="38"/>
  <c r="L271" i="38"/>
  <c r="J271" i="38"/>
  <c r="N271" i="38" s="1"/>
  <c r="N270" i="38"/>
  <c r="M270" i="38"/>
  <c r="L270" i="38"/>
  <c r="J270" i="38"/>
  <c r="M269" i="38"/>
  <c r="L269" i="38"/>
  <c r="J269" i="38"/>
  <c r="N269" i="38" s="1"/>
  <c r="N268" i="38"/>
  <c r="M268" i="38"/>
  <c r="L268" i="38"/>
  <c r="J268" i="38"/>
  <c r="M267" i="38"/>
  <c r="L267" i="38"/>
  <c r="J267" i="38"/>
  <c r="N267" i="38" s="1"/>
  <c r="N266" i="38"/>
  <c r="M266" i="38"/>
  <c r="L266" i="38"/>
  <c r="J266" i="38"/>
  <c r="M265" i="38"/>
  <c r="L265" i="38"/>
  <c r="J265" i="38"/>
  <c r="N265" i="38" s="1"/>
  <c r="N264" i="38"/>
  <c r="M264" i="38"/>
  <c r="L264" i="38"/>
  <c r="J264" i="38"/>
  <c r="M263" i="38"/>
  <c r="L263" i="38"/>
  <c r="J263" i="38"/>
  <c r="N263" i="38" s="1"/>
  <c r="N262" i="38"/>
  <c r="M262" i="38"/>
  <c r="L262" i="38"/>
  <c r="J262" i="38"/>
  <c r="M261" i="38"/>
  <c r="L261" i="38"/>
  <c r="J261" i="38"/>
  <c r="N261" i="38" s="1"/>
  <c r="N260" i="38"/>
  <c r="M260" i="38"/>
  <c r="L260" i="38"/>
  <c r="J260" i="38"/>
  <c r="M259" i="38"/>
  <c r="L259" i="38"/>
  <c r="J259" i="38"/>
  <c r="N259" i="38" s="1"/>
  <c r="N258" i="38"/>
  <c r="M258" i="38"/>
  <c r="L258" i="38"/>
  <c r="J258" i="38"/>
  <c r="M257" i="38"/>
  <c r="L257" i="38"/>
  <c r="J257" i="38"/>
  <c r="N257" i="38" s="1"/>
  <c r="N256" i="38"/>
  <c r="M256" i="38"/>
  <c r="L256" i="38"/>
  <c r="J256" i="38"/>
  <c r="M255" i="38"/>
  <c r="L255" i="38"/>
  <c r="J255" i="38"/>
  <c r="N255" i="38" s="1"/>
  <c r="N254" i="38"/>
  <c r="M254" i="38"/>
  <c r="L254" i="38"/>
  <c r="J254" i="38"/>
  <c r="L252" i="38"/>
  <c r="J252" i="38"/>
  <c r="N252" i="38" s="1"/>
  <c r="N251" i="38"/>
  <c r="L251" i="38"/>
  <c r="J251" i="38"/>
  <c r="L250" i="38"/>
  <c r="J250" i="38"/>
  <c r="N250" i="38" s="1"/>
  <c r="M249" i="38"/>
  <c r="L249" i="38"/>
  <c r="N249" i="38" s="1"/>
  <c r="J249" i="38"/>
  <c r="M248" i="38"/>
  <c r="L248" i="38"/>
  <c r="J248" i="38"/>
  <c r="N248" i="38" s="1"/>
  <c r="M247" i="38"/>
  <c r="L247" i="38"/>
  <c r="N247" i="38" s="1"/>
  <c r="J247" i="38"/>
  <c r="M246" i="38"/>
  <c r="L246" i="38"/>
  <c r="J246" i="38"/>
  <c r="N246" i="38" s="1"/>
  <c r="M245" i="38"/>
  <c r="L245" i="38"/>
  <c r="N245" i="38" s="1"/>
  <c r="J245" i="38"/>
  <c r="M244" i="38"/>
  <c r="L244" i="38"/>
  <c r="J244" i="38"/>
  <c r="N244" i="38" s="1"/>
  <c r="M243" i="38"/>
  <c r="L243" i="38"/>
  <c r="N243" i="38" s="1"/>
  <c r="J243" i="38"/>
  <c r="M242" i="38"/>
  <c r="L242" i="38"/>
  <c r="J242" i="38"/>
  <c r="N242" i="38" s="1"/>
  <c r="N241" i="38"/>
  <c r="M241" i="38"/>
  <c r="L241" i="38"/>
  <c r="J241" i="38"/>
  <c r="M240" i="38"/>
  <c r="L240" i="38"/>
  <c r="J240" i="38"/>
  <c r="N240" i="38" s="1"/>
  <c r="N239" i="38"/>
  <c r="M239" i="38"/>
  <c r="L239" i="38"/>
  <c r="J239" i="38"/>
  <c r="M238" i="38"/>
  <c r="L238" i="38"/>
  <c r="J238" i="38"/>
  <c r="N238" i="38" s="1"/>
  <c r="N237" i="38"/>
  <c r="M237" i="38"/>
  <c r="L237" i="38"/>
  <c r="J237" i="38"/>
  <c r="M236" i="38"/>
  <c r="L236" i="38"/>
  <c r="J236" i="38"/>
  <c r="N236" i="38" s="1"/>
  <c r="M235" i="38"/>
  <c r="L235" i="38"/>
  <c r="N235" i="38" s="1"/>
  <c r="J235" i="38"/>
  <c r="M234" i="38"/>
  <c r="L234" i="38"/>
  <c r="J234" i="38"/>
  <c r="N234" i="38" s="1"/>
  <c r="M233" i="38"/>
  <c r="L233" i="38"/>
  <c r="N233" i="38" s="1"/>
  <c r="J233" i="38"/>
  <c r="M232" i="38"/>
  <c r="L232" i="38"/>
  <c r="J232" i="38"/>
  <c r="N232" i="38" s="1"/>
  <c r="M231" i="38"/>
  <c r="L231" i="38"/>
  <c r="N231" i="38" s="1"/>
  <c r="J231" i="38"/>
  <c r="M230" i="38"/>
  <c r="L230" i="38"/>
  <c r="J230" i="38"/>
  <c r="N230" i="38" s="1"/>
  <c r="M229" i="38"/>
  <c r="L229" i="38"/>
  <c r="N229" i="38" s="1"/>
  <c r="J229" i="38"/>
  <c r="M228" i="38"/>
  <c r="L228" i="38"/>
  <c r="J228" i="38"/>
  <c r="N228" i="38" s="1"/>
  <c r="M227" i="38"/>
  <c r="L227" i="38"/>
  <c r="N227" i="38" s="1"/>
  <c r="J227" i="38"/>
  <c r="M226" i="38"/>
  <c r="L226" i="38"/>
  <c r="J226" i="38"/>
  <c r="N226" i="38" s="1"/>
  <c r="N225" i="38"/>
  <c r="M225" i="38"/>
  <c r="L225" i="38"/>
  <c r="J225" i="38"/>
  <c r="M224" i="38"/>
  <c r="L224" i="38"/>
  <c r="J224" i="38"/>
  <c r="N224" i="38" s="1"/>
  <c r="N223" i="38"/>
  <c r="M223" i="38"/>
  <c r="L223" i="38"/>
  <c r="J223" i="38"/>
  <c r="M222" i="38"/>
  <c r="L222" i="38"/>
  <c r="J222" i="38"/>
  <c r="N222" i="38" s="1"/>
  <c r="N221" i="38"/>
  <c r="M221" i="38"/>
  <c r="L221" i="38"/>
  <c r="J221" i="38"/>
  <c r="M220" i="38"/>
  <c r="L220" i="38"/>
  <c r="J220" i="38"/>
  <c r="N220" i="38" s="1"/>
  <c r="L218" i="38"/>
  <c r="J218" i="38"/>
  <c r="N218" i="38" s="1"/>
  <c r="N217" i="38"/>
  <c r="L217" i="38"/>
  <c r="J217" i="38"/>
  <c r="L216" i="38"/>
  <c r="J216" i="38"/>
  <c r="N216" i="38" s="1"/>
  <c r="N215" i="38"/>
  <c r="M215" i="38"/>
  <c r="L215" i="38"/>
  <c r="J215" i="38"/>
  <c r="M214" i="38"/>
  <c r="L214" i="38"/>
  <c r="J214" i="38"/>
  <c r="N214" i="38" s="1"/>
  <c r="N213" i="38"/>
  <c r="M213" i="38"/>
  <c r="L213" i="38"/>
  <c r="J213" i="38"/>
  <c r="M212" i="38"/>
  <c r="L212" i="38"/>
  <c r="J212" i="38"/>
  <c r="N212" i="38" s="1"/>
  <c r="N211" i="38"/>
  <c r="M211" i="38"/>
  <c r="L211" i="38"/>
  <c r="J211" i="38"/>
  <c r="M210" i="38"/>
  <c r="L210" i="38"/>
  <c r="J210" i="38"/>
  <c r="N209" i="38"/>
  <c r="M209" i="38"/>
  <c r="L209" i="38"/>
  <c r="J209" i="38"/>
  <c r="M208" i="38"/>
  <c r="L208" i="38"/>
  <c r="J208" i="38"/>
  <c r="N207" i="38"/>
  <c r="M207" i="38"/>
  <c r="L207" i="38"/>
  <c r="J207" i="38"/>
  <c r="M206" i="38"/>
  <c r="L206" i="38"/>
  <c r="J206" i="38"/>
  <c r="N206" i="38" s="1"/>
  <c r="N205" i="38"/>
  <c r="M205" i="38"/>
  <c r="L205" i="38"/>
  <c r="J205" i="38"/>
  <c r="M204" i="38"/>
  <c r="L204" i="38"/>
  <c r="J204" i="38"/>
  <c r="N204" i="38" s="1"/>
  <c r="N203" i="38"/>
  <c r="M203" i="38"/>
  <c r="L203" i="38"/>
  <c r="J203" i="38"/>
  <c r="M202" i="38"/>
  <c r="L202" i="38"/>
  <c r="J202" i="38"/>
  <c r="N202" i="38" s="1"/>
  <c r="N201" i="38"/>
  <c r="M201" i="38"/>
  <c r="L201" i="38"/>
  <c r="J201" i="38"/>
  <c r="M200" i="38"/>
  <c r="L200" i="38"/>
  <c r="J200" i="38"/>
  <c r="N200" i="38" s="1"/>
  <c r="N199" i="38"/>
  <c r="M199" i="38"/>
  <c r="L199" i="38"/>
  <c r="J199" i="38"/>
  <c r="M198" i="38"/>
  <c r="L198" i="38"/>
  <c r="J198" i="38"/>
  <c r="N198" i="38" s="1"/>
  <c r="N197" i="38"/>
  <c r="M197" i="38"/>
  <c r="L197" i="38"/>
  <c r="J197" i="38"/>
  <c r="M196" i="38"/>
  <c r="L196" i="38"/>
  <c r="J196" i="38"/>
  <c r="N196" i="38" s="1"/>
  <c r="N195" i="38"/>
  <c r="M195" i="38"/>
  <c r="L195" i="38"/>
  <c r="J195" i="38"/>
  <c r="M194" i="38"/>
  <c r="L194" i="38"/>
  <c r="J194" i="38"/>
  <c r="N193" i="38"/>
  <c r="M193" i="38"/>
  <c r="L193" i="38"/>
  <c r="J193" i="38"/>
  <c r="M192" i="38"/>
  <c r="L192" i="38"/>
  <c r="J192" i="38"/>
  <c r="N191" i="38"/>
  <c r="M191" i="38"/>
  <c r="L191" i="38"/>
  <c r="J191" i="38"/>
  <c r="M190" i="38"/>
  <c r="L190" i="38"/>
  <c r="J190" i="38"/>
  <c r="N190" i="38" s="1"/>
  <c r="N189" i="38"/>
  <c r="M189" i="38"/>
  <c r="L189" i="38"/>
  <c r="J189" i="38"/>
  <c r="M188" i="38"/>
  <c r="L188" i="38"/>
  <c r="J188" i="38"/>
  <c r="N188" i="38" s="1"/>
  <c r="N187" i="38"/>
  <c r="M187" i="38"/>
  <c r="L187" i="38"/>
  <c r="J187" i="38"/>
  <c r="M186" i="38"/>
  <c r="L186" i="38"/>
  <c r="J186" i="38"/>
  <c r="N186" i="38" s="1"/>
  <c r="L184" i="38"/>
  <c r="N184" i="38" s="1"/>
  <c r="L183" i="38"/>
  <c r="J183" i="38"/>
  <c r="N183" i="38" s="1"/>
  <c r="L182" i="38"/>
  <c r="J182" i="38"/>
  <c r="J184" i="38" s="1"/>
  <c r="N181" i="38"/>
  <c r="M181" i="38"/>
  <c r="L181" i="38"/>
  <c r="J181" i="38"/>
  <c r="M180" i="38"/>
  <c r="L180" i="38"/>
  <c r="J180" i="38"/>
  <c r="N180" i="38" s="1"/>
  <c r="N179" i="38"/>
  <c r="M179" i="38"/>
  <c r="L179" i="38"/>
  <c r="J179" i="38"/>
  <c r="M178" i="38"/>
  <c r="L178" i="38"/>
  <c r="J178" i="38"/>
  <c r="N178" i="38" s="1"/>
  <c r="N177" i="38"/>
  <c r="M177" i="38"/>
  <c r="L177" i="38"/>
  <c r="J177" i="38"/>
  <c r="M176" i="38"/>
  <c r="L176" i="38"/>
  <c r="J176" i="38"/>
  <c r="N175" i="38"/>
  <c r="M175" i="38"/>
  <c r="L175" i="38"/>
  <c r="J175" i="38"/>
  <c r="M174" i="38"/>
  <c r="L174" i="38"/>
  <c r="J174" i="38"/>
  <c r="N173" i="38"/>
  <c r="M173" i="38"/>
  <c r="L173" i="38"/>
  <c r="J173" i="38"/>
  <c r="M172" i="38"/>
  <c r="L172" i="38"/>
  <c r="J172" i="38"/>
  <c r="N172" i="38" s="1"/>
  <c r="N171" i="38"/>
  <c r="M171" i="38"/>
  <c r="L171" i="38"/>
  <c r="J171" i="38"/>
  <c r="M170" i="38"/>
  <c r="L170" i="38"/>
  <c r="J170" i="38"/>
  <c r="N170" i="38" s="1"/>
  <c r="N169" i="38"/>
  <c r="M169" i="38"/>
  <c r="L169" i="38"/>
  <c r="J169" i="38"/>
  <c r="M168" i="38"/>
  <c r="L168" i="38"/>
  <c r="J168" i="38"/>
  <c r="N168" i="38" s="1"/>
  <c r="N167" i="38"/>
  <c r="M167" i="38"/>
  <c r="L167" i="38"/>
  <c r="J167" i="38"/>
  <c r="M166" i="38"/>
  <c r="L166" i="38"/>
  <c r="J166" i="38"/>
  <c r="N166" i="38" s="1"/>
  <c r="N165" i="38"/>
  <c r="M165" i="38"/>
  <c r="L165" i="38"/>
  <c r="J165" i="38"/>
  <c r="M164" i="38"/>
  <c r="L164" i="38"/>
  <c r="J164" i="38"/>
  <c r="N164" i="38" s="1"/>
  <c r="N163" i="38"/>
  <c r="M163" i="38"/>
  <c r="L163" i="38"/>
  <c r="J163" i="38"/>
  <c r="M162" i="38"/>
  <c r="L162" i="38"/>
  <c r="J162" i="38"/>
  <c r="N162" i="38" s="1"/>
  <c r="N161" i="38"/>
  <c r="M161" i="38"/>
  <c r="L161" i="38"/>
  <c r="J161" i="38"/>
  <c r="M160" i="38"/>
  <c r="L160" i="38"/>
  <c r="J160" i="38"/>
  <c r="N159" i="38"/>
  <c r="M159" i="38"/>
  <c r="L159" i="38"/>
  <c r="J159" i="38"/>
  <c r="M158" i="38"/>
  <c r="L158" i="38"/>
  <c r="J158" i="38"/>
  <c r="N157" i="38"/>
  <c r="M157" i="38"/>
  <c r="L157" i="38"/>
  <c r="J157" i="38"/>
  <c r="M156" i="38"/>
  <c r="L156" i="38"/>
  <c r="J156" i="38"/>
  <c r="N156" i="38" s="1"/>
  <c r="N155" i="38"/>
  <c r="M155" i="38"/>
  <c r="L155" i="38"/>
  <c r="J155" i="38"/>
  <c r="M154" i="38"/>
  <c r="L154" i="38"/>
  <c r="J154" i="38"/>
  <c r="N154" i="38" s="1"/>
  <c r="N153" i="38"/>
  <c r="M153" i="38"/>
  <c r="L153" i="38"/>
  <c r="J153" i="38"/>
  <c r="M152" i="38"/>
  <c r="L152" i="38"/>
  <c r="J152" i="38"/>
  <c r="N152" i="38" s="1"/>
  <c r="N151" i="38"/>
  <c r="M151" i="38"/>
  <c r="L151" i="38"/>
  <c r="J151" i="38"/>
  <c r="M150" i="38"/>
  <c r="L150" i="38"/>
  <c r="J150" i="38"/>
  <c r="N150" i="38" s="1"/>
  <c r="N149" i="38"/>
  <c r="M149" i="38"/>
  <c r="L149" i="38"/>
  <c r="J149" i="38"/>
  <c r="M148" i="38"/>
  <c r="L148" i="38"/>
  <c r="J148" i="38"/>
  <c r="N148" i="38" s="1"/>
  <c r="N147" i="38"/>
  <c r="M147" i="38"/>
  <c r="L147" i="38"/>
  <c r="J147" i="38"/>
  <c r="M146" i="38"/>
  <c r="L146" i="38"/>
  <c r="J146" i="38"/>
  <c r="N146" i="38" s="1"/>
  <c r="N145" i="38"/>
  <c r="M145" i="38"/>
  <c r="L145" i="38"/>
  <c r="J145" i="38"/>
  <c r="M144" i="38"/>
  <c r="L144" i="38"/>
  <c r="J144" i="38"/>
  <c r="N143" i="38"/>
  <c r="M143" i="38"/>
  <c r="L143" i="38"/>
  <c r="J143" i="38"/>
  <c r="M142" i="38"/>
  <c r="L142" i="38"/>
  <c r="J142" i="38"/>
  <c r="L139" i="38"/>
  <c r="J139" i="38"/>
  <c r="N139" i="38" s="1"/>
  <c r="L138" i="38"/>
  <c r="L140" i="38" s="1"/>
  <c r="J138" i="38"/>
  <c r="J140" i="38" s="1"/>
  <c r="N140" i="38" s="1"/>
  <c r="M137" i="38"/>
  <c r="L137" i="38"/>
  <c r="J137" i="38"/>
  <c r="N137" i="38" s="1"/>
  <c r="M136" i="38"/>
  <c r="L136" i="38"/>
  <c r="J136" i="38"/>
  <c r="N136" i="38" s="1"/>
  <c r="M135" i="38"/>
  <c r="L135" i="38"/>
  <c r="J135" i="38"/>
  <c r="N135" i="38" s="1"/>
  <c r="M134" i="38"/>
  <c r="L134" i="38"/>
  <c r="J134" i="38"/>
  <c r="N134" i="38" s="1"/>
  <c r="M133" i="38"/>
  <c r="L133" i="38"/>
  <c r="J133" i="38"/>
  <c r="N133" i="38" s="1"/>
  <c r="M132" i="38"/>
  <c r="L132" i="38"/>
  <c r="J132" i="38"/>
  <c r="N132" i="38" s="1"/>
  <c r="M131" i="38"/>
  <c r="L131" i="38"/>
  <c r="J131" i="38"/>
  <c r="N131" i="38" s="1"/>
  <c r="N130" i="38"/>
  <c r="M130" i="38"/>
  <c r="L130" i="38"/>
  <c r="J130" i="38"/>
  <c r="M129" i="38"/>
  <c r="L129" i="38"/>
  <c r="J129" i="38"/>
  <c r="N129" i="38" s="1"/>
  <c r="N128" i="38"/>
  <c r="M128" i="38"/>
  <c r="L128" i="38"/>
  <c r="J128" i="38"/>
  <c r="M127" i="38"/>
  <c r="L127" i="38"/>
  <c r="J127" i="38"/>
  <c r="N127" i="38" s="1"/>
  <c r="M126" i="38"/>
  <c r="L126" i="38"/>
  <c r="N126" i="38" s="1"/>
  <c r="J126" i="38"/>
  <c r="M125" i="38"/>
  <c r="L125" i="38"/>
  <c r="J125" i="38"/>
  <c r="N125" i="38" s="1"/>
  <c r="M124" i="38"/>
  <c r="L124" i="38"/>
  <c r="J124" i="38"/>
  <c r="N124" i="38" s="1"/>
  <c r="M123" i="38"/>
  <c r="L123" i="38"/>
  <c r="J123" i="38"/>
  <c r="N123" i="38" s="1"/>
  <c r="M122" i="38"/>
  <c r="L122" i="38"/>
  <c r="J122" i="38"/>
  <c r="N122" i="38" s="1"/>
  <c r="M121" i="38"/>
  <c r="L121" i="38"/>
  <c r="J121" i="38"/>
  <c r="N121" i="38" s="1"/>
  <c r="M120" i="38"/>
  <c r="L120" i="38"/>
  <c r="J120" i="38"/>
  <c r="N120" i="38" s="1"/>
  <c r="M119" i="38"/>
  <c r="L119" i="38"/>
  <c r="J119" i="38"/>
  <c r="N119" i="38" s="1"/>
  <c r="M118" i="38"/>
  <c r="L118" i="38"/>
  <c r="J118" i="38"/>
  <c r="N118" i="38" s="1"/>
  <c r="M117" i="38"/>
  <c r="L117" i="38"/>
  <c r="J117" i="38"/>
  <c r="N117" i="38" s="1"/>
  <c r="M116" i="38"/>
  <c r="L116" i="38"/>
  <c r="J116" i="38"/>
  <c r="N116" i="38" s="1"/>
  <c r="M115" i="38"/>
  <c r="L115" i="38"/>
  <c r="J115" i="38"/>
  <c r="N115" i="38" s="1"/>
  <c r="N114" i="38"/>
  <c r="M114" i="38"/>
  <c r="L114" i="38"/>
  <c r="J114" i="38"/>
  <c r="M113" i="38"/>
  <c r="L113" i="38"/>
  <c r="J113" i="38"/>
  <c r="N113" i="38" s="1"/>
  <c r="N112" i="38"/>
  <c r="M112" i="38"/>
  <c r="L112" i="38"/>
  <c r="J112" i="38"/>
  <c r="M111" i="38"/>
  <c r="L111" i="38"/>
  <c r="J111" i="38"/>
  <c r="N111" i="38" s="1"/>
  <c r="M110" i="38"/>
  <c r="L110" i="38"/>
  <c r="N110" i="38" s="1"/>
  <c r="J110" i="38"/>
  <c r="M109" i="38"/>
  <c r="L109" i="38"/>
  <c r="J109" i="38"/>
  <c r="N109" i="38" s="1"/>
  <c r="M108" i="38"/>
  <c r="L108" i="38"/>
  <c r="J108" i="38"/>
  <c r="N108" i="38" s="1"/>
  <c r="M107" i="38"/>
  <c r="L107" i="38"/>
  <c r="J107" i="38"/>
  <c r="N107" i="38" s="1"/>
  <c r="M106" i="38"/>
  <c r="L106" i="38"/>
  <c r="J106" i="38"/>
  <c r="N106" i="38" s="1"/>
  <c r="M105" i="38"/>
  <c r="L105" i="38"/>
  <c r="J105" i="38"/>
  <c r="N105" i="38" s="1"/>
  <c r="M104" i="38"/>
  <c r="L104" i="38"/>
  <c r="J104" i="38"/>
  <c r="N104" i="38" s="1"/>
  <c r="M103" i="38"/>
  <c r="L103" i="38"/>
  <c r="J103" i="38"/>
  <c r="N103" i="38" s="1"/>
  <c r="M102" i="38"/>
  <c r="L102" i="38"/>
  <c r="J102" i="38"/>
  <c r="N102" i="38" s="1"/>
  <c r="M101" i="38"/>
  <c r="L101" i="38"/>
  <c r="J101" i="38"/>
  <c r="N101" i="38" s="1"/>
  <c r="M100" i="38"/>
  <c r="L100" i="38"/>
  <c r="J100" i="38"/>
  <c r="N100" i="38" s="1"/>
  <c r="M99" i="38"/>
  <c r="L99" i="38"/>
  <c r="J99" i="38"/>
  <c r="N99" i="38" s="1"/>
  <c r="N98" i="38"/>
  <c r="M98" i="38"/>
  <c r="L98" i="38"/>
  <c r="J98" i="38"/>
  <c r="M93" i="38"/>
  <c r="L93" i="38"/>
  <c r="J93" i="38"/>
  <c r="N93" i="38" s="1"/>
  <c r="N92" i="38"/>
  <c r="M92" i="38"/>
  <c r="L92" i="38"/>
  <c r="J92" i="38"/>
  <c r="M91" i="38"/>
  <c r="L91" i="38"/>
  <c r="J91" i="38"/>
  <c r="N91" i="38" s="1"/>
  <c r="N90" i="38"/>
  <c r="M90" i="38"/>
  <c r="L90" i="38"/>
  <c r="L94" i="38" s="1"/>
  <c r="J90" i="38"/>
  <c r="L635" i="37"/>
  <c r="J635" i="37"/>
  <c r="N635" i="37" s="1"/>
  <c r="N634" i="37"/>
  <c r="L634" i="37"/>
  <c r="L636" i="37" s="1"/>
  <c r="J634" i="37"/>
  <c r="J636" i="37" s="1"/>
  <c r="N636" i="37" s="1"/>
  <c r="M633" i="37"/>
  <c r="L633" i="37"/>
  <c r="J633" i="37"/>
  <c r="N633" i="37" s="1"/>
  <c r="N632" i="37"/>
  <c r="M632" i="37"/>
  <c r="L632" i="37"/>
  <c r="J632" i="37"/>
  <c r="M631" i="37"/>
  <c r="L631" i="37"/>
  <c r="J631" i="37"/>
  <c r="N631" i="37" s="1"/>
  <c r="N630" i="37"/>
  <c r="M630" i="37"/>
  <c r="L630" i="37"/>
  <c r="J630" i="37"/>
  <c r="M629" i="37"/>
  <c r="L629" i="37"/>
  <c r="J629" i="37"/>
  <c r="N629" i="37" s="1"/>
  <c r="N628" i="37"/>
  <c r="M628" i="37"/>
  <c r="L628" i="37"/>
  <c r="J628" i="37"/>
  <c r="M627" i="37"/>
  <c r="L627" i="37"/>
  <c r="J627" i="37"/>
  <c r="N627" i="37" s="1"/>
  <c r="N626" i="37"/>
  <c r="M626" i="37"/>
  <c r="L626" i="37"/>
  <c r="J626" i="37"/>
  <c r="M625" i="37"/>
  <c r="L625" i="37"/>
  <c r="J625" i="37"/>
  <c r="N625" i="37" s="1"/>
  <c r="N624" i="37"/>
  <c r="M624" i="37"/>
  <c r="L624" i="37"/>
  <c r="J624" i="37"/>
  <c r="M623" i="37"/>
  <c r="L623" i="37"/>
  <c r="J623" i="37"/>
  <c r="N623" i="37" s="1"/>
  <c r="N622" i="37"/>
  <c r="M622" i="37"/>
  <c r="L622" i="37"/>
  <c r="J622" i="37"/>
  <c r="M621" i="37"/>
  <c r="L621" i="37"/>
  <c r="J621" i="37"/>
  <c r="N621" i="37" s="1"/>
  <c r="N620" i="37"/>
  <c r="M620" i="37"/>
  <c r="L620" i="37"/>
  <c r="J620" i="37"/>
  <c r="M619" i="37"/>
  <c r="L619" i="37"/>
  <c r="J619" i="37"/>
  <c r="N619" i="37" s="1"/>
  <c r="N618" i="37"/>
  <c r="M618" i="37"/>
  <c r="L618" i="37"/>
  <c r="J618" i="37"/>
  <c r="M617" i="37"/>
  <c r="L617" i="37"/>
  <c r="J617" i="37"/>
  <c r="N617" i="37" s="1"/>
  <c r="N616" i="37"/>
  <c r="M616" i="37"/>
  <c r="L616" i="37"/>
  <c r="J616" i="37"/>
  <c r="M615" i="37"/>
  <c r="L615" i="37"/>
  <c r="J615" i="37"/>
  <c r="N615" i="37" s="1"/>
  <c r="N614" i="37"/>
  <c r="M614" i="37"/>
  <c r="L614" i="37"/>
  <c r="J614" i="37"/>
  <c r="M613" i="37"/>
  <c r="L613" i="37"/>
  <c r="J613" i="37"/>
  <c r="N613" i="37" s="1"/>
  <c r="N612" i="37"/>
  <c r="M612" i="37"/>
  <c r="L612" i="37"/>
  <c r="J612" i="37"/>
  <c r="M611" i="37"/>
  <c r="L611" i="37"/>
  <c r="J611" i="37"/>
  <c r="N611" i="37" s="1"/>
  <c r="N610" i="37"/>
  <c r="M610" i="37"/>
  <c r="L610" i="37"/>
  <c r="J610" i="37"/>
  <c r="M609" i="37"/>
  <c r="L609" i="37"/>
  <c r="J609" i="37"/>
  <c r="N609" i="37" s="1"/>
  <c r="N608" i="37"/>
  <c r="M608" i="37"/>
  <c r="L608" i="37"/>
  <c r="J608" i="37"/>
  <c r="M607" i="37"/>
  <c r="L607" i="37"/>
  <c r="J607" i="37"/>
  <c r="N607" i="37" s="1"/>
  <c r="N606" i="37"/>
  <c r="M606" i="37"/>
  <c r="L606" i="37"/>
  <c r="J606" i="37"/>
  <c r="M605" i="37"/>
  <c r="L605" i="37"/>
  <c r="J605" i="37"/>
  <c r="N605" i="37" s="1"/>
  <c r="N604" i="37"/>
  <c r="M604" i="37"/>
  <c r="L604" i="37"/>
  <c r="J604" i="37"/>
  <c r="M603" i="37"/>
  <c r="L603" i="37"/>
  <c r="J603" i="37"/>
  <c r="N603" i="37" s="1"/>
  <c r="L600" i="37"/>
  <c r="N600" i="37" s="1"/>
  <c r="J600" i="37"/>
  <c r="L599" i="37"/>
  <c r="L601" i="37" s="1"/>
  <c r="J599" i="37"/>
  <c r="N598" i="37"/>
  <c r="M598" i="37"/>
  <c r="L598" i="37"/>
  <c r="J598" i="37"/>
  <c r="M597" i="37"/>
  <c r="L597" i="37"/>
  <c r="J597" i="37"/>
  <c r="N597" i="37" s="1"/>
  <c r="N596" i="37"/>
  <c r="M596" i="37"/>
  <c r="L596" i="37"/>
  <c r="J596" i="37"/>
  <c r="M595" i="37"/>
  <c r="L595" i="37"/>
  <c r="J595" i="37"/>
  <c r="N595" i="37" s="1"/>
  <c r="N594" i="37"/>
  <c r="M594" i="37"/>
  <c r="L594" i="37"/>
  <c r="J594" i="37"/>
  <c r="M593" i="37"/>
  <c r="L593" i="37"/>
  <c r="J593" i="37"/>
  <c r="N593" i="37" s="1"/>
  <c r="N592" i="37"/>
  <c r="M592" i="37"/>
  <c r="L592" i="37"/>
  <c r="J592" i="37"/>
  <c r="M591" i="37"/>
  <c r="L591" i="37"/>
  <c r="J591" i="37"/>
  <c r="N590" i="37"/>
  <c r="M590" i="37"/>
  <c r="L590" i="37"/>
  <c r="J590" i="37"/>
  <c r="M589" i="37"/>
  <c r="L589" i="37"/>
  <c r="J589" i="37"/>
  <c r="N589" i="37" s="1"/>
  <c r="N588" i="37"/>
  <c r="M588" i="37"/>
  <c r="L588" i="37"/>
  <c r="J588" i="37"/>
  <c r="M587" i="37"/>
  <c r="L587" i="37"/>
  <c r="J587" i="37"/>
  <c r="N587" i="37" s="1"/>
  <c r="N586" i="37"/>
  <c r="M586" i="37"/>
  <c r="L586" i="37"/>
  <c r="J586" i="37"/>
  <c r="M585" i="37"/>
  <c r="L585" i="37"/>
  <c r="J585" i="37"/>
  <c r="N584" i="37"/>
  <c r="M584" i="37"/>
  <c r="L584" i="37"/>
  <c r="J584" i="37"/>
  <c r="M583" i="37"/>
  <c r="L583" i="37"/>
  <c r="J583" i="37"/>
  <c r="N583" i="37" s="1"/>
  <c r="N582" i="37"/>
  <c r="M582" i="37"/>
  <c r="L582" i="37"/>
  <c r="J582" i="37"/>
  <c r="M581" i="37"/>
  <c r="L581" i="37"/>
  <c r="J581" i="37"/>
  <c r="N581" i="37" s="1"/>
  <c r="N580" i="37"/>
  <c r="M580" i="37"/>
  <c r="L580" i="37"/>
  <c r="J580" i="37"/>
  <c r="M579" i="37"/>
  <c r="L579" i="37"/>
  <c r="J579" i="37"/>
  <c r="N579" i="37" s="1"/>
  <c r="N578" i="37"/>
  <c r="M578" i="37"/>
  <c r="L578" i="37"/>
  <c r="J578" i="37"/>
  <c r="M577" i="37"/>
  <c r="L577" i="37"/>
  <c r="J577" i="37"/>
  <c r="N577" i="37" s="1"/>
  <c r="N576" i="37"/>
  <c r="M576" i="37"/>
  <c r="L576" i="37"/>
  <c r="J576" i="37"/>
  <c r="M575" i="37"/>
  <c r="L575" i="37"/>
  <c r="J575" i="37"/>
  <c r="N574" i="37"/>
  <c r="M574" i="37"/>
  <c r="L574" i="37"/>
  <c r="J574" i="37"/>
  <c r="M573" i="37"/>
  <c r="L573" i="37"/>
  <c r="J573" i="37"/>
  <c r="N573" i="37" s="1"/>
  <c r="N572" i="37"/>
  <c r="M572" i="37"/>
  <c r="L572" i="37"/>
  <c r="J572" i="37"/>
  <c r="M571" i="37"/>
  <c r="L571" i="37"/>
  <c r="J571" i="37"/>
  <c r="N571" i="37" s="1"/>
  <c r="N570" i="37"/>
  <c r="M570" i="37"/>
  <c r="L570" i="37"/>
  <c r="J570" i="37"/>
  <c r="M569" i="37"/>
  <c r="L569" i="37"/>
  <c r="J569" i="37"/>
  <c r="N568" i="37"/>
  <c r="M568" i="37"/>
  <c r="L568" i="37"/>
  <c r="J568" i="37"/>
  <c r="J566" i="37"/>
  <c r="L565" i="37"/>
  <c r="L566" i="37" s="1"/>
  <c r="J565" i="37"/>
  <c r="L564" i="37"/>
  <c r="N564" i="37" s="1"/>
  <c r="J564" i="37"/>
  <c r="M563" i="37"/>
  <c r="L563" i="37"/>
  <c r="J563" i="37"/>
  <c r="N563" i="37" s="1"/>
  <c r="M562" i="37"/>
  <c r="L562" i="37"/>
  <c r="N562" i="37" s="1"/>
  <c r="J562" i="37"/>
  <c r="M561" i="37"/>
  <c r="L561" i="37"/>
  <c r="J561" i="37"/>
  <c r="M560" i="37"/>
  <c r="L560" i="37"/>
  <c r="N560" i="37" s="1"/>
  <c r="J560" i="37"/>
  <c r="M559" i="37"/>
  <c r="L559" i="37"/>
  <c r="J559" i="37"/>
  <c r="N559" i="37" s="1"/>
  <c r="M558" i="37"/>
  <c r="L558" i="37"/>
  <c r="N558" i="37" s="1"/>
  <c r="J558" i="37"/>
  <c r="M557" i="37"/>
  <c r="L557" i="37"/>
  <c r="J557" i="37"/>
  <c r="N557" i="37" s="1"/>
  <c r="M556" i="37"/>
  <c r="L556" i="37"/>
  <c r="N556" i="37" s="1"/>
  <c r="J556" i="37"/>
  <c r="M555" i="37"/>
  <c r="L555" i="37"/>
  <c r="J555" i="37"/>
  <c r="N555" i="37" s="1"/>
  <c r="M554" i="37"/>
  <c r="L554" i="37"/>
  <c r="N554" i="37" s="1"/>
  <c r="J554" i="37"/>
  <c r="M553" i="37"/>
  <c r="L553" i="37"/>
  <c r="J553" i="37"/>
  <c r="M552" i="37"/>
  <c r="L552" i="37"/>
  <c r="N552" i="37" s="1"/>
  <c r="J552" i="37"/>
  <c r="M551" i="37"/>
  <c r="L551" i="37"/>
  <c r="J551" i="37"/>
  <c r="N551" i="37" s="1"/>
  <c r="M550" i="37"/>
  <c r="L550" i="37"/>
  <c r="N550" i="37" s="1"/>
  <c r="J550" i="37"/>
  <c r="M549" i="37"/>
  <c r="L549" i="37"/>
  <c r="J549" i="37"/>
  <c r="N549" i="37" s="1"/>
  <c r="M548" i="37"/>
  <c r="L548" i="37"/>
  <c r="N548" i="37" s="1"/>
  <c r="J548" i="37"/>
  <c r="M547" i="37"/>
  <c r="L547" i="37"/>
  <c r="J547" i="37"/>
  <c r="N547" i="37" s="1"/>
  <c r="M546" i="37"/>
  <c r="L546" i="37"/>
  <c r="N546" i="37" s="1"/>
  <c r="J546" i="37"/>
  <c r="M545" i="37"/>
  <c r="L545" i="37"/>
  <c r="J545" i="37"/>
  <c r="M544" i="37"/>
  <c r="L544" i="37"/>
  <c r="N544" i="37" s="1"/>
  <c r="J544" i="37"/>
  <c r="M543" i="37"/>
  <c r="L543" i="37"/>
  <c r="J543" i="37"/>
  <c r="N543" i="37" s="1"/>
  <c r="M542" i="37"/>
  <c r="L542" i="37"/>
  <c r="N542" i="37" s="1"/>
  <c r="J542" i="37"/>
  <c r="M541" i="37"/>
  <c r="L541" i="37"/>
  <c r="J541" i="37"/>
  <c r="N541" i="37" s="1"/>
  <c r="M540" i="37"/>
  <c r="L540" i="37"/>
  <c r="N540" i="37" s="1"/>
  <c r="J540" i="37"/>
  <c r="M539" i="37"/>
  <c r="L539" i="37"/>
  <c r="J539" i="37"/>
  <c r="N539" i="37" s="1"/>
  <c r="M538" i="37"/>
  <c r="L538" i="37"/>
  <c r="N538" i="37" s="1"/>
  <c r="J538" i="37"/>
  <c r="M537" i="37"/>
  <c r="L537" i="37"/>
  <c r="J537" i="37"/>
  <c r="M536" i="37"/>
  <c r="L536" i="37"/>
  <c r="N536" i="37" s="1"/>
  <c r="J536" i="37"/>
  <c r="M535" i="37"/>
  <c r="L535" i="37"/>
  <c r="J535" i="37"/>
  <c r="N535" i="37" s="1"/>
  <c r="M534" i="37"/>
  <c r="L534" i="37"/>
  <c r="N534" i="37" s="1"/>
  <c r="J534" i="37"/>
  <c r="M533" i="37"/>
  <c r="L533" i="37"/>
  <c r="J533" i="37"/>
  <c r="N533" i="37" s="1"/>
  <c r="L530" i="37"/>
  <c r="J530" i="37"/>
  <c r="N529" i="37"/>
  <c r="L529" i="37"/>
  <c r="J529" i="37"/>
  <c r="J531" i="37" s="1"/>
  <c r="M528" i="37"/>
  <c r="L528" i="37"/>
  <c r="J528" i="37"/>
  <c r="N528" i="37" s="1"/>
  <c r="M527" i="37"/>
  <c r="L527" i="37"/>
  <c r="N527" i="37" s="1"/>
  <c r="J527" i="37"/>
  <c r="M526" i="37"/>
  <c r="L526" i="37"/>
  <c r="J526" i="37"/>
  <c r="N526" i="37" s="1"/>
  <c r="N525" i="37"/>
  <c r="M525" i="37"/>
  <c r="L525" i="37"/>
  <c r="J525" i="37"/>
  <c r="M524" i="37"/>
  <c r="L524" i="37"/>
  <c r="J524" i="37"/>
  <c r="N524" i="37" s="1"/>
  <c r="N523" i="37"/>
  <c r="M523" i="37"/>
  <c r="L523" i="37"/>
  <c r="J523" i="37"/>
  <c r="M522" i="37"/>
  <c r="L522" i="37"/>
  <c r="J522" i="37"/>
  <c r="N522" i="37" s="1"/>
  <c r="M521" i="37"/>
  <c r="L521" i="37"/>
  <c r="N521" i="37" s="1"/>
  <c r="J521" i="37"/>
  <c r="M520" i="37"/>
  <c r="L520" i="37"/>
  <c r="J520" i="37"/>
  <c r="N520" i="37" s="1"/>
  <c r="M519" i="37"/>
  <c r="L519" i="37"/>
  <c r="N519" i="37" s="1"/>
  <c r="J519" i="37"/>
  <c r="M518" i="37"/>
  <c r="L518" i="37"/>
  <c r="J518" i="37"/>
  <c r="N518" i="37" s="1"/>
  <c r="M517" i="37"/>
  <c r="L517" i="37"/>
  <c r="N517" i="37" s="1"/>
  <c r="J517" i="37"/>
  <c r="M516" i="37"/>
  <c r="L516" i="37"/>
  <c r="J516" i="37"/>
  <c r="N516" i="37" s="1"/>
  <c r="N515" i="37"/>
  <c r="M515" i="37"/>
  <c r="L515" i="37"/>
  <c r="J515" i="37"/>
  <c r="M514" i="37"/>
  <c r="L514" i="37"/>
  <c r="J514" i="37"/>
  <c r="N514" i="37" s="1"/>
  <c r="N513" i="37"/>
  <c r="M513" i="37"/>
  <c r="L513" i="37"/>
  <c r="J513" i="37"/>
  <c r="M512" i="37"/>
  <c r="L512" i="37"/>
  <c r="J512" i="37"/>
  <c r="N512" i="37" s="1"/>
  <c r="M511" i="37"/>
  <c r="L511" i="37"/>
  <c r="N511" i="37" s="1"/>
  <c r="J511" i="37"/>
  <c r="M510" i="37"/>
  <c r="L510" i="37"/>
  <c r="J510" i="37"/>
  <c r="N510" i="37" s="1"/>
  <c r="N509" i="37"/>
  <c r="M509" i="37"/>
  <c r="L509" i="37"/>
  <c r="J509" i="37"/>
  <c r="M508" i="37"/>
  <c r="L508" i="37"/>
  <c r="J508" i="37"/>
  <c r="N508" i="37" s="1"/>
  <c r="N507" i="37"/>
  <c r="M507" i="37"/>
  <c r="L507" i="37"/>
  <c r="J507" i="37"/>
  <c r="M506" i="37"/>
  <c r="L506" i="37"/>
  <c r="J506" i="37"/>
  <c r="N506" i="37" s="1"/>
  <c r="M505" i="37"/>
  <c r="L505" i="37"/>
  <c r="N505" i="37" s="1"/>
  <c r="J505" i="37"/>
  <c r="M504" i="37"/>
  <c r="L504" i="37"/>
  <c r="J504" i="37"/>
  <c r="N504" i="37" s="1"/>
  <c r="M503" i="37"/>
  <c r="L503" i="37"/>
  <c r="N503" i="37" s="1"/>
  <c r="J503" i="37"/>
  <c r="M502" i="37"/>
  <c r="L502" i="37"/>
  <c r="J502" i="37"/>
  <c r="N502" i="37" s="1"/>
  <c r="M501" i="37"/>
  <c r="L501" i="37"/>
  <c r="N501" i="37" s="1"/>
  <c r="J501" i="37"/>
  <c r="M500" i="37"/>
  <c r="L500" i="37"/>
  <c r="J500" i="37"/>
  <c r="N500" i="37" s="1"/>
  <c r="N499" i="37"/>
  <c r="M499" i="37"/>
  <c r="L499" i="37"/>
  <c r="J499" i="37"/>
  <c r="M498" i="37"/>
  <c r="L498" i="37"/>
  <c r="J498" i="37"/>
  <c r="N498" i="37" s="1"/>
  <c r="L495" i="37"/>
  <c r="J495" i="37"/>
  <c r="N495" i="37" s="1"/>
  <c r="L494" i="37"/>
  <c r="L496" i="37" s="1"/>
  <c r="J494" i="37"/>
  <c r="N494" i="37" s="1"/>
  <c r="N493" i="37"/>
  <c r="M493" i="37"/>
  <c r="L493" i="37"/>
  <c r="J493" i="37"/>
  <c r="M492" i="37"/>
  <c r="L492" i="37"/>
  <c r="J492" i="37"/>
  <c r="N492" i="37" s="1"/>
  <c r="N491" i="37"/>
  <c r="M491" i="37"/>
  <c r="L491" i="37"/>
  <c r="J491" i="37"/>
  <c r="M490" i="37"/>
  <c r="L490" i="37"/>
  <c r="J490" i="37"/>
  <c r="N490" i="37" s="1"/>
  <c r="N489" i="37"/>
  <c r="M489" i="37"/>
  <c r="L489" i="37"/>
  <c r="J489" i="37"/>
  <c r="M488" i="37"/>
  <c r="L488" i="37"/>
  <c r="J488" i="37"/>
  <c r="N488" i="37" s="1"/>
  <c r="N487" i="37"/>
  <c r="M487" i="37"/>
  <c r="L487" i="37"/>
  <c r="J487" i="37"/>
  <c r="M486" i="37"/>
  <c r="L486" i="37"/>
  <c r="J486" i="37"/>
  <c r="N485" i="37"/>
  <c r="M485" i="37"/>
  <c r="L485" i="37"/>
  <c r="J485" i="37"/>
  <c r="M484" i="37"/>
  <c r="L484" i="37"/>
  <c r="J484" i="37"/>
  <c r="N484" i="37" s="1"/>
  <c r="N483" i="37"/>
  <c r="M483" i="37"/>
  <c r="L483" i="37"/>
  <c r="J483" i="37"/>
  <c r="M482" i="37"/>
  <c r="L482" i="37"/>
  <c r="J482" i="37"/>
  <c r="N481" i="37"/>
  <c r="M481" i="37"/>
  <c r="L481" i="37"/>
  <c r="J481" i="37"/>
  <c r="M480" i="37"/>
  <c r="L480" i="37"/>
  <c r="J480" i="37"/>
  <c r="N479" i="37"/>
  <c r="M479" i="37"/>
  <c r="L479" i="37"/>
  <c r="J479" i="37"/>
  <c r="M478" i="37"/>
  <c r="L478" i="37"/>
  <c r="J478" i="37"/>
  <c r="N478" i="37" s="1"/>
  <c r="N477" i="37"/>
  <c r="M477" i="37"/>
  <c r="L477" i="37"/>
  <c r="J477" i="37"/>
  <c r="M476" i="37"/>
  <c r="L476" i="37"/>
  <c r="J476" i="37"/>
  <c r="N476" i="37" s="1"/>
  <c r="N475" i="37"/>
  <c r="M475" i="37"/>
  <c r="L475" i="37"/>
  <c r="J475" i="37"/>
  <c r="M474" i="37"/>
  <c r="L474" i="37"/>
  <c r="J474" i="37"/>
  <c r="N474" i="37" s="1"/>
  <c r="N473" i="37"/>
  <c r="M473" i="37"/>
  <c r="L473" i="37"/>
  <c r="J473" i="37"/>
  <c r="M472" i="37"/>
  <c r="L472" i="37"/>
  <c r="J472" i="37"/>
  <c r="N472" i="37" s="1"/>
  <c r="N471" i="37"/>
  <c r="M471" i="37"/>
  <c r="L471" i="37"/>
  <c r="J471" i="37"/>
  <c r="M470" i="37"/>
  <c r="L470" i="37"/>
  <c r="J470" i="37"/>
  <c r="N469" i="37"/>
  <c r="M469" i="37"/>
  <c r="L469" i="37"/>
  <c r="J469" i="37"/>
  <c r="M468" i="37"/>
  <c r="L468" i="37"/>
  <c r="J468" i="37"/>
  <c r="N468" i="37" s="1"/>
  <c r="N467" i="37"/>
  <c r="M467" i="37"/>
  <c r="L467" i="37"/>
  <c r="J467" i="37"/>
  <c r="M466" i="37"/>
  <c r="L466" i="37"/>
  <c r="J466" i="37"/>
  <c r="N465" i="37"/>
  <c r="M465" i="37"/>
  <c r="L465" i="37"/>
  <c r="J465" i="37"/>
  <c r="M464" i="37"/>
  <c r="L464" i="37"/>
  <c r="J464" i="37"/>
  <c r="N463" i="37"/>
  <c r="M463" i="37"/>
  <c r="L463" i="37"/>
  <c r="J463" i="37"/>
  <c r="J461" i="37"/>
  <c r="L460" i="37"/>
  <c r="N460" i="37" s="1"/>
  <c r="J460" i="37"/>
  <c r="L459" i="37"/>
  <c r="J459" i="37"/>
  <c r="N459" i="37" s="1"/>
  <c r="M458" i="37"/>
  <c r="L458" i="37"/>
  <c r="J458" i="37"/>
  <c r="N458" i="37" s="1"/>
  <c r="N457" i="37"/>
  <c r="M457" i="37"/>
  <c r="L457" i="37"/>
  <c r="J457" i="37"/>
  <c r="M456" i="37"/>
  <c r="L456" i="37"/>
  <c r="J456" i="37"/>
  <c r="N456" i="37" s="1"/>
  <c r="N455" i="37"/>
  <c r="M455" i="37"/>
  <c r="L455" i="37"/>
  <c r="J455" i="37"/>
  <c r="M454" i="37"/>
  <c r="L454" i="37"/>
  <c r="J454" i="37"/>
  <c r="N453" i="37"/>
  <c r="M453" i="37"/>
  <c r="L453" i="37"/>
  <c r="J453" i="37"/>
  <c r="M452" i="37"/>
  <c r="L452" i="37"/>
  <c r="J452" i="37"/>
  <c r="N452" i="37" s="1"/>
  <c r="N451" i="37"/>
  <c r="M451" i="37"/>
  <c r="L451" i="37"/>
  <c r="J451" i="37"/>
  <c r="M450" i="37"/>
  <c r="L450" i="37"/>
  <c r="J450" i="37"/>
  <c r="N449" i="37"/>
  <c r="M449" i="37"/>
  <c r="L449" i="37"/>
  <c r="J449" i="37"/>
  <c r="M448" i="37"/>
  <c r="L448" i="37"/>
  <c r="J448" i="37"/>
  <c r="N447" i="37"/>
  <c r="M447" i="37"/>
  <c r="L447" i="37"/>
  <c r="J447" i="37"/>
  <c r="M446" i="37"/>
  <c r="L446" i="37"/>
  <c r="J446" i="37"/>
  <c r="N446" i="37" s="1"/>
  <c r="N445" i="37"/>
  <c r="M445" i="37"/>
  <c r="L445" i="37"/>
  <c r="J445" i="37"/>
  <c r="M444" i="37"/>
  <c r="L444" i="37"/>
  <c r="J444" i="37"/>
  <c r="N444" i="37" s="1"/>
  <c r="N443" i="37"/>
  <c r="M443" i="37"/>
  <c r="L443" i="37"/>
  <c r="J443" i="37"/>
  <c r="M442" i="37"/>
  <c r="L442" i="37"/>
  <c r="J442" i="37"/>
  <c r="N442" i="37" s="1"/>
  <c r="N441" i="37"/>
  <c r="M441" i="37"/>
  <c r="L441" i="37"/>
  <c r="J441" i="37"/>
  <c r="M440" i="37"/>
  <c r="L440" i="37"/>
  <c r="J440" i="37"/>
  <c r="N440" i="37" s="1"/>
  <c r="N439" i="37"/>
  <c r="M439" i="37"/>
  <c r="L439" i="37"/>
  <c r="J439" i="37"/>
  <c r="M438" i="37"/>
  <c r="L438" i="37"/>
  <c r="J438" i="37"/>
  <c r="N437" i="37"/>
  <c r="M437" i="37"/>
  <c r="L437" i="37"/>
  <c r="J437" i="37"/>
  <c r="M436" i="37"/>
  <c r="L436" i="37"/>
  <c r="J436" i="37"/>
  <c r="N436" i="37" s="1"/>
  <c r="N435" i="37"/>
  <c r="M435" i="37"/>
  <c r="L435" i="37"/>
  <c r="J435" i="37"/>
  <c r="M434" i="37"/>
  <c r="L434" i="37"/>
  <c r="J434" i="37"/>
  <c r="N433" i="37"/>
  <c r="M433" i="37"/>
  <c r="L433" i="37"/>
  <c r="J433" i="37"/>
  <c r="M432" i="37"/>
  <c r="L432" i="37"/>
  <c r="J432" i="37"/>
  <c r="N431" i="37"/>
  <c r="M431" i="37"/>
  <c r="L431" i="37"/>
  <c r="J431" i="37"/>
  <c r="M430" i="37"/>
  <c r="L430" i="37"/>
  <c r="J430" i="37"/>
  <c r="N430" i="37" s="1"/>
  <c r="N429" i="37"/>
  <c r="M429" i="37"/>
  <c r="L429" i="37"/>
  <c r="J429" i="37"/>
  <c r="M428" i="37"/>
  <c r="L428" i="37"/>
  <c r="J428" i="37"/>
  <c r="N428" i="37" s="1"/>
  <c r="N426" i="37"/>
  <c r="L425" i="37"/>
  <c r="J425" i="37"/>
  <c r="N425" i="37" s="1"/>
  <c r="N424" i="37"/>
  <c r="L424" i="37"/>
  <c r="L426" i="37" s="1"/>
  <c r="J424" i="37"/>
  <c r="J426" i="37" s="1"/>
  <c r="M423" i="37"/>
  <c r="L423" i="37"/>
  <c r="N423" i="37" s="1"/>
  <c r="J423" i="37"/>
  <c r="M422" i="37"/>
  <c r="L422" i="37"/>
  <c r="N422" i="37" s="1"/>
  <c r="J422" i="37"/>
  <c r="M421" i="37"/>
  <c r="L421" i="37"/>
  <c r="N421" i="37" s="1"/>
  <c r="J421" i="37"/>
  <c r="N420" i="37"/>
  <c r="M420" i="37"/>
  <c r="L420" i="37"/>
  <c r="J420" i="37"/>
  <c r="M419" i="37"/>
  <c r="L419" i="37"/>
  <c r="N419" i="37" s="1"/>
  <c r="J419" i="37"/>
  <c r="N418" i="37"/>
  <c r="M418" i="37"/>
  <c r="L418" i="37"/>
  <c r="J418" i="37"/>
  <c r="M417" i="37"/>
  <c r="L417" i="37"/>
  <c r="N417" i="37" s="1"/>
  <c r="J417" i="37"/>
  <c r="M416" i="37"/>
  <c r="L416" i="37"/>
  <c r="N416" i="37" s="1"/>
  <c r="J416" i="37"/>
  <c r="M415" i="37"/>
  <c r="L415" i="37"/>
  <c r="N415" i="37" s="1"/>
  <c r="J415" i="37"/>
  <c r="M414" i="37"/>
  <c r="L414" i="37"/>
  <c r="J414" i="37"/>
  <c r="N414" i="37" s="1"/>
  <c r="M413" i="37"/>
  <c r="L413" i="37"/>
  <c r="N413" i="37" s="1"/>
  <c r="J413" i="37"/>
  <c r="M412" i="37"/>
  <c r="L412" i="37"/>
  <c r="J412" i="37"/>
  <c r="N412" i="37" s="1"/>
  <c r="M411" i="37"/>
  <c r="L411" i="37"/>
  <c r="N411" i="37" s="1"/>
  <c r="J411" i="37"/>
  <c r="M410" i="37"/>
  <c r="L410" i="37"/>
  <c r="J410" i="37"/>
  <c r="N410" i="37" s="1"/>
  <c r="M409" i="37"/>
  <c r="L409" i="37"/>
  <c r="N409" i="37" s="1"/>
  <c r="J409" i="37"/>
  <c r="M408" i="37"/>
  <c r="L408" i="37"/>
  <c r="J408" i="37"/>
  <c r="N408" i="37" s="1"/>
  <c r="M407" i="37"/>
  <c r="L407" i="37"/>
  <c r="N407" i="37" s="1"/>
  <c r="J407" i="37"/>
  <c r="M406" i="37"/>
  <c r="L406" i="37"/>
  <c r="N406" i="37" s="1"/>
  <c r="J406" i="37"/>
  <c r="M405" i="37"/>
  <c r="L405" i="37"/>
  <c r="N405" i="37" s="1"/>
  <c r="J405" i="37"/>
  <c r="N404" i="37"/>
  <c r="M404" i="37"/>
  <c r="L404" i="37"/>
  <c r="J404" i="37"/>
  <c r="M403" i="37"/>
  <c r="L403" i="37"/>
  <c r="N403" i="37" s="1"/>
  <c r="J403" i="37"/>
  <c r="N402" i="37"/>
  <c r="M402" i="37"/>
  <c r="L402" i="37"/>
  <c r="J402" i="37"/>
  <c r="M401" i="37"/>
  <c r="L401" i="37"/>
  <c r="N401" i="37" s="1"/>
  <c r="J401" i="37"/>
  <c r="M400" i="37"/>
  <c r="L400" i="37"/>
  <c r="N400" i="37" s="1"/>
  <c r="J400" i="37"/>
  <c r="M399" i="37"/>
  <c r="L399" i="37"/>
  <c r="N399" i="37" s="1"/>
  <c r="J399" i="37"/>
  <c r="M398" i="37"/>
  <c r="L398" i="37"/>
  <c r="J398" i="37"/>
  <c r="N398" i="37" s="1"/>
  <c r="M397" i="37"/>
  <c r="L397" i="37"/>
  <c r="N397" i="37" s="1"/>
  <c r="J397" i="37"/>
  <c r="M396" i="37"/>
  <c r="L396" i="37"/>
  <c r="J396" i="37"/>
  <c r="N396" i="37" s="1"/>
  <c r="M395" i="37"/>
  <c r="L395" i="37"/>
  <c r="N395" i="37" s="1"/>
  <c r="J395" i="37"/>
  <c r="M394" i="37"/>
  <c r="L394" i="37"/>
  <c r="J394" i="37"/>
  <c r="N394" i="37" s="1"/>
  <c r="M393" i="37"/>
  <c r="L393" i="37"/>
  <c r="N393" i="37" s="1"/>
  <c r="J393" i="37"/>
  <c r="L391" i="37"/>
  <c r="N390" i="37"/>
  <c r="L390" i="37"/>
  <c r="J390" i="37"/>
  <c r="L389" i="37"/>
  <c r="J389" i="37"/>
  <c r="N389" i="37" s="1"/>
  <c r="N388" i="37"/>
  <c r="M388" i="37"/>
  <c r="L388" i="37"/>
  <c r="J388" i="37"/>
  <c r="M387" i="37"/>
  <c r="L387" i="37"/>
  <c r="J387" i="37"/>
  <c r="N387" i="37" s="1"/>
  <c r="M386" i="37"/>
  <c r="L386" i="37"/>
  <c r="N386" i="37" s="1"/>
  <c r="J386" i="37"/>
  <c r="M385" i="37"/>
  <c r="L385" i="37"/>
  <c r="J385" i="37"/>
  <c r="N385" i="37" s="1"/>
  <c r="N384" i="37"/>
  <c r="M384" i="37"/>
  <c r="L384" i="37"/>
  <c r="J384" i="37"/>
  <c r="M383" i="37"/>
  <c r="L383" i="37"/>
  <c r="J383" i="37"/>
  <c r="N383" i="37" s="1"/>
  <c r="N382" i="37"/>
  <c r="M382" i="37"/>
  <c r="L382" i="37"/>
  <c r="J382" i="37"/>
  <c r="M381" i="37"/>
  <c r="L381" i="37"/>
  <c r="J381" i="37"/>
  <c r="N381" i="37" s="1"/>
  <c r="M380" i="37"/>
  <c r="L380" i="37"/>
  <c r="N380" i="37" s="1"/>
  <c r="J380" i="37"/>
  <c r="M379" i="37"/>
  <c r="L379" i="37"/>
  <c r="J379" i="37"/>
  <c r="N379" i="37" s="1"/>
  <c r="M378" i="37"/>
  <c r="L378" i="37"/>
  <c r="N378" i="37" s="1"/>
  <c r="J378" i="37"/>
  <c r="M377" i="37"/>
  <c r="L377" i="37"/>
  <c r="J377" i="37"/>
  <c r="N377" i="37" s="1"/>
  <c r="M376" i="37"/>
  <c r="L376" i="37"/>
  <c r="N376" i="37" s="1"/>
  <c r="J376" i="37"/>
  <c r="M375" i="37"/>
  <c r="L375" i="37"/>
  <c r="J375" i="37"/>
  <c r="N375" i="37" s="1"/>
  <c r="N374" i="37"/>
  <c r="M374" i="37"/>
  <c r="L374" i="37"/>
  <c r="J374" i="37"/>
  <c r="M373" i="37"/>
  <c r="L373" i="37"/>
  <c r="J373" i="37"/>
  <c r="N373" i="37" s="1"/>
  <c r="N372" i="37"/>
  <c r="M372" i="37"/>
  <c r="L372" i="37"/>
  <c r="J372" i="37"/>
  <c r="M371" i="37"/>
  <c r="L371" i="37"/>
  <c r="J371" i="37"/>
  <c r="N371" i="37" s="1"/>
  <c r="M370" i="37"/>
  <c r="L370" i="37"/>
  <c r="N370" i="37" s="1"/>
  <c r="J370" i="37"/>
  <c r="M369" i="37"/>
  <c r="L369" i="37"/>
  <c r="J369" i="37"/>
  <c r="N369" i="37" s="1"/>
  <c r="N368" i="37"/>
  <c r="M368" i="37"/>
  <c r="L368" i="37"/>
  <c r="J368" i="37"/>
  <c r="M367" i="37"/>
  <c r="L367" i="37"/>
  <c r="J367" i="37"/>
  <c r="N367" i="37" s="1"/>
  <c r="N366" i="37"/>
  <c r="M366" i="37"/>
  <c r="L366" i="37"/>
  <c r="J366" i="37"/>
  <c r="M365" i="37"/>
  <c r="L365" i="37"/>
  <c r="J365" i="37"/>
  <c r="N365" i="37" s="1"/>
  <c r="M364" i="37"/>
  <c r="L364" i="37"/>
  <c r="N364" i="37" s="1"/>
  <c r="J364" i="37"/>
  <c r="M363" i="37"/>
  <c r="L363" i="37"/>
  <c r="J363" i="37"/>
  <c r="N363" i="37" s="1"/>
  <c r="M362" i="37"/>
  <c r="L362" i="37"/>
  <c r="N362" i="37" s="1"/>
  <c r="J362" i="37"/>
  <c r="M361" i="37"/>
  <c r="L361" i="37"/>
  <c r="J361" i="37"/>
  <c r="N361" i="37" s="1"/>
  <c r="M360" i="37"/>
  <c r="L360" i="37"/>
  <c r="N360" i="37" s="1"/>
  <c r="J360" i="37"/>
  <c r="M359" i="37"/>
  <c r="L359" i="37"/>
  <c r="J359" i="37"/>
  <c r="N359" i="37" s="1"/>
  <c r="N358" i="37"/>
  <c r="M358" i="37"/>
  <c r="L358" i="37"/>
  <c r="J358" i="37"/>
  <c r="L355" i="37"/>
  <c r="N355" i="37" s="1"/>
  <c r="J355" i="37"/>
  <c r="N354" i="37"/>
  <c r="L354" i="37"/>
  <c r="J354" i="37"/>
  <c r="M353" i="37"/>
  <c r="L353" i="37"/>
  <c r="J353" i="37"/>
  <c r="N353" i="37" s="1"/>
  <c r="N352" i="37"/>
  <c r="M352" i="37"/>
  <c r="L352" i="37"/>
  <c r="J352" i="37"/>
  <c r="M351" i="37"/>
  <c r="L351" i="37"/>
  <c r="J351" i="37"/>
  <c r="N351" i="37" s="1"/>
  <c r="N350" i="37"/>
  <c r="M350" i="37"/>
  <c r="L350" i="37"/>
  <c r="J350" i="37"/>
  <c r="M349" i="37"/>
  <c r="L349" i="37"/>
  <c r="J349" i="37"/>
  <c r="N349" i="37" s="1"/>
  <c r="N348" i="37"/>
  <c r="M348" i="37"/>
  <c r="L348" i="37"/>
  <c r="J348" i="37"/>
  <c r="M347" i="37"/>
  <c r="L347" i="37"/>
  <c r="J347" i="37"/>
  <c r="N346" i="37"/>
  <c r="M346" i="37"/>
  <c r="L346" i="37"/>
  <c r="J346" i="37"/>
  <c r="M345" i="37"/>
  <c r="L345" i="37"/>
  <c r="J345" i="37"/>
  <c r="N345" i="37" s="1"/>
  <c r="N344" i="37"/>
  <c r="M344" i="37"/>
  <c r="L344" i="37"/>
  <c r="J344" i="37"/>
  <c r="M343" i="37"/>
  <c r="L343" i="37"/>
  <c r="J343" i="37"/>
  <c r="N342" i="37"/>
  <c r="M342" i="37"/>
  <c r="L342" i="37"/>
  <c r="J342" i="37"/>
  <c r="M341" i="37"/>
  <c r="L341" i="37"/>
  <c r="J341" i="37"/>
  <c r="N340" i="37"/>
  <c r="M340" i="37"/>
  <c r="L340" i="37"/>
  <c r="J340" i="37"/>
  <c r="M339" i="37"/>
  <c r="L339" i="37"/>
  <c r="J339" i="37"/>
  <c r="N339" i="37" s="1"/>
  <c r="N338" i="37"/>
  <c r="M338" i="37"/>
  <c r="L338" i="37"/>
  <c r="J338" i="37"/>
  <c r="M337" i="37"/>
  <c r="L337" i="37"/>
  <c r="J337" i="37"/>
  <c r="N337" i="37" s="1"/>
  <c r="N336" i="37"/>
  <c r="M336" i="37"/>
  <c r="L336" i="37"/>
  <c r="J336" i="37"/>
  <c r="M335" i="37"/>
  <c r="L335" i="37"/>
  <c r="J335" i="37"/>
  <c r="N335" i="37" s="1"/>
  <c r="N334" i="37"/>
  <c r="M334" i="37"/>
  <c r="L334" i="37"/>
  <c r="J334" i="37"/>
  <c r="M333" i="37"/>
  <c r="L333" i="37"/>
  <c r="J333" i="37"/>
  <c r="N333" i="37" s="1"/>
  <c r="N332" i="37"/>
  <c r="M332" i="37"/>
  <c r="L332" i="37"/>
  <c r="J332" i="37"/>
  <c r="M331" i="37"/>
  <c r="L331" i="37"/>
  <c r="J331" i="37"/>
  <c r="N330" i="37"/>
  <c r="M330" i="37"/>
  <c r="L330" i="37"/>
  <c r="J330" i="37"/>
  <c r="M329" i="37"/>
  <c r="L329" i="37"/>
  <c r="J329" i="37"/>
  <c r="N329" i="37" s="1"/>
  <c r="N328" i="37"/>
  <c r="M328" i="37"/>
  <c r="L328" i="37"/>
  <c r="J328" i="37"/>
  <c r="M327" i="37"/>
  <c r="L327" i="37"/>
  <c r="J327" i="37"/>
  <c r="N326" i="37"/>
  <c r="M326" i="37"/>
  <c r="L326" i="37"/>
  <c r="J326" i="37"/>
  <c r="M325" i="37"/>
  <c r="L325" i="37"/>
  <c r="J325" i="37"/>
  <c r="N324" i="37"/>
  <c r="M324" i="37"/>
  <c r="L324" i="37"/>
  <c r="J324" i="37"/>
  <c r="M323" i="37"/>
  <c r="L323" i="37"/>
  <c r="J323" i="37"/>
  <c r="N323" i="37" s="1"/>
  <c r="L320" i="37"/>
  <c r="N320" i="37" s="1"/>
  <c r="J320" i="37"/>
  <c r="L319" i="37"/>
  <c r="L321" i="37" s="1"/>
  <c r="J319" i="37"/>
  <c r="J321" i="37" s="1"/>
  <c r="N321" i="37" s="1"/>
  <c r="N318" i="37"/>
  <c r="M318" i="37"/>
  <c r="L318" i="37"/>
  <c r="J318" i="37"/>
  <c r="M317" i="37"/>
  <c r="L317" i="37"/>
  <c r="J317" i="37"/>
  <c r="N317" i="37" s="1"/>
  <c r="N316" i="37"/>
  <c r="M316" i="37"/>
  <c r="L316" i="37"/>
  <c r="J316" i="37"/>
  <c r="M315" i="37"/>
  <c r="L315" i="37"/>
  <c r="J315" i="37"/>
  <c r="N315" i="37" s="1"/>
  <c r="N314" i="37"/>
  <c r="M314" i="37"/>
  <c r="L314" i="37"/>
  <c r="J314" i="37"/>
  <c r="M313" i="37"/>
  <c r="L313" i="37"/>
  <c r="J313" i="37"/>
  <c r="N312" i="37"/>
  <c r="M312" i="37"/>
  <c r="L312" i="37"/>
  <c r="J312" i="37"/>
  <c r="M311" i="37"/>
  <c r="L311" i="37"/>
  <c r="J311" i="37"/>
  <c r="N311" i="37" s="1"/>
  <c r="N310" i="37"/>
  <c r="M310" i="37"/>
  <c r="L310" i="37"/>
  <c r="J310" i="37"/>
  <c r="M309" i="37"/>
  <c r="L309" i="37"/>
  <c r="J309" i="37"/>
  <c r="N308" i="37"/>
  <c r="M308" i="37"/>
  <c r="L308" i="37"/>
  <c r="J308" i="37"/>
  <c r="M307" i="37"/>
  <c r="L307" i="37"/>
  <c r="J307" i="37"/>
  <c r="N306" i="37"/>
  <c r="M306" i="37"/>
  <c r="L306" i="37"/>
  <c r="J306" i="37"/>
  <c r="M305" i="37"/>
  <c r="L305" i="37"/>
  <c r="J305" i="37"/>
  <c r="N305" i="37" s="1"/>
  <c r="N304" i="37"/>
  <c r="M304" i="37"/>
  <c r="L304" i="37"/>
  <c r="J304" i="37"/>
  <c r="M303" i="37"/>
  <c r="L303" i="37"/>
  <c r="J303" i="37"/>
  <c r="N303" i="37" s="1"/>
  <c r="N302" i="37"/>
  <c r="M302" i="37"/>
  <c r="L302" i="37"/>
  <c r="J302" i="37"/>
  <c r="M301" i="37"/>
  <c r="L301" i="37"/>
  <c r="J301" i="37"/>
  <c r="N301" i="37" s="1"/>
  <c r="N300" i="37"/>
  <c r="M300" i="37"/>
  <c r="L300" i="37"/>
  <c r="J300" i="37"/>
  <c r="M299" i="37"/>
  <c r="L299" i="37"/>
  <c r="J299" i="37"/>
  <c r="N299" i="37" s="1"/>
  <c r="N298" i="37"/>
  <c r="M298" i="37"/>
  <c r="L298" i="37"/>
  <c r="J298" i="37"/>
  <c r="M297" i="37"/>
  <c r="L297" i="37"/>
  <c r="J297" i="37"/>
  <c r="N296" i="37"/>
  <c r="M296" i="37"/>
  <c r="L296" i="37"/>
  <c r="J296" i="37"/>
  <c r="M295" i="37"/>
  <c r="L295" i="37"/>
  <c r="J295" i="37"/>
  <c r="N295" i="37" s="1"/>
  <c r="N294" i="37"/>
  <c r="M294" i="37"/>
  <c r="L294" i="37"/>
  <c r="J294" i="37"/>
  <c r="M293" i="37"/>
  <c r="L293" i="37"/>
  <c r="J293" i="37"/>
  <c r="N292" i="37"/>
  <c r="M292" i="37"/>
  <c r="L292" i="37"/>
  <c r="J292" i="37"/>
  <c r="M291" i="37"/>
  <c r="L291" i="37"/>
  <c r="J291" i="37"/>
  <c r="N290" i="37"/>
  <c r="M290" i="37"/>
  <c r="L290" i="37"/>
  <c r="J290" i="37"/>
  <c r="M289" i="37"/>
  <c r="L289" i="37"/>
  <c r="J289" i="37"/>
  <c r="N289" i="37" s="1"/>
  <c r="N288" i="37"/>
  <c r="M288" i="37"/>
  <c r="L288" i="37"/>
  <c r="J288" i="37"/>
  <c r="J286" i="37"/>
  <c r="L285" i="37"/>
  <c r="L286" i="37" s="1"/>
  <c r="J285" i="37"/>
  <c r="L284" i="37"/>
  <c r="N284" i="37" s="1"/>
  <c r="J284" i="37"/>
  <c r="M283" i="37"/>
  <c r="L283" i="37"/>
  <c r="J283" i="37"/>
  <c r="N283" i="37" s="1"/>
  <c r="M282" i="37"/>
  <c r="L282" i="37"/>
  <c r="N282" i="37" s="1"/>
  <c r="J282" i="37"/>
  <c r="M281" i="37"/>
  <c r="L281" i="37"/>
  <c r="J281" i="37"/>
  <c r="N281" i="37" s="1"/>
  <c r="M280" i="37"/>
  <c r="L280" i="37"/>
  <c r="N280" i="37" s="1"/>
  <c r="J280" i="37"/>
  <c r="M279" i="37"/>
  <c r="L279" i="37"/>
  <c r="J279" i="37"/>
  <c r="N279" i="37" s="1"/>
  <c r="M278" i="37"/>
  <c r="L278" i="37"/>
  <c r="N278" i="37" s="1"/>
  <c r="J278" i="37"/>
  <c r="M277" i="37"/>
  <c r="L277" i="37"/>
  <c r="N277" i="37" s="1"/>
  <c r="J277" i="37"/>
  <c r="M276" i="37"/>
  <c r="L276" i="37"/>
  <c r="N276" i="37" s="1"/>
  <c r="J276" i="37"/>
  <c r="N275" i="37"/>
  <c r="M275" i="37"/>
  <c r="L275" i="37"/>
  <c r="J275" i="37"/>
  <c r="M274" i="37"/>
  <c r="L274" i="37"/>
  <c r="N274" i="37" s="1"/>
  <c r="J274" i="37"/>
  <c r="N273" i="37"/>
  <c r="M273" i="37"/>
  <c r="L273" i="37"/>
  <c r="J273" i="37"/>
  <c r="M272" i="37"/>
  <c r="L272" i="37"/>
  <c r="N272" i="37" s="1"/>
  <c r="J272" i="37"/>
  <c r="M271" i="37"/>
  <c r="L271" i="37"/>
  <c r="N271" i="37" s="1"/>
  <c r="J271" i="37"/>
  <c r="M270" i="37"/>
  <c r="L270" i="37"/>
  <c r="N270" i="37" s="1"/>
  <c r="J270" i="37"/>
  <c r="M269" i="37"/>
  <c r="L269" i="37"/>
  <c r="J269" i="37"/>
  <c r="N269" i="37" s="1"/>
  <c r="M268" i="37"/>
  <c r="L268" i="37"/>
  <c r="N268" i="37" s="1"/>
  <c r="J268" i="37"/>
  <c r="M267" i="37"/>
  <c r="L267" i="37"/>
  <c r="J267" i="37"/>
  <c r="N267" i="37" s="1"/>
  <c r="M266" i="37"/>
  <c r="L266" i="37"/>
  <c r="N266" i="37" s="1"/>
  <c r="J266" i="37"/>
  <c r="M265" i="37"/>
  <c r="L265" i="37"/>
  <c r="J265" i="37"/>
  <c r="N265" i="37" s="1"/>
  <c r="M264" i="37"/>
  <c r="L264" i="37"/>
  <c r="N264" i="37" s="1"/>
  <c r="J264" i="37"/>
  <c r="M263" i="37"/>
  <c r="L263" i="37"/>
  <c r="J263" i="37"/>
  <c r="N263" i="37" s="1"/>
  <c r="M262" i="37"/>
  <c r="L262" i="37"/>
  <c r="N262" i="37" s="1"/>
  <c r="J262" i="37"/>
  <c r="M261" i="37"/>
  <c r="L261" i="37"/>
  <c r="N261" i="37" s="1"/>
  <c r="J261" i="37"/>
  <c r="M260" i="37"/>
  <c r="L260" i="37"/>
  <c r="N260" i="37" s="1"/>
  <c r="J260" i="37"/>
  <c r="N259" i="37"/>
  <c r="M259" i="37"/>
  <c r="L259" i="37"/>
  <c r="J259" i="37"/>
  <c r="M258" i="37"/>
  <c r="L258" i="37"/>
  <c r="N258" i="37" s="1"/>
  <c r="J258" i="37"/>
  <c r="N257" i="37"/>
  <c r="M257" i="37"/>
  <c r="L257" i="37"/>
  <c r="J257" i="37"/>
  <c r="M256" i="37"/>
  <c r="L256" i="37"/>
  <c r="N256" i="37" s="1"/>
  <c r="J256" i="37"/>
  <c r="M255" i="37"/>
  <c r="L255" i="37"/>
  <c r="N255" i="37" s="1"/>
  <c r="J255" i="37"/>
  <c r="M254" i="37"/>
  <c r="L254" i="37"/>
  <c r="N254" i="37" s="1"/>
  <c r="J254" i="37"/>
  <c r="L252" i="37"/>
  <c r="J252" i="37"/>
  <c r="N252" i="37" s="1"/>
  <c r="N251" i="37"/>
  <c r="L251" i="37"/>
  <c r="J251" i="37"/>
  <c r="L250" i="37"/>
  <c r="J250" i="37"/>
  <c r="N250" i="37" s="1"/>
  <c r="M249" i="37"/>
  <c r="L249" i="37"/>
  <c r="N249" i="37" s="1"/>
  <c r="J249" i="37"/>
  <c r="M248" i="37"/>
  <c r="L248" i="37"/>
  <c r="J248" i="37"/>
  <c r="N248" i="37" s="1"/>
  <c r="M247" i="37"/>
  <c r="L247" i="37"/>
  <c r="N247" i="37" s="1"/>
  <c r="J247" i="37"/>
  <c r="M246" i="37"/>
  <c r="L246" i="37"/>
  <c r="J246" i="37"/>
  <c r="N246" i="37" s="1"/>
  <c r="N245" i="37"/>
  <c r="M245" i="37"/>
  <c r="L245" i="37"/>
  <c r="J245" i="37"/>
  <c r="M244" i="37"/>
  <c r="L244" i="37"/>
  <c r="J244" i="37"/>
  <c r="N244" i="37" s="1"/>
  <c r="N243" i="37"/>
  <c r="M243" i="37"/>
  <c r="L243" i="37"/>
  <c r="J243" i="37"/>
  <c r="M242" i="37"/>
  <c r="L242" i="37"/>
  <c r="J242" i="37"/>
  <c r="N242" i="37" s="1"/>
  <c r="M241" i="37"/>
  <c r="L241" i="37"/>
  <c r="N241" i="37" s="1"/>
  <c r="J241" i="37"/>
  <c r="M240" i="37"/>
  <c r="L240" i="37"/>
  <c r="J240" i="37"/>
  <c r="N240" i="37" s="1"/>
  <c r="N239" i="37"/>
  <c r="M239" i="37"/>
  <c r="L239" i="37"/>
  <c r="J239" i="37"/>
  <c r="M238" i="37"/>
  <c r="L238" i="37"/>
  <c r="J238" i="37"/>
  <c r="N238" i="37" s="1"/>
  <c r="N237" i="37"/>
  <c r="M237" i="37"/>
  <c r="L237" i="37"/>
  <c r="J237" i="37"/>
  <c r="M236" i="37"/>
  <c r="L236" i="37"/>
  <c r="J236" i="37"/>
  <c r="N236" i="37" s="1"/>
  <c r="M235" i="37"/>
  <c r="L235" i="37"/>
  <c r="N235" i="37" s="1"/>
  <c r="J235" i="37"/>
  <c r="M234" i="37"/>
  <c r="L234" i="37"/>
  <c r="J234" i="37"/>
  <c r="N234" i="37" s="1"/>
  <c r="M233" i="37"/>
  <c r="L233" i="37"/>
  <c r="N233" i="37" s="1"/>
  <c r="J233" i="37"/>
  <c r="M232" i="37"/>
  <c r="L232" i="37"/>
  <c r="J232" i="37"/>
  <c r="N232" i="37" s="1"/>
  <c r="M231" i="37"/>
  <c r="L231" i="37"/>
  <c r="N231" i="37" s="1"/>
  <c r="J231" i="37"/>
  <c r="M230" i="37"/>
  <c r="L230" i="37"/>
  <c r="J230" i="37"/>
  <c r="N230" i="37" s="1"/>
  <c r="N229" i="37"/>
  <c r="M229" i="37"/>
  <c r="L229" i="37"/>
  <c r="J229" i="37"/>
  <c r="M228" i="37"/>
  <c r="L228" i="37"/>
  <c r="J228" i="37"/>
  <c r="N228" i="37" s="1"/>
  <c r="N227" i="37"/>
  <c r="M227" i="37"/>
  <c r="L227" i="37"/>
  <c r="J227" i="37"/>
  <c r="M226" i="37"/>
  <c r="L226" i="37"/>
  <c r="J226" i="37"/>
  <c r="N226" i="37" s="1"/>
  <c r="M225" i="37"/>
  <c r="L225" i="37"/>
  <c r="N225" i="37" s="1"/>
  <c r="J225" i="37"/>
  <c r="M224" i="37"/>
  <c r="L224" i="37"/>
  <c r="J224" i="37"/>
  <c r="N224" i="37" s="1"/>
  <c r="N223" i="37"/>
  <c r="M223" i="37"/>
  <c r="L223" i="37"/>
  <c r="J223" i="37"/>
  <c r="M222" i="37"/>
  <c r="L222" i="37"/>
  <c r="J222" i="37"/>
  <c r="N222" i="37" s="1"/>
  <c r="N221" i="37"/>
  <c r="M221" i="37"/>
  <c r="L221" i="37"/>
  <c r="J221" i="37"/>
  <c r="M220" i="37"/>
  <c r="L220" i="37"/>
  <c r="J220" i="37"/>
  <c r="N220" i="37" s="1"/>
  <c r="L218" i="37"/>
  <c r="J218" i="37"/>
  <c r="N218" i="37" s="1"/>
  <c r="L217" i="37"/>
  <c r="J217" i="37"/>
  <c r="N217" i="37" s="1"/>
  <c r="L216" i="37"/>
  <c r="J216" i="37"/>
  <c r="N215" i="37"/>
  <c r="M215" i="37"/>
  <c r="L215" i="37"/>
  <c r="J215" i="37"/>
  <c r="M214" i="37"/>
  <c r="L214" i="37"/>
  <c r="J214" i="37"/>
  <c r="N214" i="37" s="1"/>
  <c r="N213" i="37"/>
  <c r="M213" i="37"/>
  <c r="L213" i="37"/>
  <c r="J213" i="37"/>
  <c r="M212" i="37"/>
  <c r="L212" i="37"/>
  <c r="J212" i="37"/>
  <c r="N211" i="37"/>
  <c r="M211" i="37"/>
  <c r="L211" i="37"/>
  <c r="J211" i="37"/>
  <c r="M210" i="37"/>
  <c r="L210" i="37"/>
  <c r="J210" i="37"/>
  <c r="N209" i="37"/>
  <c r="M209" i="37"/>
  <c r="L209" i="37"/>
  <c r="J209" i="37"/>
  <c r="M208" i="37"/>
  <c r="L208" i="37"/>
  <c r="J208" i="37"/>
  <c r="N208" i="37" s="1"/>
  <c r="N207" i="37"/>
  <c r="M207" i="37"/>
  <c r="L207" i="37"/>
  <c r="J207" i="37"/>
  <c r="M206" i="37"/>
  <c r="L206" i="37"/>
  <c r="J206" i="37"/>
  <c r="N206" i="37" s="1"/>
  <c r="N205" i="37"/>
  <c r="M205" i="37"/>
  <c r="L205" i="37"/>
  <c r="J205" i="37"/>
  <c r="M204" i="37"/>
  <c r="L204" i="37"/>
  <c r="J204" i="37"/>
  <c r="N204" i="37" s="1"/>
  <c r="N203" i="37"/>
  <c r="M203" i="37"/>
  <c r="L203" i="37"/>
  <c r="J203" i="37"/>
  <c r="M202" i="37"/>
  <c r="L202" i="37"/>
  <c r="J202" i="37"/>
  <c r="N202" i="37" s="1"/>
  <c r="N201" i="37"/>
  <c r="M201" i="37"/>
  <c r="L201" i="37"/>
  <c r="J201" i="37"/>
  <c r="M200" i="37"/>
  <c r="L200" i="37"/>
  <c r="J200" i="37"/>
  <c r="N199" i="37"/>
  <c r="M199" i="37"/>
  <c r="L199" i="37"/>
  <c r="J199" i="37"/>
  <c r="M198" i="37"/>
  <c r="L198" i="37"/>
  <c r="J198" i="37"/>
  <c r="N198" i="37" s="1"/>
  <c r="N197" i="37"/>
  <c r="M197" i="37"/>
  <c r="L197" i="37"/>
  <c r="J197" i="37"/>
  <c r="M196" i="37"/>
  <c r="L196" i="37"/>
  <c r="J196" i="37"/>
  <c r="N195" i="37"/>
  <c r="M195" i="37"/>
  <c r="L195" i="37"/>
  <c r="J195" i="37"/>
  <c r="M194" i="37"/>
  <c r="L194" i="37"/>
  <c r="J194" i="37"/>
  <c r="N193" i="37"/>
  <c r="M193" i="37"/>
  <c r="L193" i="37"/>
  <c r="J193" i="37"/>
  <c r="M192" i="37"/>
  <c r="L192" i="37"/>
  <c r="J192" i="37"/>
  <c r="N192" i="37" s="1"/>
  <c r="N191" i="37"/>
  <c r="M191" i="37"/>
  <c r="L191" i="37"/>
  <c r="J191" i="37"/>
  <c r="M190" i="37"/>
  <c r="L190" i="37"/>
  <c r="J190" i="37"/>
  <c r="N190" i="37" s="1"/>
  <c r="N189" i="37"/>
  <c r="M189" i="37"/>
  <c r="L189" i="37"/>
  <c r="J189" i="37"/>
  <c r="M188" i="37"/>
  <c r="L188" i="37"/>
  <c r="J188" i="37"/>
  <c r="N188" i="37" s="1"/>
  <c r="N187" i="37"/>
  <c r="M187" i="37"/>
  <c r="L187" i="37"/>
  <c r="J187" i="37"/>
  <c r="M186" i="37"/>
  <c r="L186" i="37"/>
  <c r="J186" i="37"/>
  <c r="N186" i="37" s="1"/>
  <c r="L184" i="37"/>
  <c r="N184" i="37" s="1"/>
  <c r="L183" i="37"/>
  <c r="N183" i="37" s="1"/>
  <c r="J183" i="37"/>
  <c r="L182" i="37"/>
  <c r="N182" i="37" s="1"/>
  <c r="J182" i="37"/>
  <c r="J184" i="37" s="1"/>
  <c r="N181" i="37"/>
  <c r="M181" i="37"/>
  <c r="L181" i="37"/>
  <c r="J181" i="37"/>
  <c r="M180" i="37"/>
  <c r="L180" i="37"/>
  <c r="J180" i="37"/>
  <c r="N180" i="37" s="1"/>
  <c r="N179" i="37"/>
  <c r="M179" i="37"/>
  <c r="L179" i="37"/>
  <c r="J179" i="37"/>
  <c r="M178" i="37"/>
  <c r="L178" i="37"/>
  <c r="J178" i="37"/>
  <c r="N177" i="37"/>
  <c r="M177" i="37"/>
  <c r="L177" i="37"/>
  <c r="J177" i="37"/>
  <c r="M176" i="37"/>
  <c r="L176" i="37"/>
  <c r="J176" i="37"/>
  <c r="N175" i="37"/>
  <c r="M175" i="37"/>
  <c r="L175" i="37"/>
  <c r="J175" i="37"/>
  <c r="M174" i="37"/>
  <c r="L174" i="37"/>
  <c r="J174" i="37"/>
  <c r="N174" i="37" s="1"/>
  <c r="N173" i="37"/>
  <c r="M173" i="37"/>
  <c r="L173" i="37"/>
  <c r="J173" i="37"/>
  <c r="M172" i="37"/>
  <c r="L172" i="37"/>
  <c r="J172" i="37"/>
  <c r="N172" i="37" s="1"/>
  <c r="N171" i="37"/>
  <c r="M171" i="37"/>
  <c r="L171" i="37"/>
  <c r="J171" i="37"/>
  <c r="M170" i="37"/>
  <c r="L170" i="37"/>
  <c r="J170" i="37"/>
  <c r="N170" i="37" s="1"/>
  <c r="N169" i="37"/>
  <c r="M169" i="37"/>
  <c r="L169" i="37"/>
  <c r="J169" i="37"/>
  <c r="M168" i="37"/>
  <c r="L168" i="37"/>
  <c r="J168" i="37"/>
  <c r="N168" i="37" s="1"/>
  <c r="N167" i="37"/>
  <c r="M167" i="37"/>
  <c r="L167" i="37"/>
  <c r="J167" i="37"/>
  <c r="M166" i="37"/>
  <c r="L166" i="37"/>
  <c r="J166" i="37"/>
  <c r="N165" i="37"/>
  <c r="M165" i="37"/>
  <c r="L165" i="37"/>
  <c r="J165" i="37"/>
  <c r="M164" i="37"/>
  <c r="L164" i="37"/>
  <c r="J164" i="37"/>
  <c r="N164" i="37" s="1"/>
  <c r="N163" i="37"/>
  <c r="M163" i="37"/>
  <c r="L163" i="37"/>
  <c r="J163" i="37"/>
  <c r="M162" i="37"/>
  <c r="L162" i="37"/>
  <c r="J162" i="37"/>
  <c r="N161" i="37"/>
  <c r="M161" i="37"/>
  <c r="L161" i="37"/>
  <c r="J161" i="37"/>
  <c r="M160" i="37"/>
  <c r="L160" i="37"/>
  <c r="J160" i="37"/>
  <c r="N159" i="37"/>
  <c r="M159" i="37"/>
  <c r="L159" i="37"/>
  <c r="J159" i="37"/>
  <c r="M158" i="37"/>
  <c r="L158" i="37"/>
  <c r="J158" i="37"/>
  <c r="N158" i="37" s="1"/>
  <c r="N157" i="37"/>
  <c r="M157" i="37"/>
  <c r="L157" i="37"/>
  <c r="J157" i="37"/>
  <c r="M156" i="37"/>
  <c r="L156" i="37"/>
  <c r="J156" i="37"/>
  <c r="N156" i="37" s="1"/>
  <c r="N155" i="37"/>
  <c r="M155" i="37"/>
  <c r="L155" i="37"/>
  <c r="J155" i="37"/>
  <c r="M154" i="37"/>
  <c r="L154" i="37"/>
  <c r="J154" i="37"/>
  <c r="N154" i="37" s="1"/>
  <c r="N153" i="37"/>
  <c r="M153" i="37"/>
  <c r="L153" i="37"/>
  <c r="J153" i="37"/>
  <c r="M152" i="37"/>
  <c r="L152" i="37"/>
  <c r="J152" i="37"/>
  <c r="N152" i="37" s="1"/>
  <c r="N151" i="37"/>
  <c r="M151" i="37"/>
  <c r="L151" i="37"/>
  <c r="J151" i="37"/>
  <c r="M150" i="37"/>
  <c r="L150" i="37"/>
  <c r="J150" i="37"/>
  <c r="N149" i="37"/>
  <c r="M149" i="37"/>
  <c r="L149" i="37"/>
  <c r="J149" i="37"/>
  <c r="M148" i="37"/>
  <c r="L148" i="37"/>
  <c r="J148" i="37"/>
  <c r="N148" i="37" s="1"/>
  <c r="N147" i="37"/>
  <c r="M147" i="37"/>
  <c r="L147" i="37"/>
  <c r="J147" i="37"/>
  <c r="M146" i="37"/>
  <c r="L146" i="37"/>
  <c r="J146" i="37"/>
  <c r="N145" i="37"/>
  <c r="M145" i="37"/>
  <c r="L145" i="37"/>
  <c r="J145" i="37"/>
  <c r="M144" i="37"/>
  <c r="L144" i="37"/>
  <c r="J144" i="37"/>
  <c r="N143" i="37"/>
  <c r="M143" i="37"/>
  <c r="L143" i="37"/>
  <c r="J143" i="37"/>
  <c r="M142" i="37"/>
  <c r="L142" i="37"/>
  <c r="J142" i="37"/>
  <c r="N142" i="37" s="1"/>
  <c r="L139" i="37"/>
  <c r="J139" i="37"/>
  <c r="N139" i="37" s="1"/>
  <c r="L138" i="37"/>
  <c r="L140" i="37" s="1"/>
  <c r="J138" i="37"/>
  <c r="J140" i="37" s="1"/>
  <c r="N140" i="37" s="1"/>
  <c r="M137" i="37"/>
  <c r="L137" i="37"/>
  <c r="N137" i="37" s="1"/>
  <c r="J137" i="37"/>
  <c r="M136" i="37"/>
  <c r="L136" i="37"/>
  <c r="J136" i="37"/>
  <c r="N136" i="37" s="1"/>
  <c r="M135" i="37"/>
  <c r="L135" i="37"/>
  <c r="N135" i="37" s="1"/>
  <c r="J135" i="37"/>
  <c r="M134" i="37"/>
  <c r="L134" i="37"/>
  <c r="N134" i="37" s="1"/>
  <c r="J134" i="37"/>
  <c r="M133" i="37"/>
  <c r="L133" i="37"/>
  <c r="N133" i="37" s="1"/>
  <c r="J133" i="37"/>
  <c r="N132" i="37"/>
  <c r="M132" i="37"/>
  <c r="L132" i="37"/>
  <c r="J132" i="37"/>
  <c r="M131" i="37"/>
  <c r="L131" i="37"/>
  <c r="N131" i="37" s="1"/>
  <c r="J131" i="37"/>
  <c r="N130" i="37"/>
  <c r="M130" i="37"/>
  <c r="L130" i="37"/>
  <c r="J130" i="37"/>
  <c r="M129" i="37"/>
  <c r="L129" i="37"/>
  <c r="N129" i="37" s="1"/>
  <c r="J129" i="37"/>
  <c r="M128" i="37"/>
  <c r="L128" i="37"/>
  <c r="N128" i="37" s="1"/>
  <c r="J128" i="37"/>
  <c r="M127" i="37"/>
  <c r="L127" i="37"/>
  <c r="N127" i="37" s="1"/>
  <c r="J127" i="37"/>
  <c r="M126" i="37"/>
  <c r="L126" i="37"/>
  <c r="J126" i="37"/>
  <c r="N126" i="37" s="1"/>
  <c r="M125" i="37"/>
  <c r="L125" i="37"/>
  <c r="N125" i="37" s="1"/>
  <c r="J125" i="37"/>
  <c r="M124" i="37"/>
  <c r="L124" i="37"/>
  <c r="J124" i="37"/>
  <c r="N124" i="37" s="1"/>
  <c r="M123" i="37"/>
  <c r="L123" i="37"/>
  <c r="N123" i="37" s="1"/>
  <c r="J123" i="37"/>
  <c r="M122" i="37"/>
  <c r="L122" i="37"/>
  <c r="J122" i="37"/>
  <c r="N122" i="37" s="1"/>
  <c r="M121" i="37"/>
  <c r="L121" i="37"/>
  <c r="N121" i="37" s="1"/>
  <c r="J121" i="37"/>
  <c r="M120" i="37"/>
  <c r="L120" i="37"/>
  <c r="J120" i="37"/>
  <c r="N120" i="37" s="1"/>
  <c r="M119" i="37"/>
  <c r="L119" i="37"/>
  <c r="N119" i="37" s="1"/>
  <c r="J119" i="37"/>
  <c r="M118" i="37"/>
  <c r="L118" i="37"/>
  <c r="N118" i="37" s="1"/>
  <c r="J118" i="37"/>
  <c r="M117" i="37"/>
  <c r="L117" i="37"/>
  <c r="N117" i="37" s="1"/>
  <c r="J117" i="37"/>
  <c r="N116" i="37"/>
  <c r="M116" i="37"/>
  <c r="L116" i="37"/>
  <c r="J116" i="37"/>
  <c r="M115" i="37"/>
  <c r="L115" i="37"/>
  <c r="N115" i="37" s="1"/>
  <c r="J115" i="37"/>
  <c r="N114" i="37"/>
  <c r="M114" i="37"/>
  <c r="L114" i="37"/>
  <c r="J114" i="37"/>
  <c r="M113" i="37"/>
  <c r="L113" i="37"/>
  <c r="N113" i="37" s="1"/>
  <c r="J113" i="37"/>
  <c r="M112" i="37"/>
  <c r="L112" i="37"/>
  <c r="N112" i="37" s="1"/>
  <c r="J112" i="37"/>
  <c r="M111" i="37"/>
  <c r="L111" i="37"/>
  <c r="N111" i="37" s="1"/>
  <c r="J111" i="37"/>
  <c r="M110" i="37"/>
  <c r="L110" i="37"/>
  <c r="J110" i="37"/>
  <c r="N110" i="37" s="1"/>
  <c r="M109" i="37"/>
  <c r="L109" i="37"/>
  <c r="N109" i="37" s="1"/>
  <c r="J109" i="37"/>
  <c r="M108" i="37"/>
  <c r="L108" i="37"/>
  <c r="J108" i="37"/>
  <c r="N108" i="37" s="1"/>
  <c r="M107" i="37"/>
  <c r="L107" i="37"/>
  <c r="N107" i="37" s="1"/>
  <c r="J107" i="37"/>
  <c r="M106" i="37"/>
  <c r="L106" i="37"/>
  <c r="J106" i="37"/>
  <c r="N106" i="37" s="1"/>
  <c r="M105" i="37"/>
  <c r="L105" i="37"/>
  <c r="N105" i="37" s="1"/>
  <c r="J105" i="37"/>
  <c r="M104" i="37"/>
  <c r="L104" i="37"/>
  <c r="J104" i="37"/>
  <c r="N104" i="37" s="1"/>
  <c r="M103" i="37"/>
  <c r="L103" i="37"/>
  <c r="N103" i="37" s="1"/>
  <c r="J103" i="37"/>
  <c r="M102" i="37"/>
  <c r="L102" i="37"/>
  <c r="N102" i="37" s="1"/>
  <c r="J102" i="37"/>
  <c r="M101" i="37"/>
  <c r="L101" i="37"/>
  <c r="N101" i="37" s="1"/>
  <c r="J101" i="37"/>
  <c r="N100" i="37"/>
  <c r="M100" i="37"/>
  <c r="L100" i="37"/>
  <c r="J100" i="37"/>
  <c r="M99" i="37"/>
  <c r="L99" i="37"/>
  <c r="N99" i="37" s="1"/>
  <c r="J99" i="37"/>
  <c r="N98" i="37"/>
  <c r="M98" i="37"/>
  <c r="L98" i="37"/>
  <c r="J98" i="37"/>
  <c r="M93" i="37"/>
  <c r="L93" i="37"/>
  <c r="J93" i="37"/>
  <c r="N93" i="37" s="1"/>
  <c r="M92" i="37"/>
  <c r="L92" i="37"/>
  <c r="J92" i="37"/>
  <c r="N92" i="37" s="1"/>
  <c r="M91" i="37"/>
  <c r="L91" i="37"/>
  <c r="J91" i="37"/>
  <c r="N91" i="37" s="1"/>
  <c r="M90" i="37"/>
  <c r="L90" i="37"/>
  <c r="L94" i="37" s="1"/>
  <c r="J90" i="37"/>
  <c r="J94" i="37" s="1"/>
  <c r="L635" i="36"/>
  <c r="J635" i="36"/>
  <c r="N635" i="36" s="1"/>
  <c r="L634" i="36"/>
  <c r="L636" i="36" s="1"/>
  <c r="J634" i="36"/>
  <c r="N634" i="36" s="1"/>
  <c r="M633" i="36"/>
  <c r="L633" i="36"/>
  <c r="J633" i="36"/>
  <c r="N633" i="36" s="1"/>
  <c r="M632" i="36"/>
  <c r="L632" i="36"/>
  <c r="J632" i="36"/>
  <c r="N632" i="36" s="1"/>
  <c r="M631" i="36"/>
  <c r="L631" i="36"/>
  <c r="J631" i="36"/>
  <c r="M630" i="36"/>
  <c r="L630" i="36"/>
  <c r="N630" i="36" s="1"/>
  <c r="J630" i="36"/>
  <c r="M629" i="36"/>
  <c r="L629" i="36"/>
  <c r="J629" i="36"/>
  <c r="N629" i="36" s="1"/>
  <c r="M628" i="36"/>
  <c r="L628" i="36"/>
  <c r="J628" i="36"/>
  <c r="N628" i="36" s="1"/>
  <c r="M627" i="36"/>
  <c r="L627" i="36"/>
  <c r="J627" i="36"/>
  <c r="M626" i="36"/>
  <c r="L626" i="36"/>
  <c r="N626" i="36" s="1"/>
  <c r="J626" i="36"/>
  <c r="M625" i="36"/>
  <c r="L625" i="36"/>
  <c r="J625" i="36"/>
  <c r="N625" i="36" s="1"/>
  <c r="M624" i="36"/>
  <c r="L624" i="36"/>
  <c r="J624" i="36"/>
  <c r="N624" i="36" s="1"/>
  <c r="M623" i="36"/>
  <c r="L623" i="36"/>
  <c r="J623" i="36"/>
  <c r="M622" i="36"/>
  <c r="L622" i="36"/>
  <c r="N622" i="36" s="1"/>
  <c r="J622" i="36"/>
  <c r="M621" i="36"/>
  <c r="L621" i="36"/>
  <c r="J621" i="36"/>
  <c r="N621" i="36" s="1"/>
  <c r="M620" i="36"/>
  <c r="L620" i="36"/>
  <c r="J620" i="36"/>
  <c r="N620" i="36" s="1"/>
  <c r="M619" i="36"/>
  <c r="L619" i="36"/>
  <c r="J619" i="36"/>
  <c r="M618" i="36"/>
  <c r="L618" i="36"/>
  <c r="N618" i="36" s="1"/>
  <c r="J618" i="36"/>
  <c r="M617" i="36"/>
  <c r="L617" i="36"/>
  <c r="J617" i="36"/>
  <c r="N617" i="36" s="1"/>
  <c r="M616" i="36"/>
  <c r="L616" i="36"/>
  <c r="J616" i="36"/>
  <c r="N616" i="36" s="1"/>
  <c r="M615" i="36"/>
  <c r="L615" i="36"/>
  <c r="J615" i="36"/>
  <c r="M614" i="36"/>
  <c r="L614" i="36"/>
  <c r="N614" i="36" s="1"/>
  <c r="J614" i="36"/>
  <c r="M613" i="36"/>
  <c r="L613" i="36"/>
  <c r="J613" i="36"/>
  <c r="N613" i="36" s="1"/>
  <c r="M612" i="36"/>
  <c r="L612" i="36"/>
  <c r="J612" i="36"/>
  <c r="N612" i="36" s="1"/>
  <c r="M611" i="36"/>
  <c r="L611" i="36"/>
  <c r="J611" i="36"/>
  <c r="M610" i="36"/>
  <c r="L610" i="36"/>
  <c r="N610" i="36" s="1"/>
  <c r="J610" i="36"/>
  <c r="M609" i="36"/>
  <c r="L609" i="36"/>
  <c r="J609" i="36"/>
  <c r="N609" i="36" s="1"/>
  <c r="M608" i="36"/>
  <c r="L608" i="36"/>
  <c r="J608" i="36"/>
  <c r="N608" i="36" s="1"/>
  <c r="M607" i="36"/>
  <c r="L607" i="36"/>
  <c r="J607" i="36"/>
  <c r="M606" i="36"/>
  <c r="L606" i="36"/>
  <c r="N606" i="36" s="1"/>
  <c r="J606" i="36"/>
  <c r="M605" i="36"/>
  <c r="L605" i="36"/>
  <c r="J605" i="36"/>
  <c r="N605" i="36" s="1"/>
  <c r="M604" i="36"/>
  <c r="L604" i="36"/>
  <c r="J604" i="36"/>
  <c r="N604" i="36" s="1"/>
  <c r="M603" i="36"/>
  <c r="L603" i="36"/>
  <c r="J603" i="36"/>
  <c r="L601" i="36"/>
  <c r="L600" i="36"/>
  <c r="J600" i="36"/>
  <c r="N600" i="36" s="1"/>
  <c r="L599" i="36"/>
  <c r="J599" i="36"/>
  <c r="M598" i="36"/>
  <c r="L598" i="36"/>
  <c r="J598" i="36"/>
  <c r="N598" i="36" s="1"/>
  <c r="M597" i="36"/>
  <c r="L597" i="36"/>
  <c r="J597" i="36"/>
  <c r="N597" i="36" s="1"/>
  <c r="M596" i="36"/>
  <c r="L596" i="36"/>
  <c r="J596" i="36"/>
  <c r="N596" i="36" s="1"/>
  <c r="M595" i="36"/>
  <c r="L595" i="36"/>
  <c r="J595" i="36"/>
  <c r="N595" i="36" s="1"/>
  <c r="M594" i="36"/>
  <c r="L594" i="36"/>
  <c r="J594" i="36"/>
  <c r="N594" i="36" s="1"/>
  <c r="M593" i="36"/>
  <c r="L593" i="36"/>
  <c r="J593" i="36"/>
  <c r="N593" i="36" s="1"/>
  <c r="M592" i="36"/>
  <c r="L592" i="36"/>
  <c r="J592" i="36"/>
  <c r="N592" i="36" s="1"/>
  <c r="M591" i="36"/>
  <c r="L591" i="36"/>
  <c r="J591" i="36"/>
  <c r="N591" i="36" s="1"/>
  <c r="M590" i="36"/>
  <c r="L590" i="36"/>
  <c r="J590" i="36"/>
  <c r="N590" i="36" s="1"/>
  <c r="M589" i="36"/>
  <c r="L589" i="36"/>
  <c r="J589" i="36"/>
  <c r="N589" i="36" s="1"/>
  <c r="M588" i="36"/>
  <c r="L588" i="36"/>
  <c r="J588" i="36"/>
  <c r="N588" i="36" s="1"/>
  <c r="M587" i="36"/>
  <c r="L587" i="36"/>
  <c r="J587" i="36"/>
  <c r="N587" i="36" s="1"/>
  <c r="M586" i="36"/>
  <c r="L586" i="36"/>
  <c r="J586" i="36"/>
  <c r="N586" i="36" s="1"/>
  <c r="M585" i="36"/>
  <c r="L585" i="36"/>
  <c r="J585" i="36"/>
  <c r="N585" i="36" s="1"/>
  <c r="M584" i="36"/>
  <c r="L584" i="36"/>
  <c r="J584" i="36"/>
  <c r="N584" i="36" s="1"/>
  <c r="M583" i="36"/>
  <c r="L583" i="36"/>
  <c r="J583" i="36"/>
  <c r="N583" i="36" s="1"/>
  <c r="M582" i="36"/>
  <c r="L582" i="36"/>
  <c r="J582" i="36"/>
  <c r="N582" i="36" s="1"/>
  <c r="M581" i="36"/>
  <c r="L581" i="36"/>
  <c r="J581" i="36"/>
  <c r="N581" i="36" s="1"/>
  <c r="M580" i="36"/>
  <c r="L580" i="36"/>
  <c r="J580" i="36"/>
  <c r="N580" i="36" s="1"/>
  <c r="M579" i="36"/>
  <c r="L579" i="36"/>
  <c r="J579" i="36"/>
  <c r="N579" i="36" s="1"/>
  <c r="M578" i="36"/>
  <c r="L578" i="36"/>
  <c r="J578" i="36"/>
  <c r="N578" i="36" s="1"/>
  <c r="M577" i="36"/>
  <c r="L577" i="36"/>
  <c r="J577" i="36"/>
  <c r="N577" i="36" s="1"/>
  <c r="M576" i="36"/>
  <c r="L576" i="36"/>
  <c r="J576" i="36"/>
  <c r="N576" i="36" s="1"/>
  <c r="M575" i="36"/>
  <c r="L575" i="36"/>
  <c r="J575" i="36"/>
  <c r="N575" i="36" s="1"/>
  <c r="M574" i="36"/>
  <c r="L574" i="36"/>
  <c r="J574" i="36"/>
  <c r="N574" i="36" s="1"/>
  <c r="M573" i="36"/>
  <c r="L573" i="36"/>
  <c r="J573" i="36"/>
  <c r="N573" i="36" s="1"/>
  <c r="M572" i="36"/>
  <c r="L572" i="36"/>
  <c r="J572" i="36"/>
  <c r="N572" i="36" s="1"/>
  <c r="M571" i="36"/>
  <c r="L571" i="36"/>
  <c r="J571" i="36"/>
  <c r="N571" i="36" s="1"/>
  <c r="M570" i="36"/>
  <c r="L570" i="36"/>
  <c r="J570" i="36"/>
  <c r="N570" i="36" s="1"/>
  <c r="M569" i="36"/>
  <c r="L569" i="36"/>
  <c r="J569" i="36"/>
  <c r="N569" i="36" s="1"/>
  <c r="M568" i="36"/>
  <c r="L568" i="36"/>
  <c r="J568" i="36"/>
  <c r="N568" i="36" s="1"/>
  <c r="L565" i="36"/>
  <c r="J565" i="36"/>
  <c r="L564" i="36"/>
  <c r="J564" i="36"/>
  <c r="M563" i="36"/>
  <c r="L563" i="36"/>
  <c r="J563" i="36"/>
  <c r="M562" i="36"/>
  <c r="L562" i="36"/>
  <c r="J562" i="36"/>
  <c r="N562" i="36" s="1"/>
  <c r="M561" i="36"/>
  <c r="L561" i="36"/>
  <c r="J561" i="36"/>
  <c r="M560" i="36"/>
  <c r="L560" i="36"/>
  <c r="J560" i="36"/>
  <c r="N560" i="36" s="1"/>
  <c r="M559" i="36"/>
  <c r="L559" i="36"/>
  <c r="J559" i="36"/>
  <c r="M558" i="36"/>
  <c r="L558" i="36"/>
  <c r="J558" i="36"/>
  <c r="N558" i="36" s="1"/>
  <c r="M557" i="36"/>
  <c r="L557" i="36"/>
  <c r="J557" i="36"/>
  <c r="M556" i="36"/>
  <c r="L556" i="36"/>
  <c r="J556" i="36"/>
  <c r="N556" i="36" s="1"/>
  <c r="M555" i="36"/>
  <c r="L555" i="36"/>
  <c r="J555" i="36"/>
  <c r="M554" i="36"/>
  <c r="L554" i="36"/>
  <c r="J554" i="36"/>
  <c r="N554" i="36" s="1"/>
  <c r="M553" i="36"/>
  <c r="L553" i="36"/>
  <c r="J553" i="36"/>
  <c r="M552" i="36"/>
  <c r="L552" i="36"/>
  <c r="J552" i="36"/>
  <c r="N552" i="36" s="1"/>
  <c r="M551" i="36"/>
  <c r="L551" i="36"/>
  <c r="J551" i="36"/>
  <c r="M550" i="36"/>
  <c r="L550" i="36"/>
  <c r="J550" i="36"/>
  <c r="N550" i="36" s="1"/>
  <c r="M549" i="36"/>
  <c r="L549" i="36"/>
  <c r="J549" i="36"/>
  <c r="M548" i="36"/>
  <c r="L548" i="36"/>
  <c r="J548" i="36"/>
  <c r="N548" i="36" s="1"/>
  <c r="M547" i="36"/>
  <c r="L547" i="36"/>
  <c r="J547" i="36"/>
  <c r="M546" i="36"/>
  <c r="L546" i="36"/>
  <c r="J546" i="36"/>
  <c r="N546" i="36" s="1"/>
  <c r="M545" i="36"/>
  <c r="L545" i="36"/>
  <c r="J545" i="36"/>
  <c r="M544" i="36"/>
  <c r="L544" i="36"/>
  <c r="J544" i="36"/>
  <c r="N544" i="36" s="1"/>
  <c r="M543" i="36"/>
  <c r="L543" i="36"/>
  <c r="J543" i="36"/>
  <c r="M542" i="36"/>
  <c r="L542" i="36"/>
  <c r="J542" i="36"/>
  <c r="N542" i="36" s="1"/>
  <c r="M541" i="36"/>
  <c r="L541" i="36"/>
  <c r="J541" i="36"/>
  <c r="M540" i="36"/>
  <c r="L540" i="36"/>
  <c r="J540" i="36"/>
  <c r="N540" i="36" s="1"/>
  <c r="M539" i="36"/>
  <c r="L539" i="36"/>
  <c r="J539" i="36"/>
  <c r="M538" i="36"/>
  <c r="L538" i="36"/>
  <c r="J538" i="36"/>
  <c r="N538" i="36" s="1"/>
  <c r="M537" i="36"/>
  <c r="L537" i="36"/>
  <c r="J537" i="36"/>
  <c r="M536" i="36"/>
  <c r="L536" i="36"/>
  <c r="J536" i="36"/>
  <c r="N536" i="36" s="1"/>
  <c r="M535" i="36"/>
  <c r="L535" i="36"/>
  <c r="J535" i="36"/>
  <c r="M534" i="36"/>
  <c r="L534" i="36"/>
  <c r="J534" i="36"/>
  <c r="N534" i="36" s="1"/>
  <c r="M533" i="36"/>
  <c r="L533" i="36"/>
  <c r="J533" i="36"/>
  <c r="L530" i="36"/>
  <c r="J530" i="36"/>
  <c r="N530" i="36" s="1"/>
  <c r="L529" i="36"/>
  <c r="L531" i="36" s="1"/>
  <c r="J529" i="36"/>
  <c r="M528" i="36"/>
  <c r="L528" i="36"/>
  <c r="J528" i="36"/>
  <c r="M527" i="36"/>
  <c r="L527" i="36"/>
  <c r="N527" i="36" s="1"/>
  <c r="J527" i="36"/>
  <c r="M526" i="36"/>
  <c r="L526" i="36"/>
  <c r="J526" i="36"/>
  <c r="M525" i="36"/>
  <c r="L525" i="36"/>
  <c r="N525" i="36" s="1"/>
  <c r="J525" i="36"/>
  <c r="M524" i="36"/>
  <c r="L524" i="36"/>
  <c r="J524" i="36"/>
  <c r="M523" i="36"/>
  <c r="L523" i="36"/>
  <c r="N523" i="36" s="1"/>
  <c r="J523" i="36"/>
  <c r="M522" i="36"/>
  <c r="L522" i="36"/>
  <c r="J522" i="36"/>
  <c r="M521" i="36"/>
  <c r="L521" i="36"/>
  <c r="N521" i="36" s="1"/>
  <c r="J521" i="36"/>
  <c r="M520" i="36"/>
  <c r="L520" i="36"/>
  <c r="J520" i="36"/>
  <c r="M519" i="36"/>
  <c r="L519" i="36"/>
  <c r="N519" i="36" s="1"/>
  <c r="J519" i="36"/>
  <c r="M518" i="36"/>
  <c r="L518" i="36"/>
  <c r="J518" i="36"/>
  <c r="M517" i="36"/>
  <c r="L517" i="36"/>
  <c r="N517" i="36" s="1"/>
  <c r="J517" i="36"/>
  <c r="M516" i="36"/>
  <c r="L516" i="36"/>
  <c r="J516" i="36"/>
  <c r="M515" i="36"/>
  <c r="L515" i="36"/>
  <c r="N515" i="36" s="1"/>
  <c r="J515" i="36"/>
  <c r="M514" i="36"/>
  <c r="L514" i="36"/>
  <c r="J514" i="36"/>
  <c r="M513" i="36"/>
  <c r="L513" i="36"/>
  <c r="N513" i="36" s="1"/>
  <c r="J513" i="36"/>
  <c r="M512" i="36"/>
  <c r="L512" i="36"/>
  <c r="J512" i="36"/>
  <c r="M511" i="36"/>
  <c r="L511" i="36"/>
  <c r="N511" i="36" s="1"/>
  <c r="J511" i="36"/>
  <c r="M510" i="36"/>
  <c r="L510" i="36"/>
  <c r="J510" i="36"/>
  <c r="M509" i="36"/>
  <c r="L509" i="36"/>
  <c r="N509" i="36" s="1"/>
  <c r="J509" i="36"/>
  <c r="M508" i="36"/>
  <c r="L508" i="36"/>
  <c r="J508" i="36"/>
  <c r="M507" i="36"/>
  <c r="L507" i="36"/>
  <c r="J507" i="36"/>
  <c r="N507" i="36" s="1"/>
  <c r="M506" i="36"/>
  <c r="L506" i="36"/>
  <c r="N506" i="36" s="1"/>
  <c r="J506" i="36"/>
  <c r="M505" i="36"/>
  <c r="L505" i="36"/>
  <c r="N505" i="36" s="1"/>
  <c r="J505" i="36"/>
  <c r="M504" i="36"/>
  <c r="L504" i="36"/>
  <c r="J504" i="36"/>
  <c r="M503" i="36"/>
  <c r="L503" i="36"/>
  <c r="N503" i="36" s="1"/>
  <c r="J503" i="36"/>
  <c r="M502" i="36"/>
  <c r="L502" i="36"/>
  <c r="J502" i="36"/>
  <c r="M501" i="36"/>
  <c r="L501" i="36"/>
  <c r="N501" i="36" s="1"/>
  <c r="J501" i="36"/>
  <c r="M500" i="36"/>
  <c r="L500" i="36"/>
  <c r="J500" i="36"/>
  <c r="M499" i="36"/>
  <c r="L499" i="36"/>
  <c r="J499" i="36"/>
  <c r="N499" i="36" s="1"/>
  <c r="M498" i="36"/>
  <c r="L498" i="36"/>
  <c r="N498" i="36" s="1"/>
  <c r="J498" i="36"/>
  <c r="L495" i="36"/>
  <c r="J495" i="36"/>
  <c r="N495" i="36" s="1"/>
  <c r="L494" i="36"/>
  <c r="L496" i="36" s="1"/>
  <c r="J494" i="36"/>
  <c r="M493" i="36"/>
  <c r="L493" i="36"/>
  <c r="N493" i="36" s="1"/>
  <c r="J493" i="36"/>
  <c r="M492" i="36"/>
  <c r="L492" i="36"/>
  <c r="J492" i="36"/>
  <c r="N492" i="36" s="1"/>
  <c r="M491" i="36"/>
  <c r="L491" i="36"/>
  <c r="J491" i="36"/>
  <c r="N491" i="36" s="1"/>
  <c r="M490" i="36"/>
  <c r="L490" i="36"/>
  <c r="J490" i="36"/>
  <c r="M489" i="36"/>
  <c r="L489" i="36"/>
  <c r="N489" i="36" s="1"/>
  <c r="J489" i="36"/>
  <c r="M488" i="36"/>
  <c r="L488" i="36"/>
  <c r="J488" i="36"/>
  <c r="N488" i="36" s="1"/>
  <c r="M487" i="36"/>
  <c r="L487" i="36"/>
  <c r="J487" i="36"/>
  <c r="N487" i="36" s="1"/>
  <c r="M486" i="36"/>
  <c r="L486" i="36"/>
  <c r="J486" i="36"/>
  <c r="M485" i="36"/>
  <c r="L485" i="36"/>
  <c r="N485" i="36" s="1"/>
  <c r="J485" i="36"/>
  <c r="M484" i="36"/>
  <c r="L484" i="36"/>
  <c r="J484" i="36"/>
  <c r="N484" i="36" s="1"/>
  <c r="M483" i="36"/>
  <c r="L483" i="36"/>
  <c r="J483" i="36"/>
  <c r="N483" i="36" s="1"/>
  <c r="M482" i="36"/>
  <c r="L482" i="36"/>
  <c r="J482" i="36"/>
  <c r="M481" i="36"/>
  <c r="L481" i="36"/>
  <c r="N481" i="36" s="1"/>
  <c r="J481" i="36"/>
  <c r="M480" i="36"/>
  <c r="L480" i="36"/>
  <c r="J480" i="36"/>
  <c r="N480" i="36" s="1"/>
  <c r="M479" i="36"/>
  <c r="L479" i="36"/>
  <c r="J479" i="36"/>
  <c r="N479" i="36" s="1"/>
  <c r="M478" i="36"/>
  <c r="L478" i="36"/>
  <c r="J478" i="36"/>
  <c r="M477" i="36"/>
  <c r="L477" i="36"/>
  <c r="N477" i="36" s="1"/>
  <c r="J477" i="36"/>
  <c r="M476" i="36"/>
  <c r="L476" i="36"/>
  <c r="J476" i="36"/>
  <c r="N476" i="36" s="1"/>
  <c r="M475" i="36"/>
  <c r="L475" i="36"/>
  <c r="J475" i="36"/>
  <c r="N475" i="36" s="1"/>
  <c r="M474" i="36"/>
  <c r="L474" i="36"/>
  <c r="J474" i="36"/>
  <c r="M473" i="36"/>
  <c r="L473" i="36"/>
  <c r="N473" i="36" s="1"/>
  <c r="J473" i="36"/>
  <c r="M472" i="36"/>
  <c r="L472" i="36"/>
  <c r="J472" i="36"/>
  <c r="N472" i="36" s="1"/>
  <c r="M471" i="36"/>
  <c r="L471" i="36"/>
  <c r="J471" i="36"/>
  <c r="N471" i="36" s="1"/>
  <c r="M470" i="36"/>
  <c r="L470" i="36"/>
  <c r="J470" i="36"/>
  <c r="M469" i="36"/>
  <c r="L469" i="36"/>
  <c r="N469" i="36" s="1"/>
  <c r="J469" i="36"/>
  <c r="M468" i="36"/>
  <c r="L468" i="36"/>
  <c r="J468" i="36"/>
  <c r="N468" i="36" s="1"/>
  <c r="M467" i="36"/>
  <c r="L467" i="36"/>
  <c r="J467" i="36"/>
  <c r="N467" i="36" s="1"/>
  <c r="M466" i="36"/>
  <c r="L466" i="36"/>
  <c r="J466" i="36"/>
  <c r="M465" i="36"/>
  <c r="L465" i="36"/>
  <c r="N465" i="36" s="1"/>
  <c r="J465" i="36"/>
  <c r="M464" i="36"/>
  <c r="L464" i="36"/>
  <c r="J464" i="36"/>
  <c r="N464" i="36" s="1"/>
  <c r="M463" i="36"/>
  <c r="L463" i="36"/>
  <c r="J463" i="36"/>
  <c r="N463" i="36" s="1"/>
  <c r="L460" i="36"/>
  <c r="J460" i="36"/>
  <c r="L459" i="36"/>
  <c r="L461" i="36" s="1"/>
  <c r="J459" i="36"/>
  <c r="M458" i="36"/>
  <c r="L458" i="36"/>
  <c r="J458" i="36"/>
  <c r="M457" i="36"/>
  <c r="L457" i="36"/>
  <c r="J457" i="36"/>
  <c r="N457" i="36" s="1"/>
  <c r="M456" i="36"/>
  <c r="L456" i="36"/>
  <c r="N456" i="36" s="1"/>
  <c r="J456" i="36"/>
  <c r="M455" i="36"/>
  <c r="L455" i="36"/>
  <c r="N455" i="36" s="1"/>
  <c r="J455" i="36"/>
  <c r="M454" i="36"/>
  <c r="L454" i="36"/>
  <c r="J454" i="36"/>
  <c r="M453" i="36"/>
  <c r="L453" i="36"/>
  <c r="J453" i="36"/>
  <c r="N453" i="36" s="1"/>
  <c r="M452" i="36"/>
  <c r="L452" i="36"/>
  <c r="N452" i="36" s="1"/>
  <c r="J452" i="36"/>
  <c r="M451" i="36"/>
  <c r="L451" i="36"/>
  <c r="N451" i="36" s="1"/>
  <c r="J451" i="36"/>
  <c r="M450" i="36"/>
  <c r="L450" i="36"/>
  <c r="J450" i="36"/>
  <c r="M449" i="36"/>
  <c r="L449" i="36"/>
  <c r="J449" i="36"/>
  <c r="N449" i="36" s="1"/>
  <c r="M448" i="36"/>
  <c r="L448" i="36"/>
  <c r="N448" i="36" s="1"/>
  <c r="J448" i="36"/>
  <c r="M447" i="36"/>
  <c r="L447" i="36"/>
  <c r="N447" i="36" s="1"/>
  <c r="J447" i="36"/>
  <c r="M446" i="36"/>
  <c r="L446" i="36"/>
  <c r="J446" i="36"/>
  <c r="M445" i="36"/>
  <c r="L445" i="36"/>
  <c r="J445" i="36"/>
  <c r="N445" i="36" s="1"/>
  <c r="M444" i="36"/>
  <c r="L444" i="36"/>
  <c r="N444" i="36" s="1"/>
  <c r="J444" i="36"/>
  <c r="M443" i="36"/>
  <c r="L443" i="36"/>
  <c r="N443" i="36" s="1"/>
  <c r="J443" i="36"/>
  <c r="M442" i="36"/>
  <c r="L442" i="36"/>
  <c r="J442" i="36"/>
  <c r="M441" i="36"/>
  <c r="L441" i="36"/>
  <c r="J441" i="36"/>
  <c r="N441" i="36" s="1"/>
  <c r="M440" i="36"/>
  <c r="L440" i="36"/>
  <c r="N440" i="36" s="1"/>
  <c r="J440" i="36"/>
  <c r="M439" i="36"/>
  <c r="L439" i="36"/>
  <c r="N439" i="36" s="1"/>
  <c r="J439" i="36"/>
  <c r="M438" i="36"/>
  <c r="L438" i="36"/>
  <c r="J438" i="36"/>
  <c r="M437" i="36"/>
  <c r="L437" i="36"/>
  <c r="J437" i="36"/>
  <c r="N437" i="36" s="1"/>
  <c r="M436" i="36"/>
  <c r="L436" i="36"/>
  <c r="N436" i="36" s="1"/>
  <c r="J436" i="36"/>
  <c r="M435" i="36"/>
  <c r="L435" i="36"/>
  <c r="N435" i="36" s="1"/>
  <c r="J435" i="36"/>
  <c r="M434" i="36"/>
  <c r="L434" i="36"/>
  <c r="J434" i="36"/>
  <c r="M433" i="36"/>
  <c r="L433" i="36"/>
  <c r="J433" i="36"/>
  <c r="N433" i="36" s="1"/>
  <c r="M432" i="36"/>
  <c r="L432" i="36"/>
  <c r="N432" i="36" s="1"/>
  <c r="J432" i="36"/>
  <c r="M431" i="36"/>
  <c r="L431" i="36"/>
  <c r="N431" i="36" s="1"/>
  <c r="J431" i="36"/>
  <c r="M430" i="36"/>
  <c r="L430" i="36"/>
  <c r="J430" i="36"/>
  <c r="M429" i="36"/>
  <c r="L429" i="36"/>
  <c r="J429" i="36"/>
  <c r="N429" i="36" s="1"/>
  <c r="M428" i="36"/>
  <c r="L428" i="36"/>
  <c r="N428" i="36" s="1"/>
  <c r="J428" i="36"/>
  <c r="L425" i="36"/>
  <c r="N425" i="36" s="1"/>
  <c r="J425" i="36"/>
  <c r="L424" i="36"/>
  <c r="L426" i="36" s="1"/>
  <c r="J424" i="36"/>
  <c r="J426" i="36" s="1"/>
  <c r="M423" i="36"/>
  <c r="L423" i="36"/>
  <c r="J423" i="36"/>
  <c r="N423" i="36" s="1"/>
  <c r="M422" i="36"/>
  <c r="L422" i="36"/>
  <c r="J422" i="36"/>
  <c r="M421" i="36"/>
  <c r="L421" i="36"/>
  <c r="J421" i="36"/>
  <c r="N421" i="36" s="1"/>
  <c r="M420" i="36"/>
  <c r="L420" i="36"/>
  <c r="J420" i="36"/>
  <c r="M419" i="36"/>
  <c r="L419" i="36"/>
  <c r="J419" i="36"/>
  <c r="N419" i="36" s="1"/>
  <c r="M418" i="36"/>
  <c r="L418" i="36"/>
  <c r="J418" i="36"/>
  <c r="M417" i="36"/>
  <c r="L417" i="36"/>
  <c r="J417" i="36"/>
  <c r="N417" i="36" s="1"/>
  <c r="M416" i="36"/>
  <c r="L416" i="36"/>
  <c r="J416" i="36"/>
  <c r="M415" i="36"/>
  <c r="L415" i="36"/>
  <c r="J415" i="36"/>
  <c r="N415" i="36" s="1"/>
  <c r="M414" i="36"/>
  <c r="L414" i="36"/>
  <c r="J414" i="36"/>
  <c r="M413" i="36"/>
  <c r="L413" i="36"/>
  <c r="J413" i="36"/>
  <c r="N413" i="36" s="1"/>
  <c r="M412" i="36"/>
  <c r="L412" i="36"/>
  <c r="J412" i="36"/>
  <c r="M411" i="36"/>
  <c r="L411" i="36"/>
  <c r="J411" i="36"/>
  <c r="N411" i="36" s="1"/>
  <c r="M410" i="36"/>
  <c r="L410" i="36"/>
  <c r="J410" i="36"/>
  <c r="M409" i="36"/>
  <c r="L409" i="36"/>
  <c r="J409" i="36"/>
  <c r="N409" i="36" s="1"/>
  <c r="M408" i="36"/>
  <c r="L408" i="36"/>
  <c r="J408" i="36"/>
  <c r="M407" i="36"/>
  <c r="L407" i="36"/>
  <c r="J407" i="36"/>
  <c r="N407" i="36" s="1"/>
  <c r="M406" i="36"/>
  <c r="L406" i="36"/>
  <c r="J406" i="36"/>
  <c r="M405" i="36"/>
  <c r="L405" i="36"/>
  <c r="J405" i="36"/>
  <c r="N405" i="36" s="1"/>
  <c r="M404" i="36"/>
  <c r="L404" i="36"/>
  <c r="J404" i="36"/>
  <c r="M403" i="36"/>
  <c r="L403" i="36"/>
  <c r="J403" i="36"/>
  <c r="N403" i="36" s="1"/>
  <c r="M402" i="36"/>
  <c r="L402" i="36"/>
  <c r="J402" i="36"/>
  <c r="M401" i="36"/>
  <c r="L401" i="36"/>
  <c r="J401" i="36"/>
  <c r="N401" i="36" s="1"/>
  <c r="M400" i="36"/>
  <c r="L400" i="36"/>
  <c r="J400" i="36"/>
  <c r="M399" i="36"/>
  <c r="L399" i="36"/>
  <c r="J399" i="36"/>
  <c r="N399" i="36" s="1"/>
  <c r="M398" i="36"/>
  <c r="L398" i="36"/>
  <c r="J398" i="36"/>
  <c r="M397" i="36"/>
  <c r="L397" i="36"/>
  <c r="J397" i="36"/>
  <c r="N397" i="36" s="1"/>
  <c r="M396" i="36"/>
  <c r="L396" i="36"/>
  <c r="J396" i="36"/>
  <c r="M395" i="36"/>
  <c r="L395" i="36"/>
  <c r="J395" i="36"/>
  <c r="N395" i="36" s="1"/>
  <c r="M394" i="36"/>
  <c r="L394" i="36"/>
  <c r="J394" i="36"/>
  <c r="M393" i="36"/>
  <c r="L393" i="36"/>
  <c r="J393" i="36"/>
  <c r="N393" i="36" s="1"/>
  <c r="L390" i="36"/>
  <c r="J390" i="36"/>
  <c r="N390" i="36" s="1"/>
  <c r="L389" i="36"/>
  <c r="J389" i="36"/>
  <c r="J391" i="36" s="1"/>
  <c r="M388" i="36"/>
  <c r="L388" i="36"/>
  <c r="J388" i="36"/>
  <c r="N388" i="36" s="1"/>
  <c r="M387" i="36"/>
  <c r="L387" i="36"/>
  <c r="N387" i="36" s="1"/>
  <c r="J387" i="36"/>
  <c r="M386" i="36"/>
  <c r="L386" i="36"/>
  <c r="N386" i="36" s="1"/>
  <c r="J386" i="36"/>
  <c r="M385" i="36"/>
  <c r="L385" i="36"/>
  <c r="J385" i="36"/>
  <c r="M384" i="36"/>
  <c r="L384" i="36"/>
  <c r="N384" i="36" s="1"/>
  <c r="J384" i="36"/>
  <c r="M383" i="36"/>
  <c r="L383" i="36"/>
  <c r="J383" i="36"/>
  <c r="M382" i="36"/>
  <c r="L382" i="36"/>
  <c r="N382" i="36" s="1"/>
  <c r="J382" i="36"/>
  <c r="M381" i="36"/>
  <c r="L381" i="36"/>
  <c r="J381" i="36"/>
  <c r="M380" i="36"/>
  <c r="L380" i="36"/>
  <c r="J380" i="36"/>
  <c r="N380" i="36" s="1"/>
  <c r="M379" i="36"/>
  <c r="L379" i="36"/>
  <c r="N379" i="36" s="1"/>
  <c r="J379" i="36"/>
  <c r="M378" i="36"/>
  <c r="L378" i="36"/>
  <c r="N378" i="36" s="1"/>
  <c r="J378" i="36"/>
  <c r="M377" i="36"/>
  <c r="L377" i="36"/>
  <c r="J377" i="36"/>
  <c r="M376" i="36"/>
  <c r="L376" i="36"/>
  <c r="N376" i="36" s="1"/>
  <c r="J376" i="36"/>
  <c r="M375" i="36"/>
  <c r="L375" i="36"/>
  <c r="J375" i="36"/>
  <c r="M374" i="36"/>
  <c r="L374" i="36"/>
  <c r="N374" i="36" s="1"/>
  <c r="J374" i="36"/>
  <c r="M373" i="36"/>
  <c r="L373" i="36"/>
  <c r="J373" i="36"/>
  <c r="M372" i="36"/>
  <c r="L372" i="36"/>
  <c r="J372" i="36"/>
  <c r="N372" i="36" s="1"/>
  <c r="M371" i="36"/>
  <c r="L371" i="36"/>
  <c r="N371" i="36" s="1"/>
  <c r="J371" i="36"/>
  <c r="M370" i="36"/>
  <c r="L370" i="36"/>
  <c r="N370" i="36" s="1"/>
  <c r="J370" i="36"/>
  <c r="M369" i="36"/>
  <c r="L369" i="36"/>
  <c r="J369" i="36"/>
  <c r="M368" i="36"/>
  <c r="L368" i="36"/>
  <c r="N368" i="36" s="1"/>
  <c r="J368" i="36"/>
  <c r="M367" i="36"/>
  <c r="L367" i="36"/>
  <c r="J367" i="36"/>
  <c r="M366" i="36"/>
  <c r="L366" i="36"/>
  <c r="N366" i="36" s="1"/>
  <c r="J366" i="36"/>
  <c r="M365" i="36"/>
  <c r="L365" i="36"/>
  <c r="J365" i="36"/>
  <c r="M364" i="36"/>
  <c r="L364" i="36"/>
  <c r="J364" i="36"/>
  <c r="N364" i="36" s="1"/>
  <c r="M363" i="36"/>
  <c r="L363" i="36"/>
  <c r="N363" i="36" s="1"/>
  <c r="J363" i="36"/>
  <c r="M362" i="36"/>
  <c r="L362" i="36"/>
  <c r="N362" i="36" s="1"/>
  <c r="J362" i="36"/>
  <c r="M361" i="36"/>
  <c r="L361" i="36"/>
  <c r="J361" i="36"/>
  <c r="M360" i="36"/>
  <c r="L360" i="36"/>
  <c r="N360" i="36" s="1"/>
  <c r="J360" i="36"/>
  <c r="M359" i="36"/>
  <c r="L359" i="36"/>
  <c r="J359" i="36"/>
  <c r="M358" i="36"/>
  <c r="L358" i="36"/>
  <c r="N358" i="36" s="1"/>
  <c r="J358" i="36"/>
  <c r="L355" i="36"/>
  <c r="J355" i="36"/>
  <c r="L354" i="36"/>
  <c r="J354" i="36"/>
  <c r="N354" i="36" s="1"/>
  <c r="M353" i="36"/>
  <c r="L353" i="36"/>
  <c r="J353" i="36"/>
  <c r="M352" i="36"/>
  <c r="L352" i="36"/>
  <c r="N352" i="36" s="1"/>
  <c r="J352" i="36"/>
  <c r="M351" i="36"/>
  <c r="L351" i="36"/>
  <c r="J351" i="36"/>
  <c r="N351" i="36" s="1"/>
  <c r="M350" i="36"/>
  <c r="L350" i="36"/>
  <c r="J350" i="36"/>
  <c r="N350" i="36" s="1"/>
  <c r="M349" i="36"/>
  <c r="L349" i="36"/>
  <c r="J349" i="36"/>
  <c r="M348" i="36"/>
  <c r="L348" i="36"/>
  <c r="N348" i="36" s="1"/>
  <c r="J348" i="36"/>
  <c r="M347" i="36"/>
  <c r="L347" i="36"/>
  <c r="J347" i="36"/>
  <c r="N347" i="36" s="1"/>
  <c r="M346" i="36"/>
  <c r="L346" i="36"/>
  <c r="J346" i="36"/>
  <c r="N346" i="36" s="1"/>
  <c r="M345" i="36"/>
  <c r="L345" i="36"/>
  <c r="J345" i="36"/>
  <c r="M344" i="36"/>
  <c r="L344" i="36"/>
  <c r="N344" i="36" s="1"/>
  <c r="J344" i="36"/>
  <c r="M343" i="36"/>
  <c r="L343" i="36"/>
  <c r="J343" i="36"/>
  <c r="N343" i="36" s="1"/>
  <c r="M342" i="36"/>
  <c r="L342" i="36"/>
  <c r="J342" i="36"/>
  <c r="N342" i="36" s="1"/>
  <c r="M341" i="36"/>
  <c r="L341" i="36"/>
  <c r="J341" i="36"/>
  <c r="M340" i="36"/>
  <c r="L340" i="36"/>
  <c r="N340" i="36" s="1"/>
  <c r="J340" i="36"/>
  <c r="M339" i="36"/>
  <c r="L339" i="36"/>
  <c r="J339" i="36"/>
  <c r="N339" i="36" s="1"/>
  <c r="M338" i="36"/>
  <c r="L338" i="36"/>
  <c r="J338" i="36"/>
  <c r="N338" i="36" s="1"/>
  <c r="M337" i="36"/>
  <c r="L337" i="36"/>
  <c r="J337" i="36"/>
  <c r="M336" i="36"/>
  <c r="L336" i="36"/>
  <c r="N336" i="36" s="1"/>
  <c r="J336" i="36"/>
  <c r="M335" i="36"/>
  <c r="L335" i="36"/>
  <c r="J335" i="36"/>
  <c r="N335" i="36" s="1"/>
  <c r="M334" i="36"/>
  <c r="L334" i="36"/>
  <c r="J334" i="36"/>
  <c r="N334" i="36" s="1"/>
  <c r="M333" i="36"/>
  <c r="L333" i="36"/>
  <c r="J333" i="36"/>
  <c r="M332" i="36"/>
  <c r="L332" i="36"/>
  <c r="N332" i="36" s="1"/>
  <c r="J332" i="36"/>
  <c r="M331" i="36"/>
  <c r="L331" i="36"/>
  <c r="J331" i="36"/>
  <c r="N331" i="36" s="1"/>
  <c r="M330" i="36"/>
  <c r="L330" i="36"/>
  <c r="J330" i="36"/>
  <c r="N330" i="36" s="1"/>
  <c r="M329" i="36"/>
  <c r="L329" i="36"/>
  <c r="J329" i="36"/>
  <c r="M328" i="36"/>
  <c r="L328" i="36"/>
  <c r="N328" i="36" s="1"/>
  <c r="J328" i="36"/>
  <c r="M327" i="36"/>
  <c r="L327" i="36"/>
  <c r="J327" i="36"/>
  <c r="N327" i="36" s="1"/>
  <c r="M326" i="36"/>
  <c r="L326" i="36"/>
  <c r="J326" i="36"/>
  <c r="N326" i="36" s="1"/>
  <c r="M325" i="36"/>
  <c r="L325" i="36"/>
  <c r="J325" i="36"/>
  <c r="M324" i="36"/>
  <c r="L324" i="36"/>
  <c r="N324" i="36" s="1"/>
  <c r="J324" i="36"/>
  <c r="M323" i="36"/>
  <c r="L323" i="36"/>
  <c r="J323" i="36"/>
  <c r="N323" i="36" s="1"/>
  <c r="L320" i="36"/>
  <c r="J320" i="36"/>
  <c r="N320" i="36" s="1"/>
  <c r="L319" i="36"/>
  <c r="L321" i="36" s="1"/>
  <c r="J319" i="36"/>
  <c r="M318" i="36"/>
  <c r="L318" i="36"/>
  <c r="J318" i="36"/>
  <c r="N318" i="36" s="1"/>
  <c r="M317" i="36"/>
  <c r="L317" i="36"/>
  <c r="J317" i="36"/>
  <c r="M316" i="36"/>
  <c r="L316" i="36"/>
  <c r="N316" i="36" s="1"/>
  <c r="J316" i="36"/>
  <c r="M315" i="36"/>
  <c r="L315" i="36"/>
  <c r="J315" i="36"/>
  <c r="N315" i="36" s="1"/>
  <c r="M314" i="36"/>
  <c r="L314" i="36"/>
  <c r="J314" i="36"/>
  <c r="N314" i="36" s="1"/>
  <c r="M313" i="36"/>
  <c r="L313" i="36"/>
  <c r="J313" i="36"/>
  <c r="M312" i="36"/>
  <c r="L312" i="36"/>
  <c r="N312" i="36" s="1"/>
  <c r="J312" i="36"/>
  <c r="M311" i="36"/>
  <c r="L311" i="36"/>
  <c r="J311" i="36"/>
  <c r="N311" i="36" s="1"/>
  <c r="M310" i="36"/>
  <c r="L310" i="36"/>
  <c r="J310" i="36"/>
  <c r="N310" i="36" s="1"/>
  <c r="M309" i="36"/>
  <c r="L309" i="36"/>
  <c r="J309" i="36"/>
  <c r="M308" i="36"/>
  <c r="L308" i="36"/>
  <c r="N308" i="36" s="1"/>
  <c r="J308" i="36"/>
  <c r="M307" i="36"/>
  <c r="L307" i="36"/>
  <c r="J307" i="36"/>
  <c r="N307" i="36" s="1"/>
  <c r="M306" i="36"/>
  <c r="L306" i="36"/>
  <c r="J306" i="36"/>
  <c r="N306" i="36" s="1"/>
  <c r="M305" i="36"/>
  <c r="L305" i="36"/>
  <c r="J305" i="36"/>
  <c r="M304" i="36"/>
  <c r="L304" i="36"/>
  <c r="N304" i="36" s="1"/>
  <c r="J304" i="36"/>
  <c r="M303" i="36"/>
  <c r="L303" i="36"/>
  <c r="J303" i="36"/>
  <c r="N303" i="36" s="1"/>
  <c r="M302" i="36"/>
  <c r="L302" i="36"/>
  <c r="J302" i="36"/>
  <c r="N302" i="36" s="1"/>
  <c r="M301" i="36"/>
  <c r="L301" i="36"/>
  <c r="J301" i="36"/>
  <c r="M300" i="36"/>
  <c r="L300" i="36"/>
  <c r="N300" i="36" s="1"/>
  <c r="J300" i="36"/>
  <c r="M299" i="36"/>
  <c r="L299" i="36"/>
  <c r="J299" i="36"/>
  <c r="N299" i="36" s="1"/>
  <c r="M298" i="36"/>
  <c r="L298" i="36"/>
  <c r="J298" i="36"/>
  <c r="N298" i="36" s="1"/>
  <c r="M297" i="36"/>
  <c r="L297" i="36"/>
  <c r="J297" i="36"/>
  <c r="M296" i="36"/>
  <c r="L296" i="36"/>
  <c r="N296" i="36" s="1"/>
  <c r="J296" i="36"/>
  <c r="M295" i="36"/>
  <c r="L295" i="36"/>
  <c r="J295" i="36"/>
  <c r="N295" i="36" s="1"/>
  <c r="M294" i="36"/>
  <c r="L294" i="36"/>
  <c r="J294" i="36"/>
  <c r="N294" i="36" s="1"/>
  <c r="M293" i="36"/>
  <c r="L293" i="36"/>
  <c r="J293" i="36"/>
  <c r="M292" i="36"/>
  <c r="L292" i="36"/>
  <c r="N292" i="36" s="1"/>
  <c r="J292" i="36"/>
  <c r="M291" i="36"/>
  <c r="L291" i="36"/>
  <c r="J291" i="36"/>
  <c r="N291" i="36" s="1"/>
  <c r="M290" i="36"/>
  <c r="L290" i="36"/>
  <c r="J290" i="36"/>
  <c r="N290" i="36" s="1"/>
  <c r="M289" i="36"/>
  <c r="L289" i="36"/>
  <c r="J289" i="36"/>
  <c r="M288" i="36"/>
  <c r="L288" i="36"/>
  <c r="N288" i="36" s="1"/>
  <c r="J288" i="36"/>
  <c r="L285" i="36"/>
  <c r="J285" i="36"/>
  <c r="L284" i="36"/>
  <c r="J284" i="36"/>
  <c r="N284" i="36" s="1"/>
  <c r="M283" i="36"/>
  <c r="L283" i="36"/>
  <c r="J283" i="36"/>
  <c r="M282" i="36"/>
  <c r="L282" i="36"/>
  <c r="J282" i="36"/>
  <c r="N282" i="36" s="1"/>
  <c r="M281" i="36"/>
  <c r="L281" i="36"/>
  <c r="J281" i="36"/>
  <c r="M280" i="36"/>
  <c r="L280" i="36"/>
  <c r="J280" i="36"/>
  <c r="N280" i="36" s="1"/>
  <c r="M279" i="36"/>
  <c r="L279" i="36"/>
  <c r="J279" i="36"/>
  <c r="M278" i="36"/>
  <c r="L278" i="36"/>
  <c r="J278" i="36"/>
  <c r="N278" i="36" s="1"/>
  <c r="M277" i="36"/>
  <c r="L277" i="36"/>
  <c r="J277" i="36"/>
  <c r="M276" i="36"/>
  <c r="L276" i="36"/>
  <c r="J276" i="36"/>
  <c r="N276" i="36" s="1"/>
  <c r="M275" i="36"/>
  <c r="L275" i="36"/>
  <c r="J275" i="36"/>
  <c r="M274" i="36"/>
  <c r="L274" i="36"/>
  <c r="J274" i="36"/>
  <c r="N274" i="36" s="1"/>
  <c r="M273" i="36"/>
  <c r="L273" i="36"/>
  <c r="J273" i="36"/>
  <c r="M272" i="36"/>
  <c r="L272" i="36"/>
  <c r="J272" i="36"/>
  <c r="N272" i="36" s="1"/>
  <c r="M271" i="36"/>
  <c r="L271" i="36"/>
  <c r="J271" i="36"/>
  <c r="M270" i="36"/>
  <c r="L270" i="36"/>
  <c r="J270" i="36"/>
  <c r="N270" i="36" s="1"/>
  <c r="M269" i="36"/>
  <c r="L269" i="36"/>
  <c r="J269" i="36"/>
  <c r="M268" i="36"/>
  <c r="L268" i="36"/>
  <c r="J268" i="36"/>
  <c r="N268" i="36" s="1"/>
  <c r="M267" i="36"/>
  <c r="L267" i="36"/>
  <c r="J267" i="36"/>
  <c r="M266" i="36"/>
  <c r="L266" i="36"/>
  <c r="J266" i="36"/>
  <c r="N266" i="36" s="1"/>
  <c r="M265" i="36"/>
  <c r="L265" i="36"/>
  <c r="J265" i="36"/>
  <c r="M264" i="36"/>
  <c r="L264" i="36"/>
  <c r="J264" i="36"/>
  <c r="N264" i="36" s="1"/>
  <c r="M263" i="36"/>
  <c r="L263" i="36"/>
  <c r="J263" i="36"/>
  <c r="M262" i="36"/>
  <c r="L262" i="36"/>
  <c r="J262" i="36"/>
  <c r="N262" i="36" s="1"/>
  <c r="M261" i="36"/>
  <c r="L261" i="36"/>
  <c r="J261" i="36"/>
  <c r="M260" i="36"/>
  <c r="L260" i="36"/>
  <c r="J260" i="36"/>
  <c r="N260" i="36" s="1"/>
  <c r="M259" i="36"/>
  <c r="L259" i="36"/>
  <c r="J259" i="36"/>
  <c r="M258" i="36"/>
  <c r="L258" i="36"/>
  <c r="J258" i="36"/>
  <c r="N258" i="36" s="1"/>
  <c r="M257" i="36"/>
  <c r="L257" i="36"/>
  <c r="J257" i="36"/>
  <c r="M256" i="36"/>
  <c r="L256" i="36"/>
  <c r="J256" i="36"/>
  <c r="N256" i="36" s="1"/>
  <c r="M255" i="36"/>
  <c r="L255" i="36"/>
  <c r="J255" i="36"/>
  <c r="M254" i="36"/>
  <c r="L254" i="36"/>
  <c r="J254" i="36"/>
  <c r="N254" i="36" s="1"/>
  <c r="J252" i="36"/>
  <c r="L251" i="36"/>
  <c r="J251" i="36"/>
  <c r="N251" i="36" s="1"/>
  <c r="L250" i="36"/>
  <c r="N250" i="36" s="1"/>
  <c r="J250" i="36"/>
  <c r="M249" i="36"/>
  <c r="L249" i="36"/>
  <c r="J249" i="36"/>
  <c r="M248" i="36"/>
  <c r="L248" i="36"/>
  <c r="N248" i="36" s="1"/>
  <c r="J248" i="36"/>
  <c r="M247" i="36"/>
  <c r="L247" i="36"/>
  <c r="N247" i="36" s="1"/>
  <c r="J247" i="36"/>
  <c r="M246" i="36"/>
  <c r="L246" i="36"/>
  <c r="J246" i="36"/>
  <c r="M245" i="36"/>
  <c r="L245" i="36"/>
  <c r="J245" i="36"/>
  <c r="N245" i="36" s="1"/>
  <c r="M244" i="36"/>
  <c r="L244" i="36"/>
  <c r="N244" i="36" s="1"/>
  <c r="J244" i="36"/>
  <c r="M243" i="36"/>
  <c r="L243" i="36"/>
  <c r="J243" i="36"/>
  <c r="M242" i="36"/>
  <c r="L242" i="36"/>
  <c r="N242" i="36" s="1"/>
  <c r="J242" i="36"/>
  <c r="M241" i="36"/>
  <c r="L241" i="36"/>
  <c r="J241" i="36"/>
  <c r="M240" i="36"/>
  <c r="L240" i="36"/>
  <c r="N240" i="36" s="1"/>
  <c r="J240" i="36"/>
  <c r="M239" i="36"/>
  <c r="L239" i="36"/>
  <c r="N239" i="36" s="1"/>
  <c r="J239" i="36"/>
  <c r="M238" i="36"/>
  <c r="L238" i="36"/>
  <c r="J238" i="36"/>
  <c r="M237" i="36"/>
  <c r="L237" i="36"/>
  <c r="J237" i="36"/>
  <c r="N237" i="36" s="1"/>
  <c r="M236" i="36"/>
  <c r="L236" i="36"/>
  <c r="N236" i="36" s="1"/>
  <c r="J236" i="36"/>
  <c r="M235" i="36"/>
  <c r="L235" i="36"/>
  <c r="J235" i="36"/>
  <c r="M234" i="36"/>
  <c r="L234" i="36"/>
  <c r="N234" i="36" s="1"/>
  <c r="J234" i="36"/>
  <c r="M233" i="36"/>
  <c r="L233" i="36"/>
  <c r="J233" i="36"/>
  <c r="M232" i="36"/>
  <c r="L232" i="36"/>
  <c r="N232" i="36" s="1"/>
  <c r="J232" i="36"/>
  <c r="M231" i="36"/>
  <c r="L231" i="36"/>
  <c r="N231" i="36" s="1"/>
  <c r="J231" i="36"/>
  <c r="M230" i="36"/>
  <c r="L230" i="36"/>
  <c r="J230" i="36"/>
  <c r="M229" i="36"/>
  <c r="L229" i="36"/>
  <c r="J229" i="36"/>
  <c r="N229" i="36" s="1"/>
  <c r="M228" i="36"/>
  <c r="L228" i="36"/>
  <c r="N228" i="36" s="1"/>
  <c r="J228" i="36"/>
  <c r="M227" i="36"/>
  <c r="L227" i="36"/>
  <c r="J227" i="36"/>
  <c r="M226" i="36"/>
  <c r="L226" i="36"/>
  <c r="N226" i="36" s="1"/>
  <c r="J226" i="36"/>
  <c r="M225" i="36"/>
  <c r="L225" i="36"/>
  <c r="J225" i="36"/>
  <c r="M224" i="36"/>
  <c r="L224" i="36"/>
  <c r="N224" i="36" s="1"/>
  <c r="J224" i="36"/>
  <c r="M223" i="36"/>
  <c r="L223" i="36"/>
  <c r="N223" i="36" s="1"/>
  <c r="J223" i="36"/>
  <c r="M222" i="36"/>
  <c r="L222" i="36"/>
  <c r="J222" i="36"/>
  <c r="M221" i="36"/>
  <c r="L221" i="36"/>
  <c r="J221" i="36"/>
  <c r="N221" i="36" s="1"/>
  <c r="M220" i="36"/>
  <c r="L220" i="36"/>
  <c r="N220" i="36" s="1"/>
  <c r="J220" i="36"/>
  <c r="L217" i="36"/>
  <c r="L218" i="36" s="1"/>
  <c r="J217" i="36"/>
  <c r="L216" i="36"/>
  <c r="J216" i="36"/>
  <c r="J218" i="36" s="1"/>
  <c r="M215" i="36"/>
  <c r="L215" i="36"/>
  <c r="J215" i="36"/>
  <c r="N215" i="36" s="1"/>
  <c r="M214" i="36"/>
  <c r="L214" i="36"/>
  <c r="J214" i="36"/>
  <c r="M213" i="36"/>
  <c r="L213" i="36"/>
  <c r="N213" i="36" s="1"/>
  <c r="J213" i="36"/>
  <c r="M212" i="36"/>
  <c r="L212" i="36"/>
  <c r="J212" i="36"/>
  <c r="N212" i="36" s="1"/>
  <c r="M211" i="36"/>
  <c r="L211" i="36"/>
  <c r="J211" i="36"/>
  <c r="N211" i="36" s="1"/>
  <c r="M210" i="36"/>
  <c r="L210" i="36"/>
  <c r="J210" i="36"/>
  <c r="M209" i="36"/>
  <c r="L209" i="36"/>
  <c r="N209" i="36" s="1"/>
  <c r="J209" i="36"/>
  <c r="M208" i="36"/>
  <c r="L208" i="36"/>
  <c r="J208" i="36"/>
  <c r="N208" i="36" s="1"/>
  <c r="M207" i="36"/>
  <c r="L207" i="36"/>
  <c r="J207" i="36"/>
  <c r="N207" i="36" s="1"/>
  <c r="M206" i="36"/>
  <c r="L206" i="36"/>
  <c r="J206" i="36"/>
  <c r="M205" i="36"/>
  <c r="L205" i="36"/>
  <c r="N205" i="36" s="1"/>
  <c r="J205" i="36"/>
  <c r="M204" i="36"/>
  <c r="L204" i="36"/>
  <c r="J204" i="36"/>
  <c r="N204" i="36" s="1"/>
  <c r="M203" i="36"/>
  <c r="L203" i="36"/>
  <c r="J203" i="36"/>
  <c r="N203" i="36" s="1"/>
  <c r="M202" i="36"/>
  <c r="L202" i="36"/>
  <c r="J202" i="36"/>
  <c r="M201" i="36"/>
  <c r="L201" i="36"/>
  <c r="N201" i="36" s="1"/>
  <c r="J201" i="36"/>
  <c r="M200" i="36"/>
  <c r="L200" i="36"/>
  <c r="J200" i="36"/>
  <c r="N200" i="36" s="1"/>
  <c r="M199" i="36"/>
  <c r="L199" i="36"/>
  <c r="J199" i="36"/>
  <c r="N199" i="36" s="1"/>
  <c r="M198" i="36"/>
  <c r="L198" i="36"/>
  <c r="J198" i="36"/>
  <c r="M197" i="36"/>
  <c r="L197" i="36"/>
  <c r="N197" i="36" s="1"/>
  <c r="J197" i="36"/>
  <c r="M196" i="36"/>
  <c r="L196" i="36"/>
  <c r="J196" i="36"/>
  <c r="N196" i="36" s="1"/>
  <c r="M195" i="36"/>
  <c r="L195" i="36"/>
  <c r="J195" i="36"/>
  <c r="N195" i="36" s="1"/>
  <c r="M194" i="36"/>
  <c r="L194" i="36"/>
  <c r="J194" i="36"/>
  <c r="M193" i="36"/>
  <c r="L193" i="36"/>
  <c r="N193" i="36" s="1"/>
  <c r="J193" i="36"/>
  <c r="M192" i="36"/>
  <c r="L192" i="36"/>
  <c r="J192" i="36"/>
  <c r="N192" i="36" s="1"/>
  <c r="M191" i="36"/>
  <c r="L191" i="36"/>
  <c r="J191" i="36"/>
  <c r="N191" i="36" s="1"/>
  <c r="M190" i="36"/>
  <c r="L190" i="36"/>
  <c r="J190" i="36"/>
  <c r="M189" i="36"/>
  <c r="L189" i="36"/>
  <c r="N189" i="36" s="1"/>
  <c r="J189" i="36"/>
  <c r="M188" i="36"/>
  <c r="L188" i="36"/>
  <c r="J188" i="36"/>
  <c r="N188" i="36" s="1"/>
  <c r="M187" i="36"/>
  <c r="L187" i="36"/>
  <c r="J187" i="36"/>
  <c r="N187" i="36" s="1"/>
  <c r="M186" i="36"/>
  <c r="L186" i="36"/>
  <c r="J186" i="36"/>
  <c r="M181" i="36"/>
  <c r="L181" i="36"/>
  <c r="J181" i="36"/>
  <c r="N181" i="36" s="1"/>
  <c r="M180" i="36"/>
  <c r="L180" i="36"/>
  <c r="J180" i="36"/>
  <c r="M179" i="36"/>
  <c r="L179" i="36"/>
  <c r="N179" i="36" s="1"/>
  <c r="J179" i="36"/>
  <c r="M178" i="36"/>
  <c r="L178" i="36"/>
  <c r="J178" i="36"/>
  <c r="N178" i="36" s="1"/>
  <c r="M177" i="36"/>
  <c r="L177" i="36"/>
  <c r="J177" i="36"/>
  <c r="N177" i="36" s="1"/>
  <c r="M176" i="36"/>
  <c r="L176" i="36"/>
  <c r="J176" i="36"/>
  <c r="M175" i="36"/>
  <c r="L175" i="36"/>
  <c r="N175" i="36" s="1"/>
  <c r="J175" i="36"/>
  <c r="M174" i="36"/>
  <c r="L174" i="36"/>
  <c r="J174" i="36"/>
  <c r="N174" i="36" s="1"/>
  <c r="M173" i="36"/>
  <c r="L173" i="36"/>
  <c r="J173" i="36"/>
  <c r="N173" i="36" s="1"/>
  <c r="M172" i="36"/>
  <c r="L172" i="36"/>
  <c r="J172" i="36"/>
  <c r="M171" i="36"/>
  <c r="L171" i="36"/>
  <c r="N171" i="36" s="1"/>
  <c r="J171" i="36"/>
  <c r="M170" i="36"/>
  <c r="L170" i="36"/>
  <c r="J170" i="36"/>
  <c r="N170" i="36" s="1"/>
  <c r="M169" i="36"/>
  <c r="L169" i="36"/>
  <c r="J169" i="36"/>
  <c r="N169" i="36" s="1"/>
  <c r="M168" i="36"/>
  <c r="L168" i="36"/>
  <c r="J168" i="36"/>
  <c r="M167" i="36"/>
  <c r="L167" i="36"/>
  <c r="N167" i="36" s="1"/>
  <c r="J167" i="36"/>
  <c r="M166" i="36"/>
  <c r="L166" i="36"/>
  <c r="J166" i="36"/>
  <c r="N166" i="36" s="1"/>
  <c r="M165" i="36"/>
  <c r="L165" i="36"/>
  <c r="J165" i="36"/>
  <c r="N165" i="36" s="1"/>
  <c r="M164" i="36"/>
  <c r="L164" i="36"/>
  <c r="J164" i="36"/>
  <c r="M163" i="36"/>
  <c r="L163" i="36"/>
  <c r="N163" i="36" s="1"/>
  <c r="J163" i="36"/>
  <c r="M162" i="36"/>
  <c r="L162" i="36"/>
  <c r="J162" i="36"/>
  <c r="N162" i="36" s="1"/>
  <c r="M161" i="36"/>
  <c r="L161" i="36"/>
  <c r="J161" i="36"/>
  <c r="N161" i="36" s="1"/>
  <c r="M160" i="36"/>
  <c r="L160" i="36"/>
  <c r="J160" i="36"/>
  <c r="M159" i="36"/>
  <c r="L159" i="36"/>
  <c r="N159" i="36" s="1"/>
  <c r="J159" i="36"/>
  <c r="M158" i="36"/>
  <c r="L158" i="36"/>
  <c r="J158" i="36"/>
  <c r="N158" i="36" s="1"/>
  <c r="M157" i="36"/>
  <c r="L157" i="36"/>
  <c r="J157" i="36"/>
  <c r="N157" i="36" s="1"/>
  <c r="M156" i="36"/>
  <c r="L156" i="36"/>
  <c r="J156" i="36"/>
  <c r="M155" i="36"/>
  <c r="L155" i="36"/>
  <c r="N155" i="36" s="1"/>
  <c r="J155" i="36"/>
  <c r="M154" i="36"/>
  <c r="L154" i="36"/>
  <c r="J154" i="36"/>
  <c r="N154" i="36" s="1"/>
  <c r="M153" i="36"/>
  <c r="L153" i="36"/>
  <c r="J153" i="36"/>
  <c r="N153" i="36" s="1"/>
  <c r="M152" i="36"/>
  <c r="L152" i="36"/>
  <c r="J152" i="36"/>
  <c r="M151" i="36"/>
  <c r="L151" i="36"/>
  <c r="N151" i="36" s="1"/>
  <c r="J151" i="36"/>
  <c r="M150" i="36"/>
  <c r="L150" i="36"/>
  <c r="J150" i="36"/>
  <c r="N150" i="36" s="1"/>
  <c r="M149" i="36"/>
  <c r="L149" i="36"/>
  <c r="J149" i="36"/>
  <c r="N149" i="36" s="1"/>
  <c r="M148" i="36"/>
  <c r="L148" i="36"/>
  <c r="J148" i="36"/>
  <c r="M147" i="36"/>
  <c r="L147" i="36"/>
  <c r="N147" i="36" s="1"/>
  <c r="J147" i="36"/>
  <c r="M146" i="36"/>
  <c r="L146" i="36"/>
  <c r="J146" i="36"/>
  <c r="N146" i="36" s="1"/>
  <c r="M145" i="36"/>
  <c r="L145" i="36"/>
  <c r="J145" i="36"/>
  <c r="N145" i="36" s="1"/>
  <c r="M144" i="36"/>
  <c r="L144" i="36"/>
  <c r="J144" i="36"/>
  <c r="M143" i="36"/>
  <c r="L143" i="36"/>
  <c r="J143" i="36"/>
  <c r="J183" i="36" s="1"/>
  <c r="M142" i="36"/>
  <c r="L142" i="36"/>
  <c r="L182" i="36" s="1"/>
  <c r="J142" i="36"/>
  <c r="M137" i="36"/>
  <c r="L137" i="36"/>
  <c r="J137" i="36"/>
  <c r="N137" i="36" s="1"/>
  <c r="M136" i="36"/>
  <c r="L136" i="36"/>
  <c r="J136" i="36"/>
  <c r="M135" i="36"/>
  <c r="L135" i="36"/>
  <c r="J135" i="36"/>
  <c r="N135" i="36" s="1"/>
  <c r="M134" i="36"/>
  <c r="L134" i="36"/>
  <c r="J134" i="36"/>
  <c r="M133" i="36"/>
  <c r="L133" i="36"/>
  <c r="J133" i="36"/>
  <c r="N133" i="36" s="1"/>
  <c r="M132" i="36"/>
  <c r="L132" i="36"/>
  <c r="J132" i="36"/>
  <c r="M131" i="36"/>
  <c r="L131" i="36"/>
  <c r="J131" i="36"/>
  <c r="N131" i="36" s="1"/>
  <c r="M130" i="36"/>
  <c r="L130" i="36"/>
  <c r="J130" i="36"/>
  <c r="M129" i="36"/>
  <c r="L129" i="36"/>
  <c r="J129" i="36"/>
  <c r="N129" i="36" s="1"/>
  <c r="M128" i="36"/>
  <c r="L128" i="36"/>
  <c r="J128" i="36"/>
  <c r="M127" i="36"/>
  <c r="L127" i="36"/>
  <c r="J127" i="36"/>
  <c r="N127" i="36" s="1"/>
  <c r="M126" i="36"/>
  <c r="L126" i="36"/>
  <c r="J126" i="36"/>
  <c r="M125" i="36"/>
  <c r="L125" i="36"/>
  <c r="J125" i="36"/>
  <c r="N125" i="36" s="1"/>
  <c r="M124" i="36"/>
  <c r="L124" i="36"/>
  <c r="J124" i="36"/>
  <c r="M123" i="36"/>
  <c r="L123" i="36"/>
  <c r="J123" i="36"/>
  <c r="N123" i="36" s="1"/>
  <c r="M122" i="36"/>
  <c r="L122" i="36"/>
  <c r="J122" i="36"/>
  <c r="M121" i="36"/>
  <c r="L121" i="36"/>
  <c r="J121" i="36"/>
  <c r="N121" i="36" s="1"/>
  <c r="M120" i="36"/>
  <c r="L120" i="36"/>
  <c r="J120" i="36"/>
  <c r="M119" i="36"/>
  <c r="L119" i="36"/>
  <c r="J119" i="36"/>
  <c r="N119" i="36" s="1"/>
  <c r="M118" i="36"/>
  <c r="L118" i="36"/>
  <c r="J118" i="36"/>
  <c r="M117" i="36"/>
  <c r="L117" i="36"/>
  <c r="J117" i="36"/>
  <c r="N117" i="36" s="1"/>
  <c r="M116" i="36"/>
  <c r="L116" i="36"/>
  <c r="J116" i="36"/>
  <c r="M115" i="36"/>
  <c r="L115" i="36"/>
  <c r="J115" i="36"/>
  <c r="N115" i="36" s="1"/>
  <c r="M114" i="36"/>
  <c r="L114" i="36"/>
  <c r="J114" i="36"/>
  <c r="M113" i="36"/>
  <c r="L113" i="36"/>
  <c r="J113" i="36"/>
  <c r="N113" i="36" s="1"/>
  <c r="M112" i="36"/>
  <c r="L112" i="36"/>
  <c r="J112" i="36"/>
  <c r="M111" i="36"/>
  <c r="L111" i="36"/>
  <c r="J111" i="36"/>
  <c r="N111" i="36" s="1"/>
  <c r="M110" i="36"/>
  <c r="L110" i="36"/>
  <c r="J110" i="36"/>
  <c r="M109" i="36"/>
  <c r="L109" i="36"/>
  <c r="J109" i="36"/>
  <c r="N109" i="36" s="1"/>
  <c r="M108" i="36"/>
  <c r="L108" i="36"/>
  <c r="J108" i="36"/>
  <c r="M107" i="36"/>
  <c r="L107" i="36"/>
  <c r="J107" i="36"/>
  <c r="N107" i="36" s="1"/>
  <c r="M106" i="36"/>
  <c r="L106" i="36"/>
  <c r="J106" i="36"/>
  <c r="M105" i="36"/>
  <c r="L105" i="36"/>
  <c r="J105" i="36"/>
  <c r="N105" i="36" s="1"/>
  <c r="M104" i="36"/>
  <c r="L104" i="36"/>
  <c r="J104" i="36"/>
  <c r="M103" i="36"/>
  <c r="L103" i="36"/>
  <c r="J103" i="36"/>
  <c r="N103" i="36" s="1"/>
  <c r="M102" i="36"/>
  <c r="L102" i="36"/>
  <c r="J102" i="36"/>
  <c r="M101" i="36"/>
  <c r="L101" i="36"/>
  <c r="J101" i="36"/>
  <c r="N101" i="36" s="1"/>
  <c r="M100" i="36"/>
  <c r="L100" i="36"/>
  <c r="J100" i="36"/>
  <c r="M99" i="36"/>
  <c r="L99" i="36"/>
  <c r="L139" i="36" s="1"/>
  <c r="J99" i="36"/>
  <c r="M98" i="36"/>
  <c r="L98" i="36"/>
  <c r="L138" i="36" s="1"/>
  <c r="J98" i="36"/>
  <c r="J138" i="36" s="1"/>
  <c r="M93" i="36"/>
  <c r="L93" i="36"/>
  <c r="J93" i="36"/>
  <c r="N93" i="36" s="1"/>
  <c r="M92" i="36"/>
  <c r="L92" i="36"/>
  <c r="J92" i="36"/>
  <c r="M91" i="36"/>
  <c r="L91" i="36"/>
  <c r="J91" i="36"/>
  <c r="N91" i="36" s="1"/>
  <c r="M90" i="36"/>
  <c r="L90" i="36"/>
  <c r="L94" i="36" s="1"/>
  <c r="J90" i="36"/>
  <c r="M633" i="12"/>
  <c r="L635" i="12"/>
  <c r="J635" i="12"/>
  <c r="L634" i="12"/>
  <c r="L636" i="12" s="1"/>
  <c r="J634" i="12"/>
  <c r="L633" i="12"/>
  <c r="J633" i="12"/>
  <c r="M632" i="12"/>
  <c r="L632" i="12"/>
  <c r="J632" i="12"/>
  <c r="M631" i="12"/>
  <c r="L631" i="12"/>
  <c r="J631" i="12"/>
  <c r="N631" i="12" s="1"/>
  <c r="M630" i="12"/>
  <c r="L630" i="12"/>
  <c r="J630" i="12"/>
  <c r="M629" i="12"/>
  <c r="L629" i="12"/>
  <c r="J629" i="12"/>
  <c r="M628" i="12"/>
  <c r="L628" i="12"/>
  <c r="J628" i="12"/>
  <c r="M627" i="12"/>
  <c r="L627" i="12"/>
  <c r="J627" i="12"/>
  <c r="M626" i="12"/>
  <c r="L626" i="12"/>
  <c r="J626" i="12"/>
  <c r="N626" i="12" s="1"/>
  <c r="M625" i="12"/>
  <c r="L625" i="12"/>
  <c r="J625" i="12"/>
  <c r="M624" i="12"/>
  <c r="L624" i="12"/>
  <c r="J624" i="12"/>
  <c r="M623" i="12"/>
  <c r="L623" i="12"/>
  <c r="J623" i="12"/>
  <c r="N623" i="12" s="1"/>
  <c r="M622" i="12"/>
  <c r="L622" i="12"/>
  <c r="J622" i="12"/>
  <c r="M621" i="12"/>
  <c r="L621" i="12"/>
  <c r="J621" i="12"/>
  <c r="M620" i="12"/>
  <c r="L620" i="12"/>
  <c r="J620" i="12"/>
  <c r="M619" i="12"/>
  <c r="L619" i="12"/>
  <c r="J619" i="12"/>
  <c r="N619" i="12" s="1"/>
  <c r="M618" i="12"/>
  <c r="L618" i="12"/>
  <c r="J618" i="12"/>
  <c r="M617" i="12"/>
  <c r="L617" i="12"/>
  <c r="J617" i="12"/>
  <c r="M616" i="12"/>
  <c r="L616" i="12"/>
  <c r="N616" i="12" s="1"/>
  <c r="J616" i="12"/>
  <c r="M615" i="12"/>
  <c r="L615" i="12"/>
  <c r="J615" i="12"/>
  <c r="N615" i="12" s="1"/>
  <c r="M614" i="12"/>
  <c r="L614" i="12"/>
  <c r="J614" i="12"/>
  <c r="M613" i="12"/>
  <c r="L613" i="12"/>
  <c r="J613" i="12"/>
  <c r="M612" i="12"/>
  <c r="L612" i="12"/>
  <c r="N612" i="12" s="1"/>
  <c r="J612" i="12"/>
  <c r="M611" i="12"/>
  <c r="L611" i="12"/>
  <c r="J611" i="12"/>
  <c r="N611" i="12" s="1"/>
  <c r="M610" i="12"/>
  <c r="L610" i="12"/>
  <c r="J610" i="12"/>
  <c r="M609" i="12"/>
  <c r="L609" i="12"/>
  <c r="J609" i="12"/>
  <c r="M608" i="12"/>
  <c r="L608" i="12"/>
  <c r="N608" i="12" s="1"/>
  <c r="J608" i="12"/>
  <c r="M607" i="12"/>
  <c r="L607" i="12"/>
  <c r="J607" i="12"/>
  <c r="N607" i="12" s="1"/>
  <c r="M606" i="12"/>
  <c r="L606" i="12"/>
  <c r="J606" i="12"/>
  <c r="M605" i="12"/>
  <c r="L605" i="12"/>
  <c r="J605" i="12"/>
  <c r="M604" i="12"/>
  <c r="L604" i="12"/>
  <c r="N604" i="12" s="1"/>
  <c r="J604" i="12"/>
  <c r="M603" i="12"/>
  <c r="L603" i="12"/>
  <c r="J603" i="12"/>
  <c r="N603" i="12" s="1"/>
  <c r="L600" i="12"/>
  <c r="N600" i="12" s="1"/>
  <c r="J600" i="12"/>
  <c r="L599" i="12"/>
  <c r="L601" i="12" s="1"/>
  <c r="J599" i="12"/>
  <c r="M598" i="12"/>
  <c r="L598" i="12"/>
  <c r="J598" i="12"/>
  <c r="M597" i="12"/>
  <c r="L597" i="12"/>
  <c r="J597" i="12"/>
  <c r="N597" i="12" s="1"/>
  <c r="M596" i="12"/>
  <c r="L596" i="12"/>
  <c r="J596" i="12"/>
  <c r="M595" i="12"/>
  <c r="L595" i="12"/>
  <c r="J595" i="12"/>
  <c r="M594" i="12"/>
  <c r="L594" i="12"/>
  <c r="N594" i="12" s="1"/>
  <c r="J594" i="12"/>
  <c r="M593" i="12"/>
  <c r="L593" i="12"/>
  <c r="J593" i="12"/>
  <c r="N593" i="12" s="1"/>
  <c r="M592" i="12"/>
  <c r="L592" i="12"/>
  <c r="J592" i="12"/>
  <c r="M591" i="12"/>
  <c r="L591" i="12"/>
  <c r="J591" i="12"/>
  <c r="M590" i="12"/>
  <c r="L590" i="12"/>
  <c r="N590" i="12" s="1"/>
  <c r="J590" i="12"/>
  <c r="M589" i="12"/>
  <c r="L589" i="12"/>
  <c r="J589" i="12"/>
  <c r="N589" i="12" s="1"/>
  <c r="M588" i="12"/>
  <c r="L588" i="12"/>
  <c r="J588" i="12"/>
  <c r="M587" i="12"/>
  <c r="L587" i="12"/>
  <c r="J587" i="12"/>
  <c r="M586" i="12"/>
  <c r="L586" i="12"/>
  <c r="N586" i="12" s="1"/>
  <c r="J586" i="12"/>
  <c r="M585" i="12"/>
  <c r="L585" i="12"/>
  <c r="J585" i="12"/>
  <c r="N585" i="12" s="1"/>
  <c r="M584" i="12"/>
  <c r="L584" i="12"/>
  <c r="J584" i="12"/>
  <c r="M583" i="12"/>
  <c r="L583" i="12"/>
  <c r="J583" i="12"/>
  <c r="M582" i="12"/>
  <c r="L582" i="12"/>
  <c r="N582" i="12" s="1"/>
  <c r="J582" i="12"/>
  <c r="M581" i="12"/>
  <c r="L581" i="12"/>
  <c r="J581" i="12"/>
  <c r="N581" i="12" s="1"/>
  <c r="M580" i="12"/>
  <c r="L580" i="12"/>
  <c r="J580" i="12"/>
  <c r="M579" i="12"/>
  <c r="L579" i="12"/>
  <c r="J579" i="12"/>
  <c r="M578" i="12"/>
  <c r="L578" i="12"/>
  <c r="N578" i="12" s="1"/>
  <c r="J578" i="12"/>
  <c r="M577" i="12"/>
  <c r="L577" i="12"/>
  <c r="J577" i="12"/>
  <c r="N577" i="12" s="1"/>
  <c r="M576" i="12"/>
  <c r="L576" i="12"/>
  <c r="J576" i="12"/>
  <c r="M575" i="12"/>
  <c r="L575" i="12"/>
  <c r="J575" i="12"/>
  <c r="M574" i="12"/>
  <c r="L574" i="12"/>
  <c r="N574" i="12" s="1"/>
  <c r="J574" i="12"/>
  <c r="M573" i="12"/>
  <c r="L573" i="12"/>
  <c r="J573" i="12"/>
  <c r="N573" i="12" s="1"/>
  <c r="M572" i="12"/>
  <c r="L572" i="12"/>
  <c r="J572" i="12"/>
  <c r="M571" i="12"/>
  <c r="L571" i="12"/>
  <c r="J571" i="12"/>
  <c r="M570" i="12"/>
  <c r="L570" i="12"/>
  <c r="N570" i="12" s="1"/>
  <c r="J570" i="12"/>
  <c r="M569" i="12"/>
  <c r="L569" i="12"/>
  <c r="J569" i="12"/>
  <c r="N569" i="12" s="1"/>
  <c r="M568" i="12"/>
  <c r="L568" i="12"/>
  <c r="J568" i="12"/>
  <c r="L565" i="12"/>
  <c r="J565" i="12"/>
  <c r="L564" i="12"/>
  <c r="J564" i="12"/>
  <c r="M563" i="12"/>
  <c r="L563" i="12"/>
  <c r="J563" i="12"/>
  <c r="N563" i="12" s="1"/>
  <c r="M562" i="12"/>
  <c r="L562" i="12"/>
  <c r="N562" i="12" s="1"/>
  <c r="J562" i="12"/>
  <c r="M561" i="12"/>
  <c r="L561" i="12"/>
  <c r="J561" i="12"/>
  <c r="N561" i="12" s="1"/>
  <c r="M560" i="12"/>
  <c r="L560" i="12"/>
  <c r="N560" i="12" s="1"/>
  <c r="J560" i="12"/>
  <c r="M559" i="12"/>
  <c r="L559" i="12"/>
  <c r="J559" i="12"/>
  <c r="M558" i="12"/>
  <c r="L558" i="12"/>
  <c r="N558" i="12" s="1"/>
  <c r="J558" i="12"/>
  <c r="M557" i="12"/>
  <c r="L557" i="12"/>
  <c r="J557" i="12"/>
  <c r="N557" i="12" s="1"/>
  <c r="M556" i="12"/>
  <c r="L556" i="12"/>
  <c r="N556" i="12" s="1"/>
  <c r="J556" i="12"/>
  <c r="M555" i="12"/>
  <c r="L555" i="12"/>
  <c r="J555" i="12"/>
  <c r="N555" i="12" s="1"/>
  <c r="M554" i="12"/>
  <c r="L554" i="12"/>
  <c r="N554" i="12" s="1"/>
  <c r="J554" i="12"/>
  <c r="M553" i="12"/>
  <c r="L553" i="12"/>
  <c r="J553" i="12"/>
  <c r="N553" i="12" s="1"/>
  <c r="M552" i="12"/>
  <c r="L552" i="12"/>
  <c r="N552" i="12" s="1"/>
  <c r="J552" i="12"/>
  <c r="M551" i="12"/>
  <c r="L551" i="12"/>
  <c r="J551" i="12"/>
  <c r="M550" i="12"/>
  <c r="L550" i="12"/>
  <c r="N550" i="12" s="1"/>
  <c r="J550" i="12"/>
  <c r="M549" i="12"/>
  <c r="L549" i="12"/>
  <c r="J549" i="12"/>
  <c r="N549" i="12" s="1"/>
  <c r="M548" i="12"/>
  <c r="L548" i="12"/>
  <c r="N548" i="12" s="1"/>
  <c r="J548" i="12"/>
  <c r="M547" i="12"/>
  <c r="L547" i="12"/>
  <c r="J547" i="12"/>
  <c r="N547" i="12" s="1"/>
  <c r="M546" i="12"/>
  <c r="L546" i="12"/>
  <c r="N546" i="12" s="1"/>
  <c r="J546" i="12"/>
  <c r="M545" i="12"/>
  <c r="L545" i="12"/>
  <c r="J545" i="12"/>
  <c r="N545" i="12" s="1"/>
  <c r="M544" i="12"/>
  <c r="L544" i="12"/>
  <c r="N544" i="12" s="1"/>
  <c r="J544" i="12"/>
  <c r="M543" i="12"/>
  <c r="L543" i="12"/>
  <c r="J543" i="12"/>
  <c r="N543" i="12" s="1"/>
  <c r="M542" i="12"/>
  <c r="L542" i="12"/>
  <c r="N542" i="12" s="1"/>
  <c r="J542" i="12"/>
  <c r="M541" i="12"/>
  <c r="L541" i="12"/>
  <c r="J541" i="12"/>
  <c r="M540" i="12"/>
  <c r="L540" i="12"/>
  <c r="J540" i="12"/>
  <c r="M539" i="12"/>
  <c r="L539" i="12"/>
  <c r="J539" i="12"/>
  <c r="N539" i="12" s="1"/>
  <c r="M538" i="12"/>
  <c r="L538" i="12"/>
  <c r="N538" i="12" s="1"/>
  <c r="J538" i="12"/>
  <c r="M537" i="12"/>
  <c r="L537" i="12"/>
  <c r="J537" i="12"/>
  <c r="M536" i="12"/>
  <c r="L536" i="12"/>
  <c r="N536" i="12" s="1"/>
  <c r="J536" i="12"/>
  <c r="M535" i="12"/>
  <c r="L535" i="12"/>
  <c r="J535" i="12"/>
  <c r="N535" i="12" s="1"/>
  <c r="M534" i="12"/>
  <c r="L534" i="12"/>
  <c r="N534" i="12" s="1"/>
  <c r="J534" i="12"/>
  <c r="M533" i="12"/>
  <c r="L533" i="12"/>
  <c r="J533" i="12"/>
  <c r="N533" i="12" s="1"/>
  <c r="L530" i="12"/>
  <c r="J530" i="12"/>
  <c r="L529" i="12"/>
  <c r="L531" i="12" s="1"/>
  <c r="J529" i="12"/>
  <c r="J531" i="12" s="1"/>
  <c r="N531" i="12" s="1"/>
  <c r="M528" i="12"/>
  <c r="L528" i="12"/>
  <c r="J528" i="12"/>
  <c r="M527" i="12"/>
  <c r="L527" i="12"/>
  <c r="J527" i="12"/>
  <c r="M526" i="12"/>
  <c r="L526" i="12"/>
  <c r="J526" i="12"/>
  <c r="M525" i="12"/>
  <c r="L525" i="12"/>
  <c r="J525" i="12"/>
  <c r="M524" i="12"/>
  <c r="L524" i="12"/>
  <c r="J524" i="12"/>
  <c r="M523" i="12"/>
  <c r="L523" i="12"/>
  <c r="J523" i="12"/>
  <c r="M522" i="12"/>
  <c r="L522" i="12"/>
  <c r="J522" i="12"/>
  <c r="M521" i="12"/>
  <c r="L521" i="12"/>
  <c r="J521" i="12"/>
  <c r="M520" i="12"/>
  <c r="L520" i="12"/>
  <c r="J520" i="12"/>
  <c r="M519" i="12"/>
  <c r="L519" i="12"/>
  <c r="J519" i="12"/>
  <c r="M518" i="12"/>
  <c r="L518" i="12"/>
  <c r="J518" i="12"/>
  <c r="M517" i="12"/>
  <c r="L517" i="12"/>
  <c r="J517" i="12"/>
  <c r="M516" i="12"/>
  <c r="L516" i="12"/>
  <c r="J516" i="12"/>
  <c r="M515" i="12"/>
  <c r="L515" i="12"/>
  <c r="J515" i="12"/>
  <c r="M514" i="12"/>
  <c r="L514" i="12"/>
  <c r="J514" i="12"/>
  <c r="M513" i="12"/>
  <c r="L513" i="12"/>
  <c r="J513" i="12"/>
  <c r="M512" i="12"/>
  <c r="L512" i="12"/>
  <c r="J512" i="12"/>
  <c r="N512" i="12" s="1"/>
  <c r="M511" i="12"/>
  <c r="L511" i="12"/>
  <c r="N511" i="12" s="1"/>
  <c r="J511" i="12"/>
  <c r="M510" i="12"/>
  <c r="L510" i="12"/>
  <c r="J510" i="12"/>
  <c r="N510" i="12" s="1"/>
  <c r="M509" i="12"/>
  <c r="L509" i="12"/>
  <c r="N509" i="12" s="1"/>
  <c r="J509" i="12"/>
  <c r="M508" i="12"/>
  <c r="L508" i="12"/>
  <c r="J508" i="12"/>
  <c r="N508" i="12" s="1"/>
  <c r="M507" i="12"/>
  <c r="L507" i="12"/>
  <c r="N507" i="12" s="1"/>
  <c r="J507" i="12"/>
  <c r="M506" i="12"/>
  <c r="L506" i="12"/>
  <c r="J506" i="12"/>
  <c r="N506" i="12" s="1"/>
  <c r="M505" i="12"/>
  <c r="L505" i="12"/>
  <c r="N505" i="12" s="1"/>
  <c r="J505" i="12"/>
  <c r="M504" i="12"/>
  <c r="L504" i="12"/>
  <c r="J504" i="12"/>
  <c r="N504" i="12" s="1"/>
  <c r="M503" i="12"/>
  <c r="L503" i="12"/>
  <c r="N503" i="12" s="1"/>
  <c r="J503" i="12"/>
  <c r="M502" i="12"/>
  <c r="L502" i="12"/>
  <c r="J502" i="12"/>
  <c r="N502" i="12" s="1"/>
  <c r="M501" i="12"/>
  <c r="L501" i="12"/>
  <c r="N501" i="12" s="1"/>
  <c r="J501" i="12"/>
  <c r="M500" i="12"/>
  <c r="L500" i="12"/>
  <c r="J500" i="12"/>
  <c r="N500" i="12" s="1"/>
  <c r="M499" i="12"/>
  <c r="L499" i="12"/>
  <c r="N499" i="12" s="1"/>
  <c r="J499" i="12"/>
  <c r="M498" i="12"/>
  <c r="L498" i="12"/>
  <c r="J498" i="12"/>
  <c r="N498" i="12" s="1"/>
  <c r="L495" i="12"/>
  <c r="J495" i="12"/>
  <c r="L494" i="12"/>
  <c r="L496" i="12" s="1"/>
  <c r="J494" i="12"/>
  <c r="M493" i="12"/>
  <c r="L493" i="12"/>
  <c r="N493" i="12" s="1"/>
  <c r="J493" i="12"/>
  <c r="M492" i="12"/>
  <c r="L492" i="12"/>
  <c r="J492" i="12"/>
  <c r="M491" i="12"/>
  <c r="L491" i="12"/>
  <c r="J491" i="12"/>
  <c r="M490" i="12"/>
  <c r="L490" i="12"/>
  <c r="J490" i="12"/>
  <c r="M489" i="12"/>
  <c r="L489" i="12"/>
  <c r="N489" i="12" s="1"/>
  <c r="J489" i="12"/>
  <c r="M488" i="12"/>
  <c r="L488" i="12"/>
  <c r="J488" i="12"/>
  <c r="M487" i="12"/>
  <c r="L487" i="12"/>
  <c r="J487" i="12"/>
  <c r="M486" i="12"/>
  <c r="L486" i="12"/>
  <c r="J486" i="12"/>
  <c r="M485" i="12"/>
  <c r="L485" i="12"/>
  <c r="N485" i="12" s="1"/>
  <c r="J485" i="12"/>
  <c r="M484" i="12"/>
  <c r="L484" i="12"/>
  <c r="J484" i="12"/>
  <c r="M483" i="12"/>
  <c r="L483" i="12"/>
  <c r="J483" i="12"/>
  <c r="M482" i="12"/>
  <c r="L482" i="12"/>
  <c r="J482" i="12"/>
  <c r="M481" i="12"/>
  <c r="L481" i="12"/>
  <c r="N481" i="12" s="1"/>
  <c r="J481" i="12"/>
  <c r="M480" i="12"/>
  <c r="L480" i="12"/>
  <c r="J480" i="12"/>
  <c r="M479" i="12"/>
  <c r="L479" i="12"/>
  <c r="J479" i="12"/>
  <c r="M478" i="12"/>
  <c r="L478" i="12"/>
  <c r="J478" i="12"/>
  <c r="M477" i="12"/>
  <c r="L477" i="12"/>
  <c r="N477" i="12" s="1"/>
  <c r="J477" i="12"/>
  <c r="M476" i="12"/>
  <c r="L476" i="12"/>
  <c r="J476" i="12"/>
  <c r="M475" i="12"/>
  <c r="L475" i="12"/>
  <c r="J475" i="12"/>
  <c r="M474" i="12"/>
  <c r="L474" i="12"/>
  <c r="J474" i="12"/>
  <c r="M473" i="12"/>
  <c r="L473" i="12"/>
  <c r="J473" i="12"/>
  <c r="M472" i="12"/>
  <c r="L472" i="12"/>
  <c r="J472" i="12"/>
  <c r="M471" i="12"/>
  <c r="L471" i="12"/>
  <c r="J471" i="12"/>
  <c r="M470" i="12"/>
  <c r="L470" i="12"/>
  <c r="J470" i="12"/>
  <c r="M469" i="12"/>
  <c r="L469" i="12"/>
  <c r="J469" i="12"/>
  <c r="M468" i="12"/>
  <c r="L468" i="12"/>
  <c r="J468" i="12"/>
  <c r="M467" i="12"/>
  <c r="L467" i="12"/>
  <c r="J467" i="12"/>
  <c r="M466" i="12"/>
  <c r="L466" i="12"/>
  <c r="J466" i="12"/>
  <c r="M465" i="12"/>
  <c r="L465" i="12"/>
  <c r="J465" i="12"/>
  <c r="M464" i="12"/>
  <c r="L464" i="12"/>
  <c r="J464" i="12"/>
  <c r="M463" i="12"/>
  <c r="L463" i="12"/>
  <c r="J463" i="12"/>
  <c r="N463" i="12" s="1"/>
  <c r="L460" i="12"/>
  <c r="J460" i="12"/>
  <c r="N460" i="12" s="1"/>
  <c r="L459" i="12"/>
  <c r="J459" i="12"/>
  <c r="N459" i="12" s="1"/>
  <c r="M458" i="12"/>
  <c r="L458" i="12"/>
  <c r="J458" i="12"/>
  <c r="M457" i="12"/>
  <c r="L457" i="12"/>
  <c r="J457" i="12"/>
  <c r="M456" i="12"/>
  <c r="L456" i="12"/>
  <c r="J456" i="12"/>
  <c r="N456" i="12" s="1"/>
  <c r="M455" i="12"/>
  <c r="L455" i="12"/>
  <c r="J455" i="12"/>
  <c r="M454" i="12"/>
  <c r="L454" i="12"/>
  <c r="J454" i="12"/>
  <c r="M453" i="12"/>
  <c r="L453" i="12"/>
  <c r="N453" i="12" s="1"/>
  <c r="J453" i="12"/>
  <c r="M452" i="12"/>
  <c r="L452" i="12"/>
  <c r="J452" i="12"/>
  <c r="N452" i="12" s="1"/>
  <c r="M451" i="12"/>
  <c r="L451" i="12"/>
  <c r="J451" i="12"/>
  <c r="M450" i="12"/>
  <c r="L450" i="12"/>
  <c r="J450" i="12"/>
  <c r="M449" i="12"/>
  <c r="L449" i="12"/>
  <c r="N449" i="12" s="1"/>
  <c r="J449" i="12"/>
  <c r="M448" i="12"/>
  <c r="L448" i="12"/>
  <c r="J448" i="12"/>
  <c r="N448" i="12" s="1"/>
  <c r="M447" i="12"/>
  <c r="L447" i="12"/>
  <c r="J447" i="12"/>
  <c r="M446" i="12"/>
  <c r="L446" i="12"/>
  <c r="J446" i="12"/>
  <c r="M445" i="12"/>
  <c r="L445" i="12"/>
  <c r="N445" i="12" s="1"/>
  <c r="J445" i="12"/>
  <c r="M444" i="12"/>
  <c r="L444" i="12"/>
  <c r="J444" i="12"/>
  <c r="N444" i="12" s="1"/>
  <c r="M443" i="12"/>
  <c r="L443" i="12"/>
  <c r="J443" i="12"/>
  <c r="M442" i="12"/>
  <c r="L442" i="12"/>
  <c r="J442" i="12"/>
  <c r="M441" i="12"/>
  <c r="L441" i="12"/>
  <c r="N441" i="12" s="1"/>
  <c r="J441" i="12"/>
  <c r="M440" i="12"/>
  <c r="L440" i="12"/>
  <c r="J440" i="12"/>
  <c r="N440" i="12" s="1"/>
  <c r="M439" i="12"/>
  <c r="L439" i="12"/>
  <c r="J439" i="12"/>
  <c r="M438" i="12"/>
  <c r="L438" i="12"/>
  <c r="J438" i="12"/>
  <c r="N438" i="12" s="1"/>
  <c r="M437" i="12"/>
  <c r="L437" i="12"/>
  <c r="J437" i="12"/>
  <c r="M436" i="12"/>
  <c r="L436" i="12"/>
  <c r="J436" i="12"/>
  <c r="N436" i="12" s="1"/>
  <c r="M435" i="12"/>
  <c r="L435" i="12"/>
  <c r="J435" i="12"/>
  <c r="M434" i="12"/>
  <c r="L434" i="12"/>
  <c r="J434" i="12"/>
  <c r="N434" i="12" s="1"/>
  <c r="M433" i="12"/>
  <c r="L433" i="12"/>
  <c r="J433" i="12"/>
  <c r="M432" i="12"/>
  <c r="L432" i="12"/>
  <c r="J432" i="12"/>
  <c r="N432" i="12" s="1"/>
  <c r="M431" i="12"/>
  <c r="L431" i="12"/>
  <c r="J431" i="12"/>
  <c r="M430" i="12"/>
  <c r="L430" i="12"/>
  <c r="J430" i="12"/>
  <c r="N430" i="12" s="1"/>
  <c r="M429" i="12"/>
  <c r="L429" i="12"/>
  <c r="J429" i="12"/>
  <c r="M428" i="12"/>
  <c r="L428" i="12"/>
  <c r="J428" i="12"/>
  <c r="L425" i="12"/>
  <c r="J425" i="12"/>
  <c r="N425" i="12" s="1"/>
  <c r="L424" i="12"/>
  <c r="L426" i="12" s="1"/>
  <c r="J424" i="12"/>
  <c r="M423" i="12"/>
  <c r="L423" i="12"/>
  <c r="N423" i="12" s="1"/>
  <c r="J423" i="12"/>
  <c r="M422" i="12"/>
  <c r="L422" i="12"/>
  <c r="J422" i="12"/>
  <c r="M421" i="12"/>
  <c r="L421" i="12"/>
  <c r="J421" i="12"/>
  <c r="M420" i="12"/>
  <c r="L420" i="12"/>
  <c r="J420" i="12"/>
  <c r="N420" i="12" s="1"/>
  <c r="M419" i="12"/>
  <c r="L419" i="12"/>
  <c r="N419" i="12" s="1"/>
  <c r="J419" i="12"/>
  <c r="M418" i="12"/>
  <c r="L418" i="12"/>
  <c r="J418" i="12"/>
  <c r="M417" i="12"/>
  <c r="L417" i="12"/>
  <c r="N417" i="12" s="1"/>
  <c r="J417" i="12"/>
  <c r="M416" i="12"/>
  <c r="L416" i="12"/>
  <c r="J416" i="12"/>
  <c r="N416" i="12" s="1"/>
  <c r="M415" i="12"/>
  <c r="L415" i="12"/>
  <c r="N415" i="12" s="1"/>
  <c r="J415" i="12"/>
  <c r="M414" i="12"/>
  <c r="L414" i="12"/>
  <c r="J414" i="12"/>
  <c r="N414" i="12" s="1"/>
  <c r="M413" i="12"/>
  <c r="L413" i="12"/>
  <c r="N413" i="12" s="1"/>
  <c r="J413" i="12"/>
  <c r="M412" i="12"/>
  <c r="L412" i="12"/>
  <c r="J412" i="12"/>
  <c r="N412" i="12" s="1"/>
  <c r="M411" i="12"/>
  <c r="L411" i="12"/>
  <c r="N411" i="12" s="1"/>
  <c r="J411" i="12"/>
  <c r="M410" i="12"/>
  <c r="L410" i="12"/>
  <c r="J410" i="12"/>
  <c r="N410" i="12" s="1"/>
  <c r="M409" i="12"/>
  <c r="L409" i="12"/>
  <c r="N409" i="12" s="1"/>
  <c r="J409" i="12"/>
  <c r="M408" i="12"/>
  <c r="L408" i="12"/>
  <c r="J408" i="12"/>
  <c r="N408" i="12" s="1"/>
  <c r="M407" i="12"/>
  <c r="L407" i="12"/>
  <c r="N407" i="12" s="1"/>
  <c r="J407" i="12"/>
  <c r="M406" i="12"/>
  <c r="L406" i="12"/>
  <c r="J406" i="12"/>
  <c r="M405" i="12"/>
  <c r="L405" i="12"/>
  <c r="J405" i="12"/>
  <c r="M404" i="12"/>
  <c r="L404" i="12"/>
  <c r="J404" i="12"/>
  <c r="N404" i="12" s="1"/>
  <c r="M403" i="12"/>
  <c r="L403" i="12"/>
  <c r="N403" i="12" s="1"/>
  <c r="J403" i="12"/>
  <c r="M402" i="12"/>
  <c r="L402" i="12"/>
  <c r="J402" i="12"/>
  <c r="M401" i="12"/>
  <c r="L401" i="12"/>
  <c r="N401" i="12" s="1"/>
  <c r="J401" i="12"/>
  <c r="M400" i="12"/>
  <c r="L400" i="12"/>
  <c r="J400" i="12"/>
  <c r="N400" i="12" s="1"/>
  <c r="M399" i="12"/>
  <c r="L399" i="12"/>
  <c r="N399" i="12" s="1"/>
  <c r="J399" i="12"/>
  <c r="M398" i="12"/>
  <c r="L398" i="12"/>
  <c r="J398" i="12"/>
  <c r="N398" i="12" s="1"/>
  <c r="M397" i="12"/>
  <c r="L397" i="12"/>
  <c r="N397" i="12" s="1"/>
  <c r="J397" i="12"/>
  <c r="M396" i="12"/>
  <c r="L396" i="12"/>
  <c r="J396" i="12"/>
  <c r="N396" i="12" s="1"/>
  <c r="M395" i="12"/>
  <c r="L395" i="12"/>
  <c r="N395" i="12" s="1"/>
  <c r="J395" i="12"/>
  <c r="M394" i="12"/>
  <c r="L394" i="12"/>
  <c r="J394" i="12"/>
  <c r="N394" i="12" s="1"/>
  <c r="M393" i="12"/>
  <c r="L393" i="12"/>
  <c r="N393" i="12" s="1"/>
  <c r="J393" i="12"/>
  <c r="L390" i="12"/>
  <c r="J390" i="12"/>
  <c r="L389" i="12"/>
  <c r="L391" i="12" s="1"/>
  <c r="J389" i="12"/>
  <c r="J391" i="12" s="1"/>
  <c r="M388" i="12"/>
  <c r="L388" i="12"/>
  <c r="J388" i="12"/>
  <c r="M387" i="12"/>
  <c r="L387" i="12"/>
  <c r="J387" i="12"/>
  <c r="M386" i="12"/>
  <c r="L386" i="12"/>
  <c r="J386" i="12"/>
  <c r="M385" i="12"/>
  <c r="L385" i="12"/>
  <c r="J385" i="12"/>
  <c r="M384" i="12"/>
  <c r="L384" i="12"/>
  <c r="J384" i="12"/>
  <c r="M383" i="12"/>
  <c r="L383" i="12"/>
  <c r="J383" i="12"/>
  <c r="M382" i="12"/>
  <c r="L382" i="12"/>
  <c r="J382" i="12"/>
  <c r="M381" i="12"/>
  <c r="L381" i="12"/>
  <c r="J381" i="12"/>
  <c r="M380" i="12"/>
  <c r="L380" i="12"/>
  <c r="J380" i="12"/>
  <c r="M379" i="12"/>
  <c r="L379" i="12"/>
  <c r="J379" i="12"/>
  <c r="M378" i="12"/>
  <c r="L378" i="12"/>
  <c r="J378" i="12"/>
  <c r="M377" i="12"/>
  <c r="L377" i="12"/>
  <c r="J377" i="12"/>
  <c r="M376" i="12"/>
  <c r="L376" i="12"/>
  <c r="J376" i="12"/>
  <c r="M375" i="12"/>
  <c r="L375" i="12"/>
  <c r="J375" i="12"/>
  <c r="M374" i="12"/>
  <c r="L374" i="12"/>
  <c r="J374" i="12"/>
  <c r="M373" i="12"/>
  <c r="L373" i="12"/>
  <c r="J373" i="12"/>
  <c r="M372" i="12"/>
  <c r="L372" i="12"/>
  <c r="J372" i="12"/>
  <c r="M371" i="12"/>
  <c r="L371" i="12"/>
  <c r="J371" i="12"/>
  <c r="M370" i="12"/>
  <c r="L370" i="12"/>
  <c r="J370" i="12"/>
  <c r="M369" i="12"/>
  <c r="L369" i="12"/>
  <c r="J369" i="12"/>
  <c r="M368" i="12"/>
  <c r="L368" i="12"/>
  <c r="J368" i="12"/>
  <c r="M367" i="12"/>
  <c r="L367" i="12"/>
  <c r="J367" i="12"/>
  <c r="M366" i="12"/>
  <c r="L366" i="12"/>
  <c r="J366" i="12"/>
  <c r="M365" i="12"/>
  <c r="L365" i="12"/>
  <c r="J365" i="12"/>
  <c r="M364" i="12"/>
  <c r="L364" i="12"/>
  <c r="J364" i="12"/>
  <c r="M363" i="12"/>
  <c r="L363" i="12"/>
  <c r="J363" i="12"/>
  <c r="N363" i="12" s="1"/>
  <c r="M362" i="12"/>
  <c r="L362" i="12"/>
  <c r="N362" i="12" s="1"/>
  <c r="J362" i="12"/>
  <c r="M361" i="12"/>
  <c r="L361" i="12"/>
  <c r="J361" i="12"/>
  <c r="N361" i="12" s="1"/>
  <c r="M360" i="12"/>
  <c r="L360" i="12"/>
  <c r="N360" i="12" s="1"/>
  <c r="J360" i="12"/>
  <c r="M359" i="12"/>
  <c r="L359" i="12"/>
  <c r="J359" i="12"/>
  <c r="N359" i="12" s="1"/>
  <c r="M358" i="12"/>
  <c r="L358" i="12"/>
  <c r="N358" i="12" s="1"/>
  <c r="J358" i="12"/>
  <c r="L355" i="12"/>
  <c r="J355" i="12"/>
  <c r="N355" i="12" s="1"/>
  <c r="L354" i="12"/>
  <c r="L356" i="12" s="1"/>
  <c r="J354" i="12"/>
  <c r="J356" i="12" s="1"/>
  <c r="M353" i="12"/>
  <c r="L353" i="12"/>
  <c r="J353" i="12"/>
  <c r="M352" i="12"/>
  <c r="L352" i="12"/>
  <c r="J352" i="12"/>
  <c r="M351" i="12"/>
  <c r="L351" i="12"/>
  <c r="J351" i="12"/>
  <c r="M350" i="12"/>
  <c r="L350" i="12"/>
  <c r="J350" i="12"/>
  <c r="N350" i="12" s="1"/>
  <c r="M349" i="12"/>
  <c r="L349" i="12"/>
  <c r="N349" i="12" s="1"/>
  <c r="J349" i="12"/>
  <c r="M348" i="12"/>
  <c r="L348" i="12"/>
  <c r="J348" i="12"/>
  <c r="M347" i="12"/>
  <c r="L347" i="12"/>
  <c r="J347" i="12"/>
  <c r="M346" i="12"/>
  <c r="L346" i="12"/>
  <c r="J346" i="12"/>
  <c r="N346" i="12" s="1"/>
  <c r="M345" i="12"/>
  <c r="L345" i="12"/>
  <c r="N345" i="12" s="1"/>
  <c r="J345" i="12"/>
  <c r="M344" i="12"/>
  <c r="L344" i="12"/>
  <c r="J344" i="12"/>
  <c r="M343" i="12"/>
  <c r="L343" i="12"/>
  <c r="J343" i="12"/>
  <c r="M342" i="12"/>
  <c r="L342" i="12"/>
  <c r="J342" i="12"/>
  <c r="N342" i="12" s="1"/>
  <c r="M341" i="12"/>
  <c r="L341" i="12"/>
  <c r="N341" i="12" s="1"/>
  <c r="J341" i="12"/>
  <c r="M340" i="12"/>
  <c r="L340" i="12"/>
  <c r="J340" i="12"/>
  <c r="M339" i="12"/>
  <c r="L339" i="12"/>
  <c r="J339" i="12"/>
  <c r="M338" i="12"/>
  <c r="L338" i="12"/>
  <c r="J338" i="12"/>
  <c r="N338" i="12" s="1"/>
  <c r="M337" i="12"/>
  <c r="L337" i="12"/>
  <c r="N337" i="12" s="1"/>
  <c r="J337" i="12"/>
  <c r="M336" i="12"/>
  <c r="L336" i="12"/>
  <c r="J336" i="12"/>
  <c r="M335" i="12"/>
  <c r="L335" i="12"/>
  <c r="J335" i="12"/>
  <c r="M334" i="12"/>
  <c r="L334" i="12"/>
  <c r="J334" i="12"/>
  <c r="N334" i="12" s="1"/>
  <c r="M333" i="12"/>
  <c r="L333" i="12"/>
  <c r="N333" i="12" s="1"/>
  <c r="J333" i="12"/>
  <c r="M332" i="12"/>
  <c r="L332" i="12"/>
  <c r="J332" i="12"/>
  <c r="M331" i="12"/>
  <c r="L331" i="12"/>
  <c r="J331" i="12"/>
  <c r="M330" i="12"/>
  <c r="L330" i="12"/>
  <c r="J330" i="12"/>
  <c r="N330" i="12" s="1"/>
  <c r="M329" i="12"/>
  <c r="L329" i="12"/>
  <c r="N329" i="12" s="1"/>
  <c r="J329" i="12"/>
  <c r="M328" i="12"/>
  <c r="L328" i="12"/>
  <c r="J328" i="12"/>
  <c r="M327" i="12"/>
  <c r="L327" i="12"/>
  <c r="J327" i="12"/>
  <c r="M326" i="12"/>
  <c r="L326" i="12"/>
  <c r="J326" i="12"/>
  <c r="N326" i="12" s="1"/>
  <c r="M325" i="12"/>
  <c r="L325" i="12"/>
  <c r="N325" i="12" s="1"/>
  <c r="J325" i="12"/>
  <c r="M324" i="12"/>
  <c r="L324" i="12"/>
  <c r="J324" i="12"/>
  <c r="M323" i="12"/>
  <c r="L323" i="12"/>
  <c r="J323" i="12"/>
  <c r="L320" i="12"/>
  <c r="J320" i="12"/>
  <c r="L319" i="12"/>
  <c r="J319" i="12"/>
  <c r="J321" i="12" s="1"/>
  <c r="M318" i="12"/>
  <c r="L318" i="12"/>
  <c r="J318" i="12"/>
  <c r="M317" i="12"/>
  <c r="L317" i="12"/>
  <c r="J317" i="12"/>
  <c r="M316" i="12"/>
  <c r="L316" i="12"/>
  <c r="J316" i="12"/>
  <c r="N316" i="12" s="1"/>
  <c r="M315" i="12"/>
  <c r="L315" i="12"/>
  <c r="J315" i="12"/>
  <c r="M314" i="12"/>
  <c r="L314" i="12"/>
  <c r="J314" i="12"/>
  <c r="M313" i="12"/>
  <c r="L313" i="12"/>
  <c r="J313" i="12"/>
  <c r="M312" i="12"/>
  <c r="L312" i="12"/>
  <c r="J312" i="12"/>
  <c r="N312" i="12" s="1"/>
  <c r="M311" i="12"/>
  <c r="L311" i="12"/>
  <c r="J311" i="12"/>
  <c r="M310" i="12"/>
  <c r="L310" i="12"/>
  <c r="J310" i="12"/>
  <c r="N310" i="12" s="1"/>
  <c r="M309" i="12"/>
  <c r="L309" i="12"/>
  <c r="J309" i="12"/>
  <c r="M308" i="12"/>
  <c r="L308" i="12"/>
  <c r="J308" i="12"/>
  <c r="N308" i="12" s="1"/>
  <c r="M307" i="12"/>
  <c r="L307" i="12"/>
  <c r="J307" i="12"/>
  <c r="M306" i="12"/>
  <c r="L306" i="12"/>
  <c r="J306" i="12"/>
  <c r="N306" i="12" s="1"/>
  <c r="M305" i="12"/>
  <c r="L305" i="12"/>
  <c r="J305" i="12"/>
  <c r="M304" i="12"/>
  <c r="L304" i="12"/>
  <c r="J304" i="12"/>
  <c r="N304" i="12" s="1"/>
  <c r="M303" i="12"/>
  <c r="L303" i="12"/>
  <c r="J303" i="12"/>
  <c r="M302" i="12"/>
  <c r="L302" i="12"/>
  <c r="J302" i="12"/>
  <c r="N302" i="12" s="1"/>
  <c r="M301" i="12"/>
  <c r="L301" i="12"/>
  <c r="J301" i="12"/>
  <c r="M300" i="12"/>
  <c r="L300" i="12"/>
  <c r="J300" i="12"/>
  <c r="M299" i="12"/>
  <c r="L299" i="12"/>
  <c r="J299" i="12"/>
  <c r="M298" i="12"/>
  <c r="L298" i="12"/>
  <c r="J298" i="12"/>
  <c r="N298" i="12" s="1"/>
  <c r="M297" i="12"/>
  <c r="L297" i="12"/>
  <c r="J297" i="12"/>
  <c r="M296" i="12"/>
  <c r="L296" i="12"/>
  <c r="J296" i="12"/>
  <c r="M295" i="12"/>
  <c r="L295" i="12"/>
  <c r="J295" i="12"/>
  <c r="M294" i="12"/>
  <c r="L294" i="12"/>
  <c r="J294" i="12"/>
  <c r="M293" i="12"/>
  <c r="L293" i="12"/>
  <c r="J293" i="12"/>
  <c r="M292" i="12"/>
  <c r="L292" i="12"/>
  <c r="J292" i="12"/>
  <c r="M291" i="12"/>
  <c r="L291" i="12"/>
  <c r="J291" i="12"/>
  <c r="M290" i="12"/>
  <c r="L290" i="12"/>
  <c r="J290" i="12"/>
  <c r="M289" i="12"/>
  <c r="L289" i="12"/>
  <c r="J289" i="12"/>
  <c r="M288" i="12"/>
  <c r="L288" i="12"/>
  <c r="J288" i="12"/>
  <c r="L285" i="12"/>
  <c r="J285" i="12"/>
  <c r="N285" i="12" s="1"/>
  <c r="L284" i="12"/>
  <c r="L286" i="12" s="1"/>
  <c r="J284" i="12"/>
  <c r="N284" i="12" s="1"/>
  <c r="M283" i="12"/>
  <c r="L283" i="12"/>
  <c r="J283" i="12"/>
  <c r="M282" i="12"/>
  <c r="L282" i="12"/>
  <c r="J282" i="12"/>
  <c r="M281" i="12"/>
  <c r="L281" i="12"/>
  <c r="J281" i="12"/>
  <c r="M280" i="12"/>
  <c r="L280" i="12"/>
  <c r="J280" i="12"/>
  <c r="M279" i="12"/>
  <c r="L279" i="12"/>
  <c r="J279" i="12"/>
  <c r="M278" i="12"/>
  <c r="L278" i="12"/>
  <c r="J278" i="12"/>
  <c r="M277" i="12"/>
  <c r="L277" i="12"/>
  <c r="J277" i="12"/>
  <c r="M276" i="12"/>
  <c r="L276" i="12"/>
  <c r="J276" i="12"/>
  <c r="M275" i="12"/>
  <c r="L275" i="12"/>
  <c r="J275" i="12"/>
  <c r="M274" i="12"/>
  <c r="L274" i="12"/>
  <c r="J274" i="12"/>
  <c r="M273" i="12"/>
  <c r="L273" i="12"/>
  <c r="J273" i="12"/>
  <c r="N273" i="12" s="1"/>
  <c r="M272" i="12"/>
  <c r="L272" i="12"/>
  <c r="N272" i="12" s="1"/>
  <c r="J272" i="12"/>
  <c r="M271" i="12"/>
  <c r="L271" i="12"/>
  <c r="J271" i="12"/>
  <c r="M270" i="12"/>
  <c r="L270" i="12"/>
  <c r="J270" i="12"/>
  <c r="M269" i="12"/>
  <c r="L269" i="12"/>
  <c r="N269" i="12" s="1"/>
  <c r="J269" i="12"/>
  <c r="M268" i="12"/>
  <c r="L268" i="12"/>
  <c r="J268" i="12"/>
  <c r="M267" i="12"/>
  <c r="L267" i="12"/>
  <c r="J267" i="12"/>
  <c r="M266" i="12"/>
  <c r="L266" i="12"/>
  <c r="J266" i="12"/>
  <c r="M265" i="12"/>
  <c r="L265" i="12"/>
  <c r="J265" i="12"/>
  <c r="M264" i="12"/>
  <c r="L264" i="12"/>
  <c r="J264" i="12"/>
  <c r="M263" i="12"/>
  <c r="L263" i="12"/>
  <c r="J263" i="12"/>
  <c r="M262" i="12"/>
  <c r="L262" i="12"/>
  <c r="J262" i="12"/>
  <c r="M261" i="12"/>
  <c r="L261" i="12"/>
  <c r="J261" i="12"/>
  <c r="M260" i="12"/>
  <c r="L260" i="12"/>
  <c r="J260" i="12"/>
  <c r="M259" i="12"/>
  <c r="L259" i="12"/>
  <c r="J259" i="12"/>
  <c r="M258" i="12"/>
  <c r="L258" i="12"/>
  <c r="J258" i="12"/>
  <c r="M257" i="12"/>
  <c r="L257" i="12"/>
  <c r="J257" i="12"/>
  <c r="M256" i="12"/>
  <c r="L256" i="12"/>
  <c r="J256" i="12"/>
  <c r="M255" i="12"/>
  <c r="L255" i="12"/>
  <c r="N255" i="12" s="1"/>
  <c r="J255" i="12"/>
  <c r="M254" i="12"/>
  <c r="L254" i="12"/>
  <c r="J254" i="12"/>
  <c r="L251" i="12"/>
  <c r="J251" i="12"/>
  <c r="N251" i="12" s="1"/>
  <c r="L250" i="12"/>
  <c r="L252" i="12" s="1"/>
  <c r="J250" i="12"/>
  <c r="M249" i="12"/>
  <c r="L249" i="12"/>
  <c r="J249" i="12"/>
  <c r="M248" i="12"/>
  <c r="L248" i="12"/>
  <c r="J248" i="12"/>
  <c r="M247" i="12"/>
  <c r="L247" i="12"/>
  <c r="J247" i="12"/>
  <c r="M246" i="12"/>
  <c r="L246" i="12"/>
  <c r="J246" i="12"/>
  <c r="M245" i="12"/>
  <c r="L245" i="12"/>
  <c r="J245" i="12"/>
  <c r="M244" i="12"/>
  <c r="L244" i="12"/>
  <c r="J244" i="12"/>
  <c r="M243" i="12"/>
  <c r="L243" i="12"/>
  <c r="J243" i="12"/>
  <c r="M242" i="12"/>
  <c r="L242" i="12"/>
  <c r="J242" i="12"/>
  <c r="M241" i="12"/>
  <c r="L241" i="12"/>
  <c r="J241" i="12"/>
  <c r="M240" i="12"/>
  <c r="L240" i="12"/>
  <c r="J240" i="12"/>
  <c r="M239" i="12"/>
  <c r="L239" i="12"/>
  <c r="J239" i="12"/>
  <c r="M238" i="12"/>
  <c r="L238" i="12"/>
  <c r="J238" i="12"/>
  <c r="M237" i="12"/>
  <c r="L237" i="12"/>
  <c r="J237" i="12"/>
  <c r="M236" i="12"/>
  <c r="L236" i="12"/>
  <c r="J236" i="12"/>
  <c r="M235" i="12"/>
  <c r="L235" i="12"/>
  <c r="J235" i="12"/>
  <c r="M234" i="12"/>
  <c r="L234" i="12"/>
  <c r="J234" i="12"/>
  <c r="M233" i="12"/>
  <c r="L233" i="12"/>
  <c r="J233" i="12"/>
  <c r="M232" i="12"/>
  <c r="L232" i="12"/>
  <c r="J232" i="12"/>
  <c r="M231" i="12"/>
  <c r="L231" i="12"/>
  <c r="J231" i="12"/>
  <c r="M230" i="12"/>
  <c r="L230" i="12"/>
  <c r="J230" i="12"/>
  <c r="M229" i="12"/>
  <c r="L229" i="12"/>
  <c r="J229" i="12"/>
  <c r="M228" i="12"/>
  <c r="L228" i="12"/>
  <c r="J228" i="12"/>
  <c r="N228" i="12" s="1"/>
  <c r="M227" i="12"/>
  <c r="L227" i="12"/>
  <c r="N227" i="12" s="1"/>
  <c r="J227" i="12"/>
  <c r="M226" i="12"/>
  <c r="L226" i="12"/>
  <c r="J226" i="12"/>
  <c r="N226" i="12" s="1"/>
  <c r="M225" i="12"/>
  <c r="L225" i="12"/>
  <c r="N225" i="12" s="1"/>
  <c r="J225" i="12"/>
  <c r="M224" i="12"/>
  <c r="L224" i="12"/>
  <c r="J224" i="12"/>
  <c r="N224" i="12" s="1"/>
  <c r="M223" i="12"/>
  <c r="L223" i="12"/>
  <c r="N223" i="12" s="1"/>
  <c r="J223" i="12"/>
  <c r="M222" i="12"/>
  <c r="L222" i="12"/>
  <c r="J222" i="12"/>
  <c r="N222" i="12" s="1"/>
  <c r="M221" i="12"/>
  <c r="L221" i="12"/>
  <c r="N221" i="12" s="1"/>
  <c r="J221" i="12"/>
  <c r="M220" i="12"/>
  <c r="L220" i="12"/>
  <c r="J220" i="12"/>
  <c r="N220" i="12" s="1"/>
  <c r="L217" i="12"/>
  <c r="J217" i="12"/>
  <c r="N217" i="12" s="1"/>
  <c r="L216" i="12"/>
  <c r="L218" i="12" s="1"/>
  <c r="J216" i="12"/>
  <c r="N216" i="12" s="1"/>
  <c r="M215" i="12"/>
  <c r="L215" i="12"/>
  <c r="J215" i="12"/>
  <c r="M214" i="12"/>
  <c r="L214" i="12"/>
  <c r="J214" i="12"/>
  <c r="M213" i="12"/>
  <c r="L213" i="12"/>
  <c r="N213" i="12" s="1"/>
  <c r="J213" i="12"/>
  <c r="M212" i="12"/>
  <c r="L212" i="12"/>
  <c r="J212" i="12"/>
  <c r="M211" i="12"/>
  <c r="L211" i="12"/>
  <c r="J211" i="12"/>
  <c r="M210" i="12"/>
  <c r="L210" i="12"/>
  <c r="J210" i="12"/>
  <c r="M209" i="12"/>
  <c r="L209" i="12"/>
  <c r="J209" i="12"/>
  <c r="M208" i="12"/>
  <c r="L208" i="12"/>
  <c r="J208" i="12"/>
  <c r="M207" i="12"/>
  <c r="L207" i="12"/>
  <c r="J207" i="12"/>
  <c r="N207" i="12" s="1"/>
  <c r="M206" i="12"/>
  <c r="L206" i="12"/>
  <c r="J206" i="12"/>
  <c r="M205" i="12"/>
  <c r="L205" i="12"/>
  <c r="J205" i="12"/>
  <c r="M204" i="12"/>
  <c r="L204" i="12"/>
  <c r="J204" i="12"/>
  <c r="M203" i="12"/>
  <c r="L203" i="12"/>
  <c r="J203" i="12"/>
  <c r="M202" i="12"/>
  <c r="L202" i="12"/>
  <c r="J202" i="12"/>
  <c r="M201" i="12"/>
  <c r="L201" i="12"/>
  <c r="J201" i="12"/>
  <c r="N201" i="12" s="1"/>
  <c r="M200" i="12"/>
  <c r="L200" i="12"/>
  <c r="N200" i="12" s="1"/>
  <c r="J200" i="12"/>
  <c r="M199" i="12"/>
  <c r="L199" i="12"/>
  <c r="J199" i="12"/>
  <c r="M198" i="12"/>
  <c r="L198" i="12"/>
  <c r="J198" i="12"/>
  <c r="M197" i="12"/>
  <c r="L197" i="12"/>
  <c r="J197" i="12"/>
  <c r="N197" i="12" s="1"/>
  <c r="M196" i="12"/>
  <c r="L196" i="12"/>
  <c r="N196" i="12" s="1"/>
  <c r="J196" i="12"/>
  <c r="M195" i="12"/>
  <c r="L195" i="12"/>
  <c r="J195" i="12"/>
  <c r="M194" i="12"/>
  <c r="L194" i="12"/>
  <c r="J194" i="12"/>
  <c r="M193" i="12"/>
  <c r="L193" i="12"/>
  <c r="J193" i="12"/>
  <c r="N193" i="12" s="1"/>
  <c r="M192" i="12"/>
  <c r="L192" i="12"/>
  <c r="N192" i="12" s="1"/>
  <c r="J192" i="12"/>
  <c r="M191" i="12"/>
  <c r="L191" i="12"/>
  <c r="J191" i="12"/>
  <c r="M190" i="12"/>
  <c r="L190" i="12"/>
  <c r="J190" i="12"/>
  <c r="M189" i="12"/>
  <c r="L189" i="12"/>
  <c r="J189" i="12"/>
  <c r="N189" i="12" s="1"/>
  <c r="M188" i="12"/>
  <c r="L188" i="12"/>
  <c r="N188" i="12" s="1"/>
  <c r="J188" i="12"/>
  <c r="M187" i="12"/>
  <c r="L187" i="12"/>
  <c r="J187" i="12"/>
  <c r="M186" i="12"/>
  <c r="L186" i="12"/>
  <c r="J186" i="12"/>
  <c r="M181" i="12"/>
  <c r="L181" i="12"/>
  <c r="J181" i="12"/>
  <c r="M180" i="12"/>
  <c r="L180" i="12"/>
  <c r="J180" i="12"/>
  <c r="N180" i="12" s="1"/>
  <c r="M179" i="12"/>
  <c r="L179" i="12"/>
  <c r="J179" i="12"/>
  <c r="M178" i="12"/>
  <c r="L178" i="12"/>
  <c r="J178" i="12"/>
  <c r="N178" i="12" s="1"/>
  <c r="M177" i="12"/>
  <c r="L177" i="12"/>
  <c r="J177" i="12"/>
  <c r="M176" i="12"/>
  <c r="L176" i="12"/>
  <c r="J176" i="12"/>
  <c r="N176" i="12" s="1"/>
  <c r="M175" i="12"/>
  <c r="L175" i="12"/>
  <c r="J175" i="12"/>
  <c r="M174" i="12"/>
  <c r="L174" i="12"/>
  <c r="J174" i="12"/>
  <c r="N174" i="12" s="1"/>
  <c r="M173" i="12"/>
  <c r="L173" i="12"/>
  <c r="J173" i="12"/>
  <c r="M172" i="12"/>
  <c r="L172" i="12"/>
  <c r="J172" i="12"/>
  <c r="N172" i="12" s="1"/>
  <c r="M171" i="12"/>
  <c r="L171" i="12"/>
  <c r="J171" i="12"/>
  <c r="M170" i="12"/>
  <c r="L170" i="12"/>
  <c r="J170" i="12"/>
  <c r="N170" i="12" s="1"/>
  <c r="M169" i="12"/>
  <c r="L169" i="12"/>
  <c r="J169" i="12"/>
  <c r="M168" i="12"/>
  <c r="L168" i="12"/>
  <c r="J168" i="12"/>
  <c r="M167" i="12"/>
  <c r="L167" i="12"/>
  <c r="N167" i="12" s="1"/>
  <c r="J167" i="12"/>
  <c r="M166" i="12"/>
  <c r="L166" i="12"/>
  <c r="J166" i="12"/>
  <c r="N166" i="12" s="1"/>
  <c r="M165" i="12"/>
  <c r="L165" i="12"/>
  <c r="J165" i="12"/>
  <c r="M164" i="12"/>
  <c r="L164" i="12"/>
  <c r="J164" i="12"/>
  <c r="M163" i="12"/>
  <c r="L163" i="12"/>
  <c r="J163" i="12"/>
  <c r="M162" i="12"/>
  <c r="L162" i="12"/>
  <c r="J162" i="12"/>
  <c r="M161" i="12"/>
  <c r="L161" i="12"/>
  <c r="J161" i="12"/>
  <c r="M160" i="12"/>
  <c r="L160" i="12"/>
  <c r="J160" i="12"/>
  <c r="M159" i="12"/>
  <c r="L159" i="12"/>
  <c r="J159" i="12"/>
  <c r="M158" i="12"/>
  <c r="L158" i="12"/>
  <c r="J158" i="12"/>
  <c r="M157" i="12"/>
  <c r="L157" i="12"/>
  <c r="J157" i="12"/>
  <c r="M156" i="12"/>
  <c r="L156" i="12"/>
  <c r="J156" i="12"/>
  <c r="M155" i="12"/>
  <c r="L155" i="12"/>
  <c r="J155" i="12"/>
  <c r="M154" i="12"/>
  <c r="L154" i="12"/>
  <c r="J154" i="12"/>
  <c r="M153" i="12"/>
  <c r="L153" i="12"/>
  <c r="N153" i="12" s="1"/>
  <c r="J153" i="12"/>
  <c r="M152" i="12"/>
  <c r="L152" i="12"/>
  <c r="J152" i="12"/>
  <c r="N152" i="12" s="1"/>
  <c r="M151" i="12"/>
  <c r="L151" i="12"/>
  <c r="J151" i="12"/>
  <c r="M150" i="12"/>
  <c r="L150" i="12"/>
  <c r="J150" i="12"/>
  <c r="M149" i="12"/>
  <c r="L149" i="12"/>
  <c r="N149" i="12" s="1"/>
  <c r="J149" i="12"/>
  <c r="M148" i="12"/>
  <c r="L148" i="12"/>
  <c r="J148" i="12"/>
  <c r="N148" i="12" s="1"/>
  <c r="M147" i="12"/>
  <c r="L147" i="12"/>
  <c r="J147" i="12"/>
  <c r="M146" i="12"/>
  <c r="L146" i="12"/>
  <c r="J146" i="12"/>
  <c r="N146" i="12" s="1"/>
  <c r="M145" i="12"/>
  <c r="L145" i="12"/>
  <c r="J145" i="12"/>
  <c r="M144" i="12"/>
  <c r="L144" i="12"/>
  <c r="J144" i="12"/>
  <c r="N144" i="12" s="1"/>
  <c r="M143" i="12"/>
  <c r="L143" i="12"/>
  <c r="L183" i="12" s="1"/>
  <c r="L43" i="12" s="1"/>
  <c r="J143" i="12"/>
  <c r="J183" i="12" s="1"/>
  <c r="J43" i="12" s="1"/>
  <c r="M142" i="12"/>
  <c r="L142" i="12"/>
  <c r="L182" i="12" s="1"/>
  <c r="J142" i="12"/>
  <c r="J182" i="12" s="1"/>
  <c r="M137" i="12"/>
  <c r="L137" i="12"/>
  <c r="J137" i="12"/>
  <c r="M136" i="12"/>
  <c r="L136" i="12"/>
  <c r="J136" i="12"/>
  <c r="N136" i="12" s="1"/>
  <c r="M135" i="12"/>
  <c r="L135" i="12"/>
  <c r="J135" i="12"/>
  <c r="M134" i="12"/>
  <c r="L134" i="12"/>
  <c r="J134" i="12"/>
  <c r="N134" i="12" s="1"/>
  <c r="M133" i="12"/>
  <c r="L133" i="12"/>
  <c r="J133" i="12"/>
  <c r="M132" i="12"/>
  <c r="L132" i="12"/>
  <c r="J132" i="12"/>
  <c r="M131" i="12"/>
  <c r="L131" i="12"/>
  <c r="J131" i="12"/>
  <c r="M130" i="12"/>
  <c r="L130" i="12"/>
  <c r="N130" i="12" s="1"/>
  <c r="J130" i="12"/>
  <c r="M129" i="12"/>
  <c r="L129" i="12"/>
  <c r="J129" i="12"/>
  <c r="N129" i="12" s="1"/>
  <c r="M128" i="12"/>
  <c r="L128" i="12"/>
  <c r="J128" i="12"/>
  <c r="M127" i="12"/>
  <c r="L127" i="12"/>
  <c r="J127" i="12"/>
  <c r="M126" i="12"/>
  <c r="L126" i="12"/>
  <c r="J126" i="12"/>
  <c r="M125" i="12"/>
  <c r="L125" i="12"/>
  <c r="J125" i="12"/>
  <c r="M124" i="12"/>
  <c r="L124" i="12"/>
  <c r="J124" i="12"/>
  <c r="M123" i="12"/>
  <c r="L123" i="12"/>
  <c r="J123" i="12"/>
  <c r="M122" i="12"/>
  <c r="L122" i="12"/>
  <c r="J122" i="12"/>
  <c r="M121" i="12"/>
  <c r="L121" i="12"/>
  <c r="J121" i="12"/>
  <c r="M120" i="12"/>
  <c r="L120" i="12"/>
  <c r="J120" i="12"/>
  <c r="M119" i="12"/>
  <c r="L119" i="12"/>
  <c r="J119" i="12"/>
  <c r="M118" i="12"/>
  <c r="L118" i="12"/>
  <c r="J118" i="12"/>
  <c r="M117" i="12"/>
  <c r="L117" i="12"/>
  <c r="J117" i="12"/>
  <c r="M116" i="12"/>
  <c r="L116" i="12"/>
  <c r="J116" i="12"/>
  <c r="M115" i="12"/>
  <c r="L115" i="12"/>
  <c r="J115" i="12"/>
  <c r="M114" i="12"/>
  <c r="L114" i="12"/>
  <c r="N114" i="12" s="1"/>
  <c r="J114" i="12"/>
  <c r="M113" i="12"/>
  <c r="L113" i="12"/>
  <c r="J113" i="12"/>
  <c r="N113" i="12" s="1"/>
  <c r="M112" i="12"/>
  <c r="L112" i="12"/>
  <c r="J112" i="12"/>
  <c r="M111" i="12"/>
  <c r="L111" i="12"/>
  <c r="J111" i="12"/>
  <c r="M110" i="12"/>
  <c r="L110" i="12"/>
  <c r="J110" i="12"/>
  <c r="M109" i="12"/>
  <c r="L109" i="12"/>
  <c r="J109" i="12"/>
  <c r="M108" i="12"/>
  <c r="L108" i="12"/>
  <c r="J108" i="12"/>
  <c r="M107" i="12"/>
  <c r="L107" i="12"/>
  <c r="J107" i="12"/>
  <c r="M106" i="12"/>
  <c r="L106" i="12"/>
  <c r="J106" i="12"/>
  <c r="M105" i="12"/>
  <c r="L105" i="12"/>
  <c r="J105" i="12"/>
  <c r="M104" i="12"/>
  <c r="L104" i="12"/>
  <c r="J104" i="12"/>
  <c r="M103" i="12"/>
  <c r="L103" i="12"/>
  <c r="J103" i="12"/>
  <c r="M102" i="12"/>
  <c r="L102" i="12"/>
  <c r="J102" i="12"/>
  <c r="M101" i="12"/>
  <c r="L101" i="12"/>
  <c r="J101" i="12"/>
  <c r="M100" i="12"/>
  <c r="L100" i="12"/>
  <c r="J100" i="12"/>
  <c r="M99" i="12"/>
  <c r="L99" i="12"/>
  <c r="L139" i="12" s="1"/>
  <c r="L42" i="12" s="1"/>
  <c r="J99" i="12"/>
  <c r="J139" i="12" s="1"/>
  <c r="L98" i="12"/>
  <c r="J98" i="12"/>
  <c r="J138" i="12" s="1"/>
  <c r="J91" i="12"/>
  <c r="M93" i="12"/>
  <c r="L93" i="12"/>
  <c r="J93" i="12"/>
  <c r="M92" i="12"/>
  <c r="L92" i="12"/>
  <c r="J92" i="12"/>
  <c r="N92" i="12" s="1"/>
  <c r="M91" i="12"/>
  <c r="L91" i="12"/>
  <c r="M90" i="12"/>
  <c r="L90" i="12"/>
  <c r="J90" i="12"/>
  <c r="N142" i="36" l="1"/>
  <c r="L138" i="12"/>
  <c r="L140" i="12" s="1"/>
  <c r="L67" i="12" s="1"/>
  <c r="N143" i="36"/>
  <c r="L183" i="36"/>
  <c r="L184" i="36" s="1"/>
  <c r="J182" i="36"/>
  <c r="J184" i="36" s="1"/>
  <c r="N183" i="36"/>
  <c r="N99" i="36"/>
  <c r="J139" i="36"/>
  <c r="J140" i="36" s="1"/>
  <c r="L184" i="12"/>
  <c r="L68" i="12" s="1"/>
  <c r="J184" i="12"/>
  <c r="J68" i="12" s="1"/>
  <c r="J85" i="12" s="1"/>
  <c r="N142" i="12"/>
  <c r="N98" i="12"/>
  <c r="N139" i="12"/>
  <c r="N42" i="12" s="1"/>
  <c r="J42" i="12"/>
  <c r="N151" i="12"/>
  <c r="N155" i="12"/>
  <c r="N157" i="12"/>
  <c r="N159" i="12"/>
  <c r="N91" i="12"/>
  <c r="J94" i="12"/>
  <c r="J16" i="12" s="1"/>
  <c r="N100" i="12"/>
  <c r="N102" i="12"/>
  <c r="N104" i="12"/>
  <c r="N106" i="12"/>
  <c r="N108" i="12"/>
  <c r="N112" i="12"/>
  <c r="N116" i="12"/>
  <c r="N118" i="12"/>
  <c r="N120" i="12"/>
  <c r="N122" i="12"/>
  <c r="N124" i="12"/>
  <c r="N128" i="12"/>
  <c r="N132" i="12"/>
  <c r="N161" i="12"/>
  <c r="N163" i="12"/>
  <c r="N165" i="12"/>
  <c r="N169" i="12"/>
  <c r="N184" i="12"/>
  <c r="N68" i="12" s="1"/>
  <c r="N203" i="12"/>
  <c r="N206" i="12"/>
  <c r="N210" i="12"/>
  <c r="N211" i="12"/>
  <c r="N214" i="12"/>
  <c r="N215" i="12"/>
  <c r="N256" i="12"/>
  <c r="N257" i="12"/>
  <c r="N289" i="12"/>
  <c r="N291" i="12"/>
  <c r="N293" i="12"/>
  <c r="N295" i="12"/>
  <c r="N296" i="12"/>
  <c r="N299" i="12"/>
  <c r="N300" i="12"/>
  <c r="N313" i="12"/>
  <c r="N314" i="12"/>
  <c r="N317" i="12"/>
  <c r="N320" i="12"/>
  <c r="N324" i="12"/>
  <c r="N328" i="12"/>
  <c r="N332" i="12"/>
  <c r="N336" i="12"/>
  <c r="N340" i="12"/>
  <c r="N344" i="12"/>
  <c r="N348" i="12"/>
  <c r="N352"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90" i="12"/>
  <c r="N406" i="12"/>
  <c r="N422" i="12"/>
  <c r="N429" i="12"/>
  <c r="N443" i="12"/>
  <c r="N447" i="12"/>
  <c r="N451" i="12"/>
  <c r="N455" i="12"/>
  <c r="N466" i="12"/>
  <c r="N467" i="12"/>
  <c r="N470" i="12"/>
  <c r="N471" i="12"/>
  <c r="N474" i="12"/>
  <c r="N475" i="12"/>
  <c r="N478" i="12"/>
  <c r="N479" i="12"/>
  <c r="N482" i="12"/>
  <c r="N483" i="12"/>
  <c r="N486" i="12"/>
  <c r="N487" i="12"/>
  <c r="N490" i="12"/>
  <c r="N491" i="12"/>
  <c r="N598" i="12"/>
  <c r="N620" i="12"/>
  <c r="N624" i="12"/>
  <c r="N627" i="12"/>
  <c r="N628" i="12"/>
  <c r="N632" i="12"/>
  <c r="N635" i="12"/>
  <c r="N181" i="12"/>
  <c r="N187" i="12"/>
  <c r="N191" i="12"/>
  <c r="N195" i="12"/>
  <c r="N199" i="12"/>
  <c r="N205" i="12"/>
  <c r="N209" i="12"/>
  <c r="N229" i="12"/>
  <c r="N230" i="12"/>
  <c r="N271" i="12"/>
  <c r="N353" i="12"/>
  <c r="N457" i="12"/>
  <c r="N465" i="12"/>
  <c r="N469" i="12"/>
  <c r="N473" i="12"/>
  <c r="N513" i="12"/>
  <c r="N514" i="12"/>
  <c r="N515" i="12"/>
  <c r="N516" i="12"/>
  <c r="N517" i="12"/>
  <c r="N518" i="12"/>
  <c r="N519" i="12"/>
  <c r="N520" i="12"/>
  <c r="N521" i="12"/>
  <c r="N522" i="12"/>
  <c r="N523" i="12"/>
  <c r="N524" i="12"/>
  <c r="N525" i="12"/>
  <c r="N526" i="12"/>
  <c r="N527" i="12"/>
  <c r="N528" i="12"/>
  <c r="N541" i="12"/>
  <c r="N568" i="12"/>
  <c r="N572" i="12"/>
  <c r="N576" i="12"/>
  <c r="N580" i="12"/>
  <c r="N584" i="12"/>
  <c r="N588" i="12"/>
  <c r="N592" i="12"/>
  <c r="N596" i="12"/>
  <c r="N606" i="12"/>
  <c r="N610" i="12"/>
  <c r="N614" i="12"/>
  <c r="N618" i="12"/>
  <c r="N622" i="12"/>
  <c r="N630" i="12"/>
  <c r="L94" i="12"/>
  <c r="N93" i="12"/>
  <c r="N99" i="12"/>
  <c r="N101" i="12"/>
  <c r="N105" i="12"/>
  <c r="N107" i="12"/>
  <c r="N109" i="12"/>
  <c r="N110" i="12"/>
  <c r="N111" i="12"/>
  <c r="N115" i="12"/>
  <c r="N117" i="12"/>
  <c r="N121" i="12"/>
  <c r="N123" i="12"/>
  <c r="N125" i="12"/>
  <c r="N126" i="12"/>
  <c r="N127" i="12"/>
  <c r="N131" i="12"/>
  <c r="N133" i="12"/>
  <c r="N137" i="12"/>
  <c r="N143" i="12"/>
  <c r="N145" i="12"/>
  <c r="N147" i="12"/>
  <c r="N150" i="12"/>
  <c r="N154" i="12"/>
  <c r="N156" i="12"/>
  <c r="N158" i="12"/>
  <c r="N160" i="12"/>
  <c r="N162" i="12"/>
  <c r="N164" i="12"/>
  <c r="N168" i="12"/>
  <c r="N171" i="12"/>
  <c r="N173" i="12"/>
  <c r="N175" i="12"/>
  <c r="N177" i="12"/>
  <c r="N179" i="12"/>
  <c r="N183" i="12"/>
  <c r="N43" i="12" s="1"/>
  <c r="N186" i="12"/>
  <c r="N190" i="12"/>
  <c r="N194" i="12"/>
  <c r="N198" i="12"/>
  <c r="N202" i="12"/>
  <c r="N231" i="12"/>
  <c r="N232" i="12"/>
  <c r="N233" i="12"/>
  <c r="N234" i="12"/>
  <c r="N235" i="12"/>
  <c r="N236" i="12"/>
  <c r="N237" i="12"/>
  <c r="N238" i="12"/>
  <c r="N239" i="12"/>
  <c r="N240" i="12"/>
  <c r="N241" i="12"/>
  <c r="N242" i="12"/>
  <c r="N243" i="12"/>
  <c r="N244" i="12"/>
  <c r="N245" i="12"/>
  <c r="N246" i="12"/>
  <c r="N247" i="12"/>
  <c r="N248" i="12"/>
  <c r="N249" i="12"/>
  <c r="N250" i="12"/>
  <c r="N254" i="12"/>
  <c r="N258" i="12"/>
  <c r="N259" i="12"/>
  <c r="N260" i="12"/>
  <c r="N261" i="12"/>
  <c r="N262" i="12"/>
  <c r="N263" i="12"/>
  <c r="N264" i="12"/>
  <c r="N265" i="12"/>
  <c r="N266" i="12"/>
  <c r="N267" i="12"/>
  <c r="N268" i="12"/>
  <c r="N270" i="12"/>
  <c r="N274" i="12"/>
  <c r="N275" i="12"/>
  <c r="N276" i="12"/>
  <c r="N277" i="12"/>
  <c r="N278" i="12"/>
  <c r="N279" i="12"/>
  <c r="N280" i="12"/>
  <c r="N281" i="12"/>
  <c r="N282" i="12"/>
  <c r="N283" i="12"/>
  <c r="J286" i="12"/>
  <c r="N286" i="12" s="1"/>
  <c r="N288" i="12"/>
  <c r="N290" i="12"/>
  <c r="N292" i="12"/>
  <c r="N294" i="12"/>
  <c r="N297" i="12"/>
  <c r="N301" i="12"/>
  <c r="N303" i="12"/>
  <c r="N305" i="12"/>
  <c r="N307" i="12"/>
  <c r="N309" i="12"/>
  <c r="N311" i="12"/>
  <c r="N315" i="12"/>
  <c r="N318" i="12"/>
  <c r="L321" i="12"/>
  <c r="N323" i="12"/>
  <c r="N327" i="12"/>
  <c r="N331" i="12"/>
  <c r="N335" i="12"/>
  <c r="N339" i="12"/>
  <c r="N343" i="12"/>
  <c r="N347" i="12"/>
  <c r="N351" i="12"/>
  <c r="N204" i="12"/>
  <c r="N208" i="12"/>
  <c r="N212" i="12"/>
  <c r="J252" i="12"/>
  <c r="N252" i="12" s="1"/>
  <c r="N354" i="12"/>
  <c r="N391" i="12"/>
  <c r="L566" i="12"/>
  <c r="N388" i="12"/>
  <c r="N389" i="12"/>
  <c r="N402" i="12"/>
  <c r="N405" i="12"/>
  <c r="N418" i="12"/>
  <c r="N421" i="12"/>
  <c r="N428" i="12"/>
  <c r="N431" i="12"/>
  <c r="N433" i="12"/>
  <c r="N435" i="12"/>
  <c r="N437" i="12"/>
  <c r="N439" i="12"/>
  <c r="N442" i="12"/>
  <c r="N446" i="12"/>
  <c r="N450" i="12"/>
  <c r="N454" i="12"/>
  <c r="N458" i="12"/>
  <c r="N464" i="12"/>
  <c r="N468" i="12"/>
  <c r="N472" i="12"/>
  <c r="N476" i="12"/>
  <c r="N480" i="12"/>
  <c r="N484" i="12"/>
  <c r="N488" i="12"/>
  <c r="N492" i="12"/>
  <c r="N494" i="12"/>
  <c r="N495" i="12"/>
  <c r="J496" i="12"/>
  <c r="N530" i="12"/>
  <c r="N537" i="12"/>
  <c r="N540" i="12"/>
  <c r="N564" i="12"/>
  <c r="J566" i="12"/>
  <c r="N571" i="12"/>
  <c r="N575" i="12"/>
  <c r="N579" i="12"/>
  <c r="N583" i="12"/>
  <c r="N587" i="12"/>
  <c r="N591" i="12"/>
  <c r="N595" i="12"/>
  <c r="N599" i="12"/>
  <c r="N605" i="12"/>
  <c r="N609" i="12"/>
  <c r="N613" i="12"/>
  <c r="N617" i="12"/>
  <c r="N621" i="12"/>
  <c r="N625" i="12"/>
  <c r="N629" i="12"/>
  <c r="N633" i="12"/>
  <c r="J636" i="12"/>
  <c r="N636" i="12" s="1"/>
  <c r="N634" i="12"/>
  <c r="J94" i="36"/>
  <c r="N92" i="36"/>
  <c r="N98" i="36"/>
  <c r="N100" i="36"/>
  <c r="N102" i="36"/>
  <c r="N104" i="36"/>
  <c r="N106" i="36"/>
  <c r="N108" i="36"/>
  <c r="N110" i="36"/>
  <c r="N112" i="36"/>
  <c r="N114" i="36"/>
  <c r="N116" i="36"/>
  <c r="N118" i="36"/>
  <c r="N120" i="36"/>
  <c r="N122" i="36"/>
  <c r="N124" i="36"/>
  <c r="N126" i="36"/>
  <c r="N218" i="36"/>
  <c r="N216" i="36"/>
  <c r="J286" i="36"/>
  <c r="N128" i="36"/>
  <c r="N130" i="36"/>
  <c r="N132" i="36"/>
  <c r="N134" i="36"/>
  <c r="N136" i="36"/>
  <c r="N138" i="36"/>
  <c r="N144" i="36"/>
  <c r="N148" i="36"/>
  <c r="N152" i="36"/>
  <c r="N156" i="36"/>
  <c r="N160" i="36"/>
  <c r="N164" i="36"/>
  <c r="N168" i="36"/>
  <c r="N172" i="36"/>
  <c r="N176" i="36"/>
  <c r="N180" i="36"/>
  <c r="N186" i="36"/>
  <c r="N190" i="36"/>
  <c r="N194" i="36"/>
  <c r="N198" i="36"/>
  <c r="N202" i="36"/>
  <c r="N206" i="36"/>
  <c r="N210" i="36"/>
  <c r="N214" i="36"/>
  <c r="N217" i="36"/>
  <c r="N222" i="36"/>
  <c r="N225" i="36"/>
  <c r="N227" i="36"/>
  <c r="N230" i="36"/>
  <c r="N233" i="36"/>
  <c r="N235" i="36"/>
  <c r="N238" i="36"/>
  <c r="N241" i="36"/>
  <c r="N243" i="36"/>
  <c r="N246" i="36"/>
  <c r="N249" i="36"/>
  <c r="L252" i="36"/>
  <c r="N252" i="36" s="1"/>
  <c r="N255" i="36"/>
  <c r="N257" i="36"/>
  <c r="N259" i="36"/>
  <c r="N261" i="36"/>
  <c r="N263" i="36"/>
  <c r="N265" i="36"/>
  <c r="N267" i="36"/>
  <c r="N269" i="36"/>
  <c r="N271" i="36"/>
  <c r="N273" i="36"/>
  <c r="N275" i="36"/>
  <c r="N277" i="36"/>
  <c r="N279" i="36"/>
  <c r="N281" i="36"/>
  <c r="N283" i="36"/>
  <c r="N285" i="36"/>
  <c r="N289" i="36"/>
  <c r="N293" i="36"/>
  <c r="N297" i="36"/>
  <c r="N301" i="36"/>
  <c r="N305" i="36"/>
  <c r="N309" i="36"/>
  <c r="N313" i="36"/>
  <c r="N317" i="36"/>
  <c r="N325" i="36"/>
  <c r="N329" i="36"/>
  <c r="N333" i="36"/>
  <c r="N337" i="36"/>
  <c r="N341" i="36"/>
  <c r="N345" i="36"/>
  <c r="N349" i="36"/>
  <c r="N353" i="36"/>
  <c r="N355" i="36"/>
  <c r="N359" i="36"/>
  <c r="N361" i="36"/>
  <c r="N365" i="36"/>
  <c r="N367" i="36"/>
  <c r="N369" i="36"/>
  <c r="N373" i="36"/>
  <c r="N375" i="36"/>
  <c r="N377" i="36"/>
  <c r="N381" i="36"/>
  <c r="N383" i="36"/>
  <c r="N385" i="36"/>
  <c r="N389" i="36"/>
  <c r="N396" i="36"/>
  <c r="N400" i="36"/>
  <c r="N404" i="36"/>
  <c r="N408" i="36"/>
  <c r="N412" i="36"/>
  <c r="N416" i="36"/>
  <c r="N420" i="36"/>
  <c r="N426" i="36"/>
  <c r="N430" i="36"/>
  <c r="N434" i="36"/>
  <c r="N438" i="36"/>
  <c r="N442" i="36"/>
  <c r="N446" i="36"/>
  <c r="N450" i="36"/>
  <c r="N454" i="36"/>
  <c r="N458" i="36"/>
  <c r="N460" i="36"/>
  <c r="N466" i="36"/>
  <c r="N470" i="36"/>
  <c r="N474" i="36"/>
  <c r="N478" i="36"/>
  <c r="N482" i="36"/>
  <c r="N486" i="36"/>
  <c r="N490" i="36"/>
  <c r="J496" i="36"/>
  <c r="N496" i="36" s="1"/>
  <c r="N494" i="36"/>
  <c r="N500" i="36"/>
  <c r="N502" i="36"/>
  <c r="N504" i="36"/>
  <c r="N508" i="36"/>
  <c r="N510" i="36"/>
  <c r="N512" i="36"/>
  <c r="N514" i="36"/>
  <c r="N516" i="36"/>
  <c r="N518" i="36"/>
  <c r="N520" i="36"/>
  <c r="N522" i="36"/>
  <c r="N524" i="36"/>
  <c r="N526" i="36"/>
  <c r="N528" i="36"/>
  <c r="J531" i="36"/>
  <c r="N531" i="36" s="1"/>
  <c r="N529" i="36"/>
  <c r="N533" i="36"/>
  <c r="N537" i="36"/>
  <c r="N539" i="36"/>
  <c r="N541" i="36"/>
  <c r="N545" i="36"/>
  <c r="N547" i="36"/>
  <c r="N549" i="36"/>
  <c r="N553" i="36"/>
  <c r="N555" i="36"/>
  <c r="N557" i="36"/>
  <c r="N561" i="36"/>
  <c r="N563" i="36"/>
  <c r="N565" i="36"/>
  <c r="N603" i="36"/>
  <c r="N607" i="36"/>
  <c r="N611" i="36"/>
  <c r="N615" i="36"/>
  <c r="N619" i="36"/>
  <c r="N623" i="36"/>
  <c r="N627" i="36"/>
  <c r="N631" i="36"/>
  <c r="N599" i="49"/>
  <c r="J601" i="49"/>
  <c r="N601" i="49" s="1"/>
  <c r="N148" i="49"/>
  <c r="N164" i="49"/>
  <c r="N180" i="49"/>
  <c r="N198" i="49"/>
  <c r="N214" i="49"/>
  <c r="N295" i="49"/>
  <c r="N311" i="49"/>
  <c r="N329" i="49"/>
  <c r="N345" i="49"/>
  <c r="N434" i="49"/>
  <c r="N450" i="49"/>
  <c r="N569" i="49"/>
  <c r="N585" i="49"/>
  <c r="N285" i="49"/>
  <c r="N355" i="49"/>
  <c r="N286" i="49"/>
  <c r="J496" i="49"/>
  <c r="N496" i="49" s="1"/>
  <c r="N537" i="49"/>
  <c r="N545" i="49"/>
  <c r="N553" i="49"/>
  <c r="N561" i="49"/>
  <c r="N575" i="49"/>
  <c r="N591" i="49"/>
  <c r="N566" i="49"/>
  <c r="N94" i="49"/>
  <c r="N319" i="49"/>
  <c r="N529" i="49"/>
  <c r="N565" i="49"/>
  <c r="N460" i="49"/>
  <c r="N138" i="49"/>
  <c r="J391" i="49"/>
  <c r="N391" i="49" s="1"/>
  <c r="N424" i="49"/>
  <c r="J531" i="49"/>
  <c r="N531" i="49" s="1"/>
  <c r="N530" i="49"/>
  <c r="N391" i="48"/>
  <c r="N98" i="48"/>
  <c r="N106" i="48"/>
  <c r="N114" i="48"/>
  <c r="N122" i="48"/>
  <c r="N130" i="48"/>
  <c r="N355" i="48"/>
  <c r="N396" i="48"/>
  <c r="N404" i="48"/>
  <c r="N412" i="48"/>
  <c r="N420" i="48"/>
  <c r="N535" i="48"/>
  <c r="N543" i="48"/>
  <c r="N551" i="48"/>
  <c r="N559" i="48"/>
  <c r="L566" i="48"/>
  <c r="N599" i="48"/>
  <c r="J601" i="48"/>
  <c r="N601" i="48" s="1"/>
  <c r="N138" i="48"/>
  <c r="N356" i="48"/>
  <c r="N460" i="48"/>
  <c r="N94" i="48"/>
  <c r="J218" i="48"/>
  <c r="N218" i="48" s="1"/>
  <c r="N319" i="48"/>
  <c r="J321" i="48"/>
  <c r="N321" i="48" s="1"/>
  <c r="N102" i="48"/>
  <c r="N110" i="48"/>
  <c r="N118" i="48"/>
  <c r="N126" i="48"/>
  <c r="N134" i="48"/>
  <c r="N252" i="48"/>
  <c r="N400" i="48"/>
  <c r="N408" i="48"/>
  <c r="N416" i="48"/>
  <c r="N539" i="48"/>
  <c r="N547" i="48"/>
  <c r="N555" i="48"/>
  <c r="N563" i="48"/>
  <c r="N182" i="48"/>
  <c r="J184" i="48"/>
  <c r="N184" i="48" s="1"/>
  <c r="L356" i="48"/>
  <c r="L391" i="48"/>
  <c r="N424" i="48"/>
  <c r="N461" i="48"/>
  <c r="J496" i="48"/>
  <c r="N496" i="48" s="1"/>
  <c r="J636" i="48"/>
  <c r="N636" i="48" s="1"/>
  <c r="N635" i="48"/>
  <c r="N257" i="48"/>
  <c r="N265" i="48"/>
  <c r="N273" i="48"/>
  <c r="N281" i="48"/>
  <c r="N529" i="48"/>
  <c r="N459" i="48"/>
  <c r="J566" i="48"/>
  <c r="N566" i="48" s="1"/>
  <c r="N321" i="38"/>
  <c r="N94" i="38"/>
  <c r="N319" i="38"/>
  <c r="J94" i="38"/>
  <c r="N142" i="38"/>
  <c r="N158" i="38"/>
  <c r="N174" i="38"/>
  <c r="N192" i="38"/>
  <c r="N208" i="38"/>
  <c r="N289" i="38"/>
  <c r="N305" i="38"/>
  <c r="N325" i="38"/>
  <c r="N341" i="38"/>
  <c r="N430" i="38"/>
  <c r="N446" i="38"/>
  <c r="N533" i="38"/>
  <c r="N549" i="38"/>
  <c r="N583" i="38"/>
  <c r="N599" i="38"/>
  <c r="J601" i="38"/>
  <c r="N601" i="38" s="1"/>
  <c r="N424" i="38"/>
  <c r="N529" i="38"/>
  <c r="N182" i="38"/>
  <c r="L356" i="38"/>
  <c r="N356" i="38" s="1"/>
  <c r="L461" i="38"/>
  <c r="N461" i="38" s="1"/>
  <c r="N138" i="38"/>
  <c r="N144" i="38"/>
  <c r="N160" i="38"/>
  <c r="N176" i="38"/>
  <c r="N194" i="38"/>
  <c r="N210" i="38"/>
  <c r="N291" i="38"/>
  <c r="N307" i="38"/>
  <c r="N327" i="38"/>
  <c r="N343" i="38"/>
  <c r="N432" i="38"/>
  <c r="N448" i="38"/>
  <c r="N535" i="38"/>
  <c r="N551" i="38"/>
  <c r="N569" i="38"/>
  <c r="N585" i="38"/>
  <c r="N459" i="38"/>
  <c r="N599" i="37"/>
  <c r="J601" i="37"/>
  <c r="N601" i="37" s="1"/>
  <c r="N285" i="37"/>
  <c r="N565" i="37"/>
  <c r="N286" i="37"/>
  <c r="L356" i="37"/>
  <c r="N144" i="37"/>
  <c r="N160" i="37"/>
  <c r="N176" i="37"/>
  <c r="N194" i="37"/>
  <c r="N210" i="37"/>
  <c r="N291" i="37"/>
  <c r="N307" i="37"/>
  <c r="N325" i="37"/>
  <c r="N341" i="37"/>
  <c r="N432" i="37"/>
  <c r="N448" i="37"/>
  <c r="N464" i="37"/>
  <c r="N480" i="37"/>
  <c r="N569" i="37"/>
  <c r="N585" i="37"/>
  <c r="N461" i="37"/>
  <c r="N566" i="37"/>
  <c r="N319" i="37"/>
  <c r="N138" i="37"/>
  <c r="N150" i="37"/>
  <c r="N166" i="37"/>
  <c r="N200" i="37"/>
  <c r="N216" i="37"/>
  <c r="N297" i="37"/>
  <c r="N313" i="37"/>
  <c r="N331" i="37"/>
  <c r="N347" i="37"/>
  <c r="J356" i="37"/>
  <c r="J391" i="37"/>
  <c r="N391" i="37" s="1"/>
  <c r="N438" i="37"/>
  <c r="N454" i="37"/>
  <c r="N470" i="37"/>
  <c r="N486" i="37"/>
  <c r="J496" i="37"/>
  <c r="N496" i="37" s="1"/>
  <c r="L531" i="37"/>
  <c r="N531" i="37" s="1"/>
  <c r="N537" i="37"/>
  <c r="N545" i="37"/>
  <c r="N553" i="37"/>
  <c r="N561" i="37"/>
  <c r="N575" i="37"/>
  <c r="N591" i="37"/>
  <c r="N146" i="37"/>
  <c r="N162" i="37"/>
  <c r="N178" i="37"/>
  <c r="N196" i="37"/>
  <c r="N212" i="37"/>
  <c r="N293" i="37"/>
  <c r="N309" i="37"/>
  <c r="N327" i="37"/>
  <c r="N343" i="37"/>
  <c r="N434" i="37"/>
  <c r="N450" i="37"/>
  <c r="L461" i="37"/>
  <c r="N466" i="37"/>
  <c r="N482" i="37"/>
  <c r="N530" i="37"/>
  <c r="N90" i="37"/>
  <c r="N94" i="37" s="1"/>
  <c r="N182" i="36"/>
  <c r="L140" i="36"/>
  <c r="J356" i="36"/>
  <c r="N394" i="36"/>
  <c r="N402" i="36"/>
  <c r="N410" i="36"/>
  <c r="N418" i="36"/>
  <c r="N599" i="36"/>
  <c r="J601" i="36"/>
  <c r="N601" i="36" s="1"/>
  <c r="L356" i="36"/>
  <c r="L391" i="36"/>
  <c r="N391" i="36" s="1"/>
  <c r="N398" i="36"/>
  <c r="N406" i="36"/>
  <c r="N414" i="36"/>
  <c r="N422" i="36"/>
  <c r="N424" i="36"/>
  <c r="J461" i="36"/>
  <c r="N461" i="36" s="1"/>
  <c r="N564" i="36"/>
  <c r="J566" i="36"/>
  <c r="N319" i="36"/>
  <c r="J321" i="36"/>
  <c r="N321" i="36" s="1"/>
  <c r="L286" i="36"/>
  <c r="N286" i="36" s="1"/>
  <c r="N535" i="36"/>
  <c r="N543" i="36"/>
  <c r="N551" i="36"/>
  <c r="N559" i="36"/>
  <c r="L566" i="36"/>
  <c r="J636" i="36"/>
  <c r="N636" i="36" s="1"/>
  <c r="N459" i="36"/>
  <c r="N90" i="36"/>
  <c r="N94" i="36" s="1"/>
  <c r="N321" i="12"/>
  <c r="N319" i="12"/>
  <c r="J461" i="12"/>
  <c r="N356" i="12"/>
  <c r="J218" i="12"/>
  <c r="N218" i="12" s="1"/>
  <c r="N103" i="12"/>
  <c r="N119" i="12"/>
  <c r="N135" i="12"/>
  <c r="L461" i="12"/>
  <c r="N551" i="12"/>
  <c r="N559" i="12"/>
  <c r="N565" i="12"/>
  <c r="J426" i="12"/>
  <c r="N426" i="12" s="1"/>
  <c r="N424" i="12"/>
  <c r="N496" i="12"/>
  <c r="N529" i="12"/>
  <c r="J140" i="12"/>
  <c r="N566" i="12"/>
  <c r="N182" i="12"/>
  <c r="J601" i="12"/>
  <c r="N601" i="12" s="1"/>
  <c r="N90" i="12"/>
  <c r="N94" i="12" s="1"/>
  <c r="N138" i="12" l="1"/>
  <c r="N184" i="36"/>
  <c r="N139" i="36"/>
  <c r="N140" i="36"/>
  <c r="N140" i="12"/>
  <c r="N67" i="12" s="1"/>
  <c r="J67" i="12"/>
  <c r="J84" i="12" s="1"/>
  <c r="N461" i="12"/>
  <c r="N356" i="37"/>
  <c r="N566" i="36"/>
  <c r="N356" i="36"/>
  <c r="AB32" i="24" l="1"/>
  <c r="L32" i="24"/>
  <c r="L16" i="36" l="1"/>
  <c r="N23" i="20" s="1"/>
  <c r="S83" i="45" s="1"/>
  <c r="N16" i="36"/>
  <c r="S23" i="20" s="1"/>
  <c r="N16" i="12"/>
  <c r="S12" i="20" s="1"/>
  <c r="AH48" i="1" s="1"/>
  <c r="L16" i="12"/>
  <c r="N12" i="20" s="1"/>
  <c r="X48" i="1" s="1"/>
  <c r="I12" i="20"/>
  <c r="N48" i="1" s="1"/>
  <c r="E33" i="12"/>
  <c r="C33" i="12"/>
  <c r="B33" i="12"/>
  <c r="E32" i="12"/>
  <c r="C32" i="12"/>
  <c r="B32" i="12"/>
  <c r="E31" i="12"/>
  <c r="C31" i="12"/>
  <c r="B31" i="12"/>
  <c r="E30" i="12"/>
  <c r="C30" i="12"/>
  <c r="B30" i="12"/>
  <c r="E29" i="12"/>
  <c r="C29" i="12"/>
  <c r="B29" i="12"/>
  <c r="E28" i="12"/>
  <c r="C28" i="12"/>
  <c r="B28" i="12"/>
  <c r="E27" i="12"/>
  <c r="C27" i="12"/>
  <c r="B27" i="12"/>
  <c r="E26" i="12"/>
  <c r="C26" i="12"/>
  <c r="B26" i="12"/>
  <c r="E25" i="12"/>
  <c r="C25" i="12"/>
  <c r="B25" i="12"/>
  <c r="E24" i="12"/>
  <c r="C24" i="12"/>
  <c r="B24" i="12"/>
  <c r="E23" i="12"/>
  <c r="C23" i="12"/>
  <c r="B23" i="12"/>
  <c r="E22" i="12"/>
  <c r="C22" i="12"/>
  <c r="B22" i="12"/>
  <c r="E21" i="12"/>
  <c r="C21" i="12"/>
  <c r="B21" i="12"/>
  <c r="E20" i="12"/>
  <c r="C20" i="12"/>
  <c r="B20" i="12"/>
  <c r="E19" i="12"/>
  <c r="C19" i="12"/>
  <c r="B19" i="12"/>
  <c r="N33" i="12"/>
  <c r="L33" i="12"/>
  <c r="J33" i="12"/>
  <c r="N32" i="12"/>
  <c r="L32" i="12"/>
  <c r="J32" i="12"/>
  <c r="N31" i="12"/>
  <c r="L31" i="12"/>
  <c r="J31" i="12"/>
  <c r="N30" i="12"/>
  <c r="L30" i="12"/>
  <c r="J30" i="12"/>
  <c r="N29" i="12"/>
  <c r="L29" i="12"/>
  <c r="J29" i="12"/>
  <c r="N28" i="12"/>
  <c r="L28" i="12"/>
  <c r="J28" i="12"/>
  <c r="N27" i="12"/>
  <c r="L27" i="12"/>
  <c r="J27" i="12"/>
  <c r="L26" i="12"/>
  <c r="N25" i="12"/>
  <c r="L25" i="12"/>
  <c r="J25" i="12"/>
  <c r="N24" i="12"/>
  <c r="L24" i="12"/>
  <c r="J24" i="12"/>
  <c r="N23" i="12"/>
  <c r="L23" i="12"/>
  <c r="J23" i="12"/>
  <c r="N22" i="12"/>
  <c r="L22" i="12"/>
  <c r="J22" i="12"/>
  <c r="N21" i="12"/>
  <c r="L21" i="12"/>
  <c r="J21" i="12"/>
  <c r="N20" i="12"/>
  <c r="L20" i="12"/>
  <c r="J20" i="12"/>
  <c r="L37" i="12" l="1"/>
  <c r="N14" i="20" s="1"/>
  <c r="X50" i="1" s="1"/>
  <c r="J16" i="36"/>
  <c r="I23" i="20" s="1"/>
  <c r="K83" i="45" s="1"/>
  <c r="L85" i="12"/>
  <c r="L60" i="12"/>
  <c r="N17" i="20" s="1"/>
  <c r="X53" i="1" s="1"/>
  <c r="L59" i="12" l="1"/>
  <c r="N16" i="20" s="1"/>
  <c r="X52" i="1" s="1"/>
  <c r="J60" i="12"/>
  <c r="I17" i="20" s="1"/>
  <c r="N53" i="1" s="1"/>
  <c r="N60" i="12"/>
  <c r="S17" i="20" s="1"/>
  <c r="AH53" i="1" s="1"/>
  <c r="L84" i="12"/>
  <c r="N85" i="12"/>
  <c r="J59" i="12"/>
  <c r="N59" i="12"/>
  <c r="S16" i="20" s="1"/>
  <c r="AH52" i="1" s="1"/>
  <c r="N84" i="12"/>
  <c r="X12" i="20"/>
  <c r="AR48" i="1" s="1"/>
  <c r="O240" i="45"/>
  <c r="O239" i="45"/>
  <c r="O237" i="45"/>
  <c r="O236" i="45"/>
  <c r="I16" i="20" l="1"/>
  <c r="N52" i="1" s="1"/>
  <c r="J62" i="12"/>
  <c r="X23" i="20"/>
  <c r="N56" i="49" l="1"/>
  <c r="N33" i="49"/>
  <c r="L81" i="49"/>
  <c r="L80" i="49"/>
  <c r="N32" i="49"/>
  <c r="L79" i="49"/>
  <c r="L53" i="49"/>
  <c r="J78" i="49"/>
  <c r="N52" i="49"/>
  <c r="L29" i="49"/>
  <c r="L51" i="49"/>
  <c r="L75" i="49"/>
  <c r="N49" i="49"/>
  <c r="L49" i="49"/>
  <c r="L74" i="49"/>
  <c r="J26" i="49"/>
  <c r="L73" i="49"/>
  <c r="L72" i="49"/>
  <c r="J24" i="49"/>
  <c r="N46" i="49"/>
  <c r="N45" i="49"/>
  <c r="N22" i="49"/>
  <c r="N44" i="49"/>
  <c r="L68" i="49"/>
  <c r="N68" i="49"/>
  <c r="N20" i="49"/>
  <c r="L67" i="49"/>
  <c r="N42" i="49"/>
  <c r="N16" i="49"/>
  <c r="S67" i="20" s="1"/>
  <c r="E81" i="49"/>
  <c r="C81" i="49"/>
  <c r="B81" i="49"/>
  <c r="L85" i="49" s="1"/>
  <c r="E80" i="49"/>
  <c r="C80" i="49"/>
  <c r="B80" i="49"/>
  <c r="E79" i="49"/>
  <c r="C79" i="49"/>
  <c r="B79" i="49"/>
  <c r="E78" i="49"/>
  <c r="C78" i="49"/>
  <c r="B78" i="49"/>
  <c r="J77" i="49"/>
  <c r="E77" i="49"/>
  <c r="C77" i="49"/>
  <c r="B77" i="49"/>
  <c r="E76" i="49"/>
  <c r="C76" i="49"/>
  <c r="B76" i="49"/>
  <c r="E75" i="49"/>
  <c r="C75" i="49"/>
  <c r="B75" i="49"/>
  <c r="E74" i="49"/>
  <c r="C74" i="49"/>
  <c r="B74" i="49"/>
  <c r="E73" i="49"/>
  <c r="C73" i="49"/>
  <c r="B73" i="49"/>
  <c r="E72" i="49"/>
  <c r="C72" i="49"/>
  <c r="B72" i="49"/>
  <c r="E71" i="49"/>
  <c r="C71" i="49"/>
  <c r="B71" i="49"/>
  <c r="E70" i="49"/>
  <c r="C70" i="49"/>
  <c r="B70" i="49"/>
  <c r="J69" i="49"/>
  <c r="E69" i="49"/>
  <c r="C69" i="49"/>
  <c r="B69" i="49"/>
  <c r="J68" i="49"/>
  <c r="E68" i="49"/>
  <c r="C68" i="49"/>
  <c r="B68" i="49"/>
  <c r="E67" i="49"/>
  <c r="C67" i="49"/>
  <c r="B67" i="49"/>
  <c r="L56" i="49"/>
  <c r="J56" i="49"/>
  <c r="E56" i="49"/>
  <c r="C56" i="49"/>
  <c r="B56" i="49"/>
  <c r="N55" i="49"/>
  <c r="L55" i="49"/>
  <c r="J55" i="49"/>
  <c r="E55" i="49"/>
  <c r="C55" i="49"/>
  <c r="B55" i="49"/>
  <c r="E54" i="49"/>
  <c r="C54" i="49"/>
  <c r="B54" i="49"/>
  <c r="J53" i="49"/>
  <c r="E53" i="49"/>
  <c r="C53" i="49"/>
  <c r="B53" i="49"/>
  <c r="L52" i="49"/>
  <c r="J52" i="49"/>
  <c r="E52" i="49"/>
  <c r="C52" i="49"/>
  <c r="B52" i="49"/>
  <c r="E51" i="49"/>
  <c r="C51" i="49"/>
  <c r="B51" i="49"/>
  <c r="N50" i="49"/>
  <c r="L50" i="49"/>
  <c r="J50" i="49"/>
  <c r="E50" i="49"/>
  <c r="C50" i="49"/>
  <c r="B50" i="49"/>
  <c r="J49" i="49"/>
  <c r="E49" i="49"/>
  <c r="C49" i="49"/>
  <c r="B49" i="49"/>
  <c r="L48" i="49"/>
  <c r="E48" i="49"/>
  <c r="C48" i="49"/>
  <c r="B48" i="49"/>
  <c r="N47" i="49"/>
  <c r="L47" i="49"/>
  <c r="J47" i="49"/>
  <c r="E47" i="49"/>
  <c r="C47" i="49"/>
  <c r="B47" i="49"/>
  <c r="J46" i="49"/>
  <c r="E46" i="49"/>
  <c r="C46" i="49"/>
  <c r="B46" i="49"/>
  <c r="L45" i="49"/>
  <c r="J45" i="49"/>
  <c r="E45" i="49"/>
  <c r="C45" i="49"/>
  <c r="B45" i="49"/>
  <c r="L44" i="49"/>
  <c r="J44" i="49"/>
  <c r="E44" i="49"/>
  <c r="C44" i="49"/>
  <c r="B44" i="49"/>
  <c r="N43" i="49"/>
  <c r="L43" i="49"/>
  <c r="J43" i="49"/>
  <c r="E43" i="49"/>
  <c r="C43" i="49"/>
  <c r="B43" i="49"/>
  <c r="L42" i="49"/>
  <c r="J42" i="49"/>
  <c r="E42" i="49"/>
  <c r="C42" i="49"/>
  <c r="B42" i="49"/>
  <c r="L33" i="49"/>
  <c r="J33" i="49"/>
  <c r="E33" i="49"/>
  <c r="C33" i="49"/>
  <c r="B33" i="49"/>
  <c r="L37" i="49" s="1"/>
  <c r="N69" i="20" s="1"/>
  <c r="L32" i="49"/>
  <c r="J32" i="49"/>
  <c r="E32" i="49"/>
  <c r="C32" i="49"/>
  <c r="B32" i="49"/>
  <c r="N31" i="49"/>
  <c r="L31" i="49"/>
  <c r="J31" i="49"/>
  <c r="E31" i="49"/>
  <c r="C31" i="49"/>
  <c r="B31" i="49"/>
  <c r="L30" i="49"/>
  <c r="J30" i="49"/>
  <c r="E30" i="49"/>
  <c r="C30" i="49"/>
  <c r="B30" i="49"/>
  <c r="N29" i="49"/>
  <c r="J29" i="49"/>
  <c r="E29" i="49"/>
  <c r="C29" i="49"/>
  <c r="B29" i="49"/>
  <c r="N28" i="49"/>
  <c r="L28" i="49"/>
  <c r="J28" i="49"/>
  <c r="E28" i="49"/>
  <c r="C28" i="49"/>
  <c r="B28" i="49"/>
  <c r="J27" i="49"/>
  <c r="E27" i="49"/>
  <c r="C27" i="49"/>
  <c r="B27" i="49"/>
  <c r="L26" i="49"/>
  <c r="E26" i="49"/>
  <c r="C26" i="49"/>
  <c r="B26" i="49"/>
  <c r="J25" i="49"/>
  <c r="E25" i="49"/>
  <c r="C25" i="49"/>
  <c r="B25" i="49"/>
  <c r="L24" i="49"/>
  <c r="E24" i="49"/>
  <c r="C24" i="49"/>
  <c r="B24" i="49"/>
  <c r="N23" i="49"/>
  <c r="L23" i="49"/>
  <c r="J23" i="49"/>
  <c r="E23" i="49"/>
  <c r="C23" i="49"/>
  <c r="B23" i="49"/>
  <c r="L22" i="49"/>
  <c r="J22" i="49"/>
  <c r="E22" i="49"/>
  <c r="C22" i="49"/>
  <c r="B22" i="49"/>
  <c r="N21" i="49"/>
  <c r="J21" i="49"/>
  <c r="E21" i="49"/>
  <c r="C21" i="49"/>
  <c r="B21" i="49"/>
  <c r="L20" i="49"/>
  <c r="J20" i="49"/>
  <c r="E20" i="49"/>
  <c r="C20" i="49"/>
  <c r="B20" i="49"/>
  <c r="L19" i="49"/>
  <c r="J19" i="49"/>
  <c r="E19" i="49"/>
  <c r="C19" i="49"/>
  <c r="B19" i="49"/>
  <c r="L16" i="49"/>
  <c r="N67" i="20" s="1"/>
  <c r="L80" i="48"/>
  <c r="N32" i="48"/>
  <c r="N54" i="48"/>
  <c r="L78" i="48"/>
  <c r="N77" i="48"/>
  <c r="N51" i="48"/>
  <c r="L75" i="48"/>
  <c r="N75" i="48"/>
  <c r="N74" i="48"/>
  <c r="N25" i="48"/>
  <c r="N73" i="48"/>
  <c r="N47" i="48"/>
  <c r="L72" i="48"/>
  <c r="N46" i="48"/>
  <c r="N23" i="48"/>
  <c r="L70" i="48"/>
  <c r="N70" i="48"/>
  <c r="L69" i="48"/>
  <c r="J69" i="48"/>
  <c r="N68" i="48"/>
  <c r="J68" i="48"/>
  <c r="L19" i="48"/>
  <c r="J67" i="48"/>
  <c r="N16" i="48"/>
  <c r="S56" i="20" s="1"/>
  <c r="L81" i="48"/>
  <c r="E81" i="48"/>
  <c r="C81" i="48"/>
  <c r="B81" i="48"/>
  <c r="E80" i="48"/>
  <c r="C80" i="48"/>
  <c r="B80" i="48"/>
  <c r="J79" i="48"/>
  <c r="E79" i="48"/>
  <c r="C79" i="48"/>
  <c r="B79" i="48"/>
  <c r="N78" i="48"/>
  <c r="J78" i="48"/>
  <c r="E78" i="48"/>
  <c r="C78" i="48"/>
  <c r="B78" i="48"/>
  <c r="L77" i="48"/>
  <c r="J77" i="48"/>
  <c r="E77" i="48"/>
  <c r="C77" i="48"/>
  <c r="B77" i="48"/>
  <c r="E76" i="48"/>
  <c r="C76" i="48"/>
  <c r="B76" i="48"/>
  <c r="E75" i="48"/>
  <c r="C75" i="48"/>
  <c r="B75" i="48"/>
  <c r="L74" i="48"/>
  <c r="J74" i="48"/>
  <c r="E74" i="48"/>
  <c r="C74" i="48"/>
  <c r="B74" i="48"/>
  <c r="L73" i="48"/>
  <c r="E73" i="48"/>
  <c r="C73" i="48"/>
  <c r="B73" i="48"/>
  <c r="E72" i="48"/>
  <c r="C72" i="48"/>
  <c r="B72" i="48"/>
  <c r="J71" i="48"/>
  <c r="E71" i="48"/>
  <c r="C71" i="48"/>
  <c r="B71" i="48"/>
  <c r="E70" i="48"/>
  <c r="C70" i="48"/>
  <c r="B70" i="48"/>
  <c r="E69" i="48"/>
  <c r="C69" i="48"/>
  <c r="B69" i="48"/>
  <c r="L68" i="48"/>
  <c r="E68" i="48"/>
  <c r="C68" i="48"/>
  <c r="B68" i="48"/>
  <c r="E67" i="48"/>
  <c r="C67" i="48"/>
  <c r="B67" i="48"/>
  <c r="N85" i="48" s="1"/>
  <c r="N56" i="48"/>
  <c r="L56" i="48"/>
  <c r="J56" i="48"/>
  <c r="E56" i="48"/>
  <c r="C56" i="48"/>
  <c r="B56" i="48"/>
  <c r="N55" i="48"/>
  <c r="L55" i="48"/>
  <c r="J55" i="48"/>
  <c r="E55" i="48"/>
  <c r="C55" i="48"/>
  <c r="B55" i="48"/>
  <c r="J54" i="48"/>
  <c r="E54" i="48"/>
  <c r="C54" i="48"/>
  <c r="B54" i="48"/>
  <c r="N53" i="48"/>
  <c r="L53" i="48"/>
  <c r="J53" i="48"/>
  <c r="E53" i="48"/>
  <c r="C53" i="48"/>
  <c r="B53" i="48"/>
  <c r="N52" i="48"/>
  <c r="L52" i="48"/>
  <c r="J52" i="48"/>
  <c r="E52" i="48"/>
  <c r="C52" i="48"/>
  <c r="B52" i="48"/>
  <c r="J51" i="48"/>
  <c r="E51" i="48"/>
  <c r="C51" i="48"/>
  <c r="B51" i="48"/>
  <c r="N50" i="48"/>
  <c r="L50" i="48"/>
  <c r="J50" i="48"/>
  <c r="E50" i="48"/>
  <c r="C50" i="48"/>
  <c r="B50" i="48"/>
  <c r="N49" i="48"/>
  <c r="L49" i="48"/>
  <c r="J49" i="48"/>
  <c r="E49" i="48"/>
  <c r="C49" i="48"/>
  <c r="B49" i="48"/>
  <c r="L48" i="48"/>
  <c r="J48" i="48"/>
  <c r="E48" i="48"/>
  <c r="C48" i="48"/>
  <c r="B48" i="48"/>
  <c r="L47" i="48"/>
  <c r="J47" i="48"/>
  <c r="E47" i="48"/>
  <c r="C47" i="48"/>
  <c r="B47" i="48"/>
  <c r="L46" i="48"/>
  <c r="J46" i="48"/>
  <c r="E46" i="48"/>
  <c r="C46" i="48"/>
  <c r="B46" i="48"/>
  <c r="N45" i="48"/>
  <c r="L45" i="48"/>
  <c r="J45" i="48"/>
  <c r="E45" i="48"/>
  <c r="C45" i="48"/>
  <c r="B45" i="48"/>
  <c r="N44" i="48"/>
  <c r="L44" i="48"/>
  <c r="J44" i="48"/>
  <c r="E44" i="48"/>
  <c r="C44" i="48"/>
  <c r="B44" i="48"/>
  <c r="N43" i="48"/>
  <c r="L43" i="48"/>
  <c r="J43" i="48"/>
  <c r="E43" i="48"/>
  <c r="C43" i="48"/>
  <c r="B43" i="48"/>
  <c r="N42" i="48"/>
  <c r="L42" i="48"/>
  <c r="J42" i="48"/>
  <c r="E42" i="48"/>
  <c r="C42" i="48"/>
  <c r="B42" i="48"/>
  <c r="J33" i="48"/>
  <c r="E33" i="48"/>
  <c r="C33" i="48"/>
  <c r="B33" i="48"/>
  <c r="L32" i="48"/>
  <c r="E32" i="48"/>
  <c r="C32" i="48"/>
  <c r="B32" i="48"/>
  <c r="N31" i="48"/>
  <c r="L31" i="48"/>
  <c r="J31" i="48"/>
  <c r="E31" i="48"/>
  <c r="C31" i="48"/>
  <c r="B31" i="48"/>
  <c r="L30" i="48"/>
  <c r="J30" i="48"/>
  <c r="E30" i="48"/>
  <c r="C30" i="48"/>
  <c r="B30" i="48"/>
  <c r="N29" i="48"/>
  <c r="L29" i="48"/>
  <c r="J29" i="48"/>
  <c r="E29" i="48"/>
  <c r="C29" i="48"/>
  <c r="B29" i="48"/>
  <c r="N28" i="48"/>
  <c r="L28" i="48"/>
  <c r="J28" i="48"/>
  <c r="E28" i="48"/>
  <c r="C28" i="48"/>
  <c r="B28" i="48"/>
  <c r="E27" i="48"/>
  <c r="C27" i="48"/>
  <c r="B27" i="48"/>
  <c r="N26" i="48"/>
  <c r="L26" i="48"/>
  <c r="J26" i="48"/>
  <c r="E26" i="48"/>
  <c r="C26" i="48"/>
  <c r="B26" i="48"/>
  <c r="L25" i="48"/>
  <c r="J25" i="48"/>
  <c r="E25" i="48"/>
  <c r="C25" i="48"/>
  <c r="B25" i="48"/>
  <c r="L24" i="48"/>
  <c r="J24" i="48"/>
  <c r="E24" i="48"/>
  <c r="C24" i="48"/>
  <c r="B24" i="48"/>
  <c r="L23" i="48"/>
  <c r="J23" i="48"/>
  <c r="E23" i="48"/>
  <c r="C23" i="48"/>
  <c r="B23" i="48"/>
  <c r="N22" i="48"/>
  <c r="L22" i="48"/>
  <c r="J22" i="48"/>
  <c r="E22" i="48"/>
  <c r="C22" i="48"/>
  <c r="B22" i="48"/>
  <c r="N21" i="48"/>
  <c r="L21" i="48"/>
  <c r="J21" i="48"/>
  <c r="E21" i="48"/>
  <c r="C21" i="48"/>
  <c r="B21" i="48"/>
  <c r="L20" i="48"/>
  <c r="J20" i="48"/>
  <c r="E20" i="48"/>
  <c r="C20" i="48"/>
  <c r="B20" i="48"/>
  <c r="E19" i="48"/>
  <c r="C19" i="48"/>
  <c r="B19" i="48"/>
  <c r="N85" i="49" l="1"/>
  <c r="J37" i="49"/>
  <c r="I69" i="20" s="1"/>
  <c r="N37" i="48"/>
  <c r="S58" i="20" s="1"/>
  <c r="L37" i="48"/>
  <c r="N58" i="20" s="1"/>
  <c r="L60" i="48"/>
  <c r="N61" i="20" s="1"/>
  <c r="N36" i="48"/>
  <c r="S57" i="20" s="1"/>
  <c r="J37" i="48"/>
  <c r="I58" i="20" s="1"/>
  <c r="J36" i="48"/>
  <c r="I57" i="20" s="1"/>
  <c r="N60" i="48"/>
  <c r="S61" i="20" s="1"/>
  <c r="L85" i="48"/>
  <c r="X67" i="20"/>
  <c r="N84" i="49"/>
  <c r="N87" i="49" s="1"/>
  <c r="N54" i="49"/>
  <c r="N37" i="49"/>
  <c r="S69" i="20" s="1"/>
  <c r="L36" i="49"/>
  <c r="J36" i="49"/>
  <c r="N24" i="49"/>
  <c r="N36" i="49"/>
  <c r="S68" i="20" s="1"/>
  <c r="J60" i="49"/>
  <c r="I72" i="20" s="1"/>
  <c r="J54" i="49"/>
  <c r="L71" i="49"/>
  <c r="L46" i="49"/>
  <c r="N60" i="49"/>
  <c r="S72" i="20" s="1"/>
  <c r="N26" i="49"/>
  <c r="J51" i="49"/>
  <c r="N51" i="49"/>
  <c r="N48" i="49"/>
  <c r="J48" i="49"/>
  <c r="L54" i="49"/>
  <c r="J84" i="49"/>
  <c r="J59" i="49"/>
  <c r="L60" i="49"/>
  <c r="N72" i="20" s="1"/>
  <c r="L76" i="49"/>
  <c r="L77" i="49"/>
  <c r="N30" i="49"/>
  <c r="L27" i="49"/>
  <c r="J85" i="49"/>
  <c r="L70" i="49"/>
  <c r="N25" i="49"/>
  <c r="N53" i="49"/>
  <c r="N19" i="49"/>
  <c r="L59" i="49"/>
  <c r="N71" i="20" s="1"/>
  <c r="L21" i="49"/>
  <c r="L25" i="49"/>
  <c r="N59" i="49"/>
  <c r="J16" i="49"/>
  <c r="I67" i="20" s="1"/>
  <c r="L69" i="49"/>
  <c r="N27" i="49"/>
  <c r="L84" i="49"/>
  <c r="L87" i="49" s="1"/>
  <c r="N39" i="48"/>
  <c r="S59" i="20" s="1"/>
  <c r="J72" i="48"/>
  <c r="N72" i="48"/>
  <c r="J19" i="48"/>
  <c r="J85" i="48"/>
  <c r="N71" i="48"/>
  <c r="N19" i="48"/>
  <c r="N69" i="48"/>
  <c r="N27" i="48"/>
  <c r="L51" i="48"/>
  <c r="J59" i="48"/>
  <c r="J73" i="48"/>
  <c r="N20" i="48"/>
  <c r="J27" i="48"/>
  <c r="N76" i="48"/>
  <c r="J76" i="48"/>
  <c r="L54" i="48"/>
  <c r="N59" i="48"/>
  <c r="J16" i="48"/>
  <c r="L67" i="48"/>
  <c r="L71" i="48"/>
  <c r="N48" i="48"/>
  <c r="L76" i="48"/>
  <c r="N30" i="48"/>
  <c r="N33" i="48"/>
  <c r="L36" i="48"/>
  <c r="L27" i="48"/>
  <c r="J70" i="48"/>
  <c r="L59" i="48"/>
  <c r="L33" i="48"/>
  <c r="J60" i="48"/>
  <c r="I61" i="20" s="1"/>
  <c r="J75" i="48"/>
  <c r="L16" i="48"/>
  <c r="N56" i="20" s="1"/>
  <c r="L79" i="48"/>
  <c r="J32" i="48"/>
  <c r="N84" i="48"/>
  <c r="N87" i="48" s="1"/>
  <c r="L84" i="48"/>
  <c r="L87" i="48" s="1"/>
  <c r="J84" i="48"/>
  <c r="N24" i="48"/>
  <c r="J39" i="48" l="1"/>
  <c r="I59" i="20" s="1"/>
  <c r="J62" i="49"/>
  <c r="I73" i="20" s="1"/>
  <c r="I71" i="20"/>
  <c r="L39" i="49"/>
  <c r="N70" i="20" s="1"/>
  <c r="N68" i="20"/>
  <c r="N62" i="49"/>
  <c r="S73" i="20" s="1"/>
  <c r="S71" i="20"/>
  <c r="J39" i="49"/>
  <c r="I70" i="20" s="1"/>
  <c r="I74" i="20" s="1"/>
  <c r="I68" i="20"/>
  <c r="L62" i="48"/>
  <c r="N62" i="20" s="1"/>
  <c r="X62" i="20" s="1"/>
  <c r="N60" i="20"/>
  <c r="J62" i="48"/>
  <c r="I62" i="20" s="1"/>
  <c r="I60" i="20"/>
  <c r="N62" i="48"/>
  <c r="S60" i="20"/>
  <c r="I56" i="20"/>
  <c r="L39" i="48"/>
  <c r="N59" i="20" s="1"/>
  <c r="X59" i="20" s="1"/>
  <c r="N57" i="20"/>
  <c r="X56" i="20"/>
  <c r="N39" i="49"/>
  <c r="J79" i="49"/>
  <c r="N79" i="49"/>
  <c r="J67" i="49"/>
  <c r="N67" i="49"/>
  <c r="J87" i="49"/>
  <c r="N74" i="49"/>
  <c r="J74" i="49"/>
  <c r="L62" i="49"/>
  <c r="N81" i="49"/>
  <c r="J81" i="49"/>
  <c r="N78" i="49"/>
  <c r="L78" i="49"/>
  <c r="N73" i="49"/>
  <c r="J73" i="49"/>
  <c r="J72" i="49"/>
  <c r="N72" i="49"/>
  <c r="N76" i="49"/>
  <c r="J76" i="49"/>
  <c r="N70" i="49"/>
  <c r="J70" i="49"/>
  <c r="N80" i="49"/>
  <c r="J80" i="49"/>
  <c r="J75" i="49"/>
  <c r="N75" i="49"/>
  <c r="J71" i="49"/>
  <c r="N71" i="49"/>
  <c r="N69" i="49"/>
  <c r="N77" i="49"/>
  <c r="J80" i="48"/>
  <c r="N80" i="48"/>
  <c r="N79" i="48"/>
  <c r="N81" i="48"/>
  <c r="J81" i="48"/>
  <c r="J87" i="48"/>
  <c r="N67" i="48"/>
  <c r="N63" i="20" l="1"/>
  <c r="J64" i="48"/>
  <c r="L64" i="48"/>
  <c r="X63" i="20"/>
  <c r="J64" i="49"/>
  <c r="X70" i="20"/>
  <c r="L64" i="49"/>
  <c r="N73" i="20"/>
  <c r="X73" i="20" s="1"/>
  <c r="N64" i="49"/>
  <c r="S70" i="20"/>
  <c r="S74" i="20" s="1"/>
  <c r="N64" i="48"/>
  <c r="S62" i="20"/>
  <c r="S63" i="20" s="1"/>
  <c r="I63" i="20"/>
  <c r="AD36" i="39"/>
  <c r="N74" i="20" l="1"/>
  <c r="X74" i="20"/>
  <c r="D68" i="47"/>
  <c r="D67" i="47"/>
  <c r="D66" i="47"/>
  <c r="D65" i="47"/>
  <c r="D64" i="47"/>
  <c r="D63" i="47"/>
  <c r="D62" i="47"/>
  <c r="D61" i="47"/>
  <c r="D60" i="47"/>
  <c r="D59" i="47"/>
  <c r="D58" i="47"/>
  <c r="D57" i="47"/>
  <c r="D56" i="47"/>
  <c r="D55" i="47"/>
  <c r="D54" i="47"/>
  <c r="D53" i="47"/>
  <c r="D52" i="47"/>
  <c r="D51" i="47"/>
  <c r="D50" i="47"/>
  <c r="D49" i="47"/>
  <c r="D48" i="47"/>
  <c r="D47" i="47"/>
  <c r="D46" i="47"/>
  <c r="D45" i="47"/>
  <c r="D44" i="47"/>
  <c r="D43" i="47"/>
  <c r="D42" i="47"/>
  <c r="D41" i="47"/>
  <c r="D40" i="47"/>
  <c r="D39" i="47"/>
  <c r="D38" i="47"/>
  <c r="D37" i="47"/>
  <c r="D36" i="47"/>
  <c r="D35" i="47"/>
  <c r="D34" i="47"/>
  <c r="D33" i="47"/>
  <c r="D32" i="47"/>
  <c r="D31" i="47"/>
  <c r="D30" i="47"/>
  <c r="D29" i="47"/>
  <c r="D28" i="47"/>
  <c r="D27" i="47"/>
  <c r="D26" i="47"/>
  <c r="D25" i="47"/>
  <c r="D24" i="47"/>
  <c r="D23" i="47"/>
  <c r="D22" i="47"/>
  <c r="D21" i="47"/>
  <c r="D20" i="47"/>
  <c r="D19" i="47"/>
  <c r="C2" i="47"/>
  <c r="C4" i="47" s="1"/>
  <c r="AM98" i="45"/>
  <c r="AJ98" i="45"/>
  <c r="AE98" i="45"/>
  <c r="AM73" i="45"/>
  <c r="AJ73" i="45"/>
  <c r="AE73" i="45"/>
  <c r="I5" i="9" l="1"/>
  <c r="I5" i="30" l="1"/>
  <c r="AR5" i="9" l="1"/>
  <c r="J26" i="12" l="1"/>
  <c r="J37" i="12" s="1"/>
  <c r="I14" i="20" s="1"/>
  <c r="N50" i="1" s="1"/>
  <c r="AI19" i="39" l="1"/>
  <c r="AQ19" i="39"/>
  <c r="B19" i="36" l="1"/>
  <c r="AV16" i="1" l="1"/>
  <c r="AE11" i="1"/>
  <c r="I11" i="1"/>
  <c r="AJ31" i="39" l="1"/>
  <c r="AJ30" i="39"/>
  <c r="AJ29" i="39"/>
  <c r="AO25" i="39"/>
  <c r="AO24" i="39"/>
  <c r="AO23" i="39"/>
  <c r="AQ18" i="39"/>
  <c r="AI18" i="39"/>
  <c r="E81" i="38" l="1"/>
  <c r="C81" i="38"/>
  <c r="B81" i="38"/>
  <c r="E80" i="38"/>
  <c r="C80" i="38"/>
  <c r="B80" i="38"/>
  <c r="E79" i="38"/>
  <c r="C79" i="38"/>
  <c r="B79" i="38"/>
  <c r="E78" i="38"/>
  <c r="C78" i="38"/>
  <c r="B78" i="38"/>
  <c r="E77" i="38"/>
  <c r="C77" i="38"/>
  <c r="B77" i="38"/>
  <c r="E76" i="38"/>
  <c r="C76" i="38"/>
  <c r="B76" i="38"/>
  <c r="E75" i="38"/>
  <c r="C75" i="38"/>
  <c r="B75" i="38"/>
  <c r="E74" i="38"/>
  <c r="C74" i="38"/>
  <c r="B74" i="38"/>
  <c r="E73" i="38"/>
  <c r="C73" i="38"/>
  <c r="B73" i="38"/>
  <c r="E72" i="38"/>
  <c r="C72" i="38"/>
  <c r="B72" i="38"/>
  <c r="E71" i="38"/>
  <c r="C71" i="38"/>
  <c r="B71" i="38"/>
  <c r="E70" i="38"/>
  <c r="C70" i="38"/>
  <c r="B70" i="38"/>
  <c r="E69" i="38"/>
  <c r="C69" i="38"/>
  <c r="B69" i="38"/>
  <c r="E68" i="38"/>
  <c r="C68" i="38"/>
  <c r="B68" i="38"/>
  <c r="E67" i="38"/>
  <c r="C67" i="38"/>
  <c r="B67" i="38"/>
  <c r="E56" i="38"/>
  <c r="C56" i="38"/>
  <c r="B56" i="38"/>
  <c r="E55" i="38"/>
  <c r="C55" i="38"/>
  <c r="B55" i="38"/>
  <c r="E54" i="38"/>
  <c r="C54" i="38"/>
  <c r="B54" i="38"/>
  <c r="E53" i="38"/>
  <c r="C53" i="38"/>
  <c r="B53" i="38"/>
  <c r="E52" i="38"/>
  <c r="C52" i="38"/>
  <c r="B52" i="38"/>
  <c r="E51" i="38"/>
  <c r="C51" i="38"/>
  <c r="B51" i="38"/>
  <c r="E50" i="38"/>
  <c r="C50" i="38"/>
  <c r="B50" i="38"/>
  <c r="E49" i="38"/>
  <c r="C49" i="38"/>
  <c r="B49" i="38"/>
  <c r="E48" i="38"/>
  <c r="C48" i="38"/>
  <c r="B48" i="38"/>
  <c r="E47" i="38"/>
  <c r="C47" i="38"/>
  <c r="B47" i="38"/>
  <c r="E46" i="38"/>
  <c r="C46" i="38"/>
  <c r="B46" i="38"/>
  <c r="E45" i="38"/>
  <c r="C45" i="38"/>
  <c r="B45" i="38"/>
  <c r="E44" i="38"/>
  <c r="C44" i="38"/>
  <c r="B44" i="38"/>
  <c r="E43" i="38"/>
  <c r="C43" i="38"/>
  <c r="B43" i="38"/>
  <c r="E42" i="38"/>
  <c r="C42" i="38"/>
  <c r="B42" i="38"/>
  <c r="E33" i="38"/>
  <c r="C33" i="38"/>
  <c r="B33" i="38"/>
  <c r="E32" i="38"/>
  <c r="C32" i="38"/>
  <c r="B32" i="38"/>
  <c r="E31" i="38"/>
  <c r="C31" i="38"/>
  <c r="B31" i="38"/>
  <c r="E30" i="38"/>
  <c r="C30" i="38"/>
  <c r="B30" i="38"/>
  <c r="E29" i="38"/>
  <c r="C29" i="38"/>
  <c r="B29" i="38"/>
  <c r="E28" i="38"/>
  <c r="C28" i="38"/>
  <c r="B28" i="38"/>
  <c r="E27" i="38"/>
  <c r="C27" i="38"/>
  <c r="B27" i="38"/>
  <c r="E26" i="38"/>
  <c r="C26" i="38"/>
  <c r="B26" i="38"/>
  <c r="E25" i="38"/>
  <c r="C25" i="38"/>
  <c r="B25" i="38"/>
  <c r="E24" i="38"/>
  <c r="C24" i="38"/>
  <c r="B24" i="38"/>
  <c r="E23" i="38"/>
  <c r="C23" i="38"/>
  <c r="B23" i="38"/>
  <c r="E22" i="38"/>
  <c r="C22" i="38"/>
  <c r="B22" i="38"/>
  <c r="E21" i="38"/>
  <c r="C21" i="38"/>
  <c r="B21" i="38"/>
  <c r="E20" i="38"/>
  <c r="C20" i="38"/>
  <c r="B20" i="38"/>
  <c r="E19" i="38"/>
  <c r="C19" i="38"/>
  <c r="B19" i="38"/>
  <c r="E81" i="37"/>
  <c r="C81" i="37"/>
  <c r="B81" i="37"/>
  <c r="E80" i="37"/>
  <c r="C80" i="37"/>
  <c r="B80" i="37"/>
  <c r="E79" i="37"/>
  <c r="C79" i="37"/>
  <c r="B79" i="37"/>
  <c r="E78" i="37"/>
  <c r="C78" i="37"/>
  <c r="B78" i="37"/>
  <c r="E77" i="37"/>
  <c r="C77" i="37"/>
  <c r="B77" i="37"/>
  <c r="E76" i="37"/>
  <c r="C76" i="37"/>
  <c r="B76" i="37"/>
  <c r="E75" i="37"/>
  <c r="C75" i="37"/>
  <c r="B75" i="37"/>
  <c r="E74" i="37"/>
  <c r="C74" i="37"/>
  <c r="B74" i="37"/>
  <c r="E73" i="37"/>
  <c r="C73" i="37"/>
  <c r="B73" i="37"/>
  <c r="E72" i="37"/>
  <c r="C72" i="37"/>
  <c r="B72" i="37"/>
  <c r="E71" i="37"/>
  <c r="C71" i="37"/>
  <c r="B71" i="37"/>
  <c r="E70" i="37"/>
  <c r="C70" i="37"/>
  <c r="B70" i="37"/>
  <c r="E69" i="37"/>
  <c r="C69" i="37"/>
  <c r="B69" i="37"/>
  <c r="E68" i="37"/>
  <c r="C68" i="37"/>
  <c r="B68" i="37"/>
  <c r="E67" i="37"/>
  <c r="C67" i="37"/>
  <c r="B67" i="37"/>
  <c r="E56" i="37"/>
  <c r="C56" i="37"/>
  <c r="B56" i="37"/>
  <c r="E55" i="37"/>
  <c r="C55" i="37"/>
  <c r="B55" i="37"/>
  <c r="E54" i="37"/>
  <c r="C54" i="37"/>
  <c r="B54" i="37"/>
  <c r="E53" i="37"/>
  <c r="C53" i="37"/>
  <c r="B53" i="37"/>
  <c r="E52" i="37"/>
  <c r="C52" i="37"/>
  <c r="B52" i="37"/>
  <c r="E51" i="37"/>
  <c r="C51" i="37"/>
  <c r="B51" i="37"/>
  <c r="E50" i="37"/>
  <c r="C50" i="37"/>
  <c r="B50" i="37"/>
  <c r="E49" i="37"/>
  <c r="C49" i="37"/>
  <c r="B49" i="37"/>
  <c r="E48" i="37"/>
  <c r="C48" i="37"/>
  <c r="B48" i="37"/>
  <c r="E47" i="37"/>
  <c r="C47" i="37"/>
  <c r="B47" i="37"/>
  <c r="E46" i="37"/>
  <c r="C46" i="37"/>
  <c r="B46" i="37"/>
  <c r="E45" i="37"/>
  <c r="C45" i="37"/>
  <c r="B45" i="37"/>
  <c r="E44" i="37"/>
  <c r="C44" i="37"/>
  <c r="B44" i="37"/>
  <c r="E43" i="37"/>
  <c r="C43" i="37"/>
  <c r="B43" i="37"/>
  <c r="E42" i="37"/>
  <c r="C42" i="37"/>
  <c r="B42" i="37"/>
  <c r="E33" i="37"/>
  <c r="C33" i="37"/>
  <c r="B33" i="37"/>
  <c r="E32" i="37"/>
  <c r="C32" i="37"/>
  <c r="B32" i="37"/>
  <c r="E31" i="37"/>
  <c r="C31" i="37"/>
  <c r="B31" i="37"/>
  <c r="E30" i="37"/>
  <c r="C30" i="37"/>
  <c r="B30" i="37"/>
  <c r="E29" i="37"/>
  <c r="C29" i="37"/>
  <c r="B29" i="37"/>
  <c r="E28" i="37"/>
  <c r="C28" i="37"/>
  <c r="B28" i="37"/>
  <c r="E27" i="37"/>
  <c r="C27" i="37"/>
  <c r="B27" i="37"/>
  <c r="E26" i="37"/>
  <c r="C26" i="37"/>
  <c r="B26" i="37"/>
  <c r="E25" i="37"/>
  <c r="C25" i="37"/>
  <c r="B25" i="37"/>
  <c r="E24" i="37"/>
  <c r="C24" i="37"/>
  <c r="B24" i="37"/>
  <c r="E23" i="37"/>
  <c r="C23" i="37"/>
  <c r="B23" i="37"/>
  <c r="E22" i="37"/>
  <c r="C22" i="37"/>
  <c r="B22" i="37"/>
  <c r="E21" i="37"/>
  <c r="C21" i="37"/>
  <c r="B21" i="37"/>
  <c r="E20" i="37"/>
  <c r="C20" i="37"/>
  <c r="B20" i="37"/>
  <c r="E19" i="37"/>
  <c r="C19" i="37"/>
  <c r="B19" i="37"/>
  <c r="E81" i="36"/>
  <c r="C81" i="36"/>
  <c r="B81" i="36"/>
  <c r="E80" i="36"/>
  <c r="C80" i="36"/>
  <c r="B80" i="36"/>
  <c r="E79" i="36"/>
  <c r="C79" i="36"/>
  <c r="B79" i="36"/>
  <c r="E78" i="36"/>
  <c r="C78" i="36"/>
  <c r="B78" i="36"/>
  <c r="E77" i="36"/>
  <c r="C77" i="36"/>
  <c r="B77" i="36"/>
  <c r="E76" i="36"/>
  <c r="C76" i="36"/>
  <c r="B76" i="36"/>
  <c r="E75" i="36"/>
  <c r="C75" i="36"/>
  <c r="B75" i="36"/>
  <c r="E74" i="36"/>
  <c r="C74" i="36"/>
  <c r="B74" i="36"/>
  <c r="E73" i="36"/>
  <c r="C73" i="36"/>
  <c r="B73" i="36"/>
  <c r="E72" i="36"/>
  <c r="C72" i="36"/>
  <c r="B72" i="36"/>
  <c r="E71" i="36"/>
  <c r="C71" i="36"/>
  <c r="B71" i="36"/>
  <c r="E70" i="36"/>
  <c r="C70" i="36"/>
  <c r="B70" i="36"/>
  <c r="E69" i="36"/>
  <c r="C69" i="36"/>
  <c r="B69" i="36"/>
  <c r="E68" i="36"/>
  <c r="C68" i="36"/>
  <c r="B68" i="36"/>
  <c r="E67" i="36"/>
  <c r="C67" i="36"/>
  <c r="B67" i="36"/>
  <c r="E56" i="36"/>
  <c r="C56" i="36"/>
  <c r="B56" i="36"/>
  <c r="E55" i="36"/>
  <c r="C55" i="36"/>
  <c r="B55" i="36"/>
  <c r="E54" i="36"/>
  <c r="C54" i="36"/>
  <c r="B54" i="36"/>
  <c r="E53" i="36"/>
  <c r="C53" i="36"/>
  <c r="B53" i="36"/>
  <c r="E52" i="36"/>
  <c r="C52" i="36"/>
  <c r="B52" i="36"/>
  <c r="E51" i="36"/>
  <c r="C51" i="36"/>
  <c r="B51" i="36"/>
  <c r="E50" i="36"/>
  <c r="C50" i="36"/>
  <c r="B50" i="36"/>
  <c r="E49" i="36"/>
  <c r="C49" i="36"/>
  <c r="B49" i="36"/>
  <c r="E48" i="36"/>
  <c r="C48" i="36"/>
  <c r="B48" i="36"/>
  <c r="E47" i="36"/>
  <c r="C47" i="36"/>
  <c r="B47" i="36"/>
  <c r="E46" i="36"/>
  <c r="C46" i="36"/>
  <c r="B46" i="36"/>
  <c r="E45" i="36"/>
  <c r="C45" i="36"/>
  <c r="B45" i="36"/>
  <c r="E44" i="36"/>
  <c r="C44" i="36"/>
  <c r="B44" i="36"/>
  <c r="E43" i="36"/>
  <c r="C43" i="36"/>
  <c r="B43" i="36"/>
  <c r="E42" i="36"/>
  <c r="C42" i="36"/>
  <c r="B42" i="36"/>
  <c r="E33" i="36"/>
  <c r="C33" i="36"/>
  <c r="B33" i="36"/>
  <c r="E32" i="36"/>
  <c r="C32" i="36"/>
  <c r="B32" i="36"/>
  <c r="E31" i="36"/>
  <c r="C31" i="36"/>
  <c r="B31" i="36"/>
  <c r="E30" i="36"/>
  <c r="C30" i="36"/>
  <c r="B30" i="36"/>
  <c r="E29" i="36"/>
  <c r="C29" i="36"/>
  <c r="B29" i="36"/>
  <c r="E28" i="36"/>
  <c r="C28" i="36"/>
  <c r="B28" i="36"/>
  <c r="E27" i="36"/>
  <c r="C27" i="36"/>
  <c r="B27" i="36"/>
  <c r="E26" i="36"/>
  <c r="C26" i="36"/>
  <c r="B26" i="36"/>
  <c r="E25" i="36"/>
  <c r="C25" i="36"/>
  <c r="B25" i="36"/>
  <c r="E24" i="36"/>
  <c r="C24" i="36"/>
  <c r="B24" i="36"/>
  <c r="E23" i="36"/>
  <c r="C23" i="36"/>
  <c r="B23" i="36"/>
  <c r="E22" i="36"/>
  <c r="C22" i="36"/>
  <c r="B22" i="36"/>
  <c r="E21" i="36"/>
  <c r="C21" i="36"/>
  <c r="B21" i="36"/>
  <c r="E20" i="36"/>
  <c r="C20" i="36"/>
  <c r="B20" i="36"/>
  <c r="E19" i="36"/>
  <c r="C19" i="36"/>
  <c r="AO18" i="1"/>
  <c r="N37" i="38" l="1"/>
  <c r="S47" i="20" s="1"/>
  <c r="L36" i="38"/>
  <c r="N46" i="20" s="1"/>
  <c r="J36" i="38"/>
  <c r="I46" i="20" s="1"/>
  <c r="J37" i="38"/>
  <c r="I47" i="20" s="1"/>
  <c r="N36" i="38"/>
  <c r="S46" i="20" s="1"/>
  <c r="L37" i="38"/>
  <c r="N47" i="20" s="1"/>
  <c r="J60" i="38"/>
  <c r="I50" i="20" s="1"/>
  <c r="N59" i="38"/>
  <c r="S49" i="20" s="1"/>
  <c r="N60" i="38"/>
  <c r="S50" i="20" s="1"/>
  <c r="L59" i="38"/>
  <c r="N49" i="20" s="1"/>
  <c r="L60" i="38"/>
  <c r="N50" i="20" s="1"/>
  <c r="J59" i="38"/>
  <c r="I49" i="20" s="1"/>
  <c r="N85" i="38"/>
  <c r="L84" i="38"/>
  <c r="L85" i="38"/>
  <c r="J85" i="38"/>
  <c r="J84" i="38"/>
  <c r="N84" i="38"/>
  <c r="N84" i="37"/>
  <c r="N85" i="37"/>
  <c r="L84" i="37"/>
  <c r="J84" i="37"/>
  <c r="L85" i="37"/>
  <c r="J85" i="37"/>
  <c r="N37" i="37"/>
  <c r="S36" i="20" s="1"/>
  <c r="N36" i="37"/>
  <c r="S35" i="20" s="1"/>
  <c r="J36" i="37"/>
  <c r="L37" i="37"/>
  <c r="N36" i="20" s="1"/>
  <c r="L36" i="37"/>
  <c r="N35" i="20" s="1"/>
  <c r="J37" i="37"/>
  <c r="I36" i="20" s="1"/>
  <c r="L60" i="37"/>
  <c r="N39" i="20" s="1"/>
  <c r="J59" i="37"/>
  <c r="I38" i="20" s="1"/>
  <c r="J60" i="37"/>
  <c r="I39" i="20" s="1"/>
  <c r="N60" i="37"/>
  <c r="S39" i="20" s="1"/>
  <c r="L59" i="37"/>
  <c r="N38" i="20" s="1"/>
  <c r="N59" i="37"/>
  <c r="S38" i="20" s="1"/>
  <c r="T24" i="1"/>
  <c r="AL25" i="1" s="1"/>
  <c r="L55" i="38"/>
  <c r="J54" i="38"/>
  <c r="L31" i="38"/>
  <c r="L53" i="38"/>
  <c r="J30" i="38"/>
  <c r="L52" i="38"/>
  <c r="L51" i="38"/>
  <c r="L50" i="38"/>
  <c r="L49" i="38"/>
  <c r="J49" i="38"/>
  <c r="L26" i="38"/>
  <c r="L48" i="38"/>
  <c r="J25" i="38"/>
  <c r="L43" i="38"/>
  <c r="L56" i="38"/>
  <c r="L56" i="37"/>
  <c r="L55" i="37"/>
  <c r="L54" i="37"/>
  <c r="L53" i="37"/>
  <c r="L52" i="37"/>
  <c r="J51" i="37"/>
  <c r="L28" i="37"/>
  <c r="L51" i="37"/>
  <c r="L50" i="37"/>
  <c r="L26" i="37"/>
  <c r="L49" i="37"/>
  <c r="J25" i="37"/>
  <c r="L48" i="37"/>
  <c r="L25" i="37"/>
  <c r="L47" i="37"/>
  <c r="L23" i="37"/>
  <c r="L45" i="37"/>
  <c r="J44" i="37"/>
  <c r="J21" i="37"/>
  <c r="L20" i="37"/>
  <c r="L43" i="37"/>
  <c r="L42" i="37"/>
  <c r="J33" i="37"/>
  <c r="L31" i="37"/>
  <c r="L30" i="37"/>
  <c r="L19" i="37"/>
  <c r="L33" i="36"/>
  <c r="J33" i="36"/>
  <c r="L55" i="36"/>
  <c r="J31" i="36"/>
  <c r="L54" i="36"/>
  <c r="L53" i="36"/>
  <c r="L29" i="36"/>
  <c r="J29" i="36"/>
  <c r="L51" i="36"/>
  <c r="J51" i="36"/>
  <c r="L50" i="36"/>
  <c r="L26" i="36"/>
  <c r="L49" i="36"/>
  <c r="J48" i="36"/>
  <c r="L48" i="36"/>
  <c r="L47" i="36"/>
  <c r="L46" i="36"/>
  <c r="J46" i="36"/>
  <c r="L45" i="36"/>
  <c r="L21" i="36"/>
  <c r="L44" i="36"/>
  <c r="J44" i="36"/>
  <c r="J20" i="36"/>
  <c r="L43" i="36"/>
  <c r="L20" i="36"/>
  <c r="L42" i="36"/>
  <c r="L60" i="36" s="1"/>
  <c r="N28" i="20" s="1"/>
  <c r="L32" i="36"/>
  <c r="J23" i="36"/>
  <c r="J19" i="12"/>
  <c r="J36" i="12" s="1"/>
  <c r="L19" i="12"/>
  <c r="L36" i="12" s="1"/>
  <c r="L59" i="36" l="1"/>
  <c r="N27" i="20" s="1"/>
  <c r="J39" i="37"/>
  <c r="I37" i="20" s="1"/>
  <c r="I35" i="20"/>
  <c r="L39" i="12"/>
  <c r="N15" i="20" s="1"/>
  <c r="N13" i="20"/>
  <c r="X49" i="1" s="1"/>
  <c r="J39" i="12"/>
  <c r="I15" i="20" s="1"/>
  <c r="N51" i="1" s="1"/>
  <c r="I13" i="20"/>
  <c r="N49" i="1" s="1"/>
  <c r="J87" i="38"/>
  <c r="J62" i="37"/>
  <c r="I40" i="20" s="1"/>
  <c r="L42" i="38"/>
  <c r="L24" i="38"/>
  <c r="L45" i="38"/>
  <c r="L44" i="38"/>
  <c r="L19" i="38"/>
  <c r="N50" i="38"/>
  <c r="J50" i="38"/>
  <c r="J52" i="38"/>
  <c r="L33" i="38"/>
  <c r="L80" i="38"/>
  <c r="J56" i="38"/>
  <c r="L16" i="38"/>
  <c r="N45" i="20" s="1"/>
  <c r="J42" i="38"/>
  <c r="L22" i="38"/>
  <c r="J73" i="38"/>
  <c r="J28" i="38"/>
  <c r="N30" i="38"/>
  <c r="J16" i="38"/>
  <c r="I45" i="20" s="1"/>
  <c r="L69" i="38"/>
  <c r="L46" i="38"/>
  <c r="L77" i="38"/>
  <c r="N20" i="38"/>
  <c r="L75" i="38"/>
  <c r="L25" i="38"/>
  <c r="L74" i="38"/>
  <c r="J44" i="38"/>
  <c r="L47" i="38"/>
  <c r="J26" i="38"/>
  <c r="J33" i="38"/>
  <c r="N48" i="37"/>
  <c r="L78" i="37"/>
  <c r="N26" i="37"/>
  <c r="L74" i="37"/>
  <c r="J71" i="36"/>
  <c r="L80" i="36"/>
  <c r="L72" i="36"/>
  <c r="N54" i="36"/>
  <c r="L79" i="36"/>
  <c r="L75" i="36"/>
  <c r="L78" i="36"/>
  <c r="L30" i="36"/>
  <c r="L76" i="36"/>
  <c r="L28" i="36"/>
  <c r="L69" i="36"/>
  <c r="L31" i="36"/>
  <c r="N21" i="36"/>
  <c r="N48" i="36"/>
  <c r="N44" i="36"/>
  <c r="L21" i="38"/>
  <c r="N24" i="38"/>
  <c r="J24" i="38"/>
  <c r="L73" i="38"/>
  <c r="L68" i="38"/>
  <c r="L20" i="38"/>
  <c r="J22" i="38"/>
  <c r="L23" i="38"/>
  <c r="N48" i="38"/>
  <c r="N25" i="38"/>
  <c r="N31" i="38"/>
  <c r="J48" i="38"/>
  <c r="J19" i="38"/>
  <c r="J31" i="38"/>
  <c r="N49" i="38"/>
  <c r="J46" i="37"/>
  <c r="J20" i="37"/>
  <c r="N20" i="37"/>
  <c r="L70" i="37"/>
  <c r="L22" i="37"/>
  <c r="J48" i="37"/>
  <c r="N27" i="37"/>
  <c r="J27" i="37"/>
  <c r="L46" i="37"/>
  <c r="J16" i="37"/>
  <c r="I34" i="20" s="1"/>
  <c r="I41" i="20" s="1"/>
  <c r="J42" i="37"/>
  <c r="N42" i="37"/>
  <c r="J47" i="37"/>
  <c r="N47" i="37"/>
  <c r="L27" i="37"/>
  <c r="L75" i="37"/>
  <c r="N30" i="37"/>
  <c r="J30" i="37"/>
  <c r="L16" i="37"/>
  <c r="N34" i="20" s="1"/>
  <c r="N43" i="37"/>
  <c r="J43" i="37"/>
  <c r="L67" i="37"/>
  <c r="L32" i="37"/>
  <c r="L80" i="37"/>
  <c r="N33" i="37"/>
  <c r="L44" i="37"/>
  <c r="J45" i="37"/>
  <c r="N45" i="37"/>
  <c r="J24" i="37"/>
  <c r="N24" i="37"/>
  <c r="L24" i="37"/>
  <c r="L72" i="37"/>
  <c r="L73" i="37"/>
  <c r="L77" i="37"/>
  <c r="L29" i="37"/>
  <c r="N25" i="37"/>
  <c r="N51" i="37"/>
  <c r="L79" i="37"/>
  <c r="J56" i="37"/>
  <c r="N56" i="37"/>
  <c r="L21" i="37"/>
  <c r="N28" i="37"/>
  <c r="J28" i="37"/>
  <c r="L68" i="37"/>
  <c r="N32" i="37"/>
  <c r="J32" i="37"/>
  <c r="N21" i="37"/>
  <c r="N19" i="37"/>
  <c r="J19" i="37"/>
  <c r="N23" i="37"/>
  <c r="J23" i="37"/>
  <c r="J26" i="37"/>
  <c r="L76" i="37"/>
  <c r="N31" i="37"/>
  <c r="J31" i="37"/>
  <c r="L81" i="37"/>
  <c r="L33" i="37"/>
  <c r="L24" i="36"/>
  <c r="L71" i="36"/>
  <c r="L23" i="36"/>
  <c r="N19" i="36"/>
  <c r="L67" i="36"/>
  <c r="L19" i="36"/>
  <c r="L68" i="36"/>
  <c r="L22" i="36"/>
  <c r="L70" i="36"/>
  <c r="J43" i="36"/>
  <c r="N43" i="36"/>
  <c r="N42" i="36"/>
  <c r="J19" i="36"/>
  <c r="N29" i="36"/>
  <c r="J42" i="36"/>
  <c r="J54" i="36"/>
  <c r="N51" i="36"/>
  <c r="L27" i="36"/>
  <c r="N23" i="36"/>
  <c r="N46" i="36"/>
  <c r="J21" i="36"/>
  <c r="N20" i="36"/>
  <c r="N24" i="36"/>
  <c r="L74" i="36"/>
  <c r="J24" i="36"/>
  <c r="N31" i="36"/>
  <c r="N33" i="36"/>
  <c r="L56" i="36"/>
  <c r="J60" i="36" l="1"/>
  <c r="I28" i="20" s="1"/>
  <c r="J59" i="36"/>
  <c r="I27" i="20" s="1"/>
  <c r="J37" i="36"/>
  <c r="I25" i="20" s="1"/>
  <c r="J36" i="36"/>
  <c r="I24" i="20" s="1"/>
  <c r="L85" i="36"/>
  <c r="L84" i="36"/>
  <c r="N60" i="36"/>
  <c r="S28" i="20" s="1"/>
  <c r="N59" i="36"/>
  <c r="S27" i="20" s="1"/>
  <c r="L37" i="36"/>
  <c r="N25" i="20" s="1"/>
  <c r="L36" i="36"/>
  <c r="N24" i="20" s="1"/>
  <c r="N37" i="36"/>
  <c r="S25" i="20" s="1"/>
  <c r="N36" i="36"/>
  <c r="S24" i="20" s="1"/>
  <c r="X15" i="20"/>
  <c r="AR51" i="1" s="1"/>
  <c r="X51" i="1"/>
  <c r="X45" i="20"/>
  <c r="X34" i="20"/>
  <c r="J64" i="37"/>
  <c r="N56" i="38"/>
  <c r="N74" i="38"/>
  <c r="N26" i="38"/>
  <c r="L70" i="38"/>
  <c r="N19" i="38"/>
  <c r="J76" i="38"/>
  <c r="L67" i="38"/>
  <c r="N28" i="38"/>
  <c r="L27" i="38"/>
  <c r="N44" i="38"/>
  <c r="N42" i="38"/>
  <c r="N52" i="38"/>
  <c r="L71" i="38"/>
  <c r="N22" i="38"/>
  <c r="L72" i="38"/>
  <c r="L32" i="38"/>
  <c r="J68" i="38"/>
  <c r="L29" i="38"/>
  <c r="J81" i="38"/>
  <c r="L81" i="38"/>
  <c r="N16" i="38"/>
  <c r="S45" i="20" s="1"/>
  <c r="N46" i="38"/>
  <c r="J46" i="38"/>
  <c r="J20" i="38"/>
  <c r="N33" i="38"/>
  <c r="N16" i="37"/>
  <c r="S34" i="20" s="1"/>
  <c r="N73" i="38"/>
  <c r="J67" i="38"/>
  <c r="N71" i="36"/>
  <c r="J70" i="38"/>
  <c r="N29" i="38"/>
  <c r="J29" i="38"/>
  <c r="N54" i="38"/>
  <c r="L79" i="38"/>
  <c r="L54" i="38"/>
  <c r="N27" i="38"/>
  <c r="J27" i="38"/>
  <c r="J74" i="38"/>
  <c r="J79" i="38"/>
  <c r="L30" i="38"/>
  <c r="L78" i="38"/>
  <c r="N32" i="38"/>
  <c r="J32" i="38"/>
  <c r="L76" i="38"/>
  <c r="L28" i="38"/>
  <c r="N47" i="38"/>
  <c r="J47" i="38"/>
  <c r="N21" i="38"/>
  <c r="J21" i="38"/>
  <c r="N23" i="38"/>
  <c r="J23" i="38"/>
  <c r="N55" i="38"/>
  <c r="J55" i="38"/>
  <c r="J72" i="38"/>
  <c r="N45" i="38"/>
  <c r="J45" i="38"/>
  <c r="N53" i="38"/>
  <c r="J53" i="38"/>
  <c r="N51" i="38"/>
  <c r="J51" i="38"/>
  <c r="N43" i="38"/>
  <c r="J43" i="38"/>
  <c r="N75" i="37"/>
  <c r="J75" i="37"/>
  <c r="N79" i="37"/>
  <c r="J79" i="37"/>
  <c r="N78" i="37"/>
  <c r="J78" i="37"/>
  <c r="J49" i="37"/>
  <c r="N49" i="37"/>
  <c r="J68" i="37"/>
  <c r="N68" i="37"/>
  <c r="J22" i="37"/>
  <c r="N22" i="37"/>
  <c r="N76" i="37"/>
  <c r="J76" i="37"/>
  <c r="J69" i="37"/>
  <c r="N55" i="37"/>
  <c r="J55" i="37"/>
  <c r="L71" i="37"/>
  <c r="N74" i="37"/>
  <c r="J74" i="37"/>
  <c r="N50" i="37"/>
  <c r="J50" i="37"/>
  <c r="N29" i="37"/>
  <c r="J29" i="37"/>
  <c r="J72" i="37"/>
  <c r="N72" i="37"/>
  <c r="N73" i="37"/>
  <c r="J73" i="37"/>
  <c r="J53" i="37"/>
  <c r="N53" i="37"/>
  <c r="L69" i="37"/>
  <c r="L62" i="37"/>
  <c r="N40" i="20" s="1"/>
  <c r="X40" i="20" s="1"/>
  <c r="N67" i="37"/>
  <c r="J67" i="37"/>
  <c r="N46" i="37"/>
  <c r="J71" i="37"/>
  <c r="J52" i="37"/>
  <c r="N52" i="37"/>
  <c r="N80" i="37"/>
  <c r="J80" i="37"/>
  <c r="N44" i="37"/>
  <c r="N81" i="37"/>
  <c r="J81" i="37"/>
  <c r="J54" i="37"/>
  <c r="N54" i="37"/>
  <c r="N67" i="36"/>
  <c r="J67" i="36"/>
  <c r="J84" i="36" s="1"/>
  <c r="J81" i="36"/>
  <c r="N25" i="36"/>
  <c r="J25" i="36"/>
  <c r="N22" i="36"/>
  <c r="J22" i="36"/>
  <c r="L81" i="36"/>
  <c r="N52" i="36"/>
  <c r="J52" i="36"/>
  <c r="N53" i="36"/>
  <c r="J53" i="36"/>
  <c r="N55" i="36"/>
  <c r="J55" i="36"/>
  <c r="N68" i="36"/>
  <c r="J68" i="36"/>
  <c r="N56" i="36"/>
  <c r="J56" i="36"/>
  <c r="N72" i="36"/>
  <c r="J72" i="36"/>
  <c r="N69" i="36"/>
  <c r="J69" i="36"/>
  <c r="J50" i="36"/>
  <c r="N50" i="36"/>
  <c r="N28" i="36"/>
  <c r="J28" i="36"/>
  <c r="N79" i="36"/>
  <c r="J79" i="36"/>
  <c r="N47" i="36"/>
  <c r="J47" i="36"/>
  <c r="J77" i="36"/>
  <c r="N27" i="36"/>
  <c r="J27" i="36"/>
  <c r="L25" i="36"/>
  <c r="L73" i="36"/>
  <c r="N26" i="36"/>
  <c r="J26" i="36"/>
  <c r="N32" i="36"/>
  <c r="J32" i="36"/>
  <c r="N45" i="36"/>
  <c r="J45" i="36"/>
  <c r="J49" i="36"/>
  <c r="N49" i="36"/>
  <c r="N30" i="36"/>
  <c r="J30" i="36"/>
  <c r="L77" i="36"/>
  <c r="L52" i="36"/>
  <c r="N85" i="36" l="1"/>
  <c r="N84" i="36"/>
  <c r="J85" i="36"/>
  <c r="N70" i="38"/>
  <c r="N67" i="38"/>
  <c r="N81" i="38"/>
  <c r="N72" i="38"/>
  <c r="N68" i="38"/>
  <c r="L39" i="37"/>
  <c r="N37" i="20" s="1"/>
  <c r="L87" i="37"/>
  <c r="L62" i="38"/>
  <c r="N51" i="20" s="1"/>
  <c r="X51" i="20" s="1"/>
  <c r="N79" i="38"/>
  <c r="N71" i="37"/>
  <c r="N69" i="37"/>
  <c r="N81" i="36"/>
  <c r="L87" i="36"/>
  <c r="L62" i="36"/>
  <c r="N29" i="20" s="1"/>
  <c r="L39" i="36"/>
  <c r="N26" i="20" s="1"/>
  <c r="S85" i="45" s="1"/>
  <c r="N78" i="38"/>
  <c r="J78" i="38"/>
  <c r="N71" i="38"/>
  <c r="J71" i="38"/>
  <c r="N69" i="38"/>
  <c r="J69" i="38"/>
  <c r="N80" i="38"/>
  <c r="J80" i="38"/>
  <c r="N75" i="38"/>
  <c r="J75" i="38"/>
  <c r="N76" i="38"/>
  <c r="N77" i="38"/>
  <c r="J77" i="38"/>
  <c r="N39" i="37"/>
  <c r="S37" i="20" s="1"/>
  <c r="N77" i="37"/>
  <c r="J77" i="37"/>
  <c r="N70" i="37"/>
  <c r="J70" i="37"/>
  <c r="N80" i="36"/>
  <c r="J80" i="36"/>
  <c r="N75" i="36"/>
  <c r="J75" i="36"/>
  <c r="N70" i="36"/>
  <c r="J70" i="36"/>
  <c r="N76" i="36"/>
  <c r="J76" i="36"/>
  <c r="N73" i="36"/>
  <c r="J73" i="36"/>
  <c r="N74" i="36"/>
  <c r="J74" i="36"/>
  <c r="N77" i="36"/>
  <c r="N78" i="36"/>
  <c r="J78" i="36"/>
  <c r="X29" i="20" l="1"/>
  <c r="S87" i="45"/>
  <c r="Q50" i="45"/>
  <c r="N30" i="20"/>
  <c r="X37" i="20"/>
  <c r="X41" i="20" s="1"/>
  <c r="N41" i="20"/>
  <c r="X26" i="20"/>
  <c r="X30" i="20" s="1"/>
  <c r="L87" i="38"/>
  <c r="N62" i="37"/>
  <c r="S40" i="20" s="1"/>
  <c r="S41" i="20" s="1"/>
  <c r="L64" i="37"/>
  <c r="N62" i="38"/>
  <c r="S51" i="20" s="1"/>
  <c r="L39" i="38"/>
  <c r="N48" i="20" s="1"/>
  <c r="N39" i="38"/>
  <c r="S48" i="20" s="1"/>
  <c r="J62" i="38"/>
  <c r="I51" i="20" s="1"/>
  <c r="J39" i="38"/>
  <c r="I48" i="20" s="1"/>
  <c r="N87" i="37"/>
  <c r="N62" i="36"/>
  <c r="S29" i="20" s="1"/>
  <c r="J39" i="36"/>
  <c r="I26" i="20" s="1"/>
  <c r="L64" i="36"/>
  <c r="J62" i="36"/>
  <c r="I29" i="20" s="1"/>
  <c r="K87" i="45" s="1"/>
  <c r="N39" i="36"/>
  <c r="S26" i="20" s="1"/>
  <c r="J87" i="37"/>
  <c r="L3" i="29"/>
  <c r="K3" i="29"/>
  <c r="I3" i="29"/>
  <c r="J3" i="29"/>
  <c r="L2" i="29"/>
  <c r="K2" i="29"/>
  <c r="J2" i="29"/>
  <c r="I2" i="29"/>
  <c r="S30" i="20" l="1"/>
  <c r="Q51" i="45"/>
  <c r="K85" i="45"/>
  <c r="Q49" i="45" s="1"/>
  <c r="I30" i="20"/>
  <c r="I52" i="20"/>
  <c r="S52" i="20"/>
  <c r="X48" i="20"/>
  <c r="X52" i="20" s="1"/>
  <c r="N52" i="20"/>
  <c r="N64" i="37"/>
  <c r="L64" i="38"/>
  <c r="J64" i="38"/>
  <c r="N64" i="38"/>
  <c r="N87" i="38"/>
  <c r="N87" i="36"/>
  <c r="J87" i="36"/>
  <c r="J64" i="36"/>
  <c r="N64" i="36"/>
  <c r="M3" i="29"/>
  <c r="N3" i="29"/>
  <c r="M2" i="29"/>
  <c r="N2" i="29"/>
  <c r="B2" i="29" l="1"/>
  <c r="B3" i="29"/>
  <c r="B4" i="29"/>
  <c r="B5" i="29"/>
  <c r="B6" i="29"/>
  <c r="B7" i="29"/>
  <c r="B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1" i="29"/>
  <c r="C1" i="29"/>
  <c r="C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N19" i="12" l="1"/>
  <c r="N36" i="12" s="1"/>
  <c r="S13" i="20" l="1"/>
  <c r="AH49" i="1" s="1"/>
  <c r="N26" i="12" l="1"/>
  <c r="N37" i="12" s="1"/>
  <c r="S14" i="20" l="1"/>
  <c r="AH50" i="1" s="1"/>
  <c r="N39" i="12"/>
  <c r="S15" i="20" s="1"/>
  <c r="L87" i="12"/>
  <c r="L62" i="12"/>
  <c r="N18" i="20" s="1"/>
  <c r="X54" i="1" s="1"/>
  <c r="I18" i="20"/>
  <c r="AH51" i="1" l="1"/>
  <c r="I19" i="20"/>
  <c r="N55" i="1" s="1"/>
  <c r="N54" i="1"/>
  <c r="X18" i="20"/>
  <c r="N19" i="20"/>
  <c r="X55" i="1" s="1"/>
  <c r="L64" i="12"/>
  <c r="N87" i="12"/>
  <c r="N62" i="12"/>
  <c r="S18" i="20" s="1"/>
  <c r="AH54" i="1" s="1"/>
  <c r="J87" i="12"/>
  <c r="J64" i="12"/>
  <c r="S19" i="20" l="1"/>
  <c r="AH55" i="1" s="1"/>
  <c r="X19" i="20"/>
  <c r="AR55" i="1" s="1"/>
  <c r="AR56" i="1" s="1"/>
  <c r="AR54" i="1"/>
  <c r="N64" i="12"/>
  <c r="AH56" i="1" l="1"/>
  <c r="X56" i="1" s="1"/>
  <c r="N56" i="1" s="1"/>
</calcChain>
</file>

<file path=xl/sharedStrings.xml><?xml version="1.0" encoding="utf-8"?>
<sst xmlns="http://schemas.openxmlformats.org/spreadsheetml/2006/main" count="2835" uniqueCount="879">
  <si>
    <t>事業期間区分</t>
  </si>
  <si>
    <t>事業完了予定日</t>
    <rPh sb="2" eb="4">
      <t>カンリョウ</t>
    </rPh>
    <rPh sb="4" eb="7">
      <t>ヨテイビ</t>
    </rPh>
    <phoneticPr fontId="3"/>
  </si>
  <si>
    <t>補助事業者名</t>
    <rPh sb="0" eb="2">
      <t>ホジョ</t>
    </rPh>
    <rPh sb="2" eb="4">
      <t>ジギョウ</t>
    </rPh>
    <rPh sb="4" eb="5">
      <t>シャ</t>
    </rPh>
    <rPh sb="5" eb="6">
      <t>メイ</t>
    </rPh>
    <phoneticPr fontId="3"/>
  </si>
  <si>
    <t>登録名称</t>
    <rPh sb="0" eb="2">
      <t>トウロク</t>
    </rPh>
    <rPh sb="2" eb="4">
      <t>メイショウ</t>
    </rPh>
    <phoneticPr fontId="3"/>
  </si>
  <si>
    <t>登録番号</t>
    <rPh sb="0" eb="2">
      <t>トウロク</t>
    </rPh>
    <rPh sb="2" eb="4">
      <t>バンゴウ</t>
    </rPh>
    <phoneticPr fontId="3"/>
  </si>
  <si>
    <t>担当者</t>
    <rPh sb="0" eb="3">
      <t>タントウシャ</t>
    </rPh>
    <phoneticPr fontId="3"/>
  </si>
  <si>
    <t>住　　　所</t>
    <rPh sb="0" eb="1">
      <t>ジュウ</t>
    </rPh>
    <rPh sb="4" eb="5">
      <t>ショ</t>
    </rPh>
    <phoneticPr fontId="3"/>
  </si>
  <si>
    <t>〒</t>
  </si>
  <si>
    <t>-</t>
  </si>
  <si>
    <t>地域区分</t>
    <rPh sb="0" eb="2">
      <t>チイキ</t>
    </rPh>
    <rPh sb="2" eb="4">
      <t>クブン</t>
    </rPh>
    <phoneticPr fontId="3"/>
  </si>
  <si>
    <t>㎡</t>
  </si>
  <si>
    <t>住戸数</t>
    <rPh sb="0" eb="2">
      <t>ジュウコ</t>
    </rPh>
    <rPh sb="2" eb="3">
      <t>スウ</t>
    </rPh>
    <phoneticPr fontId="3"/>
  </si>
  <si>
    <t>戸</t>
    <rPh sb="0" eb="1">
      <t>コ</t>
    </rPh>
    <phoneticPr fontId="3"/>
  </si>
  <si>
    <t>階数</t>
    <rPh sb="0" eb="2">
      <t>カイスウ</t>
    </rPh>
    <phoneticPr fontId="3"/>
  </si>
  <si>
    <t>全体</t>
    <rPh sb="0" eb="2">
      <t>ゼンタイ</t>
    </rPh>
    <phoneticPr fontId="3"/>
  </si>
  <si>
    <t>地下</t>
    <rPh sb="0" eb="2">
      <t>チカ</t>
    </rPh>
    <phoneticPr fontId="3"/>
  </si>
  <si>
    <t>階</t>
    <rPh sb="0" eb="1">
      <t>カイ</t>
    </rPh>
    <phoneticPr fontId="3"/>
  </si>
  <si>
    <t>地上</t>
    <rPh sb="0" eb="2">
      <t>チジョウ</t>
    </rPh>
    <phoneticPr fontId="3"/>
  </si>
  <si>
    <t>住宅専有部分</t>
    <rPh sb="0" eb="2">
      <t>ジュウタク</t>
    </rPh>
    <rPh sb="2" eb="4">
      <t>センユウ</t>
    </rPh>
    <rPh sb="4" eb="6">
      <t>ブブン</t>
    </rPh>
    <phoneticPr fontId="3"/>
  </si>
  <si>
    <t>住宅外用途部分</t>
    <rPh sb="0" eb="2">
      <t>ジュウタク</t>
    </rPh>
    <rPh sb="2" eb="3">
      <t>ガイ</t>
    </rPh>
    <rPh sb="3" eb="5">
      <t>ヨウト</t>
    </rPh>
    <rPh sb="5" eb="7">
      <t>ブブン</t>
    </rPh>
    <phoneticPr fontId="3"/>
  </si>
  <si>
    <t>住宅部分</t>
    <rPh sb="0" eb="2">
      <t>ジュウタク</t>
    </rPh>
    <rPh sb="2" eb="4">
      <t>ブブン</t>
    </rPh>
    <phoneticPr fontId="3"/>
  </si>
  <si>
    <t>住宅共用部分</t>
    <rPh sb="0" eb="2">
      <t>ジュウタク</t>
    </rPh>
    <rPh sb="2" eb="4">
      <t>キョウヨウ</t>
    </rPh>
    <rPh sb="4" eb="6">
      <t>ブブン</t>
    </rPh>
    <phoneticPr fontId="3"/>
  </si>
  <si>
    <t>住戸平均</t>
    <rPh sb="0" eb="2">
      <t>ジュウコ</t>
    </rPh>
    <rPh sb="2" eb="4">
      <t>ヘイキン</t>
    </rPh>
    <phoneticPr fontId="3"/>
  </si>
  <si>
    <t>最大</t>
    <rPh sb="0" eb="2">
      <t>サイダイ</t>
    </rPh>
    <phoneticPr fontId="3"/>
  </si>
  <si>
    <t>最小</t>
    <rPh sb="0" eb="1">
      <t>サイ</t>
    </rPh>
    <rPh sb="1" eb="2">
      <t>ショウ</t>
    </rPh>
    <phoneticPr fontId="3"/>
  </si>
  <si>
    <t>一次エネルギー消費削減率（住棟）</t>
    <rPh sb="0" eb="2">
      <t>イチジ</t>
    </rPh>
    <rPh sb="7" eb="9">
      <t>ショウヒ</t>
    </rPh>
    <rPh sb="9" eb="11">
      <t>サクゲン</t>
    </rPh>
    <rPh sb="11" eb="12">
      <t>リツ</t>
    </rPh>
    <rPh sb="13" eb="15">
      <t>ジュウトウ</t>
    </rPh>
    <phoneticPr fontId="3"/>
  </si>
  <si>
    <t>％</t>
  </si>
  <si>
    <t>□</t>
  </si>
  <si>
    <t>No</t>
  </si>
  <si>
    <t>設備・システム名</t>
  </si>
  <si>
    <t>方式等</t>
    <rPh sb="0" eb="2">
      <t>ホウシキ</t>
    </rPh>
    <rPh sb="2" eb="3">
      <t>トウ</t>
    </rPh>
    <phoneticPr fontId="3"/>
  </si>
  <si>
    <t>システム概要（能力・性能・規模・他）</t>
    <rPh sb="4" eb="6">
      <t>ガイヨウ</t>
    </rPh>
    <rPh sb="7" eb="9">
      <t>ノウリョク</t>
    </rPh>
    <rPh sb="10" eb="12">
      <t>セイノウ</t>
    </rPh>
    <rPh sb="13" eb="15">
      <t>キボ</t>
    </rPh>
    <rPh sb="16" eb="17">
      <t>タ</t>
    </rPh>
    <phoneticPr fontId="3"/>
  </si>
  <si>
    <t>補助</t>
    <rPh sb="0" eb="2">
      <t>ホジョ</t>
    </rPh>
    <phoneticPr fontId="3"/>
  </si>
  <si>
    <t>設備用途区分</t>
    <rPh sb="0" eb="2">
      <t>セツビ</t>
    </rPh>
    <rPh sb="2" eb="4">
      <t>ヨウト</t>
    </rPh>
    <rPh sb="4" eb="6">
      <t>クブン</t>
    </rPh>
    <phoneticPr fontId="3"/>
  </si>
  <si>
    <t>一次エネルギー消費量</t>
    <rPh sb="0" eb="2">
      <t>イチジ</t>
    </rPh>
    <rPh sb="7" eb="10">
      <t>ショウヒリョウ</t>
    </rPh>
    <phoneticPr fontId="3"/>
  </si>
  <si>
    <t>空　　   調</t>
    <rPh sb="0" eb="1">
      <t>ソラ</t>
    </rPh>
    <rPh sb="6" eb="7">
      <t>チョウ</t>
    </rPh>
    <phoneticPr fontId="7"/>
  </si>
  <si>
    <t>換 　　  気</t>
    <rPh sb="0" eb="1">
      <t>カン</t>
    </rPh>
    <rPh sb="6" eb="7">
      <t>キ</t>
    </rPh>
    <phoneticPr fontId="7"/>
  </si>
  <si>
    <t>照  　　 明</t>
    <rPh sb="0" eb="1">
      <t>アキラ</t>
    </rPh>
    <rPh sb="6" eb="7">
      <t>メイ</t>
    </rPh>
    <phoneticPr fontId="7"/>
  </si>
  <si>
    <t>給 　　  湯</t>
    <rPh sb="0" eb="1">
      <t>キュウ</t>
    </rPh>
    <rPh sb="6" eb="7">
      <t>ユ</t>
    </rPh>
    <phoneticPr fontId="7"/>
  </si>
  <si>
    <t>費　　目</t>
    <rPh sb="0" eb="1">
      <t>ヒ</t>
    </rPh>
    <rPh sb="3" eb="4">
      <t>メ</t>
    </rPh>
    <phoneticPr fontId="3"/>
  </si>
  <si>
    <t>設　計　費</t>
    <rPh sb="0" eb="1">
      <t>セツ</t>
    </rPh>
    <rPh sb="2" eb="3">
      <t>ケイ</t>
    </rPh>
    <rPh sb="4" eb="5">
      <t>ヒ</t>
    </rPh>
    <phoneticPr fontId="3"/>
  </si>
  <si>
    <t>分配方法</t>
    <rPh sb="0" eb="2">
      <t>ブンパイ</t>
    </rPh>
    <rPh sb="2" eb="4">
      <t>ホウホウ</t>
    </rPh>
    <phoneticPr fontId="3"/>
  </si>
  <si>
    <t>公称最大
出力の合計</t>
    <rPh sb="0" eb="2">
      <t>コウショウ</t>
    </rPh>
    <rPh sb="2" eb="4">
      <t>サイダイ</t>
    </rPh>
    <rPh sb="5" eb="7">
      <t>シュツリョク</t>
    </rPh>
    <rPh sb="8" eb="10">
      <t>ゴウケイ</t>
    </rPh>
    <phoneticPr fontId="7"/>
  </si>
  <si>
    <t>ｋＷ</t>
    <phoneticPr fontId="7"/>
  </si>
  <si>
    <t>容量の合計</t>
    <rPh sb="0" eb="2">
      <t>ヨウリョウ</t>
    </rPh>
    <rPh sb="3" eb="5">
      <t>ゴウケイ</t>
    </rPh>
    <phoneticPr fontId="7"/>
  </si>
  <si>
    <t>専有部</t>
    <rPh sb="0" eb="2">
      <t>センユウ</t>
    </rPh>
    <rPh sb="2" eb="3">
      <t>ブ</t>
    </rPh>
    <phoneticPr fontId="3"/>
  </si>
  <si>
    <t>暖房</t>
    <rPh sb="0" eb="2">
      <t>ダンボウ</t>
    </rPh>
    <phoneticPr fontId="7"/>
  </si>
  <si>
    <t>冷房</t>
    <rPh sb="0" eb="2">
      <t>レイボウ</t>
    </rPh>
    <phoneticPr fontId="7"/>
  </si>
  <si>
    <t>共用部</t>
    <rPh sb="0" eb="2">
      <t>キョウヨウ</t>
    </rPh>
    <rPh sb="2" eb="3">
      <t>ブ</t>
    </rPh>
    <phoneticPr fontId="3"/>
  </si>
  <si>
    <t>コージェネ</t>
    <phoneticPr fontId="7"/>
  </si>
  <si>
    <t>計</t>
    <rPh sb="0" eb="1">
      <t>ケイ</t>
    </rPh>
    <phoneticPr fontId="7"/>
  </si>
  <si>
    <t>ＺＥＨ-Ｍの種類</t>
    <rPh sb="6" eb="8">
      <t>シュルイ</t>
    </rPh>
    <phoneticPr fontId="7"/>
  </si>
  <si>
    <t>断熱</t>
    <rPh sb="0" eb="2">
      <t>ダンネツ</t>
    </rPh>
    <phoneticPr fontId="7"/>
  </si>
  <si>
    <t>専有部</t>
    <rPh sb="0" eb="2">
      <t>センユウ</t>
    </rPh>
    <rPh sb="2" eb="3">
      <t>ブ</t>
    </rPh>
    <phoneticPr fontId="7"/>
  </si>
  <si>
    <t>共用部</t>
    <rPh sb="0" eb="2">
      <t>キョウヨウ</t>
    </rPh>
    <rPh sb="2" eb="3">
      <t>ブ</t>
    </rPh>
    <phoneticPr fontId="7"/>
  </si>
  <si>
    <t>合計</t>
    <rPh sb="0" eb="2">
      <t>ゴウケイ</t>
    </rPh>
    <phoneticPr fontId="7"/>
  </si>
  <si>
    <t>ＰＶ（総発電量）</t>
    <rPh sb="3" eb="4">
      <t>ソウ</t>
    </rPh>
    <rPh sb="4" eb="6">
      <t>ハツデン</t>
    </rPh>
    <rPh sb="6" eb="7">
      <t>リョウ</t>
    </rPh>
    <phoneticPr fontId="7"/>
  </si>
  <si>
    <t>項目</t>
    <rPh sb="0" eb="2">
      <t>コウモク</t>
    </rPh>
    <phoneticPr fontId="3"/>
  </si>
  <si>
    <t>❶　申請者概要</t>
    <rPh sb="2" eb="4">
      <t>シンセイ</t>
    </rPh>
    <rPh sb="4" eb="5">
      <t>シャ</t>
    </rPh>
    <phoneticPr fontId="3"/>
  </si>
  <si>
    <t>その他</t>
    <rPh sb="2" eb="3">
      <t>タ</t>
    </rPh>
    <phoneticPr fontId="7"/>
  </si>
  <si>
    <t>建物用途</t>
    <rPh sb="0" eb="2">
      <t>タテモノ</t>
    </rPh>
    <rPh sb="2" eb="4">
      <t>ヨウト</t>
    </rPh>
    <phoneticPr fontId="7"/>
  </si>
  <si>
    <t>構　造</t>
    <rPh sb="0" eb="1">
      <t>カマエ</t>
    </rPh>
    <rPh sb="2" eb="3">
      <t>ゾウ</t>
    </rPh>
    <phoneticPr fontId="7"/>
  </si>
  <si>
    <r>
      <t>外皮平均熱貫流率（Ｕ</t>
    </r>
    <r>
      <rPr>
        <sz val="18"/>
        <color theme="0"/>
        <rFont val="ＭＳ Ｐゴシック"/>
        <family val="3"/>
        <charset val="128"/>
      </rPr>
      <t>Ａ</t>
    </r>
    <r>
      <rPr>
        <sz val="20"/>
        <color theme="0"/>
        <rFont val="ＭＳ Ｐゴシック"/>
        <family val="3"/>
        <charset val="128"/>
      </rPr>
      <t>値）</t>
    </r>
    <rPh sb="0" eb="2">
      <t>ガイヒ</t>
    </rPh>
    <rPh sb="2" eb="4">
      <t>ヘイキン</t>
    </rPh>
    <rPh sb="4" eb="5">
      <t>ネツ</t>
    </rPh>
    <rPh sb="5" eb="7">
      <t>カンリュウ</t>
    </rPh>
    <rPh sb="7" eb="8">
      <t>リツ</t>
    </rPh>
    <rPh sb="11" eb="12">
      <t>チ</t>
    </rPh>
    <phoneticPr fontId="3"/>
  </si>
  <si>
    <t>補助金の額（円）</t>
    <rPh sb="0" eb="3">
      <t>ホジョキン</t>
    </rPh>
    <rPh sb="4" eb="5">
      <t>ガク</t>
    </rPh>
    <rPh sb="6" eb="7">
      <t>エン</t>
    </rPh>
    <phoneticPr fontId="3"/>
  </si>
  <si>
    <t>補助対象経費（円）</t>
    <rPh sb="0" eb="2">
      <t>ホジョ</t>
    </rPh>
    <rPh sb="2" eb="4">
      <t>タイショウ</t>
    </rPh>
    <rPh sb="4" eb="5">
      <t>ヘ</t>
    </rPh>
    <rPh sb="5" eb="6">
      <t>ヒ</t>
    </rPh>
    <rPh sb="7" eb="8">
      <t>エン</t>
    </rPh>
    <phoneticPr fontId="3"/>
  </si>
  <si>
    <t>補助対象外経費（円）</t>
    <rPh sb="0" eb="2">
      <t>ホジョ</t>
    </rPh>
    <rPh sb="2" eb="4">
      <t>タイショウ</t>
    </rPh>
    <rPh sb="4" eb="5">
      <t>ガイ</t>
    </rPh>
    <rPh sb="5" eb="6">
      <t>ヘ</t>
    </rPh>
    <rPh sb="6" eb="7">
      <t>ヒ</t>
    </rPh>
    <rPh sb="8" eb="9">
      <t>エン</t>
    </rPh>
    <phoneticPr fontId="3"/>
  </si>
  <si>
    <t>必須</t>
    <rPh sb="0" eb="2">
      <t>ヒッス</t>
    </rPh>
    <phoneticPr fontId="3"/>
  </si>
  <si>
    <t>自由</t>
    <rPh sb="0" eb="2">
      <t>ジユウ</t>
    </rPh>
    <phoneticPr fontId="3"/>
  </si>
  <si>
    <t>写し</t>
    <rPh sb="0" eb="1">
      <t>ウツ</t>
    </rPh>
    <phoneticPr fontId="3"/>
  </si>
  <si>
    <t>建物案内図</t>
  </si>
  <si>
    <t>建物配置図</t>
  </si>
  <si>
    <t>建物概要</t>
  </si>
  <si>
    <t>建物平面図・各階平面図</t>
  </si>
  <si>
    <t>建物立面図</t>
  </si>
  <si>
    <t>断面図または矩計図</t>
  </si>
  <si>
    <t>提出ファイル形式、書式</t>
    <rPh sb="0" eb="2">
      <t>テイシュツ</t>
    </rPh>
    <phoneticPr fontId="3"/>
  </si>
  <si>
    <t>正本（正）・副本（副）2冊を作成し、（正）に原本、（副）にコピーを綴じていますか</t>
    <rPh sb="0" eb="2">
      <t>セイホン</t>
    </rPh>
    <rPh sb="3" eb="4">
      <t>セイ</t>
    </rPh>
    <rPh sb="6" eb="8">
      <t>フクホン</t>
    </rPh>
    <rPh sb="9" eb="10">
      <t>フク</t>
    </rPh>
    <rPh sb="12" eb="13">
      <t>サツ</t>
    </rPh>
    <rPh sb="14" eb="16">
      <t>サクセイ</t>
    </rPh>
    <rPh sb="19" eb="20">
      <t>セイ</t>
    </rPh>
    <rPh sb="22" eb="24">
      <t>ゲンポン</t>
    </rPh>
    <rPh sb="26" eb="27">
      <t>フク</t>
    </rPh>
    <rPh sb="33" eb="34">
      <t>ト</t>
    </rPh>
    <phoneticPr fontId="3"/>
  </si>
  <si>
    <t>Ａ４(２穴・ハードタイプ)ファイル１冊にまとめていますか（紙ファイル、リングファイル、袋ファイルは不可）</t>
    <rPh sb="18" eb="19">
      <t>サツ</t>
    </rPh>
    <phoneticPr fontId="3"/>
  </si>
  <si>
    <t>Ａ４・黒文字・片面印刷で出力(入力箇所の色もとる）を基本とし、出力方法に指定のあるものは指定に準じていますか</t>
    <rPh sb="4" eb="5">
      <t>ブン</t>
    </rPh>
    <rPh sb="7" eb="9">
      <t>カタメン</t>
    </rPh>
    <rPh sb="9" eb="11">
      <t>インサツ</t>
    </rPh>
    <rPh sb="15" eb="17">
      <t>ニュウリョク</t>
    </rPh>
    <rPh sb="17" eb="19">
      <t>カショ</t>
    </rPh>
    <rPh sb="26" eb="28">
      <t>キホン</t>
    </rPh>
    <rPh sb="31" eb="33">
      <t>シュツリョク</t>
    </rPh>
    <rPh sb="44" eb="46">
      <t>シテイ</t>
    </rPh>
    <rPh sb="47" eb="48">
      <t>ジュン</t>
    </rPh>
    <phoneticPr fontId="3"/>
  </si>
  <si>
    <t>チェック項目</t>
    <rPh sb="4" eb="6">
      <t>コウモク</t>
    </rPh>
    <phoneticPr fontId="3"/>
  </si>
  <si>
    <t>申請者によるチェック済のものをファイリングしていますか</t>
    <rPh sb="0" eb="3">
      <t>シンセイシャ</t>
    </rPh>
    <rPh sb="10" eb="11">
      <t>スミ</t>
    </rPh>
    <phoneticPr fontId="3"/>
  </si>
  <si>
    <t>申請者住所</t>
  </si>
  <si>
    <t>押印</t>
  </si>
  <si>
    <t>該当</t>
    <rPh sb="0" eb="2">
      <t>ガイトウ</t>
    </rPh>
    <phoneticPr fontId="3"/>
  </si>
  <si>
    <t>補助金交付申請額（当年度分）</t>
    <rPh sb="0" eb="3">
      <t>ホジョキン</t>
    </rPh>
    <rPh sb="3" eb="5">
      <t>コウフ</t>
    </rPh>
    <rPh sb="5" eb="7">
      <t>シンセイ</t>
    </rPh>
    <rPh sb="7" eb="8">
      <t>ガク</t>
    </rPh>
    <rPh sb="9" eb="12">
      <t>トウネンド</t>
    </rPh>
    <rPh sb="12" eb="13">
      <t>ブン</t>
    </rPh>
    <phoneticPr fontId="3"/>
  </si>
  <si>
    <t>完了予定年月日</t>
    <rPh sb="0" eb="2">
      <t>カンリョウ</t>
    </rPh>
    <rPh sb="2" eb="4">
      <t>ヨテイ</t>
    </rPh>
    <rPh sb="4" eb="7">
      <t>ネンガッピ</t>
    </rPh>
    <phoneticPr fontId="3"/>
  </si>
  <si>
    <t>役員名簿</t>
    <rPh sb="0" eb="2">
      <t>ヤクイン</t>
    </rPh>
    <rPh sb="2" eb="4">
      <t>メイボ</t>
    </rPh>
    <phoneticPr fontId="3"/>
  </si>
  <si>
    <t>１.申請者の詳細</t>
    <rPh sb="2" eb="4">
      <t>シンセイ</t>
    </rPh>
    <rPh sb="6" eb="8">
      <t>ショウサイ</t>
    </rPh>
    <phoneticPr fontId="3"/>
  </si>
  <si>
    <t>Ａ３・カラー印刷されていますか</t>
  </si>
  <si>
    <t>建物概要</t>
    <rPh sb="0" eb="2">
      <t>タテモノ</t>
    </rPh>
    <rPh sb="2" eb="4">
      <t>ガイヨウ</t>
    </rPh>
    <phoneticPr fontId="3"/>
  </si>
  <si>
    <t>スケジュール表</t>
    <rPh sb="6" eb="7">
      <t>ヒョウ</t>
    </rPh>
    <phoneticPr fontId="3"/>
  </si>
  <si>
    <t>支払完了日は事業の完了日とし、表の中に記入されていますか</t>
  </si>
  <si>
    <t>当該年度完了日
最終年度完了日</t>
    <rPh sb="0" eb="2">
      <t>トウガイ</t>
    </rPh>
    <rPh sb="2" eb="4">
      <t>ネンド</t>
    </rPh>
    <rPh sb="4" eb="7">
      <t>カンリョウビ</t>
    </rPh>
    <rPh sb="8" eb="10">
      <t>サイシュウ</t>
    </rPh>
    <rPh sb="10" eb="12">
      <t>ネンド</t>
    </rPh>
    <rPh sb="12" eb="15">
      <t>カンリョウビ</t>
    </rPh>
    <phoneticPr fontId="3"/>
  </si>
  <si>
    <t>年月日</t>
    <rPh sb="0" eb="3">
      <t>ネンガッピ</t>
    </rPh>
    <phoneticPr fontId="3"/>
  </si>
  <si>
    <t>実施体制</t>
  </si>
  <si>
    <t>補助事業に関する社内外の管理体制の一覧が添付されていますか</t>
    <rPh sb="0" eb="2">
      <t>ホジョ</t>
    </rPh>
    <rPh sb="2" eb="4">
      <t>ジギョウ</t>
    </rPh>
    <rPh sb="5" eb="6">
      <t>カン</t>
    </rPh>
    <rPh sb="8" eb="10">
      <t>シャナイ</t>
    </rPh>
    <rPh sb="10" eb="11">
      <t>ソト</t>
    </rPh>
    <rPh sb="12" eb="14">
      <t>カンリ</t>
    </rPh>
    <rPh sb="14" eb="16">
      <t>タイセイ</t>
    </rPh>
    <rPh sb="17" eb="19">
      <t>イチラン</t>
    </rPh>
    <rPh sb="20" eb="22">
      <t>テンプ</t>
    </rPh>
    <phoneticPr fontId="3"/>
  </si>
  <si>
    <t>金額</t>
    <rPh sb="0" eb="2">
      <t>キンガク</t>
    </rPh>
    <phoneticPr fontId="3"/>
  </si>
  <si>
    <t>土地登記簿謄本</t>
    <rPh sb="0" eb="2">
      <t>トチ</t>
    </rPh>
    <rPh sb="2" eb="5">
      <t>トウキボ</t>
    </rPh>
    <rPh sb="5" eb="7">
      <t>トウホン</t>
    </rPh>
    <phoneticPr fontId="3"/>
  </si>
  <si>
    <t>土地賃貸契約書</t>
    <rPh sb="0" eb="2">
      <t>トチ</t>
    </rPh>
    <rPh sb="2" eb="4">
      <t>チンタイ</t>
    </rPh>
    <rPh sb="4" eb="7">
      <t>ケイヤクショ</t>
    </rPh>
    <phoneticPr fontId="3"/>
  </si>
  <si>
    <t>契約期間</t>
    <rPh sb="0" eb="2">
      <t>ケイヤク</t>
    </rPh>
    <rPh sb="2" eb="4">
      <t>キカン</t>
    </rPh>
    <phoneticPr fontId="3"/>
  </si>
  <si>
    <t>契約期間、契約日が明記された賃貸借契約書の写しを添付していますか</t>
    <rPh sb="14" eb="17">
      <t>チンタイシャク</t>
    </rPh>
    <rPh sb="17" eb="20">
      <t>ケイヤクショ</t>
    </rPh>
    <rPh sb="21" eb="22">
      <t>ウツ</t>
    </rPh>
    <phoneticPr fontId="3"/>
  </si>
  <si>
    <t>以下、次の形式での出力とする</t>
    <rPh sb="0" eb="2">
      <t>イカ</t>
    </rPh>
    <rPh sb="3" eb="4">
      <t>ツギ</t>
    </rPh>
    <rPh sb="5" eb="7">
      <t>ケイシキ</t>
    </rPh>
    <rPh sb="9" eb="11">
      <t>シュツリョク</t>
    </rPh>
    <phoneticPr fontId="3"/>
  </si>
  <si>
    <t>◎　建物図面、設計図</t>
    <rPh sb="2" eb="4">
      <t>タテモノ</t>
    </rPh>
    <rPh sb="4" eb="5">
      <t>ズ</t>
    </rPh>
    <rPh sb="5" eb="6">
      <t>メン</t>
    </rPh>
    <rPh sb="7" eb="10">
      <t>セッケイズ</t>
    </rPh>
    <phoneticPr fontId="3"/>
  </si>
  <si>
    <t>・・・Ａ３サイズ、カラー・片面印刷</t>
    <rPh sb="13" eb="15">
      <t>カタメン</t>
    </rPh>
    <rPh sb="15" eb="17">
      <t>インサツ</t>
    </rPh>
    <phoneticPr fontId="3"/>
  </si>
  <si>
    <t>建物案内図</t>
    <rPh sb="0" eb="2">
      <t>タテモノ</t>
    </rPh>
    <rPh sb="2" eb="5">
      <t>アンナイズ</t>
    </rPh>
    <phoneticPr fontId="3"/>
  </si>
  <si>
    <t>建物配置図</t>
    <rPh sb="0" eb="2">
      <t>タテモノ</t>
    </rPh>
    <rPh sb="2" eb="5">
      <t>ハイチズ</t>
    </rPh>
    <phoneticPr fontId="3"/>
  </si>
  <si>
    <t>縮尺、方位、住所、敷地面積等を記入していますか</t>
    <rPh sb="0" eb="2">
      <t>シュクシャク</t>
    </rPh>
    <rPh sb="3" eb="5">
      <t>ホウイ</t>
    </rPh>
    <rPh sb="6" eb="8">
      <t>ジュウショ</t>
    </rPh>
    <rPh sb="9" eb="11">
      <t>シキチ</t>
    </rPh>
    <rPh sb="11" eb="13">
      <t>メンセキ</t>
    </rPh>
    <rPh sb="13" eb="14">
      <t>トウ</t>
    </rPh>
    <rPh sb="15" eb="17">
      <t>キニュウ</t>
    </rPh>
    <phoneticPr fontId="3"/>
  </si>
  <si>
    <t>住所・敷地面積・建物用途・構造・階数・延床面積を記入していますか</t>
    <rPh sb="0" eb="2">
      <t>ジュウショ</t>
    </rPh>
    <rPh sb="3" eb="5">
      <t>シキチ</t>
    </rPh>
    <rPh sb="5" eb="7">
      <t>メンセキ</t>
    </rPh>
    <rPh sb="13" eb="15">
      <t>コウゾウ</t>
    </rPh>
    <rPh sb="16" eb="18">
      <t>カイスウ</t>
    </rPh>
    <rPh sb="19" eb="21">
      <t>ノベユカ</t>
    </rPh>
    <rPh sb="21" eb="23">
      <t>メンセキ</t>
    </rPh>
    <rPh sb="24" eb="26">
      <t>キニュウ</t>
    </rPh>
    <phoneticPr fontId="3"/>
  </si>
  <si>
    <t>建物立面図</t>
    <rPh sb="0" eb="2">
      <t>タテモノ</t>
    </rPh>
    <rPh sb="2" eb="5">
      <t>リツメンズ</t>
    </rPh>
    <phoneticPr fontId="3"/>
  </si>
  <si>
    <t>機器表</t>
    <rPh sb="0" eb="2">
      <t>キキ</t>
    </rPh>
    <rPh sb="2" eb="3">
      <t>ヒョウ</t>
    </rPh>
    <phoneticPr fontId="3"/>
  </si>
  <si>
    <t>１．申請者の詳細</t>
    <rPh sb="2" eb="5">
      <t>シンセイシャ</t>
    </rPh>
    <rPh sb="6" eb="8">
      <t>ショウサイ</t>
    </rPh>
    <phoneticPr fontId="3"/>
  </si>
  <si>
    <t>申請者概要</t>
    <rPh sb="0" eb="3">
      <t>シンセイシャ</t>
    </rPh>
    <rPh sb="3" eb="5">
      <t>ガイヨウ</t>
    </rPh>
    <phoneticPr fontId="3"/>
  </si>
  <si>
    <t>法人番号（１３桁）</t>
    <rPh sb="0" eb="2">
      <t>ホウジン</t>
    </rPh>
    <rPh sb="2" eb="4">
      <t>バンゴウ</t>
    </rPh>
    <rPh sb="7" eb="8">
      <t>ケタ</t>
    </rPh>
    <phoneticPr fontId="3"/>
  </si>
  <si>
    <t>代表者役職</t>
    <rPh sb="3" eb="5">
      <t>ヤクショク</t>
    </rPh>
    <phoneticPr fontId="3"/>
  </si>
  <si>
    <t>氏</t>
    <rPh sb="0" eb="1">
      <t>シ</t>
    </rPh>
    <phoneticPr fontId="3"/>
  </si>
  <si>
    <t>名</t>
    <rPh sb="0" eb="1">
      <t>メイ</t>
    </rPh>
    <phoneticPr fontId="3"/>
  </si>
  <si>
    <t>住    所</t>
    <rPh sb="0" eb="1">
      <t>ジュウ</t>
    </rPh>
    <rPh sb="5" eb="6">
      <t>トコロ</t>
    </rPh>
    <phoneticPr fontId="3"/>
  </si>
  <si>
    <t>〒</t>
    <phoneticPr fontId="3"/>
  </si>
  <si>
    <t>-</t>
    <phoneticPr fontId="3"/>
  </si>
  <si>
    <t>都道府県</t>
    <rPh sb="0" eb="4">
      <t>トドウフケン</t>
    </rPh>
    <phoneticPr fontId="3"/>
  </si>
  <si>
    <t>市区町村</t>
    <rPh sb="0" eb="2">
      <t>シク</t>
    </rPh>
    <rPh sb="2" eb="4">
      <t>チョウソン</t>
    </rPh>
    <phoneticPr fontId="3"/>
  </si>
  <si>
    <t>円</t>
    <rPh sb="0" eb="1">
      <t>エン</t>
    </rPh>
    <phoneticPr fontId="3"/>
  </si>
  <si>
    <t>年</t>
    <rPh sb="0" eb="1">
      <t>ネン</t>
    </rPh>
    <phoneticPr fontId="3"/>
  </si>
  <si>
    <t>月</t>
    <rPh sb="0" eb="1">
      <t>ガツ</t>
    </rPh>
    <phoneticPr fontId="3"/>
  </si>
  <si>
    <t>日</t>
    <rPh sb="0" eb="1">
      <t>ニチ</t>
    </rPh>
    <phoneticPr fontId="3"/>
  </si>
  <si>
    <t>所属部署</t>
    <rPh sb="0" eb="2">
      <t>ショゾク</t>
    </rPh>
    <rPh sb="2" eb="4">
      <t>ブショ</t>
    </rPh>
    <phoneticPr fontId="3"/>
  </si>
  <si>
    <t>担当者役職</t>
    <rPh sb="0" eb="3">
      <t>タントウシャ</t>
    </rPh>
    <rPh sb="3" eb="5">
      <t>ヤクショク</t>
    </rPh>
    <phoneticPr fontId="3"/>
  </si>
  <si>
    <t>〒</t>
    <phoneticPr fontId="3"/>
  </si>
  <si>
    <t>-</t>
    <phoneticPr fontId="3"/>
  </si>
  <si>
    <t>電話番号</t>
    <rPh sb="0" eb="2">
      <t>デンワ</t>
    </rPh>
    <rPh sb="2" eb="4">
      <t>バンゴウ</t>
    </rPh>
    <phoneticPr fontId="3"/>
  </si>
  <si>
    <t>ＦＡＸ番号</t>
    <rPh sb="3" eb="5">
      <t>バンゴウ</t>
    </rPh>
    <phoneticPr fontId="3"/>
  </si>
  <si>
    <t>携帯電話番号</t>
    <rPh sb="0" eb="2">
      <t>ケイタイ</t>
    </rPh>
    <rPh sb="2" eb="4">
      <t>デンワ</t>
    </rPh>
    <rPh sb="4" eb="6">
      <t>バンゴウ</t>
    </rPh>
    <phoneticPr fontId="3"/>
  </si>
  <si>
    <t>E-MAIL</t>
    <phoneticPr fontId="3"/>
  </si>
  <si>
    <t>＠</t>
  </si>
  <si>
    <t>（１）</t>
    <phoneticPr fontId="3"/>
  </si>
  <si>
    <t>補助事業に要する経費</t>
    <rPh sb="0" eb="2">
      <t>ホジョ</t>
    </rPh>
    <rPh sb="2" eb="4">
      <t>ジギョウ</t>
    </rPh>
    <rPh sb="5" eb="6">
      <t>ヨウ</t>
    </rPh>
    <rPh sb="8" eb="10">
      <t>ケイヒ</t>
    </rPh>
    <phoneticPr fontId="3"/>
  </si>
  <si>
    <t>補助対象経費</t>
    <rPh sb="0" eb="2">
      <t>ホジョ</t>
    </rPh>
    <rPh sb="2" eb="4">
      <t>タイショウ</t>
    </rPh>
    <rPh sb="4" eb="6">
      <t>ケイヒ</t>
    </rPh>
    <phoneticPr fontId="3"/>
  </si>
  <si>
    <t>【A３カラー】で印刷してください。</t>
    <rPh sb="8" eb="10">
      <t>インサツ</t>
    </rPh>
    <phoneticPr fontId="3"/>
  </si>
  <si>
    <t>補助事業者名</t>
    <rPh sb="0" eb="2">
      <t>ホジョ</t>
    </rPh>
    <rPh sb="2" eb="4">
      <t>ジギョウ</t>
    </rPh>
    <rPh sb="4" eb="5">
      <t>シャ</t>
    </rPh>
    <rPh sb="5" eb="6">
      <t>メイ</t>
    </rPh>
    <phoneticPr fontId="42"/>
  </si>
  <si>
    <t>合計</t>
    <rPh sb="0" eb="2">
      <t>ゴウケイ</t>
    </rPh>
    <phoneticPr fontId="3"/>
  </si>
  <si>
    <t>他の補助金に関する事項</t>
    <rPh sb="0" eb="1">
      <t>タ</t>
    </rPh>
    <rPh sb="2" eb="5">
      <t>ホジョキン</t>
    </rPh>
    <rPh sb="6" eb="7">
      <t>カン</t>
    </rPh>
    <rPh sb="9" eb="11">
      <t>ジコウ</t>
    </rPh>
    <phoneticPr fontId="3"/>
  </si>
  <si>
    <t>他の補助金の有無</t>
    <rPh sb="0" eb="8">
      <t>タホジョキンウム</t>
    </rPh>
    <phoneticPr fontId="3"/>
  </si>
  <si>
    <t>他の補助金名</t>
    <rPh sb="0" eb="6">
      <t>タホジョキンメイ</t>
    </rPh>
    <phoneticPr fontId="3"/>
  </si>
  <si>
    <t>（４）</t>
    <phoneticPr fontId="3"/>
  </si>
  <si>
    <t>当該年度完了日</t>
    <rPh sb="0" eb="2">
      <t>トウガイ</t>
    </rPh>
    <rPh sb="2" eb="4">
      <t>ネンド</t>
    </rPh>
    <rPh sb="4" eb="6">
      <t>カンリョウ</t>
    </rPh>
    <rPh sb="6" eb="7">
      <t>ビ</t>
    </rPh>
    <phoneticPr fontId="3"/>
  </si>
  <si>
    <t>最終年度完了日</t>
    <rPh sb="0" eb="2">
      <t>サイシュウ</t>
    </rPh>
    <rPh sb="2" eb="4">
      <t>ネンド</t>
    </rPh>
    <rPh sb="4" eb="7">
      <t>カンリョウビ</t>
    </rPh>
    <phoneticPr fontId="3"/>
  </si>
  <si>
    <t>設計者</t>
    <rPh sb="0" eb="2">
      <t>セッケイ</t>
    </rPh>
    <rPh sb="2" eb="3">
      <t>シャ</t>
    </rPh>
    <phoneticPr fontId="3"/>
  </si>
  <si>
    <t>法人名称</t>
    <rPh sb="0" eb="2">
      <t>ホウジン</t>
    </rPh>
    <rPh sb="2" eb="4">
      <t>メイショウ</t>
    </rPh>
    <phoneticPr fontId="3"/>
  </si>
  <si>
    <t>代表者名</t>
    <rPh sb="0" eb="3">
      <t>ダイヒョウシャ</t>
    </rPh>
    <rPh sb="3" eb="4">
      <t>メイ</t>
    </rPh>
    <phoneticPr fontId="3"/>
  </si>
  <si>
    <t>事業
内容</t>
    <rPh sb="0" eb="2">
      <t>ジギョウ</t>
    </rPh>
    <rPh sb="3" eb="5">
      <t>ナイヨウ</t>
    </rPh>
    <phoneticPr fontId="3"/>
  </si>
  <si>
    <t>住所</t>
    <rPh sb="0" eb="2">
      <t>ジュウショ</t>
    </rPh>
    <phoneticPr fontId="3"/>
  </si>
  <si>
    <t>建築工事
施工者</t>
    <rPh sb="0" eb="1">
      <t>ケン</t>
    </rPh>
    <rPh sb="1" eb="2">
      <t>チク</t>
    </rPh>
    <rPh sb="2" eb="4">
      <t>コウジ</t>
    </rPh>
    <rPh sb="5" eb="8">
      <t>セコウシャ</t>
    </rPh>
    <phoneticPr fontId="3"/>
  </si>
  <si>
    <t>登録
番号</t>
    <phoneticPr fontId="3"/>
  </si>
  <si>
    <t>　</t>
    <phoneticPr fontId="3"/>
  </si>
  <si>
    <t>補助対象外経費</t>
    <rPh sb="0" eb="2">
      <t>ホジョ</t>
    </rPh>
    <rPh sb="2" eb="4">
      <t>タイショウ</t>
    </rPh>
    <rPh sb="4" eb="5">
      <t>ガイ</t>
    </rPh>
    <rPh sb="5" eb="7">
      <t>ケイヒ</t>
    </rPh>
    <phoneticPr fontId="3"/>
  </si>
  <si>
    <t>補助金の額</t>
    <rPh sb="0" eb="2">
      <t>ホジョ</t>
    </rPh>
    <rPh sb="4" eb="5">
      <t>ガク</t>
    </rPh>
    <phoneticPr fontId="3"/>
  </si>
  <si>
    <t>設計費</t>
    <rPh sb="0" eb="2">
      <t>セッケイ</t>
    </rPh>
    <rPh sb="2" eb="3">
      <t>ヒ</t>
    </rPh>
    <phoneticPr fontId="3"/>
  </si>
  <si>
    <t>工事費</t>
    <rPh sb="0" eb="2">
      <t>コウジ</t>
    </rPh>
    <rPh sb="2" eb="3">
      <t>ヒ</t>
    </rPh>
    <phoneticPr fontId="3"/>
  </si>
  <si>
    <t>【A４カラー】【片面印刷】で印刷してください。</t>
    <rPh sb="8" eb="10">
      <t>カタメン</t>
    </rPh>
    <rPh sb="10" eb="12">
      <t>インサツ</t>
    </rPh>
    <rPh sb="14" eb="16">
      <t>インサツ</t>
    </rPh>
    <phoneticPr fontId="3"/>
  </si>
  <si>
    <t xml:space="preserve"> </t>
    <phoneticPr fontId="3"/>
  </si>
  <si>
    <t>単位</t>
    <rPh sb="0" eb="2">
      <t>タンイ</t>
    </rPh>
    <phoneticPr fontId="3"/>
  </si>
  <si>
    <t>交付申請時</t>
    <rPh sb="0" eb="2">
      <t>コウフ</t>
    </rPh>
    <rPh sb="2" eb="5">
      <t>シンセイジ</t>
    </rPh>
    <phoneticPr fontId="3"/>
  </si>
  <si>
    <t>備考</t>
    <rPh sb="0" eb="2">
      <t>ビコウ</t>
    </rPh>
    <phoneticPr fontId="3"/>
  </si>
  <si>
    <t>名称</t>
    <rPh sb="0" eb="2">
      <t>メイショウ</t>
    </rPh>
    <phoneticPr fontId="3"/>
  </si>
  <si>
    <t>型式</t>
    <rPh sb="0" eb="2">
      <t>カタシキ</t>
    </rPh>
    <phoneticPr fontId="3"/>
  </si>
  <si>
    <t>単価</t>
    <rPh sb="0" eb="2">
      <t>タンカ</t>
    </rPh>
    <phoneticPr fontId="3"/>
  </si>
  <si>
    <t>数量</t>
    <rPh sb="0" eb="2">
      <t>スウリョウ</t>
    </rPh>
    <phoneticPr fontId="3"/>
  </si>
  <si>
    <t>（集計）</t>
    <rPh sb="1" eb="3">
      <t>シュウケイ</t>
    </rPh>
    <phoneticPr fontId="3"/>
  </si>
  <si>
    <t>Ⅰ．設計費</t>
    <phoneticPr fontId="3"/>
  </si>
  <si>
    <t>式</t>
    <rPh sb="0" eb="1">
      <t>シキ</t>
    </rPh>
    <phoneticPr fontId="3"/>
  </si>
  <si>
    <t xml:space="preserve"> </t>
  </si>
  <si>
    <t>　　　</t>
    <phoneticPr fontId="3"/>
  </si>
  <si>
    <t>小計</t>
    <rPh sb="0" eb="2">
      <t>ショウケイ</t>
    </rPh>
    <phoneticPr fontId="3"/>
  </si>
  <si>
    <t>Ⅲ．工事費</t>
    <rPh sb="2" eb="5">
      <t>コウジヒ</t>
    </rPh>
    <phoneticPr fontId="3"/>
  </si>
  <si>
    <t>工事費　</t>
    <rPh sb="0" eb="3">
      <t>コウジヒ</t>
    </rPh>
    <phoneticPr fontId="3"/>
  </si>
  <si>
    <t>総合計</t>
    <rPh sb="0" eb="3">
      <t>ソウゴウケイ</t>
    </rPh>
    <phoneticPr fontId="3"/>
  </si>
  <si>
    <t>（内訳）</t>
    <rPh sb="1" eb="3">
      <t>ウチワケ</t>
    </rPh>
    <phoneticPr fontId="3"/>
  </si>
  <si>
    <t>Ⅰ．設計費</t>
    <rPh sb="2" eb="4">
      <t>セッケイ</t>
    </rPh>
    <rPh sb="4" eb="5">
      <t>ヒ</t>
    </rPh>
    <phoneticPr fontId="3"/>
  </si>
  <si>
    <t>項目　</t>
    <phoneticPr fontId="3"/>
  </si>
  <si>
    <t>合計</t>
    <phoneticPr fontId="3"/>
  </si>
  <si>
    <t>※型式の解るものは記入</t>
    <rPh sb="2" eb="3">
      <t>シキ</t>
    </rPh>
    <phoneticPr fontId="3"/>
  </si>
  <si>
    <t>小計</t>
    <phoneticPr fontId="3"/>
  </si>
  <si>
    <t>工事費　</t>
    <phoneticPr fontId="3"/>
  </si>
  <si>
    <t>項目　</t>
    <phoneticPr fontId="3"/>
  </si>
  <si>
    <t>合計</t>
    <phoneticPr fontId="3"/>
  </si>
  <si>
    <t>ＺＥＨデベロッパー
登録番号</t>
    <rPh sb="10" eb="12">
      <t>トウロク</t>
    </rPh>
    <rPh sb="12" eb="14">
      <t>バンゴウ</t>
    </rPh>
    <phoneticPr fontId="3"/>
  </si>
  <si>
    <t>専有部住戸配分数</t>
    <rPh sb="0" eb="2">
      <t>センユウ</t>
    </rPh>
    <rPh sb="2" eb="3">
      <t>ブ</t>
    </rPh>
    <rPh sb="3" eb="5">
      <t>ジュウコ</t>
    </rPh>
    <rPh sb="5" eb="7">
      <t>ハイブン</t>
    </rPh>
    <rPh sb="7" eb="8">
      <t>スウ</t>
    </rPh>
    <phoneticPr fontId="7"/>
  </si>
  <si>
    <t>メーカー名</t>
    <rPh sb="4" eb="5">
      <t>メイ</t>
    </rPh>
    <phoneticPr fontId="3"/>
  </si>
  <si>
    <t>空調設備</t>
    <rPh sb="0" eb="2">
      <t>クウチョウ</t>
    </rPh>
    <rPh sb="2" eb="4">
      <t>セツビ</t>
    </rPh>
    <phoneticPr fontId="3"/>
  </si>
  <si>
    <t>設置場所</t>
    <rPh sb="0" eb="2">
      <t>セッチ</t>
    </rPh>
    <rPh sb="2" eb="4">
      <t>バショ</t>
    </rPh>
    <phoneticPr fontId="3"/>
  </si>
  <si>
    <t>型番</t>
    <rPh sb="0" eb="2">
      <t>カタバン</t>
    </rPh>
    <phoneticPr fontId="3"/>
  </si>
  <si>
    <t>エネルギー消費
効率の区分</t>
    <rPh sb="5" eb="7">
      <t>ショウヒ</t>
    </rPh>
    <rPh sb="8" eb="10">
      <t>コウリツ</t>
    </rPh>
    <rPh sb="11" eb="13">
      <t>クブン</t>
    </rPh>
    <phoneticPr fontId="3"/>
  </si>
  <si>
    <t>台数</t>
    <rPh sb="0" eb="2">
      <t>ダイスウ</t>
    </rPh>
    <phoneticPr fontId="3"/>
  </si>
  <si>
    <t>Ⅱ．ヒートポンプ式セントラル空調システム</t>
    <rPh sb="8" eb="9">
      <t>シキ</t>
    </rPh>
    <rPh sb="14" eb="16">
      <t>クウチョウ</t>
    </rPh>
    <phoneticPr fontId="3"/>
  </si>
  <si>
    <t>暖房</t>
    <rPh sb="0" eb="2">
      <t>ダンボウ</t>
    </rPh>
    <phoneticPr fontId="3"/>
  </si>
  <si>
    <t>冷房</t>
    <rPh sb="0" eb="2">
      <t>レイボウ</t>
    </rPh>
    <phoneticPr fontId="3"/>
  </si>
  <si>
    <t>定格能力
(kW)</t>
    <rPh sb="0" eb="2">
      <t>テイカク</t>
    </rPh>
    <rPh sb="2" eb="4">
      <t>ノウリョク</t>
    </rPh>
    <phoneticPr fontId="3"/>
  </si>
  <si>
    <t>定格消費電力(W)</t>
    <rPh sb="0" eb="2">
      <t>テイカク</t>
    </rPh>
    <rPh sb="2" eb="4">
      <t>ショウヒ</t>
    </rPh>
    <rPh sb="4" eb="6">
      <t>デンリョク</t>
    </rPh>
    <phoneticPr fontId="3"/>
  </si>
  <si>
    <t>放熱機の種類</t>
    <rPh sb="0" eb="2">
      <t>ホウネツ</t>
    </rPh>
    <rPh sb="2" eb="3">
      <t>キ</t>
    </rPh>
    <rPh sb="4" eb="6">
      <t>シュルイ</t>
    </rPh>
    <phoneticPr fontId="3"/>
  </si>
  <si>
    <t>熱源機の種類</t>
    <rPh sb="0" eb="3">
      <t>ネツゲンキ</t>
    </rPh>
    <rPh sb="4" eb="6">
      <t>シュルイ</t>
    </rPh>
    <phoneticPr fontId="3"/>
  </si>
  <si>
    <t>定格暖房
能力(kW)</t>
    <rPh sb="0" eb="2">
      <t>テイカク</t>
    </rPh>
    <rPh sb="2" eb="4">
      <t>ダンボウ</t>
    </rPh>
    <rPh sb="5" eb="7">
      <t>ノウリョク</t>
    </rPh>
    <phoneticPr fontId="3"/>
  </si>
  <si>
    <t>定格暖房
消費電力
(W)</t>
    <rPh sb="0" eb="2">
      <t>テイカク</t>
    </rPh>
    <rPh sb="2" eb="4">
      <t>ダンボウ</t>
    </rPh>
    <rPh sb="5" eb="7">
      <t>ショウヒ</t>
    </rPh>
    <rPh sb="7" eb="9">
      <t>デンリョク</t>
    </rPh>
    <phoneticPr fontId="3"/>
  </si>
  <si>
    <t>暖房
COP</t>
    <rPh sb="0" eb="2">
      <t>ダンボウ</t>
    </rPh>
    <phoneticPr fontId="3"/>
  </si>
  <si>
    <t>暖房部
熱効率
(%)</t>
    <rPh sb="0" eb="2">
      <t>ダンボウ</t>
    </rPh>
    <rPh sb="2" eb="3">
      <t>ブ</t>
    </rPh>
    <rPh sb="4" eb="5">
      <t>ネツ</t>
    </rPh>
    <rPh sb="5" eb="7">
      <t>コウリツ</t>
    </rPh>
    <phoneticPr fontId="3"/>
  </si>
  <si>
    <t>換気設備　　</t>
    <rPh sb="0" eb="2">
      <t>カンキ</t>
    </rPh>
    <rPh sb="2" eb="4">
      <t>セツビ</t>
    </rPh>
    <phoneticPr fontId="3"/>
  </si>
  <si>
    <t>種類</t>
    <rPh sb="0" eb="2">
      <t>シュルイ</t>
    </rPh>
    <phoneticPr fontId="3"/>
  </si>
  <si>
    <t>比消費電力合計</t>
    <rPh sb="0" eb="1">
      <t>ヒ</t>
    </rPh>
    <rPh sb="1" eb="3">
      <t>ショウヒ</t>
    </rPh>
    <rPh sb="3" eb="5">
      <t>デンリョク</t>
    </rPh>
    <rPh sb="5" eb="7">
      <t>ゴウケイ</t>
    </rPh>
    <phoneticPr fontId="3"/>
  </si>
  <si>
    <t>給湯設備</t>
    <rPh sb="0" eb="2">
      <t>キュウトウ</t>
    </rPh>
    <rPh sb="2" eb="4">
      <t>セツビ</t>
    </rPh>
    <phoneticPr fontId="3"/>
  </si>
  <si>
    <t>効率</t>
    <rPh sb="0" eb="2">
      <t>コウリツ</t>
    </rPh>
    <phoneticPr fontId="3"/>
  </si>
  <si>
    <t>電気</t>
    <rPh sb="0" eb="2">
      <t>デンキ</t>
    </rPh>
    <phoneticPr fontId="3"/>
  </si>
  <si>
    <t>年間給湯
（保温）効率</t>
    <rPh sb="0" eb="2">
      <t>ネンカン</t>
    </rPh>
    <rPh sb="2" eb="4">
      <t>キュウトウ</t>
    </rPh>
    <rPh sb="6" eb="8">
      <t>ホオン</t>
    </rPh>
    <rPh sb="9" eb="11">
      <t>コウリツ</t>
    </rPh>
    <phoneticPr fontId="3"/>
  </si>
  <si>
    <t>エネルギー
消費効率(%)</t>
    <rPh sb="6" eb="8">
      <t>ショウヒ</t>
    </rPh>
    <rPh sb="8" eb="10">
      <t>コウリツ</t>
    </rPh>
    <phoneticPr fontId="3"/>
  </si>
  <si>
    <t>（注）　ガスエンジン給湯機（エコウィル）の場合は、発電ユニットの総合効率をガスのエネルギー消費効率欄に記入すること</t>
    <rPh sb="1" eb="2">
      <t>チュウ</t>
    </rPh>
    <rPh sb="10" eb="12">
      <t>キュウトウ</t>
    </rPh>
    <rPh sb="12" eb="13">
      <t>キ</t>
    </rPh>
    <rPh sb="21" eb="23">
      <t>バアイ</t>
    </rPh>
    <rPh sb="25" eb="27">
      <t>ハツデン</t>
    </rPh>
    <rPh sb="32" eb="34">
      <t>ソウゴウ</t>
    </rPh>
    <rPh sb="34" eb="36">
      <t>コウリツ</t>
    </rPh>
    <rPh sb="45" eb="47">
      <t>ショウヒ</t>
    </rPh>
    <rPh sb="47" eb="49">
      <t>コウリツ</t>
    </rPh>
    <rPh sb="49" eb="50">
      <t>ラン</t>
    </rPh>
    <rPh sb="51" eb="53">
      <t>キニュウ</t>
    </rPh>
    <phoneticPr fontId="3"/>
  </si>
  <si>
    <t>エネルギー計測装置（HEMS本体）</t>
    <rPh sb="5" eb="7">
      <t>ケイソク</t>
    </rPh>
    <rPh sb="7" eb="9">
      <t>ソウチ</t>
    </rPh>
    <rPh sb="14" eb="16">
      <t>ホンタイ</t>
    </rPh>
    <phoneticPr fontId="3"/>
  </si>
  <si>
    <t>単位：円</t>
    <rPh sb="0" eb="2">
      <t>タンイ</t>
    </rPh>
    <rPh sb="3" eb="4">
      <t>エン</t>
    </rPh>
    <phoneticPr fontId="7"/>
  </si>
  <si>
    <t>専有部</t>
    <rPh sb="0" eb="2">
      <t>センユウ</t>
    </rPh>
    <rPh sb="2" eb="3">
      <t>ブ</t>
    </rPh>
    <phoneticPr fontId="7"/>
  </si>
  <si>
    <t>共用部</t>
    <rPh sb="0" eb="2">
      <t>キョウヨウ</t>
    </rPh>
    <rPh sb="2" eb="3">
      <t>ブ</t>
    </rPh>
    <phoneticPr fontId="7"/>
  </si>
  <si>
    <t>専有部</t>
    <phoneticPr fontId="7"/>
  </si>
  <si>
    <t>照明設備</t>
    <rPh sb="0" eb="2">
      <t>ショウメイ</t>
    </rPh>
    <rPh sb="2" eb="4">
      <t>セツビ</t>
    </rPh>
    <phoneticPr fontId="3"/>
  </si>
  <si>
    <t>機種名（型番）</t>
    <rPh sb="4" eb="6">
      <t>カタバン</t>
    </rPh>
    <phoneticPr fontId="3"/>
  </si>
  <si>
    <t>台数</t>
    <rPh sb="0" eb="2">
      <t>ダイスウ</t>
    </rPh>
    <phoneticPr fontId="7"/>
  </si>
  <si>
    <t>MEMSの導入の有無</t>
    <rPh sb="5" eb="7">
      <t>ドウニュウ</t>
    </rPh>
    <rPh sb="8" eb="10">
      <t>ウム</t>
    </rPh>
    <phoneticPr fontId="7"/>
  </si>
  <si>
    <t>（注）　燃料電池（エネファーム）の場合は、種類／メーカー名／型番のみを記入すること。</t>
    <rPh sb="1" eb="2">
      <t>チュウ</t>
    </rPh>
    <rPh sb="4" eb="6">
      <t>ネンリョウ</t>
    </rPh>
    <rPh sb="6" eb="8">
      <t>デンチ</t>
    </rPh>
    <rPh sb="17" eb="19">
      <t>バアイ</t>
    </rPh>
    <rPh sb="21" eb="23">
      <t>シュルイ</t>
    </rPh>
    <rPh sb="28" eb="29">
      <t>メイ</t>
    </rPh>
    <rPh sb="30" eb="31">
      <t>カタ</t>
    </rPh>
    <rPh sb="35" eb="37">
      <t>キニュウ</t>
    </rPh>
    <phoneticPr fontId="3"/>
  </si>
  <si>
    <t>実施計画書</t>
    <phoneticPr fontId="3"/>
  </si>
  <si>
    <t>ふりがな</t>
    <phoneticPr fontId="3"/>
  </si>
  <si>
    <t>２．全体概要</t>
    <rPh sb="2" eb="4">
      <t>ゼンタイ</t>
    </rPh>
    <rPh sb="4" eb="6">
      <t>ガイヨウ</t>
    </rPh>
    <phoneticPr fontId="7"/>
  </si>
  <si>
    <t>➌　建物概要</t>
    <rPh sb="2" eb="4">
      <t>タテモノ</t>
    </rPh>
    <rPh sb="4" eb="6">
      <t>ガイヨウ</t>
    </rPh>
    <phoneticPr fontId="3"/>
  </si>
  <si>
    <t>➍　建物性能</t>
    <rPh sb="2" eb="4">
      <t>タテモノ</t>
    </rPh>
    <rPh sb="4" eb="6">
      <t>セイノウ</t>
    </rPh>
    <phoneticPr fontId="3"/>
  </si>
  <si>
    <t>➎　ＢＥＬＳ等</t>
    <rPh sb="6" eb="7">
      <t>ナド</t>
    </rPh>
    <phoneticPr fontId="3"/>
  </si>
  <si>
    <t>➏　事業費（全体）</t>
    <rPh sb="2" eb="4">
      <t>ジギョウ</t>
    </rPh>
    <rPh sb="4" eb="5">
      <t>ヒ</t>
    </rPh>
    <rPh sb="6" eb="8">
      <t>ゼンタイ</t>
    </rPh>
    <phoneticPr fontId="3"/>
  </si>
  <si>
    <t>➐　エネルギー管理体制</t>
    <rPh sb="7" eb="9">
      <t>カンリ</t>
    </rPh>
    <rPh sb="9" eb="11">
      <t>タイセイ</t>
    </rPh>
    <phoneticPr fontId="3"/>
  </si>
  <si>
    <t>➑　普及促進に向けた広報計画の積極度</t>
    <rPh sb="2" eb="4">
      <t>フキュウ</t>
    </rPh>
    <rPh sb="4" eb="6">
      <t>ソクシン</t>
    </rPh>
    <rPh sb="7" eb="8">
      <t>ム</t>
    </rPh>
    <rPh sb="10" eb="12">
      <t>コウホウ</t>
    </rPh>
    <rPh sb="12" eb="14">
      <t>ケイカク</t>
    </rPh>
    <rPh sb="15" eb="17">
      <t>セッキョク</t>
    </rPh>
    <rPh sb="17" eb="18">
      <t>ド</t>
    </rPh>
    <phoneticPr fontId="3"/>
  </si>
  <si>
    <t>８地域における要件</t>
    <rPh sb="1" eb="3">
      <t>チイキ</t>
    </rPh>
    <rPh sb="7" eb="9">
      <t>ヨウケン</t>
    </rPh>
    <phoneticPr fontId="7"/>
  </si>
  <si>
    <t>％</t>
    <phoneticPr fontId="7"/>
  </si>
  <si>
    <t>供給割合</t>
    <rPh sb="0" eb="2">
      <t>キョウキュウ</t>
    </rPh>
    <rPh sb="2" eb="4">
      <t>ワリアイ</t>
    </rPh>
    <phoneticPr fontId="7"/>
  </si>
  <si>
    <t>太陽光パネル
の設置の有無</t>
    <rPh sb="0" eb="3">
      <t>タイヨウコウ</t>
    </rPh>
    <rPh sb="8" eb="10">
      <t>セッチ</t>
    </rPh>
    <rPh sb="11" eb="13">
      <t>ウム</t>
    </rPh>
    <phoneticPr fontId="3"/>
  </si>
  <si>
    <t>掲載媒体</t>
    <rPh sb="0" eb="2">
      <t>ケイサイ</t>
    </rPh>
    <rPh sb="2" eb="4">
      <t>バイタイ</t>
    </rPh>
    <phoneticPr fontId="3"/>
  </si>
  <si>
    <t>住戸の光熱費
削減効果の訴求</t>
    <rPh sb="0" eb="2">
      <t>ジュウコ</t>
    </rPh>
    <rPh sb="3" eb="6">
      <t>コウネツヒ</t>
    </rPh>
    <rPh sb="7" eb="9">
      <t>サクゲン</t>
    </rPh>
    <rPh sb="9" eb="11">
      <t>コウカ</t>
    </rPh>
    <rPh sb="12" eb="14">
      <t>ソキュウ</t>
    </rPh>
    <phoneticPr fontId="7"/>
  </si>
  <si>
    <t>訴求効果を報告
するための
アンケートの実施</t>
    <rPh sb="0" eb="2">
      <t>ソキュウ</t>
    </rPh>
    <rPh sb="2" eb="4">
      <t>コウカ</t>
    </rPh>
    <rPh sb="5" eb="7">
      <t>ホウコク</t>
    </rPh>
    <rPh sb="20" eb="22">
      <t>ジッシ</t>
    </rPh>
    <phoneticPr fontId="7"/>
  </si>
  <si>
    <t>広報掲載の
回数、期間、時期</t>
    <rPh sb="0" eb="2">
      <t>コウホウ</t>
    </rPh>
    <rPh sb="2" eb="4">
      <t>ケイサイ</t>
    </rPh>
    <rPh sb="6" eb="8">
      <t>カイスウ</t>
    </rPh>
    <rPh sb="9" eb="11">
      <t>キカン</t>
    </rPh>
    <rPh sb="12" eb="14">
      <t>ジキ</t>
    </rPh>
    <phoneticPr fontId="3"/>
  </si>
  <si>
    <t>％</t>
    <phoneticPr fontId="7"/>
  </si>
  <si>
    <t>Ⅲ．温水式暖房（床暖房、パネルラジエーター等）　暖房専用熱源機か兼用熱源機かを選択すること</t>
    <rPh sb="2" eb="4">
      <t>オンスイ</t>
    </rPh>
    <rPh sb="4" eb="5">
      <t>シキ</t>
    </rPh>
    <rPh sb="5" eb="7">
      <t>ダンボウ</t>
    </rPh>
    <rPh sb="8" eb="9">
      <t>ユカ</t>
    </rPh>
    <rPh sb="9" eb="11">
      <t>ダンボウ</t>
    </rPh>
    <rPh sb="21" eb="22">
      <t>ナド</t>
    </rPh>
    <rPh sb="24" eb="26">
      <t>ダンボウ</t>
    </rPh>
    <rPh sb="26" eb="28">
      <t>センヨウ</t>
    </rPh>
    <rPh sb="28" eb="31">
      <t>ネツゲンキ</t>
    </rPh>
    <rPh sb="32" eb="34">
      <t>ケンヨウ</t>
    </rPh>
    <rPh sb="34" eb="37">
      <t>ネツゲンキ</t>
    </rPh>
    <rPh sb="39" eb="41">
      <t>センタク</t>
    </rPh>
    <phoneticPr fontId="3"/>
  </si>
  <si>
    <t>再生可能エネルギーの導入</t>
    <rPh sb="0" eb="2">
      <t>サイセイ</t>
    </rPh>
    <rPh sb="2" eb="4">
      <t>カノウ</t>
    </rPh>
    <rPh sb="10" eb="12">
      <t>ドウニュウ</t>
    </rPh>
    <phoneticPr fontId="3"/>
  </si>
  <si>
    <t>　有</t>
    <rPh sb="1" eb="2">
      <t>アリ</t>
    </rPh>
    <phoneticPr fontId="3"/>
  </si>
  <si>
    <t>　無</t>
    <rPh sb="1" eb="2">
      <t>ナシ</t>
    </rPh>
    <phoneticPr fontId="3"/>
  </si>
  <si>
    <t>無</t>
    <rPh sb="0" eb="1">
      <t>ナシ</t>
    </rPh>
    <phoneticPr fontId="7"/>
  </si>
  <si>
    <t>□</t>
    <phoneticPr fontId="7"/>
  </si>
  <si>
    <t>通風の積極利用</t>
    <rPh sb="0" eb="2">
      <t>ツウフウ</t>
    </rPh>
    <rPh sb="3" eb="5">
      <t>セッキョク</t>
    </rPh>
    <rPh sb="5" eb="7">
      <t>リヨウ</t>
    </rPh>
    <phoneticPr fontId="7"/>
  </si>
  <si>
    <t>基準値　(MJ/年)</t>
    <rPh sb="0" eb="3">
      <t>キジュンチ</t>
    </rPh>
    <phoneticPr fontId="3"/>
  </si>
  <si>
    <t>設計値　(MJ/年)</t>
    <rPh sb="0" eb="2">
      <t>セッケイ</t>
    </rPh>
    <rPh sb="2" eb="3">
      <t>チ</t>
    </rPh>
    <phoneticPr fontId="3"/>
  </si>
  <si>
    <t>削減量　(MJ/年)</t>
    <rPh sb="0" eb="2">
      <t>サクゲン</t>
    </rPh>
    <rPh sb="2" eb="3">
      <t>リョウ</t>
    </rPh>
    <phoneticPr fontId="3"/>
  </si>
  <si>
    <t>効果的な日射遮蔽</t>
    <rPh sb="0" eb="3">
      <t>コウカテキ</t>
    </rPh>
    <rPh sb="4" eb="6">
      <t>ニッシャ</t>
    </rPh>
    <rPh sb="6" eb="8">
      <t>シャヘイ</t>
    </rPh>
    <phoneticPr fontId="7"/>
  </si>
  <si>
    <t>最上階の屋上断熱強化</t>
    <rPh sb="0" eb="2">
      <t>サイジョウ</t>
    </rPh>
    <rPh sb="2" eb="3">
      <t>カイ</t>
    </rPh>
    <rPh sb="4" eb="6">
      <t>オクジョウ</t>
    </rPh>
    <rPh sb="6" eb="8">
      <t>ダンネツ</t>
    </rPh>
    <rPh sb="8" eb="10">
      <t>キョウカ</t>
    </rPh>
    <phoneticPr fontId="7"/>
  </si>
  <si>
    <t>屋上緑化、壁面緑化</t>
    <rPh sb="0" eb="2">
      <t>オクジョウ</t>
    </rPh>
    <rPh sb="2" eb="4">
      <t>リョッカ</t>
    </rPh>
    <rPh sb="5" eb="7">
      <t>ヘキメン</t>
    </rPh>
    <rPh sb="7" eb="9">
      <t>リョッカ</t>
    </rPh>
    <phoneticPr fontId="7"/>
  </si>
  <si>
    <t>各住戸の一次
エネルギー
消費削減率（％）</t>
    <rPh sb="0" eb="1">
      <t>カク</t>
    </rPh>
    <rPh sb="1" eb="3">
      <t>ジュウコ</t>
    </rPh>
    <phoneticPr fontId="7"/>
  </si>
  <si>
    <t>住棟としての
一次エネルギー
消費削減率（％）</t>
    <rPh sb="7" eb="9">
      <t>イチジ</t>
    </rPh>
    <rPh sb="15" eb="17">
      <t>ショウヒ</t>
    </rPh>
    <rPh sb="17" eb="19">
      <t>サクゲン</t>
    </rPh>
    <rPh sb="19" eb="20">
      <t>リツ</t>
    </rPh>
    <phoneticPr fontId="7"/>
  </si>
  <si>
    <t>床面積（㎡）</t>
    <rPh sb="0" eb="3">
      <t>ユカメンセキ</t>
    </rPh>
    <phoneticPr fontId="7"/>
  </si>
  <si>
    <t>別紙３　誓約書</t>
    <rPh sb="4" eb="7">
      <t>セイヤクショ</t>
    </rPh>
    <phoneticPr fontId="3"/>
  </si>
  <si>
    <t>【A３カラー】で作成し印刷してください。</t>
    <rPh sb="8" eb="10">
      <t>サクセイ</t>
    </rPh>
    <rPh sb="11" eb="13">
      <t>インサツ</t>
    </rPh>
    <phoneticPr fontId="3"/>
  </si>
  <si>
    <t>【A４カラー】で印刷し、項目に応じた内容を確認し申請する事業に該当する項目のみ確認欄にチェックをすること。</t>
    <rPh sb="8" eb="10">
      <t>インサツ</t>
    </rPh>
    <rPh sb="12" eb="14">
      <t>コウモク</t>
    </rPh>
    <rPh sb="15" eb="16">
      <t>オウ</t>
    </rPh>
    <rPh sb="18" eb="20">
      <t>ナイヨウ</t>
    </rPh>
    <rPh sb="21" eb="23">
      <t>カクニン</t>
    </rPh>
    <rPh sb="24" eb="26">
      <t>シンセイ</t>
    </rPh>
    <rPh sb="28" eb="30">
      <t>ジギョウ</t>
    </rPh>
    <rPh sb="31" eb="33">
      <t>ガイトウ</t>
    </rPh>
    <rPh sb="35" eb="37">
      <t>コウモク</t>
    </rPh>
    <rPh sb="39" eb="41">
      <t>カクニン</t>
    </rPh>
    <rPh sb="41" eb="42">
      <t>ラン</t>
    </rPh>
    <phoneticPr fontId="3"/>
  </si>
  <si>
    <t>確認欄</t>
    <rPh sb="0" eb="2">
      <t>カクニン</t>
    </rPh>
    <rPh sb="2" eb="3">
      <t>ラン</t>
    </rPh>
    <phoneticPr fontId="3"/>
  </si>
  <si>
    <t>提出
区分</t>
    <rPh sb="0" eb="2">
      <t>テイシュツ</t>
    </rPh>
    <rPh sb="3" eb="5">
      <t>クブン</t>
    </rPh>
    <phoneticPr fontId="3"/>
  </si>
  <si>
    <t>法人名又は氏名</t>
    <phoneticPr fontId="7"/>
  </si>
  <si>
    <t>代表者名等</t>
    <rPh sb="3" eb="4">
      <t>メイ</t>
    </rPh>
    <rPh sb="4" eb="5">
      <t>ナド</t>
    </rPh>
    <phoneticPr fontId="3"/>
  </si>
  <si>
    <t>申請者の押印（登録印）がされていますか</t>
    <rPh sb="0" eb="3">
      <t>シンセイシャ</t>
    </rPh>
    <rPh sb="4" eb="6">
      <t>オウイン</t>
    </rPh>
    <phoneticPr fontId="3"/>
  </si>
  <si>
    <t>添付されていますか</t>
    <rPh sb="0" eb="2">
      <t>テンプ</t>
    </rPh>
    <phoneticPr fontId="3"/>
  </si>
  <si>
    <t>別紙2　暴力団排除に関する誓約事項</t>
    <rPh sb="0" eb="2">
      <t>ベッシ</t>
    </rPh>
    <phoneticPr fontId="3"/>
  </si>
  <si>
    <t>添付確認</t>
    <rPh sb="0" eb="2">
      <t>テンプ</t>
    </rPh>
    <rPh sb="2" eb="4">
      <t>カクニン</t>
    </rPh>
    <phoneticPr fontId="7"/>
  </si>
  <si>
    <t>署名</t>
    <rPh sb="0" eb="2">
      <t>ショメイ</t>
    </rPh>
    <phoneticPr fontId="7"/>
  </si>
  <si>
    <t>（１）申請者概要</t>
    <rPh sb="3" eb="6">
      <t>シンセイシャ</t>
    </rPh>
    <rPh sb="6" eb="8">
      <t>ガイヨウ</t>
    </rPh>
    <phoneticPr fontId="3"/>
  </si>
  <si>
    <t>２.全体概要</t>
    <rPh sb="2" eb="4">
      <t>ゼンタイ</t>
    </rPh>
    <rPh sb="4" eb="6">
      <t>ガイヨウ</t>
    </rPh>
    <phoneticPr fontId="3"/>
  </si>
  <si>
    <t>基本情報</t>
    <rPh sb="0" eb="2">
      <t>キホン</t>
    </rPh>
    <rPh sb="2" eb="4">
      <t>ジョウホウ</t>
    </rPh>
    <phoneticPr fontId="7"/>
  </si>
  <si>
    <t>住戸タイプ情報</t>
    <rPh sb="0" eb="2">
      <t>ジュウコ</t>
    </rPh>
    <rPh sb="5" eb="7">
      <t>ジョウホウ</t>
    </rPh>
    <phoneticPr fontId="7"/>
  </si>
  <si>
    <t>記載すべき情報はすべて記入されていますか</t>
    <rPh sb="0" eb="2">
      <t>キサイ</t>
    </rPh>
    <rPh sb="5" eb="7">
      <t>ジョウホウ</t>
    </rPh>
    <rPh sb="11" eb="13">
      <t>キニュウ</t>
    </rPh>
    <phoneticPr fontId="7"/>
  </si>
  <si>
    <t>情報</t>
    <rPh sb="0" eb="2">
      <t>ジョウホウ</t>
    </rPh>
    <phoneticPr fontId="7"/>
  </si>
  <si>
    <t>作成方法</t>
    <rPh sb="0" eb="2">
      <t>サクセイ</t>
    </rPh>
    <rPh sb="2" eb="4">
      <t>ホウホウ</t>
    </rPh>
    <phoneticPr fontId="7"/>
  </si>
  <si>
    <t>補助事業(全体)の
開始及び完了予定日</t>
    <rPh sb="5" eb="7">
      <t>ゼンタイ</t>
    </rPh>
    <phoneticPr fontId="7"/>
  </si>
  <si>
    <t>ＺＥＨデベロッパー</t>
    <phoneticPr fontId="3"/>
  </si>
  <si>
    <t>ＺＥＨデベロッパーに関する情報を記入していますか</t>
    <rPh sb="10" eb="11">
      <t>カン</t>
    </rPh>
    <rPh sb="13" eb="15">
      <t>ジョウホウ</t>
    </rPh>
    <rPh sb="16" eb="18">
      <t>キニュウ</t>
    </rPh>
    <phoneticPr fontId="3"/>
  </si>
  <si>
    <t>販売までに係る人までの体制が明記されていますか</t>
    <rPh sb="14" eb="16">
      <t>メイキ</t>
    </rPh>
    <phoneticPr fontId="3"/>
  </si>
  <si>
    <t>⑥建物図面</t>
    <rPh sb="1" eb="3">
      <t>タテモノ</t>
    </rPh>
    <rPh sb="3" eb="4">
      <t>ズ</t>
    </rPh>
    <rPh sb="4" eb="5">
      <t>メン</t>
    </rPh>
    <phoneticPr fontId="3"/>
  </si>
  <si>
    <t>⑦設計図</t>
    <rPh sb="1" eb="4">
      <t>セッケイズ</t>
    </rPh>
    <phoneticPr fontId="3"/>
  </si>
  <si>
    <t>他の補助金を利用する予定、または利用している場合、その補助金名と
内容を記入していますか</t>
    <rPh sb="0" eb="1">
      <t>ホカ</t>
    </rPh>
    <rPh sb="2" eb="5">
      <t>ホジョキン</t>
    </rPh>
    <rPh sb="6" eb="8">
      <t>リヨウ</t>
    </rPh>
    <rPh sb="10" eb="12">
      <t>ヨテイ</t>
    </rPh>
    <rPh sb="16" eb="18">
      <t>リヨウ</t>
    </rPh>
    <rPh sb="22" eb="24">
      <t>バアイ</t>
    </rPh>
    <rPh sb="27" eb="30">
      <t>ホジョキン</t>
    </rPh>
    <rPh sb="30" eb="31">
      <t>メイ</t>
    </rPh>
    <rPh sb="33" eb="35">
      <t>ナイヨウ</t>
    </rPh>
    <rPh sb="36" eb="38">
      <t>キニュウ</t>
    </rPh>
    <phoneticPr fontId="3"/>
  </si>
  <si>
    <t>補助事業に要する経費（円）</t>
    <rPh sb="0" eb="2">
      <t>ホジョ</t>
    </rPh>
    <rPh sb="2" eb="4">
      <t>ジギョウ</t>
    </rPh>
    <rPh sb="5" eb="6">
      <t>ヨウ</t>
    </rPh>
    <rPh sb="8" eb="10">
      <t>ケイヒ</t>
    </rPh>
    <rPh sb="11" eb="12">
      <t>エン</t>
    </rPh>
    <phoneticPr fontId="3"/>
  </si>
  <si>
    <t>設計、設備導入、工事など工程別に作成してください。</t>
    <rPh sb="0" eb="2">
      <t>セッケイ</t>
    </rPh>
    <rPh sb="3" eb="5">
      <t>セツビ</t>
    </rPh>
    <rPh sb="5" eb="7">
      <t>ドウニュウ</t>
    </rPh>
    <rPh sb="8" eb="10">
      <t>コウジ</t>
    </rPh>
    <rPh sb="12" eb="14">
      <t>コウテイ</t>
    </rPh>
    <rPh sb="14" eb="15">
      <t>ベツ</t>
    </rPh>
    <rPh sb="16" eb="18">
      <t>サクセイ</t>
    </rPh>
    <phoneticPr fontId="3"/>
  </si>
  <si>
    <t>その他、事業の説明に必要な補足説明資料を添付していますか</t>
    <rPh sb="2" eb="3">
      <t>タ</t>
    </rPh>
    <rPh sb="4" eb="6">
      <t>ジギョウ</t>
    </rPh>
    <rPh sb="7" eb="9">
      <t>セツメイ</t>
    </rPh>
    <rPh sb="10" eb="12">
      <t>ヒツヨウ</t>
    </rPh>
    <rPh sb="13" eb="15">
      <t>ホソク</t>
    </rPh>
    <rPh sb="15" eb="17">
      <t>セツメイ</t>
    </rPh>
    <rPh sb="17" eb="19">
      <t>シリョウ</t>
    </rPh>
    <phoneticPr fontId="3"/>
  </si>
  <si>
    <t>設備設置図</t>
    <rPh sb="0" eb="2">
      <t>セツビ</t>
    </rPh>
    <rPh sb="2" eb="4">
      <t>セッチ</t>
    </rPh>
    <rPh sb="4" eb="5">
      <t>ズ</t>
    </rPh>
    <phoneticPr fontId="3"/>
  </si>
  <si>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3"/>
  </si>
  <si>
    <t>◆室名以外、セル結合にて資料を作成してもかまいません。</t>
    <rPh sb="1" eb="2">
      <t>シツ</t>
    </rPh>
    <rPh sb="2" eb="3">
      <t>メイ</t>
    </rPh>
    <rPh sb="3" eb="5">
      <t>イガイ</t>
    </rPh>
    <rPh sb="8" eb="10">
      <t>ケツゴウ</t>
    </rPh>
    <rPh sb="12" eb="14">
      <t>シリョウ</t>
    </rPh>
    <rPh sb="15" eb="17">
      <t>サクセイ</t>
    </rPh>
    <phoneticPr fontId="3"/>
  </si>
  <si>
    <t>◆ＭＥＭＳおよびＨＥＭＳを導入する方のみ計測計画を作成すること</t>
    <rPh sb="20" eb="22">
      <t>ケイソク</t>
    </rPh>
    <rPh sb="22" eb="24">
      <t>ケイカク</t>
    </rPh>
    <rPh sb="25" eb="27">
      <t>サクセイ</t>
    </rPh>
    <phoneticPr fontId="3"/>
  </si>
  <si>
    <t>登録
名称</t>
    <rPh sb="0" eb="2">
      <t>トウロク</t>
    </rPh>
    <rPh sb="3" eb="5">
      <t>メイショウ</t>
    </rPh>
    <phoneticPr fontId="3"/>
  </si>
  <si>
    <t>◆このシート「１１．概略予算書（まとめ）」内の〈補助事業に要する経費〉〈補助対象経費〉〈補助対象外経費〉の金額は、</t>
    <rPh sb="21" eb="22">
      <t>ナイ</t>
    </rPh>
    <rPh sb="24" eb="26">
      <t>ホジョ</t>
    </rPh>
    <rPh sb="26" eb="28">
      <t>ジギョウ</t>
    </rPh>
    <rPh sb="29" eb="30">
      <t>ヨウ</t>
    </rPh>
    <rPh sb="32" eb="34">
      <t>ケイヒ</t>
    </rPh>
    <rPh sb="38" eb="40">
      <t>タイショウ</t>
    </rPh>
    <rPh sb="40" eb="42">
      <t>ケイヒ</t>
    </rPh>
    <rPh sb="46" eb="49">
      <t>タイショウガイ</t>
    </rPh>
    <rPh sb="53" eb="55">
      <t>キンガク</t>
    </rPh>
    <phoneticPr fontId="3"/>
  </si>
  <si>
    <t>概略予算明細書（１年目）</t>
    <rPh sb="4" eb="6">
      <t>メイサイ</t>
    </rPh>
    <rPh sb="9" eb="11">
      <t>ネンメ</t>
    </rPh>
    <phoneticPr fontId="3"/>
  </si>
  <si>
    <t>概略予算明細書（２年目）</t>
    <rPh sb="0" eb="2">
      <t>ガイリャク</t>
    </rPh>
    <rPh sb="2" eb="4">
      <t>ヨサン</t>
    </rPh>
    <rPh sb="4" eb="7">
      <t>メイサイショ</t>
    </rPh>
    <rPh sb="9" eb="11">
      <t>ネンメ</t>
    </rPh>
    <phoneticPr fontId="3"/>
  </si>
  <si>
    <t>概略予算明細書（３年目）</t>
    <rPh sb="0" eb="2">
      <t>ガイリャク</t>
    </rPh>
    <rPh sb="2" eb="4">
      <t>ヨサン</t>
    </rPh>
    <rPh sb="4" eb="7">
      <t>メイサイショ</t>
    </rPh>
    <rPh sb="9" eb="11">
      <t>ネンメ</t>
    </rPh>
    <phoneticPr fontId="3"/>
  </si>
  <si>
    <t>◆集計表の合計金額は「１１．概略予算書（まとめ）」シートのリンク元になっているため、行の挿入や削除等の編集の際はご注意ください。</t>
    <rPh sb="1" eb="4">
      <t>シュウケイヒョウ</t>
    </rPh>
    <rPh sb="5" eb="7">
      <t>ゴウケイ</t>
    </rPh>
    <rPh sb="7" eb="9">
      <t>キンガク</t>
    </rPh>
    <rPh sb="32" eb="33">
      <t>モト</t>
    </rPh>
    <rPh sb="42" eb="43">
      <t>ギョウ</t>
    </rPh>
    <rPh sb="44" eb="46">
      <t>ソウニュウ</t>
    </rPh>
    <rPh sb="47" eb="49">
      <t>サクジョ</t>
    </rPh>
    <rPh sb="49" eb="50">
      <t>トウ</t>
    </rPh>
    <rPh sb="51" eb="53">
      <t>ヘンシュウ</t>
    </rPh>
    <rPh sb="54" eb="55">
      <t>サイ</t>
    </rPh>
    <rPh sb="57" eb="59">
      <t>チュウイ</t>
    </rPh>
    <phoneticPr fontId="3"/>
  </si>
  <si>
    <t>概略予算明細書（全体）</t>
    <rPh sb="0" eb="2">
      <t>ガイリャク</t>
    </rPh>
    <rPh sb="2" eb="4">
      <t>ヨサン</t>
    </rPh>
    <rPh sb="4" eb="7">
      <t>メイサイショ</t>
    </rPh>
    <rPh sb="8" eb="10">
      <t>ゼンタイ</t>
    </rPh>
    <phoneticPr fontId="3"/>
  </si>
  <si>
    <r>
      <t>３．補助事業概要図</t>
    </r>
    <r>
      <rPr>
        <sz val="12"/>
        <rFont val="ＭＳ Ｐゴシック"/>
        <family val="3"/>
        <charset val="128"/>
        <scheme val="major"/>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3"/>
  </si>
  <si>
    <t>同上㎡単価（円/㎡）</t>
    <rPh sb="0" eb="2">
      <t>ドウジョウ</t>
    </rPh>
    <rPh sb="3" eb="5">
      <t>タンカ</t>
    </rPh>
    <rPh sb="6" eb="7">
      <t>エン</t>
    </rPh>
    <phoneticPr fontId="7"/>
  </si>
  <si>
    <t>番号</t>
    <rPh sb="0" eb="2">
      <t>バンゴウ</t>
    </rPh>
    <phoneticPr fontId="7"/>
  </si>
  <si>
    <t>住戸
タイプ数</t>
    <rPh sb="0" eb="2">
      <t>ジュウコ</t>
    </rPh>
    <rPh sb="6" eb="7">
      <t>スウ</t>
    </rPh>
    <phoneticPr fontId="7"/>
  </si>
  <si>
    <t>設備タイプ</t>
    <rPh sb="0" eb="2">
      <t>セツビ</t>
    </rPh>
    <phoneticPr fontId="7"/>
  </si>
  <si>
    <t>◆設備タイプごとに設備仕様を作成すること</t>
    <rPh sb="1" eb="3">
      <t>セツビ</t>
    </rPh>
    <rPh sb="9" eb="11">
      <t>セツビ</t>
    </rPh>
    <rPh sb="11" eb="13">
      <t>シヨウ</t>
    </rPh>
    <rPh sb="14" eb="16">
      <t>サクセイ</t>
    </rPh>
    <phoneticPr fontId="3"/>
  </si>
  <si>
    <t>５．設備タイプ別設備仕様書　</t>
    <rPh sb="2" eb="4">
      <t>セツビ</t>
    </rPh>
    <rPh sb="7" eb="8">
      <t>ベツ</t>
    </rPh>
    <rPh sb="12" eb="13">
      <t>ショ</t>
    </rPh>
    <phoneticPr fontId="3"/>
  </si>
  <si>
    <t>合計</t>
    <rPh sb="0" eb="2">
      <t>ゴウケイ</t>
    </rPh>
    <phoneticPr fontId="7"/>
  </si>
  <si>
    <t>合計</t>
    <rPh sb="0" eb="2">
      <t>ゴウケイ</t>
    </rPh>
    <phoneticPr fontId="7"/>
  </si>
  <si>
    <t>専有部　工事費　</t>
    <rPh sb="0" eb="2">
      <t>センユウ</t>
    </rPh>
    <rPh sb="2" eb="3">
      <t>ブ</t>
    </rPh>
    <rPh sb="4" eb="6">
      <t>コウジ</t>
    </rPh>
    <phoneticPr fontId="3"/>
  </si>
  <si>
    <t>共用部　工事費　</t>
    <rPh sb="0" eb="2">
      <t>キョウヨウ</t>
    </rPh>
    <rPh sb="2" eb="3">
      <t>ブ</t>
    </rPh>
    <rPh sb="4" eb="6">
      <t>コウジ</t>
    </rPh>
    <phoneticPr fontId="3"/>
  </si>
  <si>
    <t xml:space="preserve"> </t>
    <phoneticPr fontId="7"/>
  </si>
  <si>
    <t>ＺＥＨデベロッパー
登録名称</t>
    <phoneticPr fontId="3"/>
  </si>
  <si>
    <t>➋　ＺＥＨデベロッパー</t>
    <phoneticPr fontId="7"/>
  </si>
  <si>
    <r>
      <rPr>
        <sz val="13"/>
        <rFont val="ＭＳ Ｐ明朝"/>
        <family val="1"/>
        <charset val="128"/>
      </rPr>
      <t>設置の有無</t>
    </r>
    <r>
      <rPr>
        <sz val="10"/>
        <rFont val="ＭＳ Ｐ明朝"/>
        <family val="1"/>
        <charset val="128"/>
      </rPr>
      <t>（該当する方に■をつける）</t>
    </r>
    <rPh sb="0" eb="2">
      <t>セッチ</t>
    </rPh>
    <rPh sb="3" eb="5">
      <t>ウム</t>
    </rPh>
    <rPh sb="10" eb="11">
      <t>ホウ</t>
    </rPh>
    <phoneticPr fontId="3"/>
  </si>
  <si>
    <t>◆インデックス名に沿ってインデックスを作成し、作成した申請書類を下記に示した順番でファイリングし公募期間内にＳＩＩへ送付すること。</t>
    <rPh sb="7" eb="8">
      <t>メイ</t>
    </rPh>
    <rPh sb="9" eb="10">
      <t>ソ</t>
    </rPh>
    <rPh sb="19" eb="21">
      <t>サクセイ</t>
    </rPh>
    <rPh sb="23" eb="25">
      <t>サクセイ</t>
    </rPh>
    <rPh sb="27" eb="29">
      <t>シンセイ</t>
    </rPh>
    <rPh sb="29" eb="31">
      <t>ショルイ</t>
    </rPh>
    <rPh sb="48" eb="50">
      <t>コウボ</t>
    </rPh>
    <rPh sb="50" eb="52">
      <t>キカン</t>
    </rPh>
    <rPh sb="52" eb="53">
      <t>ウチ</t>
    </rPh>
    <rPh sb="58" eb="60">
      <t>ソウフ</t>
    </rPh>
    <phoneticPr fontId="3"/>
  </si>
  <si>
    <t>ふりがな</t>
    <phoneticPr fontId="3"/>
  </si>
  <si>
    <t>支店名</t>
    <rPh sb="0" eb="3">
      <t>シテンメイ</t>
    </rPh>
    <phoneticPr fontId="7"/>
  </si>
  <si>
    <t>エネルギー利用効率化設備</t>
    <rPh sb="5" eb="7">
      <t>リヨウ</t>
    </rPh>
    <rPh sb="7" eb="10">
      <t>コウリツカ</t>
    </rPh>
    <rPh sb="10" eb="12">
      <t>セツビ</t>
    </rPh>
    <phoneticPr fontId="3"/>
  </si>
  <si>
    <t>住戸
平均
床面積</t>
    <rPh sb="0" eb="2">
      <t>ジュウコ</t>
    </rPh>
    <rPh sb="3" eb="5">
      <t>ヘイキン</t>
    </rPh>
    <rPh sb="6" eb="9">
      <t>ユカメンセキ</t>
    </rPh>
    <phoneticPr fontId="7"/>
  </si>
  <si>
    <t>全体床面積</t>
    <rPh sb="0" eb="2">
      <t>ゼンタイ</t>
    </rPh>
    <rPh sb="2" eb="3">
      <t>ユカ</t>
    </rPh>
    <rPh sb="3" eb="5">
      <t>メンセキ</t>
    </rPh>
    <phoneticPr fontId="7"/>
  </si>
  <si>
    <t>経費区分</t>
    <rPh sb="0" eb="2">
      <t>ケイヒ</t>
    </rPh>
    <rPh sb="2" eb="4">
      <t>クブン</t>
    </rPh>
    <phoneticPr fontId="3"/>
  </si>
  <si>
    <t>４．住戸一覧</t>
    <rPh sb="2" eb="4">
      <t>ジュウコ</t>
    </rPh>
    <rPh sb="4" eb="6">
      <t>イチラン</t>
    </rPh>
    <phoneticPr fontId="3"/>
  </si>
  <si>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</si>
  <si>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</si>
  <si>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</si>
  <si>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</si>
  <si>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</si>
  <si>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</si>
  <si>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</si>
  <si>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</si>
  <si>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</si>
  <si>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</si>
  <si>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</si>
  <si>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</si>
  <si>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</si>
  <si>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</si>
  <si>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</si>
  <si>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</si>
  <si>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</si>
  <si>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</si>
  <si>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</si>
  <si>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</si>
  <si>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</si>
  <si>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</si>
  <si>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</si>
  <si>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 xml:space="preserve">24 三重県 </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</si>
  <si>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</si>
  <si>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</si>
  <si>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</si>
  <si>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</si>
  <si>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</si>
  <si>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</si>
  <si>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</si>
  <si>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</si>
  <si>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</si>
  <si>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</si>
  <si>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</si>
  <si>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</si>
  <si>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</si>
  <si>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</si>
  <si>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</si>
  <si>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</si>
  <si>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</si>
  <si>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</si>
  <si>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</si>
  <si>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</si>
  <si>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 xml:space="preserve">45 宮崎県 </t>
  </si>
  <si>
    <t>46 鹿児島県</t>
  </si>
  <si>
    <t>47 沖縄県</t>
  </si>
  <si>
    <t>階数</t>
    <rPh sb="0" eb="2">
      <t>カイスウ</t>
    </rPh>
    <phoneticPr fontId="7"/>
  </si>
  <si>
    <t>部屋
番号</t>
    <rPh sb="0" eb="2">
      <t>ヘヤ</t>
    </rPh>
    <rPh sb="3" eb="5">
      <t>バンゴウ</t>
    </rPh>
    <phoneticPr fontId="7"/>
  </si>
  <si>
    <t>住戸
タイプ</t>
    <rPh sb="0" eb="2">
      <t>ジュウコ</t>
    </rPh>
    <phoneticPr fontId="7"/>
  </si>
  <si>
    <t>間取り</t>
    <phoneticPr fontId="7"/>
  </si>
  <si>
    <t>各住戸の
外皮平均
熱貫流率
（ＵＡ値）</t>
    <rPh sb="0" eb="1">
      <t>カク</t>
    </rPh>
    <rPh sb="1" eb="3">
      <t>ジュウコ</t>
    </rPh>
    <phoneticPr fontId="7"/>
  </si>
  <si>
    <t>属性</t>
    <phoneticPr fontId="7"/>
  </si>
  <si>
    <t>設備
タイプ</t>
    <rPh sb="0" eb="2">
      <t>セツビ</t>
    </rPh>
    <phoneticPr fontId="7"/>
  </si>
  <si>
    <t>断面</t>
    <rPh sb="0" eb="2">
      <t>ダンメン</t>
    </rPh>
    <phoneticPr fontId="7"/>
  </si>
  <si>
    <t>最上階</t>
    <rPh sb="0" eb="3">
      <t>サイジョウカイ</t>
    </rPh>
    <phoneticPr fontId="7"/>
  </si>
  <si>
    <t>中間階</t>
    <rPh sb="0" eb="2">
      <t>チュウカン</t>
    </rPh>
    <rPh sb="2" eb="3">
      <t>カイ</t>
    </rPh>
    <phoneticPr fontId="7"/>
  </si>
  <si>
    <t>最下階</t>
    <rPh sb="0" eb="2">
      <t>サイカ</t>
    </rPh>
    <rPh sb="2" eb="3">
      <t>カイ</t>
    </rPh>
    <phoneticPr fontId="7"/>
  </si>
  <si>
    <t>□</t>
    <phoneticPr fontId="7"/>
  </si>
  <si>
    <t>○</t>
    <phoneticPr fontId="7"/>
  </si>
  <si>
    <t>A</t>
  </si>
  <si>
    <t>B</t>
  </si>
  <si>
    <t>C</t>
  </si>
  <si>
    <t>D</t>
  </si>
  <si>
    <t>E</t>
  </si>
  <si>
    <t>F</t>
  </si>
  <si>
    <t>G</t>
  </si>
  <si>
    <t>H</t>
  </si>
  <si>
    <t>I</t>
  </si>
  <si>
    <t>J</t>
  </si>
  <si>
    <t>K</t>
  </si>
  <si>
    <t>L</t>
  </si>
  <si>
    <t>M</t>
  </si>
  <si>
    <t>N</t>
  </si>
  <si>
    <t>O</t>
  </si>
  <si>
    <t>P</t>
  </si>
  <si>
    <t>Q</t>
  </si>
  <si>
    <t>R</t>
  </si>
  <si>
    <t>S</t>
  </si>
  <si>
    <t>T</t>
  </si>
  <si>
    <t>U</t>
  </si>
  <si>
    <t>V</t>
  </si>
  <si>
    <t>W</t>
  </si>
  <si>
    <t>X</t>
  </si>
  <si>
    <t>Y</t>
  </si>
  <si>
    <t>Z</t>
  </si>
  <si>
    <t>角住戸</t>
  </si>
  <si>
    <t>中住戸</t>
  </si>
  <si>
    <t>式</t>
    <rPh sb="0" eb="1">
      <t>シキ</t>
    </rPh>
    <phoneticPr fontId="7"/>
  </si>
  <si>
    <t>（２）</t>
    <phoneticPr fontId="3"/>
  </si>
  <si>
    <t>補助対象費用
（工事）</t>
    <rPh sb="0" eb="2">
      <t>ホジョ</t>
    </rPh>
    <rPh sb="2" eb="4">
      <t>タイショウ</t>
    </rPh>
    <rPh sb="4" eb="6">
      <t>ヒヨウ</t>
    </rPh>
    <rPh sb="8" eb="10">
      <t>コウジ</t>
    </rPh>
    <phoneticPr fontId="7"/>
  </si>
  <si>
    <t>年</t>
    <rPh sb="0" eb="1">
      <t>ネン</t>
    </rPh>
    <phoneticPr fontId="7"/>
  </si>
  <si>
    <t>月</t>
    <rPh sb="0" eb="1">
      <t>ツキ</t>
    </rPh>
    <phoneticPr fontId="7"/>
  </si>
  <si>
    <t>日</t>
    <rPh sb="0" eb="1">
      <t>ニチ</t>
    </rPh>
    <phoneticPr fontId="7"/>
  </si>
  <si>
    <t>平面</t>
    <rPh sb="0" eb="2">
      <t>ヘイメン</t>
    </rPh>
    <phoneticPr fontId="7"/>
  </si>
  <si>
    <t>専有部　設備（部材）費　</t>
    <rPh sb="0" eb="2">
      <t>センユウ</t>
    </rPh>
    <rPh sb="2" eb="3">
      <t>ブ</t>
    </rPh>
    <rPh sb="4" eb="6">
      <t>セツビ</t>
    </rPh>
    <rPh sb="7" eb="9">
      <t>ブザイ</t>
    </rPh>
    <rPh sb="10" eb="11">
      <t>ヒ</t>
    </rPh>
    <phoneticPr fontId="3"/>
  </si>
  <si>
    <t>共用部　設備（部材）費　</t>
    <rPh sb="0" eb="2">
      <t>キョウヨウ</t>
    </rPh>
    <rPh sb="2" eb="3">
      <t>ブ</t>
    </rPh>
    <rPh sb="4" eb="6">
      <t>セツビ</t>
    </rPh>
    <rPh sb="7" eb="9">
      <t>ブザイ</t>
    </rPh>
    <rPh sb="10" eb="11">
      <t>ヒ</t>
    </rPh>
    <phoneticPr fontId="3"/>
  </si>
  <si>
    <t>専有部　設備（部材）費・工事費　</t>
    <rPh sb="0" eb="2">
      <t>センユウ</t>
    </rPh>
    <rPh sb="2" eb="3">
      <t>ブ</t>
    </rPh>
    <rPh sb="4" eb="6">
      <t>セツビ</t>
    </rPh>
    <rPh sb="7" eb="9">
      <t>ブザイ</t>
    </rPh>
    <rPh sb="10" eb="11">
      <t>ヒ</t>
    </rPh>
    <rPh sb="12" eb="14">
      <t>コウジ</t>
    </rPh>
    <phoneticPr fontId="3"/>
  </si>
  <si>
    <t>共用部　設備（部材）費・工事費　</t>
    <rPh sb="0" eb="2">
      <t>キョウヨウ</t>
    </rPh>
    <rPh sb="2" eb="3">
      <t>ブ</t>
    </rPh>
    <rPh sb="4" eb="6">
      <t>セツビ</t>
    </rPh>
    <rPh sb="7" eb="9">
      <t>ブザイ</t>
    </rPh>
    <rPh sb="10" eb="11">
      <t>ヒ</t>
    </rPh>
    <rPh sb="12" eb="14">
      <t>コウジ</t>
    </rPh>
    <phoneticPr fontId="3"/>
  </si>
  <si>
    <t>設備（部材）費　</t>
  </si>
  <si>
    <t>設備（部材）費　</t>
    <phoneticPr fontId="3"/>
  </si>
  <si>
    <t>Ⅱ．設備（部材）費　　Ⅲ．工事費</t>
  </si>
  <si>
    <t>Ⅱ．設備（部材）費</t>
    <rPh sb="2" eb="4">
      <t>セツビ</t>
    </rPh>
    <rPh sb="5" eb="7">
      <t>ブザイ</t>
    </rPh>
    <rPh sb="8" eb="9">
      <t>ヒ</t>
    </rPh>
    <phoneticPr fontId="3"/>
  </si>
  <si>
    <t>設備（部材）・工事費（Ⅱ＋Ⅲ）</t>
    <rPh sb="0" eb="2">
      <t>セツビ</t>
    </rPh>
    <rPh sb="3" eb="5">
      <t>ブザイ</t>
    </rPh>
    <rPh sb="7" eb="10">
      <t>コウジヒ</t>
    </rPh>
    <phoneticPr fontId="3"/>
  </si>
  <si>
    <t>設備（部材）・工事費　</t>
    <rPh sb="3" eb="5">
      <t>ブザイ</t>
    </rPh>
    <phoneticPr fontId="3"/>
  </si>
  <si>
    <r>
      <t>補助対象費用
（断熱</t>
    </r>
    <r>
      <rPr>
        <sz val="20"/>
        <color theme="0"/>
        <rFont val="ＭＳ ゴシック"/>
        <family val="3"/>
        <charset val="128"/>
      </rPr>
      <t>・</t>
    </r>
    <r>
      <rPr>
        <sz val="20"/>
        <color theme="0"/>
        <rFont val="ＭＳ Ｐゴシック"/>
        <family val="3"/>
        <charset val="128"/>
      </rPr>
      <t>設備）</t>
    </r>
    <rPh sb="0" eb="2">
      <t>ホジョ</t>
    </rPh>
    <rPh sb="2" eb="4">
      <t>タイショウ</t>
    </rPh>
    <rPh sb="4" eb="6">
      <t>ヒヨウ</t>
    </rPh>
    <rPh sb="8" eb="10">
      <t>ダンネツ</t>
    </rPh>
    <rPh sb="11" eb="13">
      <t>セツビ</t>
    </rPh>
    <phoneticPr fontId="7"/>
  </si>
  <si>
    <t xml:space="preserve"> 設備(部材)費 </t>
    <rPh sb="1" eb="3">
      <t>セツビ</t>
    </rPh>
    <rPh sb="4" eb="6">
      <t>ブザイ</t>
    </rPh>
    <rPh sb="7" eb="8">
      <t>ヒ</t>
    </rPh>
    <phoneticPr fontId="3"/>
  </si>
  <si>
    <t>設備（部材）費・工事費（Ⅱ＋Ⅲ）</t>
    <rPh sb="0" eb="2">
      <t>セツビ</t>
    </rPh>
    <rPh sb="3" eb="5">
      <t>ブザイ</t>
    </rPh>
    <rPh sb="6" eb="7">
      <t>ヒ</t>
    </rPh>
    <rPh sb="8" eb="11">
      <t>コウジヒ</t>
    </rPh>
    <phoneticPr fontId="3"/>
  </si>
  <si>
    <t>（３）</t>
    <phoneticPr fontId="3"/>
  </si>
  <si>
    <t>補助事業担当者情報</t>
    <rPh sb="0" eb="2">
      <t>ホジョ</t>
    </rPh>
    <rPh sb="2" eb="4">
      <t>ジギョウ</t>
    </rPh>
    <rPh sb="4" eb="7">
      <t>タントウシャ</t>
    </rPh>
    <rPh sb="7" eb="9">
      <t>ジョウホウ</t>
    </rPh>
    <phoneticPr fontId="3"/>
  </si>
  <si>
    <t>ＺＥＨデベロッパー登録情報</t>
    <rPh sb="9" eb="11">
      <t>トウロク</t>
    </rPh>
    <rPh sb="11" eb="13">
      <t>ジョウホウ</t>
    </rPh>
    <phoneticPr fontId="3"/>
  </si>
  <si>
    <t>①</t>
    <phoneticPr fontId="3"/>
  </si>
  <si>
    <t>Ⅰ．個別エアコン</t>
    <phoneticPr fontId="3"/>
  </si>
  <si>
    <t>COP</t>
    <phoneticPr fontId="3"/>
  </si>
  <si>
    <t>専用
兼用</t>
    <rPh sb="0" eb="2">
      <t>センヨウ</t>
    </rPh>
    <rPh sb="3" eb="5">
      <t>ケンヨウ</t>
    </rPh>
    <phoneticPr fontId="3"/>
  </si>
  <si>
    <t>②</t>
    <phoneticPr fontId="3"/>
  </si>
  <si>
    <t>（24時間換気に使用する全ての換気設備を記入すること）</t>
    <phoneticPr fontId="3"/>
  </si>
  <si>
    <t>温度（顕熱）
交換効率(%)</t>
    <phoneticPr fontId="3"/>
  </si>
  <si>
    <t>消費電力
(W)</t>
    <phoneticPr fontId="3"/>
  </si>
  <si>
    <t>換気風量
(㎥/h)</t>
    <phoneticPr fontId="3"/>
  </si>
  <si>
    <t>比消費電力
[W/(㎥/h)]</t>
    <phoneticPr fontId="3"/>
  </si>
  <si>
    <t>W/(㎥/h)</t>
    <phoneticPr fontId="3"/>
  </si>
  <si>
    <t>③</t>
    <phoneticPr fontId="3"/>
  </si>
  <si>
    <t>　（セット型番があるものは、セット型番で記入すること）</t>
    <phoneticPr fontId="3"/>
  </si>
  <si>
    <t>ハイブリッド</t>
    <phoneticPr fontId="3"/>
  </si>
  <si>
    <t>④</t>
    <phoneticPr fontId="3"/>
  </si>
  <si>
    <t>調光・センサー類</t>
    <phoneticPr fontId="3"/>
  </si>
  <si>
    <t>計測データの収集・蓄積・出力等を管理している機器の型番を記入すること。</t>
    <phoneticPr fontId="7"/>
  </si>
  <si>
    <t>メーカー名</t>
    <phoneticPr fontId="3"/>
  </si>
  <si>
    <t>型番</t>
    <phoneticPr fontId="3"/>
  </si>
  <si>
    <t>有</t>
    <phoneticPr fontId="7"/>
  </si>
  <si>
    <t>➒　ＺＥＨ-Ｍの実現に資する導入設備等</t>
    <rPh sb="8" eb="10">
      <t>ジツゲン</t>
    </rPh>
    <rPh sb="11" eb="12">
      <t>シ</t>
    </rPh>
    <rPh sb="14" eb="16">
      <t>ドウニュウ</t>
    </rPh>
    <rPh sb="16" eb="18">
      <t>セツビ</t>
    </rPh>
    <rPh sb="18" eb="19">
      <t>ナド</t>
    </rPh>
    <phoneticPr fontId="3"/>
  </si>
  <si>
    <t>㎡</t>
    <phoneticPr fontId="7"/>
  </si>
  <si>
    <t>⑤</t>
    <phoneticPr fontId="3"/>
  </si>
  <si>
    <t>⑥</t>
    <phoneticPr fontId="3"/>
  </si>
  <si>
    <t>作成
形式</t>
    <rPh sb="0" eb="2">
      <t>サクセイ</t>
    </rPh>
    <rPh sb="3" eb="5">
      <t>ケイシキ</t>
    </rPh>
    <phoneticPr fontId="3"/>
  </si>
  <si>
    <t>①提出書類チェックシート（３／３）</t>
    <rPh sb="1" eb="3">
      <t>テイシュツ</t>
    </rPh>
    <rPh sb="3" eb="5">
      <t>ショルイ</t>
    </rPh>
    <phoneticPr fontId="3"/>
  </si>
  <si>
    <t>記入した情報に誤りはありませんか</t>
    <rPh sb="0" eb="2">
      <t>キニュウ</t>
    </rPh>
    <rPh sb="4" eb="6">
      <t>ジョウホウ</t>
    </rPh>
    <rPh sb="7" eb="8">
      <t>アヤマ</t>
    </rPh>
    <phoneticPr fontId="3"/>
  </si>
  <si>
    <t>法人名又は氏名</t>
    <rPh sb="0" eb="2">
      <t>ホウジン</t>
    </rPh>
    <rPh sb="2" eb="3">
      <t>メイ</t>
    </rPh>
    <rPh sb="3" eb="4">
      <t>マタ</t>
    </rPh>
    <rPh sb="5" eb="7">
      <t>シメイ</t>
    </rPh>
    <phoneticPr fontId="7"/>
  </si>
  <si>
    <t>代表者名等</t>
    <rPh sb="4" eb="5">
      <t>ナド</t>
    </rPh>
    <phoneticPr fontId="3"/>
  </si>
  <si>
    <t>作成
形式</t>
    <rPh sb="0" eb="2">
      <t>サクセイ</t>
    </rPh>
    <phoneticPr fontId="3"/>
  </si>
  <si>
    <t>記入した情報に誤りはありませんか</t>
    <rPh sb="0" eb="2">
      <t>キニュウ</t>
    </rPh>
    <rPh sb="4" eb="6">
      <t>ジョウホウ</t>
    </rPh>
    <rPh sb="7" eb="8">
      <t>アヤマ</t>
    </rPh>
    <phoneticPr fontId="7"/>
  </si>
  <si>
    <t>４.住戸一覧</t>
    <rPh sb="2" eb="4">
      <t>ジュウコ</t>
    </rPh>
    <rPh sb="4" eb="6">
      <t>イチラン</t>
    </rPh>
    <phoneticPr fontId="7"/>
  </si>
  <si>
    <t>住戸タイプと住戸タイプの数の整合性がとれていますか</t>
    <rPh sb="0" eb="2">
      <t>ジュウコ</t>
    </rPh>
    <rPh sb="6" eb="8">
      <t>ジュウコ</t>
    </rPh>
    <rPh sb="12" eb="13">
      <t>カズ</t>
    </rPh>
    <rPh sb="14" eb="17">
      <t>セイゴウセイ</t>
    </rPh>
    <phoneticPr fontId="7"/>
  </si>
  <si>
    <t>指定エクセルファイルに表示されていますか</t>
    <rPh sb="0" eb="2">
      <t>シテイ</t>
    </rPh>
    <rPh sb="11" eb="13">
      <t>ヒョウジ</t>
    </rPh>
    <phoneticPr fontId="7"/>
  </si>
  <si>
    <t>建築工事契約、着工、竣工、補助対象工事契約、それぞれの予定を
記入していますか</t>
    <rPh sb="0" eb="2">
      <t>ケンチク</t>
    </rPh>
    <rPh sb="2" eb="4">
      <t>コウジ</t>
    </rPh>
    <rPh sb="4" eb="6">
      <t>ケイヤク</t>
    </rPh>
    <rPh sb="7" eb="9">
      <t>チャッコウ</t>
    </rPh>
    <rPh sb="10" eb="12">
      <t>シュンコウ</t>
    </rPh>
    <rPh sb="13" eb="15">
      <t>ホジョ</t>
    </rPh>
    <rPh sb="15" eb="17">
      <t>タイショウ</t>
    </rPh>
    <rPh sb="17" eb="19">
      <t>コウジ</t>
    </rPh>
    <rPh sb="19" eb="21">
      <t>ケイヤク</t>
    </rPh>
    <rPh sb="27" eb="29">
      <t>ヨテイ</t>
    </rPh>
    <rPh sb="31" eb="33">
      <t>キニュウ</t>
    </rPh>
    <phoneticPr fontId="3"/>
  </si>
  <si>
    <t>設計費、設備費（専有部）、工事費（専有部）、設備費（共用部）、
工事費（共用部）ごとに記載されていますか</t>
    <rPh sb="0" eb="2">
      <t>セッケイ</t>
    </rPh>
    <rPh sb="2" eb="3">
      <t>ヒ</t>
    </rPh>
    <rPh sb="4" eb="6">
      <t>セツビ</t>
    </rPh>
    <rPh sb="6" eb="7">
      <t>ヒ</t>
    </rPh>
    <rPh sb="8" eb="10">
      <t>センユウ</t>
    </rPh>
    <rPh sb="10" eb="11">
      <t>ブ</t>
    </rPh>
    <rPh sb="13" eb="16">
      <t>コウジヒ</t>
    </rPh>
    <rPh sb="17" eb="19">
      <t>センユウ</t>
    </rPh>
    <rPh sb="19" eb="20">
      <t>ブ</t>
    </rPh>
    <rPh sb="22" eb="24">
      <t>セツビ</t>
    </rPh>
    <rPh sb="24" eb="25">
      <t>ヒ</t>
    </rPh>
    <rPh sb="26" eb="28">
      <t>キョウヨウ</t>
    </rPh>
    <rPh sb="28" eb="29">
      <t>ブ</t>
    </rPh>
    <rPh sb="32" eb="35">
      <t>コウジヒ</t>
    </rPh>
    <rPh sb="36" eb="38">
      <t>キョウヨウ</t>
    </rPh>
    <rPh sb="38" eb="39">
      <t>ブ</t>
    </rPh>
    <phoneticPr fontId="7"/>
  </si>
  <si>
    <t>設備費、工事費は設備毎に記載した予算内訳書(エクセルシート内)が
添付されていますか</t>
    <rPh sb="0" eb="2">
      <t>セツビ</t>
    </rPh>
    <rPh sb="2" eb="3">
      <t>ヒ</t>
    </rPh>
    <rPh sb="6" eb="7">
      <t>ヒ</t>
    </rPh>
    <rPh sb="8" eb="10">
      <t>セツビ</t>
    </rPh>
    <rPh sb="33" eb="35">
      <t>テンプ</t>
    </rPh>
    <phoneticPr fontId="3"/>
  </si>
  <si>
    <t>④
財務
資料</t>
    <rPh sb="2" eb="4">
      <t>ザイム</t>
    </rPh>
    <rPh sb="5" eb="7">
      <t>シリョウ</t>
    </rPh>
    <phoneticPr fontId="7"/>
  </si>
  <si>
    <t>写し</t>
    <rPh sb="0" eb="1">
      <t>ウツ</t>
    </rPh>
    <phoneticPr fontId="7"/>
  </si>
  <si>
    <t>写しを添付されていますか</t>
    <rPh sb="0" eb="1">
      <t>ウツ</t>
    </rPh>
    <phoneticPr fontId="7"/>
  </si>
  <si>
    <t>⑤土地
 登記簿等</t>
    <rPh sb="5" eb="7">
      <t>トウキ</t>
    </rPh>
    <rPh sb="7" eb="8">
      <t>ボ</t>
    </rPh>
    <rPh sb="8" eb="9">
      <t>トウ</t>
    </rPh>
    <phoneticPr fontId="3"/>
  </si>
  <si>
    <t>添付確認</t>
    <rPh sb="0" eb="2">
      <t>テンプ</t>
    </rPh>
    <rPh sb="2" eb="4">
      <t>カクニン</t>
    </rPh>
    <phoneticPr fontId="3"/>
  </si>
  <si>
    <t>発行から3カ月以内の写しを添付していますか</t>
    <rPh sb="0" eb="2">
      <t>ハッコウ</t>
    </rPh>
    <rPh sb="6" eb="7">
      <t>ゲツ</t>
    </rPh>
    <rPh sb="7" eb="9">
      <t>イナイ</t>
    </rPh>
    <rPh sb="10" eb="11">
      <t>ウツ</t>
    </rPh>
    <phoneticPr fontId="3"/>
  </si>
  <si>
    <t>建築物の住所、最寄駅からのアクセス、方位、道路及び目標となる建築物を
明記していますか(地図はインターネット地図でも可)</t>
    <rPh sb="0" eb="3">
      <t>ケンチクブツ</t>
    </rPh>
    <rPh sb="4" eb="6">
      <t>ジュウショ</t>
    </rPh>
    <rPh sb="7" eb="9">
      <t>モヨリ</t>
    </rPh>
    <rPh sb="9" eb="10">
      <t>エキ</t>
    </rPh>
    <rPh sb="18" eb="20">
      <t>ホウイ</t>
    </rPh>
    <rPh sb="21" eb="23">
      <t>ドウロ</t>
    </rPh>
    <rPh sb="23" eb="24">
      <t>オヨ</t>
    </rPh>
    <rPh sb="25" eb="27">
      <t>モクヒョウ</t>
    </rPh>
    <rPh sb="30" eb="33">
      <t>ケンチクブツ</t>
    </rPh>
    <rPh sb="35" eb="37">
      <t>メイキ</t>
    </rPh>
    <rPh sb="44" eb="46">
      <t>チズ</t>
    </rPh>
    <rPh sb="54" eb="56">
      <t>チズ</t>
    </rPh>
    <rPh sb="58" eb="59">
      <t>カ</t>
    </rPh>
    <phoneticPr fontId="3"/>
  </si>
  <si>
    <t>敷地境界線を示し、該当する建物を赤でマーキングし、申請に係る建築物と
他の建築物との区別を明示していますか</t>
    <rPh sb="9" eb="11">
      <t>ガイトウ</t>
    </rPh>
    <rPh sb="13" eb="15">
      <t>タテモノ</t>
    </rPh>
    <rPh sb="16" eb="17">
      <t>アカ</t>
    </rPh>
    <rPh sb="45" eb="47">
      <t>メイジ</t>
    </rPh>
    <phoneticPr fontId="3"/>
  </si>
  <si>
    <t>複数の用途を有する建築物の場合、用途別床面積の一覧を
添付していますか</t>
    <rPh sb="27" eb="29">
      <t>テンプ</t>
    </rPh>
    <phoneticPr fontId="3"/>
  </si>
  <si>
    <t>縮尺、方位、間取り、住戸の部屋番号、室名及び寸法、色塗り等で
断熱材の配置を明示していますか
※建具記号を記入したキープランと兼ねても可</t>
    <rPh sb="10" eb="12">
      <t>ジュウコ</t>
    </rPh>
    <rPh sb="13" eb="15">
      <t>ヘヤ</t>
    </rPh>
    <rPh sb="15" eb="17">
      <t>バンゴウ</t>
    </rPh>
    <rPh sb="18" eb="19">
      <t>シツ</t>
    </rPh>
    <rPh sb="19" eb="20">
      <t>メイ</t>
    </rPh>
    <rPh sb="25" eb="26">
      <t>イロ</t>
    </rPh>
    <rPh sb="26" eb="27">
      <t>ヌ</t>
    </rPh>
    <rPh sb="28" eb="29">
      <t>トウ</t>
    </rPh>
    <rPh sb="31" eb="33">
      <t>ダンネツ</t>
    </rPh>
    <rPh sb="33" eb="34">
      <t>ザイ</t>
    </rPh>
    <rPh sb="35" eb="37">
      <t>ハイチ</t>
    </rPh>
    <rPh sb="38" eb="40">
      <t>メイジ</t>
    </rPh>
    <phoneticPr fontId="3"/>
  </si>
  <si>
    <t>東西南北の四面とし、縮尺、階高と建物の高さ、開口部仕様等を
記入していますか</t>
    <rPh sb="0" eb="2">
      <t>トウザイ</t>
    </rPh>
    <rPh sb="2" eb="4">
      <t>ナンボク</t>
    </rPh>
    <rPh sb="5" eb="7">
      <t>シメン</t>
    </rPh>
    <rPh sb="13" eb="14">
      <t>カイ</t>
    </rPh>
    <rPh sb="14" eb="15">
      <t>タカ</t>
    </rPh>
    <rPh sb="16" eb="18">
      <t>タテモノ</t>
    </rPh>
    <rPh sb="19" eb="20">
      <t>タカ</t>
    </rPh>
    <rPh sb="22" eb="25">
      <t>カイコウブ</t>
    </rPh>
    <rPh sb="25" eb="27">
      <t>シヨウ</t>
    </rPh>
    <rPh sb="27" eb="28">
      <t>トウ</t>
    </rPh>
    <rPh sb="30" eb="32">
      <t>キニュウ</t>
    </rPh>
    <phoneticPr fontId="3"/>
  </si>
  <si>
    <t>※各図面に該当する設備の
　 インデックスをつける</t>
    <rPh sb="5" eb="7">
      <t>ガイトウ</t>
    </rPh>
    <rPh sb="9" eb="11">
      <t>セツビ</t>
    </rPh>
    <phoneticPr fontId="3"/>
  </si>
  <si>
    <t>・太陽光発電
・ＭＥＭＳ
・ＨＥＭＳ
・その他</t>
    <rPh sb="1" eb="4">
      <t>タイヨウコウ</t>
    </rPh>
    <rPh sb="4" eb="6">
      <t>ハツデン</t>
    </rPh>
    <rPh sb="22" eb="23">
      <t>タ</t>
    </rPh>
    <phoneticPr fontId="3"/>
  </si>
  <si>
    <t>外皮の仕様、導入設備の品番、仕様、台数、制御方法などを
記入していますか</t>
    <rPh sb="0" eb="2">
      <t>ガイヒ</t>
    </rPh>
    <rPh sb="3" eb="5">
      <t>シヨウ</t>
    </rPh>
    <rPh sb="6" eb="8">
      <t>ドウニュウ</t>
    </rPh>
    <rPh sb="8" eb="10">
      <t>セツビ</t>
    </rPh>
    <rPh sb="11" eb="13">
      <t>シナバン</t>
    </rPh>
    <rPh sb="14" eb="16">
      <t>シヨウ</t>
    </rPh>
    <rPh sb="17" eb="19">
      <t>ダイスウ</t>
    </rPh>
    <rPh sb="20" eb="22">
      <t>セイギョ</t>
    </rPh>
    <rPh sb="22" eb="24">
      <t>ホウホウ</t>
    </rPh>
    <rPh sb="28" eb="30">
      <t>キニュウ</t>
    </rPh>
    <phoneticPr fontId="3"/>
  </si>
  <si>
    <t>書類名</t>
  </si>
  <si>
    <t>様式</t>
  </si>
  <si>
    <t>特記事項</t>
  </si>
  <si>
    <t>①チェックシート</t>
  </si>
  <si>
    <t>提出書類チェックシート（３枚）</t>
  </si>
  <si>
    <t>エクセル</t>
  </si>
  <si>
    <t>必須</t>
  </si>
  <si>
    <t>②交付申請書</t>
  </si>
  <si>
    <t>様式第１　交付申請書</t>
  </si>
  <si>
    <t>様式第１</t>
  </si>
  <si>
    <t>別紙１　役員名簿</t>
  </si>
  <si>
    <t>別紙１</t>
  </si>
  <si>
    <t>該当</t>
  </si>
  <si>
    <t>個人申請の場合は不要</t>
  </si>
  <si>
    <t>別紙２　暴力団排除に関する誓約事項</t>
  </si>
  <si>
    <t>別紙２</t>
  </si>
  <si>
    <t>別紙３　誓約書</t>
  </si>
  <si>
    <t>別紙３</t>
  </si>
  <si>
    <t>③実施計画書</t>
  </si>
  <si>
    <t>１．申請者の詳細</t>
  </si>
  <si>
    <t>２．全体概要</t>
  </si>
  <si>
    <t>３．補助事業概要図</t>
  </si>
  <si>
    <t>４．住戸一覧</t>
  </si>
  <si>
    <t>参考見積書</t>
  </si>
  <si>
    <t>自由</t>
  </si>
  <si>
    <t>普及促進計画の具体的な内容</t>
  </si>
  <si>
    <t>④財務資料</t>
  </si>
  <si>
    <t>写し</t>
  </si>
  <si>
    <t>⑤土地登記簿等</t>
  </si>
  <si>
    <t>土地登記簿謄本</t>
  </si>
  <si>
    <t>⑥建物図面</t>
  </si>
  <si>
    <t>⑦設計図</t>
  </si>
  <si>
    <t>その他申請に必要な書類がある場合</t>
  </si>
  <si>
    <t>普及促進に向けた広報計画の内容を記載した資料</t>
    <rPh sb="8" eb="10">
      <t>コウホウ</t>
    </rPh>
    <phoneticPr fontId="7"/>
  </si>
  <si>
    <t>（３）補助事業担当者情報</t>
    <rPh sb="3" eb="5">
      <t>ホジョ</t>
    </rPh>
    <rPh sb="5" eb="7">
      <t>ジギョウ</t>
    </rPh>
    <rPh sb="7" eb="9">
      <t>タントウ</t>
    </rPh>
    <rPh sb="9" eb="10">
      <t>モノ</t>
    </rPh>
    <rPh sb="10" eb="12">
      <t>ジョウホウ</t>
    </rPh>
    <phoneticPr fontId="3"/>
  </si>
  <si>
    <t>◆２年度事業の場合は（全体）シートと（１年目），（２年目）を作成してください。</t>
    <rPh sb="2" eb="3">
      <t>ネン</t>
    </rPh>
    <rPh sb="3" eb="4">
      <t>ド</t>
    </rPh>
    <rPh sb="4" eb="6">
      <t>ジギョウ</t>
    </rPh>
    <rPh sb="7" eb="9">
      <t>バアイ</t>
    </rPh>
    <rPh sb="20" eb="22">
      <t>ネンメ</t>
    </rPh>
    <rPh sb="30" eb="32">
      <t>サクセイ</t>
    </rPh>
    <phoneticPr fontId="3"/>
  </si>
  <si>
    <t>◆３年度事業の場合は（全体）シートと（１年目），（２年目），（３年目）を作成してください。</t>
    <rPh sb="2" eb="3">
      <t>ネン</t>
    </rPh>
    <rPh sb="3" eb="4">
      <t>ド</t>
    </rPh>
    <rPh sb="4" eb="6">
      <t>ジギョウ</t>
    </rPh>
    <rPh sb="7" eb="9">
      <t>バアイ</t>
    </rPh>
    <rPh sb="20" eb="22">
      <t>ネンメ</t>
    </rPh>
    <rPh sb="36" eb="38">
      <t>サクセイ</t>
    </rPh>
    <phoneticPr fontId="3"/>
  </si>
  <si>
    <t>◆金額は全て税抜とし、小数点以下切り捨てとすること。</t>
    <rPh sb="1" eb="3">
      <t>キンガク</t>
    </rPh>
    <rPh sb="4" eb="5">
      <t>スベ</t>
    </rPh>
    <rPh sb="6" eb="8">
      <t>ゼイヌキ</t>
    </rPh>
    <rPh sb="11" eb="14">
      <t>ショウスウテン</t>
    </rPh>
    <rPh sb="14" eb="16">
      <t>イカ</t>
    </rPh>
    <rPh sb="16" eb="17">
      <t>キ</t>
    </rPh>
    <rPh sb="18" eb="19">
      <t>ス</t>
    </rPh>
    <phoneticPr fontId="3"/>
  </si>
  <si>
    <t>◆図等で計測計画を示すこと</t>
    <phoneticPr fontId="7"/>
  </si>
  <si>
    <t>昇　降　機</t>
    <rPh sb="0" eb="1">
      <t>ノボル</t>
    </rPh>
    <rPh sb="2" eb="3">
      <t>タカシ</t>
    </rPh>
    <rPh sb="4" eb="5">
      <t>キ</t>
    </rPh>
    <phoneticPr fontId="7"/>
  </si>
  <si>
    <t>書類名毎に中仕切りを入れていますか</t>
    <rPh sb="0" eb="2">
      <t>ショルイ</t>
    </rPh>
    <rPh sb="2" eb="3">
      <t>メイ</t>
    </rPh>
    <rPh sb="3" eb="4">
      <t>ゴト</t>
    </rPh>
    <rPh sb="5" eb="6">
      <t>ナカ</t>
    </rPh>
    <rPh sb="6" eb="8">
      <t>シキ</t>
    </rPh>
    <rPh sb="10" eb="11">
      <t>イ</t>
    </rPh>
    <phoneticPr fontId="7"/>
  </si>
  <si>
    <t>・断熱
・空調
・給湯
・換気
・照明</t>
    <rPh sb="1" eb="3">
      <t>ダンネツ</t>
    </rPh>
    <rPh sb="5" eb="7">
      <t>クウチョウ</t>
    </rPh>
    <rPh sb="9" eb="11">
      <t>キュウトウ</t>
    </rPh>
    <rPh sb="13" eb="15">
      <t>カンキ</t>
    </rPh>
    <rPh sb="17" eb="19">
      <t>ショウメイ</t>
    </rPh>
    <phoneticPr fontId="3"/>
  </si>
  <si>
    <t>各戸の
ＢＥＬＳ評価の掲載</t>
    <phoneticPr fontId="7"/>
  </si>
  <si>
    <t>快適性、健康面
に関する言及</t>
    <phoneticPr fontId="7"/>
  </si>
  <si>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7"/>
  </si>
  <si>
    <t>A３サイズでカラー印刷</t>
  </si>
  <si>
    <t>ファイル表紙及び背表紙に、補助事業の名称・申請者名を明記していますか</t>
    <rPh sb="4" eb="6">
      <t>ヒョウシ</t>
    </rPh>
    <rPh sb="6" eb="7">
      <t>オヨ</t>
    </rPh>
    <rPh sb="8" eb="9">
      <t>セ</t>
    </rPh>
    <rPh sb="9" eb="11">
      <t>ヒョウシ</t>
    </rPh>
    <rPh sb="13" eb="15">
      <t>ホジョ</t>
    </rPh>
    <rPh sb="15" eb="17">
      <t>ジギョウ</t>
    </rPh>
    <rPh sb="18" eb="20">
      <t>メイショウ</t>
    </rPh>
    <rPh sb="21" eb="23">
      <t>シンセイ</t>
    </rPh>
    <rPh sb="23" eb="24">
      <t>シャ</t>
    </rPh>
    <rPh sb="24" eb="25">
      <t>メイ</t>
    </rPh>
    <rPh sb="26" eb="28">
      <t>メイキ</t>
    </rPh>
    <phoneticPr fontId="3"/>
  </si>
  <si>
    <t>番号</t>
    <rPh sb="0" eb="2">
      <t>バンゴウ</t>
    </rPh>
    <phoneticPr fontId="3"/>
  </si>
  <si>
    <t>文書番号が必要な場合は入力し、不要な場合は「番号」を削除していますか</t>
    <rPh sb="0" eb="2">
      <t>ブンショ</t>
    </rPh>
    <rPh sb="2" eb="4">
      <t>バンゴウ</t>
    </rPh>
    <rPh sb="5" eb="7">
      <t>ヒツヨウ</t>
    </rPh>
    <rPh sb="8" eb="10">
      <t>バアイ</t>
    </rPh>
    <rPh sb="11" eb="12">
      <t>ニュウ</t>
    </rPh>
    <rPh sb="12" eb="13">
      <t>リョク</t>
    </rPh>
    <rPh sb="15" eb="17">
      <t>フヨウ</t>
    </rPh>
    <rPh sb="18" eb="20">
      <t>バアイ</t>
    </rPh>
    <rPh sb="22" eb="24">
      <t>バンゴウ</t>
    </rPh>
    <rPh sb="26" eb="28">
      <t>サクジョ</t>
    </rPh>
    <phoneticPr fontId="3"/>
  </si>
  <si>
    <t>補助事業の名称</t>
    <rPh sb="0" eb="2">
      <t>ホジョ</t>
    </rPh>
    <rPh sb="2" eb="4">
      <t>ジギョウ</t>
    </rPh>
    <rPh sb="5" eb="7">
      <t>メイショウ</t>
    </rPh>
    <phoneticPr fontId="3"/>
  </si>
  <si>
    <t>商業登記簿謄本に記載の役員名簿と整合がとれていますか</t>
    <rPh sb="0" eb="2">
      <t>ショウギョウ</t>
    </rPh>
    <rPh sb="2" eb="5">
      <t>トウキボ</t>
    </rPh>
    <rPh sb="5" eb="7">
      <t>トウホン</t>
    </rPh>
    <rPh sb="11" eb="13">
      <t>ヤクイン</t>
    </rPh>
    <rPh sb="13" eb="15">
      <t>メイボ</t>
    </rPh>
    <phoneticPr fontId="3"/>
  </si>
  <si>
    <t>申請者の情報が全て記入されていますか</t>
    <rPh sb="4" eb="6">
      <t>ジョウホウ</t>
    </rPh>
    <rPh sb="7" eb="8">
      <t>スベ</t>
    </rPh>
    <rPh sb="9" eb="11">
      <t>キニュウ</t>
    </rPh>
    <phoneticPr fontId="3"/>
  </si>
  <si>
    <t>補助事業の名称</t>
    <rPh sb="0" eb="2">
      <t>ホジョ</t>
    </rPh>
    <rPh sb="2" eb="4">
      <t>ジギョウ</t>
    </rPh>
    <rPh sb="5" eb="7">
      <t>メイショウ</t>
    </rPh>
    <phoneticPr fontId="42"/>
  </si>
  <si>
    <t>補助事業の名称</t>
    <rPh sb="0" eb="2">
      <t>ホジョ</t>
    </rPh>
    <rPh sb="2" eb="4">
      <t>ジギョウ</t>
    </rPh>
    <rPh sb="5" eb="7">
      <t>メイショウ</t>
    </rPh>
    <phoneticPr fontId="7"/>
  </si>
  <si>
    <t>◆入力必須の項目は黄色、プルダウンにて入力必須の項目は青色で表示しています。記入もれがないよう注意すること。</t>
    <phoneticPr fontId="3"/>
  </si>
  <si>
    <t>様式第１（１／６）</t>
    <rPh sb="0" eb="2">
      <t>ヨウシキ</t>
    </rPh>
    <rPh sb="2" eb="3">
      <t>ダイ</t>
    </rPh>
    <phoneticPr fontId="3"/>
  </si>
  <si>
    <t>様式第１（２／６）</t>
    <rPh sb="0" eb="2">
      <t>ヨウシキ</t>
    </rPh>
    <rPh sb="2" eb="3">
      <t>ダイ</t>
    </rPh>
    <phoneticPr fontId="3"/>
  </si>
  <si>
    <t>交付申請書 様式第１（１／６）に記入した申請者と一致していますか</t>
    <rPh sb="0" eb="2">
      <t>コウフ</t>
    </rPh>
    <rPh sb="2" eb="5">
      <t>シンセイショ</t>
    </rPh>
    <rPh sb="6" eb="8">
      <t>ヨウシキ</t>
    </rPh>
    <rPh sb="8" eb="9">
      <t>ダイ</t>
    </rPh>
    <rPh sb="16" eb="18">
      <t>キニュウ</t>
    </rPh>
    <rPh sb="20" eb="22">
      <t>シンセイ</t>
    </rPh>
    <rPh sb="22" eb="23">
      <t>シャ</t>
    </rPh>
    <rPh sb="24" eb="26">
      <t>イッチ</t>
    </rPh>
    <phoneticPr fontId="3"/>
  </si>
  <si>
    <t>別紙</t>
    <rPh sb="0" eb="2">
      <t>ベッシ</t>
    </rPh>
    <phoneticPr fontId="7"/>
  </si>
  <si>
    <t>補助事業の実施計画</t>
    <rPh sb="0" eb="2">
      <t>ホジョ</t>
    </rPh>
    <rPh sb="2" eb="4">
      <t>ジギョウ</t>
    </rPh>
    <rPh sb="5" eb="7">
      <t>ジッシ</t>
    </rPh>
    <rPh sb="7" eb="9">
      <t>ケイカク</t>
    </rPh>
    <phoneticPr fontId="7"/>
  </si>
  <si>
    <t>別紙　補助事業の実施計画</t>
    <rPh sb="0" eb="2">
      <t>ベッシ</t>
    </rPh>
    <rPh sb="3" eb="5">
      <t>ホジョ</t>
    </rPh>
    <rPh sb="5" eb="7">
      <t>ジギョウ</t>
    </rPh>
    <rPh sb="8" eb="10">
      <t>ジッシ</t>
    </rPh>
    <rPh sb="10" eb="12">
      <t>ケイカク</t>
    </rPh>
    <phoneticPr fontId="7"/>
  </si>
  <si>
    <t>建物工事契約</t>
    <rPh sb="0" eb="1">
      <t>ケン</t>
    </rPh>
    <rPh sb="1" eb="2">
      <t>モノ</t>
    </rPh>
    <rPh sb="2" eb="4">
      <t>コウジ</t>
    </rPh>
    <rPh sb="4" eb="6">
      <t>ケイヤク</t>
    </rPh>
    <phoneticPr fontId="3"/>
  </si>
  <si>
    <t>建物工事着工</t>
    <rPh sb="0" eb="2">
      <t>タテモノ</t>
    </rPh>
    <rPh sb="2" eb="4">
      <t>コウジ</t>
    </rPh>
    <rPh sb="4" eb="6">
      <t>チャッコウ</t>
    </rPh>
    <phoneticPr fontId="3"/>
  </si>
  <si>
    <t>建物工事竣工</t>
    <rPh sb="4" eb="6">
      <t>シュンコウ</t>
    </rPh>
    <phoneticPr fontId="3"/>
  </si>
  <si>
    <t>様式第１　交付申請書</t>
    <rPh sb="0" eb="2">
      <t>ヨウシキ</t>
    </rPh>
    <rPh sb="2" eb="3">
      <t>ダイ</t>
    </rPh>
    <rPh sb="5" eb="7">
      <t>コウフ</t>
    </rPh>
    <rPh sb="7" eb="10">
      <t>シンセイショ</t>
    </rPh>
    <phoneticPr fontId="3"/>
  </si>
  <si>
    <t>月</t>
    <rPh sb="0" eb="1">
      <t>ツキ</t>
    </rPh>
    <phoneticPr fontId="3"/>
  </si>
  <si>
    <t>一般社団法人　環境共創イニシアチブ</t>
    <phoneticPr fontId="3"/>
  </si>
  <si>
    <t>　代　表　理　事　　　赤池　学　殿</t>
    <rPh sb="1" eb="2">
      <t>ダイ</t>
    </rPh>
    <rPh sb="3" eb="4">
      <t>ヒョウ</t>
    </rPh>
    <rPh sb="5" eb="6">
      <t>リ</t>
    </rPh>
    <rPh sb="7" eb="8">
      <t>コト</t>
    </rPh>
    <rPh sb="16" eb="17">
      <t>ドノ</t>
    </rPh>
    <phoneticPr fontId="3"/>
  </si>
  <si>
    <t>申　請　者</t>
    <rPh sb="0" eb="1">
      <t>サル</t>
    </rPh>
    <rPh sb="2" eb="3">
      <t>ショウ</t>
    </rPh>
    <rPh sb="4" eb="5">
      <t>モノ</t>
    </rPh>
    <phoneticPr fontId="3"/>
  </si>
  <si>
    <t>住　       所</t>
    <rPh sb="0" eb="1">
      <t>スミ</t>
    </rPh>
    <rPh sb="9" eb="10">
      <t>ショ</t>
    </rPh>
    <phoneticPr fontId="3"/>
  </si>
  <si>
    <t>法人名又は氏名</t>
    <rPh sb="0" eb="2">
      <t>ホウジン</t>
    </rPh>
    <rPh sb="2" eb="3">
      <t>メイ</t>
    </rPh>
    <rPh sb="3" eb="4">
      <t>マタ</t>
    </rPh>
    <phoneticPr fontId="110"/>
  </si>
  <si>
    <t>印</t>
    <rPh sb="0" eb="1">
      <t>イン</t>
    </rPh>
    <phoneticPr fontId="110"/>
  </si>
  <si>
    <t>代 表 者 名 等</t>
    <rPh sb="0" eb="1">
      <t>ダイ</t>
    </rPh>
    <rPh sb="2" eb="3">
      <t>オモテ</t>
    </rPh>
    <rPh sb="4" eb="5">
      <t>シャ</t>
    </rPh>
    <rPh sb="6" eb="7">
      <t>メイ</t>
    </rPh>
    <rPh sb="8" eb="9">
      <t>ナド</t>
    </rPh>
    <phoneticPr fontId="3"/>
  </si>
  <si>
    <t>生　年　月　日</t>
    <phoneticPr fontId="110"/>
  </si>
  <si>
    <t>共 同 申 請 者（リース亊業者等）</t>
  </si>
  <si>
    <t>交付申請書</t>
    <rPh sb="0" eb="2">
      <t>コウフ</t>
    </rPh>
    <rPh sb="2" eb="5">
      <t>シンセイショ</t>
    </rPh>
    <phoneticPr fontId="3"/>
  </si>
  <si>
    <t>記</t>
    <rPh sb="0" eb="1">
      <t>キ</t>
    </rPh>
    <phoneticPr fontId="3"/>
  </si>
  <si>
    <t>１.申請する補助事業</t>
    <rPh sb="2" eb="4">
      <t>シンセイ</t>
    </rPh>
    <rPh sb="6" eb="8">
      <t>ホジョ</t>
    </rPh>
    <rPh sb="8" eb="10">
      <t>ジギョウ</t>
    </rPh>
    <phoneticPr fontId="3"/>
  </si>
  <si>
    <t>２.補助事業の名称</t>
    <rPh sb="2" eb="4">
      <t>ホジョ</t>
    </rPh>
    <rPh sb="4" eb="6">
      <t>ジギョウ</t>
    </rPh>
    <rPh sb="7" eb="9">
      <t>メイショウ</t>
    </rPh>
    <phoneticPr fontId="3"/>
  </si>
  <si>
    <t>(</t>
    <phoneticPr fontId="3"/>
  </si>
  <si>
    <t>２</t>
    <phoneticPr fontId="3"/>
  </si>
  <si>
    <t>／</t>
    <phoneticPr fontId="3"/>
  </si>
  <si>
    <t>６</t>
    <phoneticPr fontId="3"/>
  </si>
  <si>
    <t>枚</t>
    <rPh sb="0" eb="1">
      <t>マイ</t>
    </rPh>
    <phoneticPr fontId="3"/>
  </si>
  <si>
    <t>）</t>
    <phoneticPr fontId="3"/>
  </si>
  <si>
    <t>３.補助事業の実施計画</t>
    <rPh sb="2" eb="4">
      <t>ホジョ</t>
    </rPh>
    <rPh sb="4" eb="6">
      <t>ジギョウ</t>
    </rPh>
    <rPh sb="7" eb="9">
      <t>ジッシ</t>
    </rPh>
    <rPh sb="9" eb="11">
      <t>ケイカク</t>
    </rPh>
    <phoneticPr fontId="3"/>
  </si>
  <si>
    <t>　別紙による</t>
    <rPh sb="2" eb="3">
      <t>カミ</t>
    </rPh>
    <phoneticPr fontId="110"/>
  </si>
  <si>
    <t>４.補助金交付申請予定額</t>
    <rPh sb="2" eb="5">
      <t>ホジョキン</t>
    </rPh>
    <rPh sb="5" eb="7">
      <t>コウフ</t>
    </rPh>
    <rPh sb="7" eb="9">
      <t>シンセイ</t>
    </rPh>
    <rPh sb="9" eb="11">
      <t>ヨテイ</t>
    </rPh>
    <rPh sb="11" eb="12">
      <t>ガク</t>
    </rPh>
    <phoneticPr fontId="3"/>
  </si>
  <si>
    <t>補助事業に要する経費</t>
    <phoneticPr fontId="3"/>
  </si>
  <si>
    <t>補助金交付申請予定額</t>
    <phoneticPr fontId="3"/>
  </si>
  <si>
    <t>５.事業予定期間</t>
    <rPh sb="2" eb="4">
      <t>ジギョウ</t>
    </rPh>
    <rPh sb="4" eb="6">
      <t>ヨテイ</t>
    </rPh>
    <rPh sb="6" eb="8">
      <t>キカン</t>
    </rPh>
    <phoneticPr fontId="3"/>
  </si>
  <si>
    <t>着手予定日</t>
    <rPh sb="0" eb="2">
      <t>チャクシュ</t>
    </rPh>
    <rPh sb="2" eb="3">
      <t>ヨ</t>
    </rPh>
    <rPh sb="3" eb="4">
      <t>サダム</t>
    </rPh>
    <rPh sb="4" eb="5">
      <t>ニチ</t>
    </rPh>
    <phoneticPr fontId="3"/>
  </si>
  <si>
    <t>日</t>
    <rPh sb="0" eb="1">
      <t>ヒ</t>
    </rPh>
    <phoneticPr fontId="3"/>
  </si>
  <si>
    <t>完了予定日</t>
    <rPh sb="0" eb="1">
      <t>カン</t>
    </rPh>
    <rPh sb="1" eb="2">
      <t>リョウ</t>
    </rPh>
    <rPh sb="2" eb="3">
      <t>ヨ</t>
    </rPh>
    <rPh sb="3" eb="4">
      <t>サダム</t>
    </rPh>
    <rPh sb="4" eb="5">
      <t>ニチ</t>
    </rPh>
    <phoneticPr fontId="3"/>
  </si>
  <si>
    <t>最終事業完了予定日（複数年度事業）</t>
    <rPh sb="0" eb="2">
      <t>サイシュウ</t>
    </rPh>
    <rPh sb="2" eb="4">
      <t>ジギョウ</t>
    </rPh>
    <rPh sb="4" eb="6">
      <t>カンリョウ</t>
    </rPh>
    <rPh sb="6" eb="8">
      <t>ヨテイ</t>
    </rPh>
    <rPh sb="8" eb="9">
      <t>ビ</t>
    </rPh>
    <rPh sb="10" eb="12">
      <t>フクスウ</t>
    </rPh>
    <rPh sb="12" eb="14">
      <t>ネンド</t>
    </rPh>
    <rPh sb="14" eb="16">
      <t>ジギョウ</t>
    </rPh>
    <phoneticPr fontId="3"/>
  </si>
  <si>
    <t>６.役員名簿（別紙１）</t>
    <rPh sb="2" eb="4">
      <t>ヤクイン</t>
    </rPh>
    <rPh sb="4" eb="6">
      <t>メイボ</t>
    </rPh>
    <rPh sb="7" eb="9">
      <t>ベッシ</t>
    </rPh>
    <phoneticPr fontId="3"/>
  </si>
  <si>
    <t>　４/６に申請者の役員名簿を作成の上提出すること。</t>
    <rPh sb="5" eb="7">
      <t>シンセイ</t>
    </rPh>
    <rPh sb="7" eb="8">
      <t>シャ</t>
    </rPh>
    <rPh sb="9" eb="11">
      <t>ヤクイン</t>
    </rPh>
    <rPh sb="11" eb="13">
      <t>メイボ</t>
    </rPh>
    <rPh sb="14" eb="16">
      <t>サクセイ</t>
    </rPh>
    <rPh sb="17" eb="18">
      <t>ウエ</t>
    </rPh>
    <rPh sb="18" eb="20">
      <t>テイシュツ</t>
    </rPh>
    <phoneticPr fontId="3"/>
  </si>
  <si>
    <t>７.暴力団排除に関する誓約事項（別紙２）</t>
    <rPh sb="2" eb="5">
      <t>ボウリョクダン</t>
    </rPh>
    <rPh sb="5" eb="7">
      <t>ハイジョ</t>
    </rPh>
    <rPh sb="8" eb="9">
      <t>カン</t>
    </rPh>
    <rPh sb="11" eb="13">
      <t>セイヤク</t>
    </rPh>
    <rPh sb="13" eb="15">
      <t>ジコウ</t>
    </rPh>
    <rPh sb="16" eb="18">
      <t>ベッシ</t>
    </rPh>
    <phoneticPr fontId="3"/>
  </si>
  <si>
    <t>　５/６に記載の暴力団排除に関する誓約事項について熟読し、理解の上、これに同意します。</t>
    <phoneticPr fontId="3"/>
  </si>
  <si>
    <t>８．交付申請に関する誓約書（別紙３）</t>
    <rPh sb="2" eb="4">
      <t>コウフ</t>
    </rPh>
    <rPh sb="4" eb="6">
      <t>シンセイ</t>
    </rPh>
    <rPh sb="7" eb="8">
      <t>カン</t>
    </rPh>
    <rPh sb="10" eb="13">
      <t>セイヤクショ</t>
    </rPh>
    <rPh sb="14" eb="16">
      <t>ベッシ</t>
    </rPh>
    <phoneticPr fontId="3"/>
  </si>
  <si>
    <t>　６/６に記載の交付申請に関する誓約事項について熟読し、理解の上、これに同意します。</t>
    <phoneticPr fontId="3"/>
  </si>
  <si>
    <t>（備考）用紙は日本工業規格Ａ４とし、縦位置とする。</t>
    <phoneticPr fontId="3"/>
  </si>
  <si>
    <t>別紙　補助事業の実施計画</t>
    <rPh sb="0" eb="2">
      <t>ベッシ</t>
    </rPh>
    <rPh sb="3" eb="5">
      <t>ホジョ</t>
    </rPh>
    <rPh sb="5" eb="7">
      <t>ジギョウ</t>
    </rPh>
    <rPh sb="8" eb="10">
      <t>ジッシ</t>
    </rPh>
    <rPh sb="10" eb="12">
      <t>ケイカク</t>
    </rPh>
    <phoneticPr fontId="110"/>
  </si>
  <si>
    <t>(</t>
    <phoneticPr fontId="3"/>
  </si>
  <si>
    <t>３</t>
    <phoneticPr fontId="3"/>
  </si>
  <si>
    <t>／</t>
    <phoneticPr fontId="3"/>
  </si>
  <si>
    <t>６</t>
    <phoneticPr fontId="3"/>
  </si>
  <si>
    <t>事業の実施計画は別紙の実施計画書、及び下記に示す補助事業に要する経費、補助対象経費
及び補助金の額並びに区分ごとの配分とする。</t>
    <rPh sb="0" eb="2">
      <t>ジギョウ</t>
    </rPh>
    <rPh sb="3" eb="5">
      <t>ジッシ</t>
    </rPh>
    <rPh sb="5" eb="7">
      <t>ケイカク</t>
    </rPh>
    <rPh sb="8" eb="10">
      <t>ベッシ</t>
    </rPh>
    <rPh sb="11" eb="13">
      <t>ジッシ</t>
    </rPh>
    <rPh sb="13" eb="15">
      <t>ケイカク</t>
    </rPh>
    <rPh sb="15" eb="16">
      <t>ショ</t>
    </rPh>
    <rPh sb="17" eb="18">
      <t>オヨ</t>
    </rPh>
    <rPh sb="19" eb="21">
      <t>カキ</t>
    </rPh>
    <rPh sb="22" eb="23">
      <t>シメ</t>
    </rPh>
    <phoneticPr fontId="110"/>
  </si>
  <si>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110"/>
  </si>
  <si>
    <t>（単位：円）</t>
    <rPh sb="1" eb="3">
      <t>タンイ</t>
    </rPh>
    <rPh sb="4" eb="5">
      <t>エン</t>
    </rPh>
    <phoneticPr fontId="110"/>
  </si>
  <si>
    <t>補助対象経費の区分</t>
    <rPh sb="0" eb="2">
      <t>ホジョ</t>
    </rPh>
    <rPh sb="2" eb="4">
      <t>タイショウ</t>
    </rPh>
    <rPh sb="4" eb="6">
      <t>ケイヒ</t>
    </rPh>
    <rPh sb="7" eb="9">
      <t>クブン</t>
    </rPh>
    <phoneticPr fontId="110"/>
  </si>
  <si>
    <t>補助事業に要する経費</t>
    <rPh sb="0" eb="2">
      <t>ホジョ</t>
    </rPh>
    <rPh sb="2" eb="4">
      <t>ジギョウ</t>
    </rPh>
    <rPh sb="5" eb="6">
      <t>ヨウ</t>
    </rPh>
    <rPh sb="8" eb="10">
      <t>ケイヒ</t>
    </rPh>
    <phoneticPr fontId="110"/>
  </si>
  <si>
    <t>補助対象経費</t>
    <rPh sb="0" eb="2">
      <t>ホジョ</t>
    </rPh>
    <rPh sb="2" eb="4">
      <t>タイショウ</t>
    </rPh>
    <rPh sb="4" eb="6">
      <t>ケイヒ</t>
    </rPh>
    <phoneticPr fontId="110"/>
  </si>
  <si>
    <t>補助率</t>
    <rPh sb="0" eb="3">
      <t>ホジョリツ</t>
    </rPh>
    <phoneticPr fontId="110"/>
  </si>
  <si>
    <t>補助金の額</t>
    <rPh sb="0" eb="3">
      <t>ホジョキン</t>
    </rPh>
    <rPh sb="4" eb="5">
      <t>ガク</t>
    </rPh>
    <phoneticPr fontId="110"/>
  </si>
  <si>
    <t>設計費</t>
    <rPh sb="0" eb="2">
      <t>セッケイ</t>
    </rPh>
    <rPh sb="2" eb="3">
      <t>ヒ</t>
    </rPh>
    <phoneticPr fontId="110"/>
  </si>
  <si>
    <t>２/３</t>
    <phoneticPr fontId="110"/>
  </si>
  <si>
    <t>設備（部材）費</t>
    <rPh sb="0" eb="2">
      <t>セツビ</t>
    </rPh>
    <rPh sb="3" eb="5">
      <t>ブザイ</t>
    </rPh>
    <rPh sb="6" eb="7">
      <t>ヒ</t>
    </rPh>
    <phoneticPr fontId="110"/>
  </si>
  <si>
    <t>工事費</t>
    <rPh sb="0" eb="2">
      <t>コウジ</t>
    </rPh>
    <rPh sb="2" eb="3">
      <t>ヒ</t>
    </rPh>
    <phoneticPr fontId="110"/>
  </si>
  <si>
    <t>合計</t>
    <rPh sb="0" eb="2">
      <t>ゴウケイ</t>
    </rPh>
    <phoneticPr fontId="110"/>
  </si>
  <si>
    <t>補助金額（補助対象経費区分ごと）は、小数点以下（１円未満）を切捨てとする。</t>
    <rPh sb="0" eb="2">
      <t>ホジョ</t>
    </rPh>
    <rPh sb="2" eb="4">
      <t>キンガク</t>
    </rPh>
    <rPh sb="5" eb="7">
      <t>ホジョ</t>
    </rPh>
    <rPh sb="7" eb="9">
      <t>タイショウ</t>
    </rPh>
    <rPh sb="9" eb="11">
      <t>ケイヒ</t>
    </rPh>
    <rPh sb="11" eb="13">
      <t>クブン</t>
    </rPh>
    <rPh sb="18" eb="21">
      <t>ショウスウテン</t>
    </rPh>
    <rPh sb="21" eb="23">
      <t>イカ</t>
    </rPh>
    <rPh sb="25" eb="26">
      <t>エン</t>
    </rPh>
    <rPh sb="26" eb="28">
      <t>ミマン</t>
    </rPh>
    <rPh sb="30" eb="32">
      <t>キリス</t>
    </rPh>
    <phoneticPr fontId="110"/>
  </si>
  <si>
    <t>（備考）用紙は日本工業規格Ａ４とし、縦位置とする。</t>
    <phoneticPr fontId="110"/>
  </si>
  <si>
    <t>（別紙１）</t>
    <rPh sb="1" eb="3">
      <t>ベッシ</t>
    </rPh>
    <phoneticPr fontId="110"/>
  </si>
  <si>
    <t>４</t>
    <phoneticPr fontId="3"/>
  </si>
  <si>
    <t>法人・団体名等</t>
    <rPh sb="0" eb="2">
      <t>ホウジン</t>
    </rPh>
    <rPh sb="3" eb="5">
      <t>ダンタイ</t>
    </rPh>
    <rPh sb="5" eb="6">
      <t>メイ</t>
    </rPh>
    <rPh sb="6" eb="7">
      <t>ナド</t>
    </rPh>
    <phoneticPr fontId="3"/>
  </si>
  <si>
    <t>：</t>
    <phoneticPr fontId="3"/>
  </si>
  <si>
    <t>氏名　カナ</t>
    <rPh sb="0" eb="2">
      <t>シメイ</t>
    </rPh>
    <phoneticPr fontId="3"/>
  </si>
  <si>
    <t>氏名　漢字</t>
    <rPh sb="0" eb="2">
      <t>シメイ</t>
    </rPh>
    <rPh sb="3" eb="5">
      <t>カンジ</t>
    </rPh>
    <phoneticPr fontId="3"/>
  </si>
  <si>
    <t>生年月日</t>
    <rPh sb="0" eb="2">
      <t>セイネン</t>
    </rPh>
    <rPh sb="2" eb="4">
      <t>ガッピ</t>
    </rPh>
    <phoneticPr fontId="3"/>
  </si>
  <si>
    <t>性別</t>
    <rPh sb="0" eb="2">
      <t>セイベツ</t>
    </rPh>
    <phoneticPr fontId="3"/>
  </si>
  <si>
    <t>役職名</t>
    <rPh sb="0" eb="3">
      <t>ヤクショクメイ</t>
    </rPh>
    <phoneticPr fontId="3"/>
  </si>
  <si>
    <t>和暦</t>
    <rPh sb="0" eb="2">
      <t>ワレキ</t>
    </rPh>
    <phoneticPr fontId="3"/>
  </si>
  <si>
    <t>（注１）
　申請者が法人又は共同申請者の場合は、役員名簿を提出すること。
　申請者が個人の場合は不要とする。</t>
    <rPh sb="6" eb="8">
      <t>シンセイ</t>
    </rPh>
    <rPh sb="8" eb="9">
      <t>シャ</t>
    </rPh>
    <rPh sb="10" eb="12">
      <t>ホウジン</t>
    </rPh>
    <rPh sb="12" eb="13">
      <t>マタ</t>
    </rPh>
    <rPh sb="20" eb="22">
      <t>バアイ</t>
    </rPh>
    <phoneticPr fontId="3"/>
  </si>
  <si>
    <t>（別紙２）</t>
    <rPh sb="1" eb="3">
      <t>ベッシ</t>
    </rPh>
    <phoneticPr fontId="110"/>
  </si>
  <si>
    <t>(</t>
    <phoneticPr fontId="3"/>
  </si>
  <si>
    <t>５</t>
    <phoneticPr fontId="3"/>
  </si>
  <si>
    <t>／</t>
    <phoneticPr fontId="3"/>
  </si>
  <si>
    <t>６</t>
    <phoneticPr fontId="3"/>
  </si>
  <si>
    <t>暴力団排除に関する誓約事項</t>
    <phoneticPr fontId="3"/>
  </si>
  <si>
    <t>　当社（個人である場合は私、団体である場合は当団体）は、補助金の交付の申請をするに当たって、また、
補助事業の実施期間内及び完了後においては、下記のいずれにも該当しないことを誓約いたします。この誓約が虚偽であり、又はこの誓約に反したことにより、当方が不利益を被ることとなっても、異議は一切申し立てません。</t>
    <phoneticPr fontId="3"/>
  </si>
  <si>
    <t>記</t>
    <phoneticPr fontId="3"/>
  </si>
  <si>
    <t>(１)　法人等（個人、法人又は団体をいう。）が、暴力団（暴力団員による不当な行為の防止に関する
　　　法律（平成３年法律第77号）第２条第２号に規定する暴力団をいう。以下同じ。）であるとき
　　　又は法人等の役員等（個人である場合はその者、法人である場合は役員、団体である場合は
　　　代表者、理事等、その他経営に実質的に関与している者をいう。以下同じ。）が、暴力団員
　　　（同法第２条第６号に規定する暴力団員をいう。以下同じ。）であるとき</t>
    <phoneticPr fontId="3"/>
  </si>
  <si>
    <t xml:space="preserve"> </t>
    <phoneticPr fontId="3"/>
  </si>
  <si>
    <t>(２)　役員等が、自己、自社若しくは第三者の不正の利益を図る目的又は第三者に損害を加える目的を
　　  もって、暴力団又は暴力団員を利用するなどしているとき</t>
    <phoneticPr fontId="3"/>
  </si>
  <si>
    <t>(３)　役員等が、暴力団又は暴力団員に対して、資金等を供給し、又は便宜を供与するなど直接的
　　　あるいは積極的に暴力団の維持、運営に協力し、若しくは関与しているとき</t>
    <phoneticPr fontId="3"/>
  </si>
  <si>
    <t>(４)　役員等が、暴力団又は暴力団員であることを知りながらこれと社会的に非難されるべき関係を
　　　有しているとき</t>
    <phoneticPr fontId="3"/>
  </si>
  <si>
    <t>以上</t>
    <rPh sb="0" eb="2">
      <t>イジョウ</t>
    </rPh>
    <phoneticPr fontId="3"/>
  </si>
  <si>
    <t>（別紙３）</t>
    <rPh sb="1" eb="3">
      <t>ベッシ</t>
    </rPh>
    <phoneticPr fontId="110"/>
  </si>
  <si>
    <t>(</t>
    <phoneticPr fontId="3"/>
  </si>
  <si>
    <t>６</t>
    <phoneticPr fontId="3"/>
  </si>
  <si>
    <t>／</t>
    <phoneticPr fontId="3"/>
  </si>
  <si>
    <t>一般社団法人　環境共創イニシアチブ</t>
    <phoneticPr fontId="3"/>
  </si>
  <si>
    <t>　代　表　理　事　　　赤池　学　殿</t>
  </si>
  <si>
    <t>　私は、補助金の交付の申請を一般社団法人環境共創イニシアチブ（以下「SII」という。）に提出するに当たって、また、
  補助事業の実施期間内及び完了後においては、下記の事項について誓約いたします。
　この誓約が虚偽であり、又はこの誓約に反したことにより、当方が不利益を被ることとなっても、一切異議は申し立てません。</t>
    <phoneticPr fontId="3"/>
  </si>
  <si>
    <t>１.</t>
    <phoneticPr fontId="3"/>
  </si>
  <si>
    <t>交付申請</t>
    <rPh sb="0" eb="2">
      <t>コウフ</t>
    </rPh>
    <rPh sb="2" eb="4">
      <t>シンセイ</t>
    </rPh>
    <phoneticPr fontId="3"/>
  </si>
  <si>
    <t>本事業の交付規程及び公募要領の内容を全て承知の上で、申請者、手続代行者の役割及び要件等について確認し、了承している。</t>
    <rPh sb="26" eb="28">
      <t>シンセイ</t>
    </rPh>
    <rPh sb="28" eb="29">
      <t>シャ</t>
    </rPh>
    <phoneticPr fontId="3"/>
  </si>
  <si>
    <t>２.</t>
  </si>
  <si>
    <t>暴力団排除</t>
    <rPh sb="0" eb="3">
      <t>ボウリョクダン</t>
    </rPh>
    <rPh sb="3" eb="5">
      <t>ハイジョ</t>
    </rPh>
    <phoneticPr fontId="3"/>
  </si>
  <si>
    <t>暴力団排除に関する誓約事項について熟読し、理解の上、これに同意している。</t>
  </si>
  <si>
    <t>３.</t>
    <phoneticPr fontId="3"/>
  </si>
  <si>
    <t>交付決定前の事業着手の禁止</t>
    <rPh sb="0" eb="2">
      <t>コウフ</t>
    </rPh>
    <rPh sb="2" eb="4">
      <t>ケッテイ</t>
    </rPh>
    <rPh sb="4" eb="5">
      <t>マエ</t>
    </rPh>
    <rPh sb="6" eb="8">
      <t>ジギョウ</t>
    </rPh>
    <rPh sb="8" eb="10">
      <t>チャクシュ</t>
    </rPh>
    <rPh sb="11" eb="13">
      <t>キンシ</t>
    </rPh>
    <phoneticPr fontId="3"/>
  </si>
  <si>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3"/>
  </si>
  <si>
    <t>４.</t>
  </si>
  <si>
    <t>重複申請の禁止</t>
    <rPh sb="0" eb="2">
      <t>ジュウフク</t>
    </rPh>
    <rPh sb="2" eb="4">
      <t>シンセイ</t>
    </rPh>
    <rPh sb="5" eb="7">
      <t>キンシ</t>
    </rPh>
    <phoneticPr fontId="3"/>
  </si>
  <si>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3"/>
  </si>
  <si>
    <t>５.</t>
  </si>
  <si>
    <t>申請の無効</t>
    <rPh sb="0" eb="2">
      <t>シンセイ</t>
    </rPh>
    <rPh sb="3" eb="5">
      <t>ムコウ</t>
    </rPh>
    <phoneticPr fontId="3"/>
  </si>
  <si>
    <t>申請書及び添付書類一式について責任をもち、虚偽、不正の記入が一切ないことを確認している。</t>
    <phoneticPr fontId="3"/>
  </si>
  <si>
    <t>万が一、違反する行為が発生した場合の罰則等を理解し、了承している。</t>
    <phoneticPr fontId="3"/>
  </si>
  <si>
    <t>６.</t>
  </si>
  <si>
    <t>個人情報の利用</t>
    <rPh sb="5" eb="7">
      <t>リヨウ</t>
    </rPh>
    <phoneticPr fontId="3"/>
  </si>
  <si>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3"/>
  </si>
  <si>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3"/>
  </si>
  <si>
    <t>ための調査・分析、SIIが作成するパンフレット・事例集、国が行うその他調査業務等に利用されることがあり、</t>
    <phoneticPr fontId="3"/>
  </si>
  <si>
    <t>その場合、国が指定する外部機関に個人情報等が提供されることに同意している。</t>
    <rPh sb="20" eb="21">
      <t>ナド</t>
    </rPh>
    <phoneticPr fontId="3"/>
  </si>
  <si>
    <t>また、本情報が同一の設備等に対し、国から他の補助金を受けていないかを調査するために利用されることに同意している。</t>
    <rPh sb="3" eb="4">
      <t>ホン</t>
    </rPh>
    <rPh sb="4" eb="6">
      <t>ジョウホウ</t>
    </rPh>
    <rPh sb="49" eb="51">
      <t>ドウイ</t>
    </rPh>
    <phoneticPr fontId="3"/>
  </si>
  <si>
    <t>７.</t>
  </si>
  <si>
    <t>申請内容の変更及び取下げ</t>
    <rPh sb="0" eb="2">
      <t>シンセイ</t>
    </rPh>
    <rPh sb="2" eb="4">
      <t>ナイヨウ</t>
    </rPh>
    <rPh sb="5" eb="7">
      <t>ヘンコウ</t>
    </rPh>
    <rPh sb="7" eb="8">
      <t>オヨ</t>
    </rPh>
    <rPh sb="9" eb="11">
      <t>トリサ</t>
    </rPh>
    <phoneticPr fontId="3"/>
  </si>
  <si>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3"/>
  </si>
  <si>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3"/>
  </si>
  <si>
    <t>８.</t>
  </si>
  <si>
    <t>現地調査等の協力</t>
    <rPh sb="0" eb="2">
      <t>ゲンチ</t>
    </rPh>
    <rPh sb="2" eb="4">
      <t>チョウサ</t>
    </rPh>
    <rPh sb="4" eb="5">
      <t>トウ</t>
    </rPh>
    <rPh sb="6" eb="8">
      <t>キョウリョク</t>
    </rPh>
    <phoneticPr fontId="3"/>
  </si>
  <si>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3"/>
  </si>
  <si>
    <t>９.</t>
  </si>
  <si>
    <t>事業の不履行等</t>
    <rPh sb="0" eb="2">
      <t>ジギョウ</t>
    </rPh>
    <rPh sb="3" eb="6">
      <t>フリコウ</t>
    </rPh>
    <rPh sb="6" eb="7">
      <t>トウ</t>
    </rPh>
    <phoneticPr fontId="3"/>
  </si>
  <si>
    <t>申請者、手続代行者がSIIに連絡することを怠ったことにより、事業の不履行等が生じ審査が継続できないとSIIが</t>
    <rPh sb="0" eb="3">
      <t>シンセイシャ</t>
    </rPh>
    <rPh sb="4" eb="6">
      <t>テツヅ</t>
    </rPh>
    <rPh sb="6" eb="9">
      <t>ダイコウシャ</t>
    </rPh>
    <rPh sb="14" eb="16">
      <t>レンラク</t>
    </rPh>
    <rPh sb="21" eb="22">
      <t>オコタ</t>
    </rPh>
    <rPh sb="38" eb="39">
      <t>ショウ</t>
    </rPh>
    <rPh sb="40" eb="42">
      <t>シンサ</t>
    </rPh>
    <rPh sb="43" eb="45">
      <t>ケイゾク</t>
    </rPh>
    <phoneticPr fontId="3"/>
  </si>
  <si>
    <t>判断した場合は、当該申請者の申請及び登録を無効とすることができることを理解し、了承している。</t>
    <rPh sb="35" eb="37">
      <t>リカイ</t>
    </rPh>
    <rPh sb="39" eb="41">
      <t>リョウショウ</t>
    </rPh>
    <phoneticPr fontId="3"/>
  </si>
  <si>
    <t>10.</t>
    <phoneticPr fontId="3"/>
  </si>
  <si>
    <t>免責</t>
    <rPh sb="0" eb="2">
      <t>メンセキ</t>
    </rPh>
    <phoneticPr fontId="3"/>
  </si>
  <si>
    <t>SIIは、ＺＥＨビルダー/プランナー、ＺＥＨデベロッパー、手続代行者、補助事業者（補助事業を行おうとするもの）、</t>
    <rPh sb="41" eb="43">
      <t>ホジョ</t>
    </rPh>
    <rPh sb="43" eb="45">
      <t>ジギョウ</t>
    </rPh>
    <rPh sb="46" eb="47">
      <t>オコナ</t>
    </rPh>
    <phoneticPr fontId="3"/>
  </si>
  <si>
    <t>その他の者との間に生じるトラブルや損害について、一切の関与・責任を負わないことを理解し、了承している。</t>
    <rPh sb="33" eb="34">
      <t>オ</t>
    </rPh>
    <rPh sb="40" eb="42">
      <t>リカイ</t>
    </rPh>
    <rPh sb="44" eb="46">
      <t>リョウショウ</t>
    </rPh>
    <phoneticPr fontId="3"/>
  </si>
  <si>
    <t>11.</t>
    <phoneticPr fontId="3"/>
  </si>
  <si>
    <t>事業の内容変更、終了</t>
    <rPh sb="0" eb="2">
      <t>ジギョウ</t>
    </rPh>
    <rPh sb="3" eb="5">
      <t>ナイヨウ</t>
    </rPh>
    <rPh sb="5" eb="7">
      <t>ヘンコウ</t>
    </rPh>
    <rPh sb="8" eb="10">
      <t>シュウリョウ</t>
    </rPh>
    <phoneticPr fontId="3"/>
  </si>
  <si>
    <t>SIIは、国との協議に基づき、本事業を終了、又はその制度内容の変更を行うことができることを承知している。</t>
    <rPh sb="31" eb="33">
      <t>ヘンコウ</t>
    </rPh>
    <rPh sb="34" eb="35">
      <t>オコナ</t>
    </rPh>
    <rPh sb="45" eb="47">
      <t>ショウチ</t>
    </rPh>
    <phoneticPr fontId="3"/>
  </si>
  <si>
    <t>上記を誓約し、申請内容に間違いがないことを確認した上で署名・捺印します。</t>
    <rPh sb="3" eb="5">
      <t>セイヤク</t>
    </rPh>
    <phoneticPr fontId="3"/>
  </si>
  <si>
    <t>申請者</t>
    <rPh sb="0" eb="3">
      <t>シンセイシャ</t>
    </rPh>
    <phoneticPr fontId="3"/>
  </si>
  <si>
    <t>法人名又は氏名</t>
    <rPh sb="0" eb="2">
      <t>ホウジン</t>
    </rPh>
    <rPh sb="2" eb="3">
      <t>メイ</t>
    </rPh>
    <rPh sb="3" eb="4">
      <t>マタ</t>
    </rPh>
    <rPh sb="5" eb="7">
      <t>シメイ</t>
    </rPh>
    <phoneticPr fontId="110"/>
  </si>
  <si>
    <t>印</t>
    <rPh sb="0" eb="1">
      <t>イン</t>
    </rPh>
    <phoneticPr fontId="3"/>
  </si>
  <si>
    <t>代 表 者 名 等</t>
    <rPh sb="0" eb="1">
      <t>ダイ</t>
    </rPh>
    <rPh sb="2" eb="3">
      <t>オモテ</t>
    </rPh>
    <rPh sb="4" eb="5">
      <t>シャ</t>
    </rPh>
    <rPh sb="6" eb="7">
      <t>メイ</t>
    </rPh>
    <rPh sb="8" eb="9">
      <t>ナド</t>
    </rPh>
    <phoneticPr fontId="110"/>
  </si>
  <si>
    <t>共同申請者</t>
    <rPh sb="0" eb="2">
      <t>キョウドウ</t>
    </rPh>
    <rPh sb="2" eb="4">
      <t>シンセイ</t>
    </rPh>
    <rPh sb="4" eb="5">
      <t>シャ</t>
    </rPh>
    <phoneticPr fontId="3"/>
  </si>
  <si>
    <t>申請種別</t>
    <rPh sb="0" eb="2">
      <t>シンセイ</t>
    </rPh>
    <rPh sb="2" eb="4">
      <t>シュベツ</t>
    </rPh>
    <phoneticPr fontId="110"/>
  </si>
  <si>
    <t>申　請　者</t>
    <phoneticPr fontId="110"/>
  </si>
  <si>
    <t>申請者</t>
    <rPh sb="0" eb="3">
      <t>シンセイシャ</t>
    </rPh>
    <phoneticPr fontId="110"/>
  </si>
  <si>
    <t>平成３０年度　ＺＥＨ＋実証事業</t>
    <rPh sb="0" eb="2">
      <t>ヘイセイ</t>
    </rPh>
    <rPh sb="4" eb="6">
      <t>ネンド</t>
    </rPh>
    <rPh sb="11" eb="13">
      <t>ジッショウ</t>
    </rPh>
    <rPh sb="13" eb="15">
      <t>ジギョウ</t>
    </rPh>
    <phoneticPr fontId="110"/>
  </si>
  <si>
    <t>共 同 申 請 者</t>
    <phoneticPr fontId="110"/>
  </si>
  <si>
    <t>共同申請者</t>
    <rPh sb="0" eb="2">
      <t>キョウドウ</t>
    </rPh>
    <rPh sb="2" eb="5">
      <t>シンセイシャ</t>
    </rPh>
    <phoneticPr fontId="110"/>
  </si>
  <si>
    <t>平成３０年度　戸建分譲ＺＥＨ実証事業</t>
    <rPh sb="0" eb="2">
      <t>ヘイセイ</t>
    </rPh>
    <rPh sb="4" eb="6">
      <t>ネンド</t>
    </rPh>
    <rPh sb="7" eb="9">
      <t>コダテ</t>
    </rPh>
    <rPh sb="9" eb="11">
      <t>ブンジョウ</t>
    </rPh>
    <rPh sb="14" eb="16">
      <t>ジッショウ</t>
    </rPh>
    <rPh sb="16" eb="18">
      <t>ジギョウ</t>
    </rPh>
    <phoneticPr fontId="110"/>
  </si>
  <si>
    <t>共 同 申 請 者（リース亊業者等）</t>
    <phoneticPr fontId="110"/>
  </si>
  <si>
    <t>手続代行者</t>
    <rPh sb="0" eb="2">
      <t>テツヅ</t>
    </rPh>
    <rPh sb="2" eb="4">
      <t>ダイコウ</t>
    </rPh>
    <rPh sb="4" eb="5">
      <t>シャ</t>
    </rPh>
    <phoneticPr fontId="110"/>
  </si>
  <si>
    <t>平成３０年度　高層ＺＥＨ－Ｍ（ゼッチマンション）実証事業</t>
    <rPh sb="0" eb="2">
      <t>ヘイセイ</t>
    </rPh>
    <rPh sb="4" eb="6">
      <t>ネンド</t>
    </rPh>
    <rPh sb="7" eb="9">
      <t>コウソウ</t>
    </rPh>
    <rPh sb="24" eb="26">
      <t>ジッショウ</t>
    </rPh>
    <rPh sb="26" eb="28">
      <t>ジギョウ</t>
    </rPh>
    <phoneticPr fontId="110"/>
  </si>
  <si>
    <t>手 続 代 行 者</t>
    <phoneticPr fontId="110"/>
  </si>
  <si>
    <t>外皮加点仕様</t>
    <rPh sb="0" eb="2">
      <t>ガイヒ</t>
    </rPh>
    <rPh sb="2" eb="4">
      <t>カテン</t>
    </rPh>
    <rPh sb="4" eb="6">
      <t>シヨウ</t>
    </rPh>
    <phoneticPr fontId="3"/>
  </si>
  <si>
    <t>１地域</t>
    <rPh sb="1" eb="3">
      <t>チイキ</t>
    </rPh>
    <phoneticPr fontId="3"/>
  </si>
  <si>
    <t>２地域</t>
    <rPh sb="1" eb="3">
      <t>チイキ</t>
    </rPh>
    <phoneticPr fontId="3"/>
  </si>
  <si>
    <t>３地域</t>
    <rPh sb="1" eb="3">
      <t>チイキ</t>
    </rPh>
    <phoneticPr fontId="3"/>
  </si>
  <si>
    <t>４地域</t>
    <rPh sb="1" eb="3">
      <t>チイキ</t>
    </rPh>
    <phoneticPr fontId="3"/>
  </si>
  <si>
    <t>５地域</t>
    <rPh sb="1" eb="3">
      <t>チイキ</t>
    </rPh>
    <phoneticPr fontId="3"/>
  </si>
  <si>
    <t>６地域</t>
    <rPh sb="1" eb="3">
      <t>チイキ</t>
    </rPh>
    <phoneticPr fontId="3"/>
  </si>
  <si>
    <t>７地域</t>
    <rPh sb="1" eb="3">
      <t>チイキ</t>
    </rPh>
    <phoneticPr fontId="3"/>
  </si>
  <si>
    <t>８地域</t>
    <rPh sb="1" eb="3">
      <t>チイキ</t>
    </rPh>
    <phoneticPr fontId="3"/>
  </si>
  <si>
    <t>１・２地域仕様</t>
  </si>
  <si>
    <t>エアコン仕様</t>
  </si>
  <si>
    <t>連結</t>
    <rPh sb="0" eb="2">
      <t>レンケツ</t>
    </rPh>
    <phoneticPr fontId="3"/>
  </si>
  <si>
    <t>１・２地域エネファーム仕様</t>
  </si>
  <si>
    <t>エネファーム仕様</t>
  </si>
  <si>
    <t>温水暖房エネファーム仕様</t>
  </si>
  <si>
    <t>加点基準値（UA）</t>
    <rPh sb="0" eb="2">
      <t>カテン</t>
    </rPh>
    <rPh sb="2" eb="5">
      <t>キジュンチ</t>
    </rPh>
    <phoneticPr fontId="3"/>
  </si>
  <si>
    <t>温水暖房仕様①</t>
  </si>
  <si>
    <t>温水暖房仕様②</t>
  </si>
  <si>
    <t>１</t>
    <phoneticPr fontId="3"/>
  </si>
  <si>
    <t>３</t>
    <phoneticPr fontId="3"/>
  </si>
  <si>
    <t>４</t>
    <phoneticPr fontId="3"/>
  </si>
  <si>
    <t>５</t>
    <phoneticPr fontId="3"/>
  </si>
  <si>
    <t>７</t>
    <phoneticPr fontId="3"/>
  </si>
  <si>
    <t>８</t>
    <phoneticPr fontId="3"/>
  </si>
  <si>
    <t>仕様１</t>
    <rPh sb="0" eb="2">
      <t>シヨウ</t>
    </rPh>
    <phoneticPr fontId="3"/>
  </si>
  <si>
    <t>㎡あたりのＺＥＨ補助対象費用上限金額</t>
    <rPh sb="14" eb="16">
      <t>ジョウゲン</t>
    </rPh>
    <rPh sb="16" eb="18">
      <t>キンガク</t>
    </rPh>
    <phoneticPr fontId="3"/>
  </si>
  <si>
    <t>無</t>
    <rPh sb="0" eb="1">
      <t>ナシ</t>
    </rPh>
    <phoneticPr fontId="3"/>
  </si>
  <si>
    <t>１</t>
    <phoneticPr fontId="3"/>
  </si>
  <si>
    <t>有</t>
    <rPh sb="0" eb="1">
      <t>ア</t>
    </rPh>
    <phoneticPr fontId="3"/>
  </si>
  <si>
    <t>１</t>
    <phoneticPr fontId="3"/>
  </si>
  <si>
    <t>２</t>
    <phoneticPr fontId="3"/>
  </si>
  <si>
    <t>２</t>
    <phoneticPr fontId="3"/>
  </si>
  <si>
    <t>３</t>
    <phoneticPr fontId="3"/>
  </si>
  <si>
    <t>３</t>
    <phoneticPr fontId="3"/>
  </si>
  <si>
    <t>４</t>
    <phoneticPr fontId="3"/>
  </si>
  <si>
    <t>４</t>
    <phoneticPr fontId="3"/>
  </si>
  <si>
    <t>５</t>
    <phoneticPr fontId="3"/>
  </si>
  <si>
    <t>５</t>
    <phoneticPr fontId="3"/>
  </si>
  <si>
    <t>６</t>
    <phoneticPr fontId="3"/>
  </si>
  <si>
    <t>６</t>
    <phoneticPr fontId="3"/>
  </si>
  <si>
    <t>７</t>
    <phoneticPr fontId="3"/>
  </si>
  <si>
    <t>７</t>
    <phoneticPr fontId="3"/>
  </si>
  <si>
    <t>８</t>
    <phoneticPr fontId="3"/>
  </si>
  <si>
    <t>８</t>
    <phoneticPr fontId="3"/>
  </si>
  <si>
    <t>土地が賃貸の場合は提出</t>
    <rPh sb="0" eb="2">
      <t>トチ</t>
    </rPh>
    <rPh sb="3" eb="5">
      <t>チンタイ</t>
    </rPh>
    <rPh sb="6" eb="8">
      <t>バアイ</t>
    </rPh>
    <rPh sb="9" eb="11">
      <t>テイシュツ</t>
    </rPh>
    <phoneticPr fontId="7"/>
  </si>
  <si>
    <t>財務諸表・決算短信表等の写し
確定申告書の写し（個人申請の場合のみ）</t>
    <rPh sb="15" eb="17">
      <t>カクテイ</t>
    </rPh>
    <rPh sb="17" eb="19">
      <t>シンコク</t>
    </rPh>
    <rPh sb="19" eb="20">
      <t>ショ</t>
    </rPh>
    <rPh sb="21" eb="22">
      <t>ウツ</t>
    </rPh>
    <rPh sb="24" eb="26">
      <t>コジン</t>
    </rPh>
    <rPh sb="26" eb="28">
      <t>シンセイ</t>
    </rPh>
    <rPh sb="29" eb="31">
      <t>バアイ</t>
    </rPh>
    <phoneticPr fontId="7"/>
  </si>
  <si>
    <t>土地賃貸契約書</t>
    <rPh sb="0" eb="2">
      <t>トチ</t>
    </rPh>
    <rPh sb="2" eb="4">
      <t>チンタイ</t>
    </rPh>
    <rPh sb="4" eb="7">
      <t>ケイヤクショ</t>
    </rPh>
    <phoneticPr fontId="7"/>
  </si>
  <si>
    <t>⑧印鑑登録証明書</t>
    <rPh sb="1" eb="3">
      <t>インカン</t>
    </rPh>
    <rPh sb="3" eb="5">
      <t>トウロク</t>
    </rPh>
    <rPh sb="5" eb="8">
      <t>ショウメイショ</t>
    </rPh>
    <phoneticPr fontId="7"/>
  </si>
  <si>
    <t>個人申請者のみ</t>
    <rPh sb="0" eb="2">
      <t>コジン</t>
    </rPh>
    <rPh sb="2" eb="4">
      <t>シンセイ</t>
    </rPh>
    <rPh sb="4" eb="5">
      <t>シャ</t>
    </rPh>
    <phoneticPr fontId="7"/>
  </si>
  <si>
    <t>⑩データ提出CD-ROM</t>
    <rPh sb="4" eb="6">
      <t>テイシュツ</t>
    </rPh>
    <phoneticPr fontId="7"/>
  </si>
  <si>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7"/>
  </si>
  <si>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7"/>
  </si>
  <si>
    <t>年間保温効率(%)</t>
    <rPh sb="0" eb="2">
      <t>ネンカン</t>
    </rPh>
    <rPh sb="2" eb="4">
      <t>ホオン</t>
    </rPh>
    <rPh sb="4" eb="6">
      <t>コウリツ</t>
    </rPh>
    <phoneticPr fontId="3"/>
  </si>
  <si>
    <t>６．エネルギー計測計画図</t>
    <phoneticPr fontId="3"/>
  </si>
  <si>
    <t>７．事業実施工程表</t>
    <rPh sb="2" eb="4">
      <t>ジギョウ</t>
    </rPh>
    <rPh sb="4" eb="6">
      <t>ジッシ</t>
    </rPh>
    <rPh sb="6" eb="8">
      <t>コウテイ</t>
    </rPh>
    <rPh sb="8" eb="9">
      <t>ヒョウ</t>
    </rPh>
    <phoneticPr fontId="3"/>
  </si>
  <si>
    <t>８．　事業予定</t>
    <rPh sb="3" eb="5">
      <t>ジギョウ</t>
    </rPh>
    <rPh sb="5" eb="7">
      <t>ヨテイ</t>
    </rPh>
    <phoneticPr fontId="3"/>
  </si>
  <si>
    <r>
      <t>９．補助事業実施体制</t>
    </r>
    <r>
      <rPr>
        <sz val="12"/>
        <rFont val="ＭＳ Ｐゴシック"/>
        <family val="3"/>
        <charset val="128"/>
        <scheme val="major"/>
      </rPr>
      <t>（組織図等で事業体制を示す）</t>
    </r>
    <rPh sb="2" eb="4">
      <t>ホジョ</t>
    </rPh>
    <rPh sb="4" eb="6">
      <t>ジギョウ</t>
    </rPh>
    <rPh sb="6" eb="8">
      <t>ジッシ</t>
    </rPh>
    <rPh sb="8" eb="10">
      <t>タイセイ</t>
    </rPh>
    <phoneticPr fontId="3"/>
  </si>
  <si>
    <t>１０．概略予算書（まとめ）</t>
    <rPh sb="3" eb="5">
      <t>ガイリャク</t>
    </rPh>
    <rPh sb="5" eb="7">
      <t>ヨサン</t>
    </rPh>
    <rPh sb="7" eb="8">
      <t>ショ</t>
    </rPh>
    <phoneticPr fontId="3"/>
  </si>
  <si>
    <t>　省エネルギー投資促進に向けた支援補助金（住宅・ビルの革新的省エネルギー技術導入促進事業）（ネット・ゼロ・エネルギー・ハウス支援事業）交付規程（以下「交付規程」という。）第４条の規定に基づき、以下のとおり経済産業省からの省エネルギー投資促進に向けた支援補助金（住宅・ビルの革新的省エネルギー技術導入促進事業）交付要綱第３条に基づく国庫補助金に係る交付の申請をします。
　なお、補助金等に係る予算の執行の適正化に関する法律（昭和３０年法律第１７９号）、補助金等に係る予算の執行の適正化に関する法律施行令（昭和３０年政令第２５５号）及び交付規程の定めるところに従うことを承知の上、申請します。</t>
    <phoneticPr fontId="3"/>
  </si>
  <si>
    <t>超高層ＺＥＨ－Ｍ実証事業</t>
    <phoneticPr fontId="110"/>
  </si>
  <si>
    <t>超高層ＺＥＨ－Ｍ（ゼッチ・マンション）実証事業　定型様式１０－１</t>
    <rPh sb="0" eb="1">
      <t>チョウ</t>
    </rPh>
    <rPh sb="1" eb="3">
      <t>コウソウ</t>
    </rPh>
    <rPh sb="19" eb="21">
      <t>ジッショウ</t>
    </rPh>
    <rPh sb="21" eb="23">
      <t>ジギョウ</t>
    </rPh>
    <rPh sb="24" eb="26">
      <t>テイケイ</t>
    </rPh>
    <rPh sb="26" eb="28">
      <t>ヨウシキ</t>
    </rPh>
    <phoneticPr fontId="7"/>
  </si>
  <si>
    <t>超高層ＺＥＨ－Ｍ（ゼッチ・マンション）実証事業　定型様式１０－１</t>
    <phoneticPr fontId="7"/>
  </si>
  <si>
    <t>超高層ＺＥＨ－Ｍ実証事業</t>
    <rPh sb="0" eb="1">
      <t>チョウ</t>
    </rPh>
    <rPh sb="8" eb="10">
      <t>ジッショウ</t>
    </rPh>
    <phoneticPr fontId="7"/>
  </si>
  <si>
    <t>超高層ＺＥＨ－Ｍ（ゼッチ・マンション）実証事業　定型様式１０－１</t>
    <phoneticPr fontId="7"/>
  </si>
  <si>
    <t>超高層ＺＥＨ－Ｍ（ゼッチ・マンション）実証事業　定型様式１０－１</t>
    <phoneticPr fontId="7"/>
  </si>
  <si>
    <t>超高層ＺＥＨ－Ｍ（ゼッチ・マンション）実証事業　定型様式１０－１</t>
    <phoneticPr fontId="7"/>
  </si>
  <si>
    <t>超高層ＺＥＨ－Ｍ（ゼッチ・マンション）実証事業　定型様式１０－１</t>
    <phoneticPr fontId="7"/>
  </si>
  <si>
    <t>概略予算明細書（４年目）</t>
    <rPh sb="0" eb="2">
      <t>ガイリャク</t>
    </rPh>
    <rPh sb="2" eb="4">
      <t>ヨサン</t>
    </rPh>
    <rPh sb="4" eb="7">
      <t>メイサイショ</t>
    </rPh>
    <rPh sb="9" eb="11">
      <t>ネンメ</t>
    </rPh>
    <phoneticPr fontId="3"/>
  </si>
  <si>
    <t>概略予算明細書（５年目）</t>
    <rPh sb="0" eb="2">
      <t>ガイリャク</t>
    </rPh>
    <rPh sb="2" eb="4">
      <t>ヨサン</t>
    </rPh>
    <rPh sb="4" eb="7">
      <t>メイサイショ</t>
    </rPh>
    <rPh sb="9" eb="11">
      <t>ネンメ</t>
    </rPh>
    <phoneticPr fontId="3"/>
  </si>
  <si>
    <t>エネファーム</t>
    <phoneticPr fontId="7"/>
  </si>
  <si>
    <t>種類</t>
    <rPh sb="0" eb="2">
      <t>シュルイ</t>
    </rPh>
    <phoneticPr fontId="7"/>
  </si>
  <si>
    <t>平成３１年度 省エネルギー投資促進に向けた支援補助金
（住宅・ビルの革新的省エネルギー技術導入促進事業）
（ネット・ゼロ・エネルギー・ハウス支援事業）</t>
    <phoneticPr fontId="3"/>
  </si>
  <si>
    <t>平成３１年度 省エネルギー投資促進に向けた支援補助金
（住宅・ビルの革新的省エネルギー技術導入促進事業）
（ネット・ゼロ・エネルギー・ハウス支援事業）
誓約書</t>
    <rPh sb="76" eb="79">
      <t>セイヤクショ</t>
    </rPh>
    <phoneticPr fontId="3"/>
  </si>
  <si>
    <t>インデックス名</t>
    <phoneticPr fontId="7"/>
  </si>
  <si>
    <t>作成
形式</t>
    <phoneticPr fontId="7"/>
  </si>
  <si>
    <t>提出
区分</t>
    <phoneticPr fontId="7"/>
  </si>
  <si>
    <t>定型様式
10-5</t>
    <phoneticPr fontId="7"/>
  </si>
  <si>
    <t>別紙</t>
    <phoneticPr fontId="7"/>
  </si>
  <si>
    <t>定型様式
10-1</t>
    <phoneticPr fontId="7"/>
  </si>
  <si>
    <t>A３サイズでカラー印刷</t>
    <phoneticPr fontId="7"/>
  </si>
  <si>
    <t>５．設備タイプ別設備仕様書</t>
    <phoneticPr fontId="7"/>
  </si>
  <si>
    <t>・導入設備ごとに作成すること</t>
    <phoneticPr fontId="7"/>
  </si>
  <si>
    <t>６．エネルギー計測計画図</t>
    <phoneticPr fontId="7"/>
  </si>
  <si>
    <t>７．事業実施工程表</t>
    <phoneticPr fontId="7"/>
  </si>
  <si>
    <t>８．事業予定
９．補助事業実施体制</t>
    <phoneticPr fontId="7"/>
  </si>
  <si>
    <t>１０．概略予算書（まとめ）</t>
    <phoneticPr fontId="7"/>
  </si>
  <si>
    <t>１１．概略予算明細書（全体）
　　　（１年目）（２年目）（３年目）
　　　（４年目）（５年目）</t>
    <phoneticPr fontId="7"/>
  </si>
  <si>
    <r>
      <t>断熱</t>
    </r>
    <r>
      <rPr>
        <sz val="10"/>
        <color rgb="FF000000"/>
        <rFont val="ＭＳ Ｐ明朝"/>
        <family val="1"/>
        <charset val="128"/>
      </rPr>
      <t>/</t>
    </r>
    <r>
      <rPr>
        <sz val="10"/>
        <color rgb="FF000000"/>
        <rFont val="Meiryo UI"/>
        <family val="3"/>
        <charset val="128"/>
      </rPr>
      <t>空調</t>
    </r>
    <r>
      <rPr>
        <sz val="10"/>
        <color rgb="FF000000"/>
        <rFont val="ＭＳ Ｐ明朝"/>
        <family val="1"/>
        <charset val="128"/>
      </rPr>
      <t>/</t>
    </r>
    <r>
      <rPr>
        <sz val="10"/>
        <color rgb="FF000000"/>
        <rFont val="Meiryo UI"/>
        <family val="3"/>
        <charset val="128"/>
      </rPr>
      <t>給湯</t>
    </r>
    <r>
      <rPr>
        <sz val="10"/>
        <color rgb="FF000000"/>
        <rFont val="ＭＳ Ｐ明朝"/>
        <family val="1"/>
        <charset val="128"/>
      </rPr>
      <t>/</t>
    </r>
    <r>
      <rPr>
        <sz val="10"/>
        <color rgb="FF000000"/>
        <rFont val="Meiryo UI"/>
        <family val="3"/>
        <charset val="128"/>
      </rPr>
      <t>換気</t>
    </r>
    <r>
      <rPr>
        <sz val="10"/>
        <color rgb="FF000000"/>
        <rFont val="ＭＳ Ｐ明朝"/>
        <family val="1"/>
        <charset val="128"/>
      </rPr>
      <t>/</t>
    </r>
    <r>
      <rPr>
        <sz val="10"/>
        <color rgb="FF000000"/>
        <rFont val="Meiryo UI"/>
        <family val="3"/>
        <charset val="128"/>
      </rPr>
      <t>照明
太陽光発電</t>
    </r>
    <r>
      <rPr>
        <sz val="10"/>
        <color rgb="FF000000"/>
        <rFont val="ＭＳ Ｐ明朝"/>
        <family val="1"/>
        <charset val="128"/>
      </rPr>
      <t>/HEMS/MEMS/</t>
    </r>
    <r>
      <rPr>
        <sz val="10"/>
        <color rgb="FF000000"/>
        <rFont val="Meiryo UI"/>
        <family val="3"/>
        <charset val="128"/>
      </rPr>
      <t>その他</t>
    </r>
    <phoneticPr fontId="7"/>
  </si>
  <si>
    <t>・設備ごとに機器表/仕様書またはカタログ等
　を整理する
・設備工事ごとに編集しカラー印刷
（例）空調設備・機器表・設備設置図</t>
    <phoneticPr fontId="7"/>
  </si>
  <si>
    <t>⑨その他</t>
    <phoneticPr fontId="7"/>
  </si>
  <si>
    <t>ファイル表紙及び背表紙に、正しい補助金名が明記していますか</t>
    <phoneticPr fontId="3"/>
  </si>
  <si>
    <r>
      <rPr>
        <sz val="10"/>
        <color rgb="FF0000FF"/>
        <rFont val="ＭＳ Ｐ明朝"/>
        <family val="1"/>
        <charset val="128"/>
      </rPr>
      <t>青文字</t>
    </r>
    <r>
      <rPr>
        <sz val="10"/>
        <rFont val="ＭＳ Ｐ明朝"/>
        <family val="1"/>
        <charset val="128"/>
      </rPr>
      <t>の書類名毎にインデックス(タイトル)を付けた中仕切りを入れていますか</t>
    </r>
    <phoneticPr fontId="7"/>
  </si>
  <si>
    <t>　　●=エクセル</t>
    <phoneticPr fontId="3"/>
  </si>
  <si>
    <t>書類名</t>
    <phoneticPr fontId="3"/>
  </si>
  <si>
    <t>内　　　　　　　　容</t>
    <phoneticPr fontId="3"/>
  </si>
  <si>
    <t>●</t>
    <phoneticPr fontId="3"/>
  </si>
  <si>
    <t>②交付申請書</t>
    <phoneticPr fontId="3"/>
  </si>
  <si>
    <t>●</t>
    <phoneticPr fontId="3"/>
  </si>
  <si>
    <t>（法人申請）
番地表記、漢数字・算用数字、その他「商業登記簿謄本」と一致していますか</t>
    <rPh sb="1" eb="3">
      <t>ホウジン</t>
    </rPh>
    <rPh sb="3" eb="5">
      <t>シンセイ</t>
    </rPh>
    <phoneticPr fontId="3"/>
  </si>
  <si>
    <t>記入した情報に誤りはありませんか</t>
    <phoneticPr fontId="3"/>
  </si>
  <si>
    <t>商業登記簿謄本に記載の商号・名称と一致していますか
㈱等、略表示はしない</t>
    <phoneticPr fontId="3"/>
  </si>
  <si>
    <t>（法人申請）
商業登記簿謄本に記載されている代表者名、役職と一致していますか</t>
    <rPh sb="1" eb="3">
      <t>ホウジン</t>
    </rPh>
    <rPh sb="3" eb="5">
      <t>シンセイ</t>
    </rPh>
    <rPh sb="7" eb="9">
      <t>ショウギョウ</t>
    </rPh>
    <rPh sb="9" eb="12">
      <t>トウキボ</t>
    </rPh>
    <rPh sb="12" eb="14">
      <t>トウホン</t>
    </rPh>
    <rPh sb="22" eb="25">
      <t>ダイヒョウシャ</t>
    </rPh>
    <rPh sb="25" eb="26">
      <t>メイ</t>
    </rPh>
    <rPh sb="27" eb="29">
      <t>ヤクショク</t>
    </rPh>
    <rPh sb="30" eb="32">
      <t>イッチ</t>
    </rPh>
    <phoneticPr fontId="3"/>
  </si>
  <si>
    <t>単年度事業は２０２０年１月２４日以前の日付となっていますか
複数年度事業は２０２０年２月２１日以前の日付となっていますか</t>
    <rPh sb="0" eb="3">
      <t>タンネンド</t>
    </rPh>
    <rPh sb="3" eb="5">
      <t>ジギョウ</t>
    </rPh>
    <rPh sb="10" eb="11">
      <t>ネン</t>
    </rPh>
    <rPh sb="12" eb="13">
      <t>ガツ</t>
    </rPh>
    <rPh sb="15" eb="16">
      <t>ニチ</t>
    </rPh>
    <rPh sb="16" eb="18">
      <t>イゼン</t>
    </rPh>
    <rPh sb="19" eb="21">
      <t>ヒヅケ</t>
    </rPh>
    <rPh sb="30" eb="32">
      <t>フクスウ</t>
    </rPh>
    <rPh sb="32" eb="34">
      <t>ネンド</t>
    </rPh>
    <rPh sb="34" eb="36">
      <t>ジギョウ</t>
    </rPh>
    <rPh sb="41" eb="42">
      <t>ネン</t>
    </rPh>
    <rPh sb="43" eb="44">
      <t>ガツ</t>
    </rPh>
    <rPh sb="46" eb="47">
      <t>ニチ</t>
    </rPh>
    <rPh sb="47" eb="49">
      <t>イゼン</t>
    </rPh>
    <rPh sb="50" eb="52">
      <t>ヒヅケ</t>
    </rPh>
    <phoneticPr fontId="3"/>
  </si>
  <si>
    <t>複数年度の場合
最終事業完了予定日</t>
    <rPh sb="0" eb="2">
      <t>フクスウ</t>
    </rPh>
    <rPh sb="2" eb="4">
      <t>ネンド</t>
    </rPh>
    <rPh sb="5" eb="7">
      <t>バアイ</t>
    </rPh>
    <rPh sb="8" eb="10">
      <t>サイシュウ</t>
    </rPh>
    <rPh sb="10" eb="12">
      <t>ジギョウ</t>
    </rPh>
    <rPh sb="12" eb="14">
      <t>カンリョウ</t>
    </rPh>
    <rPh sb="14" eb="16">
      <t>ヨテイ</t>
    </rPh>
    <rPh sb="16" eb="17">
      <t>ヒ</t>
    </rPh>
    <phoneticPr fontId="3"/>
  </si>
  <si>
    <t>●</t>
    <phoneticPr fontId="3"/>
  </si>
  <si>
    <t>設計費・設備（部材）費・工事費の補助事業に要する経費の金額は、
１０．概略予算書（まとめ）の概略予算明細書（１年目）の、
補助事業に要する経費に表示された金額と一致していますか</t>
    <rPh sb="27" eb="29">
      <t>キンガク</t>
    </rPh>
    <rPh sb="35" eb="37">
      <t>ガイリャク</t>
    </rPh>
    <rPh sb="37" eb="39">
      <t>ヨサン</t>
    </rPh>
    <rPh sb="39" eb="40">
      <t>ショ</t>
    </rPh>
    <rPh sb="46" eb="48">
      <t>ガイリャク</t>
    </rPh>
    <rPh sb="48" eb="50">
      <t>ヨサン</t>
    </rPh>
    <rPh sb="50" eb="53">
      <t>メイサイショ</t>
    </rPh>
    <rPh sb="55" eb="57">
      <t>ネンメ</t>
    </rPh>
    <rPh sb="61" eb="63">
      <t>ホジョ</t>
    </rPh>
    <rPh sb="63" eb="65">
      <t>ジギョウ</t>
    </rPh>
    <rPh sb="66" eb="67">
      <t>ヨウ</t>
    </rPh>
    <rPh sb="69" eb="71">
      <t>ケイヒ</t>
    </rPh>
    <rPh sb="72" eb="74">
      <t>ヒョウジ</t>
    </rPh>
    <rPh sb="77" eb="79">
      <t>キンガク</t>
    </rPh>
    <rPh sb="80" eb="82">
      <t>イッチ</t>
    </rPh>
    <phoneticPr fontId="7"/>
  </si>
  <si>
    <t>設計費・設備（部材）費・工事費の補助対象経費の金額は、
１０．概略予算書（まとめ）の概略予算明細書（１年目）の、補助対象経費に
表示された金額と一致していますか</t>
    <rPh sb="18" eb="20">
      <t>タイショウ</t>
    </rPh>
    <rPh sb="23" eb="25">
      <t>キンガク</t>
    </rPh>
    <rPh sb="31" eb="33">
      <t>ガイリャク</t>
    </rPh>
    <rPh sb="33" eb="35">
      <t>ヨサン</t>
    </rPh>
    <rPh sb="35" eb="36">
      <t>ショ</t>
    </rPh>
    <rPh sb="42" eb="44">
      <t>ガイリャク</t>
    </rPh>
    <rPh sb="44" eb="46">
      <t>ヨサン</t>
    </rPh>
    <rPh sb="46" eb="49">
      <t>メイサイショ</t>
    </rPh>
    <rPh sb="51" eb="53">
      <t>ネンメ</t>
    </rPh>
    <rPh sb="56" eb="58">
      <t>ホジョ</t>
    </rPh>
    <rPh sb="58" eb="60">
      <t>タイショウ</t>
    </rPh>
    <rPh sb="60" eb="62">
      <t>ケイヒ</t>
    </rPh>
    <rPh sb="64" eb="66">
      <t>ヒョウジ</t>
    </rPh>
    <rPh sb="69" eb="71">
      <t>キンガク</t>
    </rPh>
    <rPh sb="72" eb="74">
      <t>イッチ</t>
    </rPh>
    <phoneticPr fontId="7"/>
  </si>
  <si>
    <t>設計費・設備（部材）費・工事費の補助金の額は、１０．概略予算書（まとめ）の
概略予算明細書（１年目）の、補助金の額に表示された金額と一致していますか</t>
    <rPh sb="16" eb="18">
      <t>ホジョ</t>
    </rPh>
    <rPh sb="20" eb="21">
      <t>ガク</t>
    </rPh>
    <rPh sb="26" eb="28">
      <t>ガイリャク</t>
    </rPh>
    <rPh sb="28" eb="30">
      <t>ヨサン</t>
    </rPh>
    <rPh sb="30" eb="31">
      <t>ショ</t>
    </rPh>
    <rPh sb="38" eb="40">
      <t>ガイリャク</t>
    </rPh>
    <rPh sb="40" eb="42">
      <t>ヨサン</t>
    </rPh>
    <rPh sb="42" eb="45">
      <t>メイサイショ</t>
    </rPh>
    <rPh sb="47" eb="49">
      <t>ネンメ</t>
    </rPh>
    <rPh sb="52" eb="55">
      <t>ホジョキン</t>
    </rPh>
    <rPh sb="56" eb="57">
      <t>ガク</t>
    </rPh>
    <rPh sb="58" eb="60">
      <t>ヒョウジ</t>
    </rPh>
    <rPh sb="63" eb="65">
      <t>キンガク</t>
    </rPh>
    <rPh sb="66" eb="68">
      <t>イッチ</t>
    </rPh>
    <phoneticPr fontId="7"/>
  </si>
  <si>
    <t>別紙1　役員名簿</t>
    <phoneticPr fontId="3"/>
  </si>
  <si>
    <t>押印</t>
    <phoneticPr fontId="7"/>
  </si>
  <si>
    <t>書類名</t>
    <phoneticPr fontId="3"/>
  </si>
  <si>
    <t>内　　　　　　　　容</t>
    <phoneticPr fontId="3"/>
  </si>
  <si>
    <t>③実施計画書</t>
    <phoneticPr fontId="3"/>
  </si>
  <si>
    <t>記入した情報に誤りはありませんか</t>
    <phoneticPr fontId="7"/>
  </si>
  <si>
    <t>（４）他の補助金に関する事項</t>
    <phoneticPr fontId="3"/>
  </si>
  <si>
    <t>３.補助事業概要図</t>
    <phoneticPr fontId="3"/>
  </si>
  <si>
    <t>６.エネルギー計測計画図</t>
    <phoneticPr fontId="3"/>
  </si>
  <si>
    <t>凡例等を用いてわかりやすく記載されていますか</t>
    <phoneticPr fontId="7"/>
  </si>
  <si>
    <t>補助事業(当該年度)の
開始及び完了予定日</t>
    <phoneticPr fontId="7"/>
  </si>
  <si>
    <t>８.事業予定</t>
    <rPh sb="2" eb="4">
      <t>ジギョウ</t>
    </rPh>
    <rPh sb="4" eb="6">
      <t>ヨテイ</t>
    </rPh>
    <phoneticPr fontId="3"/>
  </si>
  <si>
    <t>ＺＥＨデベロッパー</t>
    <phoneticPr fontId="3"/>
  </si>
  <si>
    <t>１０.概略予算書
（まとめ）</t>
    <rPh sb="3" eb="5">
      <t>ガイリャク</t>
    </rPh>
    <rPh sb="5" eb="8">
      <t>ヨサンショ</t>
    </rPh>
    <phoneticPr fontId="3"/>
  </si>
  <si>
    <t>参考見積書</t>
    <phoneticPr fontId="3"/>
  </si>
  <si>
    <t>具体的な内容が記載された資料になっていますか</t>
    <phoneticPr fontId="7"/>
  </si>
  <si>
    <t>書　　類　　名</t>
    <phoneticPr fontId="3"/>
  </si>
  <si>
    <t>提出
区分</t>
    <phoneticPr fontId="3"/>
  </si>
  <si>
    <t>内　　　　　　　　容</t>
    <phoneticPr fontId="3"/>
  </si>
  <si>
    <t>写し</t>
    <phoneticPr fontId="3"/>
  </si>
  <si>
    <t>必須</t>
    <rPh sb="0" eb="2">
      <t>ヒッス</t>
    </rPh>
    <phoneticPr fontId="7"/>
  </si>
  <si>
    <t>建物平面図・各階平面図</t>
    <phoneticPr fontId="3"/>
  </si>
  <si>
    <t>断面図または矩計図</t>
    <phoneticPr fontId="3"/>
  </si>
  <si>
    <t>縮尺、床下、床、外壁、開口部、天井、屋根その他断熱性を有する
部分について色塗り等で断熱材位置を図示していますか</t>
    <phoneticPr fontId="7"/>
  </si>
  <si>
    <t>外皮及び設備の仕様書またはカタログ等は、該当ページのコピーを
添付していますか</t>
    <phoneticPr fontId="7"/>
  </si>
  <si>
    <t>⑧印鑑登録証明書</t>
    <rPh sb="1" eb="3">
      <t>インカン</t>
    </rPh>
    <rPh sb="3" eb="5">
      <t>トウロク</t>
    </rPh>
    <rPh sb="5" eb="8">
      <t>ショウメイショ</t>
    </rPh>
    <phoneticPr fontId="3"/>
  </si>
  <si>
    <t>（個人申請）
発行から３カ月以内の写しを添付していますか</t>
    <rPh sb="1" eb="3">
      <t>コジン</t>
    </rPh>
    <rPh sb="3" eb="5">
      <t>シンセイ</t>
    </rPh>
    <rPh sb="7" eb="9">
      <t>ハッコウ</t>
    </rPh>
    <rPh sb="13" eb="14">
      <t>ゲツ</t>
    </rPh>
    <rPh sb="14" eb="16">
      <t>イナイ</t>
    </rPh>
    <rPh sb="17" eb="18">
      <t>ウツ</t>
    </rPh>
    <rPh sb="20" eb="22">
      <t>テンプ</t>
    </rPh>
    <phoneticPr fontId="3"/>
  </si>
  <si>
    <t>⑨その他</t>
    <rPh sb="3" eb="4">
      <t>タ</t>
    </rPh>
    <phoneticPr fontId="3"/>
  </si>
  <si>
    <t>―</t>
    <phoneticPr fontId="7"/>
  </si>
  <si>
    <t>作成形式がエクセルである資料を収録し、補助事業の名称と
補助事業者名を明記していますか</t>
    <rPh sb="0" eb="2">
      <t>サクセイ</t>
    </rPh>
    <rPh sb="2" eb="4">
      <t>ケイシキ</t>
    </rPh>
    <rPh sb="12" eb="14">
      <t>シリョウ</t>
    </rPh>
    <rPh sb="15" eb="17">
      <t>シュウロク</t>
    </rPh>
    <rPh sb="19" eb="21">
      <t>ホジョ</t>
    </rPh>
    <rPh sb="21" eb="23">
      <t>ジギョウ</t>
    </rPh>
    <rPh sb="24" eb="26">
      <t>メイショウ</t>
    </rPh>
    <rPh sb="28" eb="30">
      <t>ホジョ</t>
    </rPh>
    <rPh sb="30" eb="32">
      <t>ジギョウ</t>
    </rPh>
    <rPh sb="32" eb="33">
      <t>シャ</t>
    </rPh>
    <rPh sb="33" eb="34">
      <t>メイ</t>
    </rPh>
    <rPh sb="35" eb="37">
      <t>メイキ</t>
    </rPh>
    <phoneticPr fontId="3"/>
  </si>
  <si>
    <t>印鑑登録証明書</t>
    <phoneticPr fontId="7"/>
  </si>
  <si>
    <t>補助事業である申請であることが特定できる名称にしていますか</t>
    <rPh sb="0" eb="2">
      <t>ホジョ</t>
    </rPh>
    <rPh sb="2" eb="4">
      <t>ジギョウ</t>
    </rPh>
    <rPh sb="7" eb="9">
      <t>シンセイ</t>
    </rPh>
    <rPh sb="15" eb="17">
      <t>トクテイ</t>
    </rPh>
    <rPh sb="20" eb="22">
      <t>メイショウ</t>
    </rPh>
    <phoneticPr fontId="3"/>
  </si>
  <si>
    <r>
      <t>単年度事業は、補助対象の設備機器などを</t>
    </r>
    <r>
      <rPr>
        <sz val="10"/>
        <color rgb="FFFF0000"/>
        <rFont val="ＭＳ Ｐ明朝"/>
        <family val="1"/>
        <charset val="128"/>
      </rPr>
      <t>赤色</t>
    </r>
    <r>
      <rPr>
        <sz val="10"/>
        <rFont val="ＭＳ Ｐ明朝"/>
        <family val="1"/>
        <charset val="128"/>
      </rPr>
      <t>でマーキングしていますか</t>
    </r>
    <rPh sb="0" eb="3">
      <t>タンネンド</t>
    </rPh>
    <rPh sb="3" eb="5">
      <t>ジギョウ</t>
    </rPh>
    <rPh sb="7" eb="9">
      <t>ホジョ</t>
    </rPh>
    <rPh sb="9" eb="11">
      <t>タイショウ</t>
    </rPh>
    <rPh sb="12" eb="14">
      <t>セツビ</t>
    </rPh>
    <rPh sb="14" eb="16">
      <t>キキ</t>
    </rPh>
    <rPh sb="19" eb="21">
      <t>アカイロ</t>
    </rPh>
    <phoneticPr fontId="3"/>
  </si>
  <si>
    <r>
      <t>補助対象の設備機器などを</t>
    </r>
    <r>
      <rPr>
        <sz val="10"/>
        <color rgb="FFFF0000"/>
        <rFont val="ＭＳ Ｐ明朝"/>
        <family val="1"/>
        <charset val="128"/>
      </rPr>
      <t>1年目は赤色</t>
    </r>
    <r>
      <rPr>
        <sz val="10"/>
        <rFont val="ＭＳ Ｐ明朝"/>
        <family val="1"/>
        <charset val="128"/>
      </rPr>
      <t>、</t>
    </r>
    <r>
      <rPr>
        <sz val="10"/>
        <color rgb="FF0070C0"/>
        <rFont val="ＭＳ Ｐ明朝"/>
        <family val="1"/>
        <charset val="128"/>
      </rPr>
      <t>2年目は青色</t>
    </r>
    <r>
      <rPr>
        <sz val="10"/>
        <rFont val="ＭＳ Ｐ明朝"/>
        <family val="1"/>
        <charset val="128"/>
      </rPr>
      <t>、</t>
    </r>
    <r>
      <rPr>
        <sz val="10"/>
        <color rgb="FF00B050"/>
        <rFont val="ＭＳ Ｐ明朝"/>
        <family val="1"/>
        <charset val="128"/>
      </rPr>
      <t xml:space="preserve">3年目は緑色
</t>
    </r>
    <r>
      <rPr>
        <sz val="10"/>
        <color rgb="FFFFC000"/>
        <rFont val="ＭＳ Ｐ明朝"/>
        <family val="1"/>
        <charset val="128"/>
      </rPr>
      <t>4年目はオレンジ</t>
    </r>
    <r>
      <rPr>
        <sz val="10"/>
        <rFont val="ＭＳ Ｐ明朝"/>
        <family val="1"/>
        <charset val="128"/>
      </rPr>
      <t>、</t>
    </r>
    <r>
      <rPr>
        <sz val="10"/>
        <color rgb="FF7030A0"/>
        <rFont val="ＭＳ Ｐ明朝"/>
        <family val="1"/>
        <charset val="128"/>
      </rPr>
      <t>5年目は紫</t>
    </r>
    <r>
      <rPr>
        <sz val="10"/>
        <rFont val="ＭＳ Ｐ明朝"/>
        <family val="1"/>
        <charset val="128"/>
      </rPr>
      <t>に色分けしてマーキングしていますか
また、1年目に設備機器類だけ導入し、2年目に工事を行う場合は、1年目は機器表・機器リストを</t>
    </r>
    <r>
      <rPr>
        <sz val="10"/>
        <color rgb="FFFF0000"/>
        <rFont val="ＭＳ Ｐ明朝"/>
        <family val="1"/>
        <charset val="128"/>
      </rPr>
      <t>赤色</t>
    </r>
    <r>
      <rPr>
        <sz val="10"/>
        <rFont val="ＭＳ Ｐ明朝"/>
        <family val="1"/>
        <charset val="128"/>
      </rPr>
      <t>、設計図の設備機器や配線・配管などを</t>
    </r>
    <r>
      <rPr>
        <sz val="10"/>
        <color rgb="FF0070C0"/>
        <rFont val="ＭＳ Ｐ明朝"/>
        <family val="1"/>
        <charset val="128"/>
      </rPr>
      <t>青色</t>
    </r>
    <r>
      <rPr>
        <sz val="10"/>
        <rFont val="ＭＳ Ｐ明朝"/>
        <family val="1"/>
        <charset val="128"/>
      </rPr>
      <t>で色分けし、設計図に「工事のみ」と注記すること</t>
    </r>
    <rPh sb="0" eb="2">
      <t>ホジョ</t>
    </rPh>
    <rPh sb="2" eb="4">
      <t>タイショウ</t>
    </rPh>
    <rPh sb="5" eb="7">
      <t>セツビ</t>
    </rPh>
    <rPh sb="7" eb="9">
      <t>キキ</t>
    </rPh>
    <rPh sb="13" eb="14">
      <t>ネン</t>
    </rPh>
    <rPh sb="14" eb="15">
      <t>メ</t>
    </rPh>
    <rPh sb="16" eb="18">
      <t>アカイロ</t>
    </rPh>
    <rPh sb="20" eb="22">
      <t>ネンメ</t>
    </rPh>
    <rPh sb="23" eb="25">
      <t>アオイロ</t>
    </rPh>
    <rPh sb="27" eb="29">
      <t>ネンメ</t>
    </rPh>
    <rPh sb="30" eb="32">
      <t>ミドリイロ</t>
    </rPh>
    <rPh sb="34" eb="36">
      <t>ネンメ</t>
    </rPh>
    <rPh sb="43" eb="45">
      <t>ネンメ</t>
    </rPh>
    <rPh sb="46" eb="47">
      <t>ムラサキ</t>
    </rPh>
    <rPh sb="48" eb="50">
      <t>イロワ</t>
    </rPh>
    <rPh sb="69" eb="71">
      <t>ネンメ</t>
    </rPh>
    <rPh sb="72" eb="74">
      <t>セツビ</t>
    </rPh>
    <rPh sb="74" eb="76">
      <t>キキ</t>
    </rPh>
    <rPh sb="76" eb="77">
      <t>ルイ</t>
    </rPh>
    <rPh sb="79" eb="81">
      <t>ドウニュウ</t>
    </rPh>
    <rPh sb="84" eb="86">
      <t>ネンメ</t>
    </rPh>
    <rPh sb="87" eb="89">
      <t>コウジ</t>
    </rPh>
    <rPh sb="90" eb="91">
      <t>オコナ</t>
    </rPh>
    <rPh sb="92" eb="94">
      <t>バアイ</t>
    </rPh>
    <rPh sb="97" eb="99">
      <t>ネンメ</t>
    </rPh>
    <rPh sb="100" eb="102">
      <t>キキ</t>
    </rPh>
    <rPh sb="102" eb="103">
      <t>ヒョウ</t>
    </rPh>
    <rPh sb="104" eb="106">
      <t>キキ</t>
    </rPh>
    <rPh sb="110" eb="112">
      <t>アカイロ</t>
    </rPh>
    <rPh sb="113" eb="116">
      <t>セッケイズ</t>
    </rPh>
    <rPh sb="117" eb="119">
      <t>セツビ</t>
    </rPh>
    <rPh sb="119" eb="121">
      <t>キキ</t>
    </rPh>
    <rPh sb="122" eb="124">
      <t>ハイセン</t>
    </rPh>
    <rPh sb="125" eb="127">
      <t>ハイカン</t>
    </rPh>
    <rPh sb="130" eb="132">
      <t>アオイロ</t>
    </rPh>
    <rPh sb="133" eb="135">
      <t>イロワ</t>
    </rPh>
    <rPh sb="138" eb="141">
      <t>セッケイズ</t>
    </rPh>
    <rPh sb="143" eb="145">
      <t>コウジ</t>
    </rPh>
    <rPh sb="149" eb="150">
      <t>チュウ</t>
    </rPh>
    <rPh sb="150" eb="151">
      <t>キ</t>
    </rPh>
    <phoneticPr fontId="3"/>
  </si>
  <si>
    <t>２年度事業は２０２１年１月２４日以前の日付となっていますか
３年度事業は２０２２年１月２４日以前の日付となっていますか
４年度事業は２０２３年１月２４日以前の日付となっていますか
５年度事業は２０２４年１月２４日以前の日付となっていますか</t>
    <rPh sb="1" eb="3">
      <t>ネンド</t>
    </rPh>
    <rPh sb="3" eb="5">
      <t>ジギョウ</t>
    </rPh>
    <rPh sb="10" eb="11">
      <t>ネン</t>
    </rPh>
    <rPh sb="12" eb="13">
      <t>ガツ</t>
    </rPh>
    <rPh sb="15" eb="16">
      <t>ニチ</t>
    </rPh>
    <rPh sb="16" eb="18">
      <t>イゼン</t>
    </rPh>
    <rPh sb="19" eb="21">
      <t>ヒヅケ</t>
    </rPh>
    <phoneticPr fontId="3"/>
  </si>
  <si>
    <t>最終年度の事業完了予定日（支払完了日）が記載されていますか
・単年度事業は「２０２０年１月２４日以前」
・２年度事業は「２０２１年１月２４日以前」
・３年度事業は「２０２２年１月２４日以前」
・４年度事業は「２０２３年１月２４日以前」
・５年度事業は「２０２４年１月２４日以前」　を事業完了日とする</t>
    <rPh sb="0" eb="2">
      <t>サイシュウ</t>
    </rPh>
    <rPh sb="2" eb="4">
      <t>ネンド</t>
    </rPh>
    <rPh sb="5" eb="7">
      <t>ジギョウ</t>
    </rPh>
    <rPh sb="7" eb="9">
      <t>カンリョウ</t>
    </rPh>
    <rPh sb="9" eb="12">
      <t>ヨテイビ</t>
    </rPh>
    <rPh sb="13" eb="15">
      <t>シハライ</t>
    </rPh>
    <rPh sb="15" eb="17">
      <t>カンリョウ</t>
    </rPh>
    <rPh sb="17" eb="18">
      <t>ヒ</t>
    </rPh>
    <rPh sb="20" eb="22">
      <t>キサイ</t>
    </rPh>
    <rPh sb="31" eb="34">
      <t>タンネンド</t>
    </rPh>
    <rPh sb="34" eb="36">
      <t>ジギョウ</t>
    </rPh>
    <rPh sb="42" eb="43">
      <t>ネン</t>
    </rPh>
    <rPh sb="44" eb="45">
      <t>ガツ</t>
    </rPh>
    <rPh sb="47" eb="48">
      <t>ニチ</t>
    </rPh>
    <rPh sb="48" eb="50">
      <t>イゼン</t>
    </rPh>
    <rPh sb="54" eb="56">
      <t>ネンド</t>
    </rPh>
    <rPh sb="56" eb="58">
      <t>ジギョウ</t>
    </rPh>
    <rPh sb="64" eb="65">
      <t>ネン</t>
    </rPh>
    <rPh sb="66" eb="67">
      <t>ガツ</t>
    </rPh>
    <rPh sb="69" eb="70">
      <t>ニチ</t>
    </rPh>
    <rPh sb="70" eb="72">
      <t>イゼン</t>
    </rPh>
    <rPh sb="76" eb="77">
      <t>ネン</t>
    </rPh>
    <rPh sb="77" eb="78">
      <t>ド</t>
    </rPh>
    <rPh sb="78" eb="80">
      <t>ジギョウ</t>
    </rPh>
    <rPh sb="86" eb="87">
      <t>ネン</t>
    </rPh>
    <rPh sb="88" eb="89">
      <t>ガツ</t>
    </rPh>
    <rPh sb="91" eb="92">
      <t>ニチ</t>
    </rPh>
    <rPh sb="92" eb="94">
      <t>イゼン</t>
    </rPh>
    <phoneticPr fontId="3"/>
  </si>
  <si>
    <t>⑩ＣＤ－ＲＯＭ</t>
    <phoneticPr fontId="3"/>
  </si>
  <si>
    <r>
      <t>１１．概略予算明細書（</t>
    </r>
    <r>
      <rPr>
        <b/>
        <sz val="14"/>
        <color rgb="FFFF0000"/>
        <rFont val="ＭＳ Ｐゴシック"/>
        <family val="3"/>
        <charset val="128"/>
      </rPr>
      <t>全体</t>
    </r>
    <r>
      <rPr>
        <b/>
        <sz val="14"/>
        <rFont val="ＭＳ Ｐゴシック"/>
        <family val="3"/>
        <charset val="128"/>
      </rPr>
      <t>）</t>
    </r>
    <rPh sb="3" eb="5">
      <t>ガイリャク</t>
    </rPh>
    <rPh sb="5" eb="7">
      <t>ヨサン</t>
    </rPh>
    <rPh sb="7" eb="10">
      <t>メイサイショ</t>
    </rPh>
    <rPh sb="11" eb="13">
      <t>ゼンタイ</t>
    </rPh>
    <phoneticPr fontId="3"/>
  </si>
  <si>
    <r>
      <t>１１．概略予算明細書（</t>
    </r>
    <r>
      <rPr>
        <b/>
        <sz val="14"/>
        <color rgb="FFFF0000"/>
        <rFont val="ＭＳ Ｐゴシック"/>
        <family val="3"/>
        <charset val="128"/>
      </rPr>
      <t>１年目</t>
    </r>
    <r>
      <rPr>
        <b/>
        <sz val="14"/>
        <rFont val="ＭＳ Ｐゴシック"/>
        <family val="3"/>
        <charset val="128"/>
      </rPr>
      <t>）</t>
    </r>
    <rPh sb="3" eb="5">
      <t>ガイリャク</t>
    </rPh>
    <rPh sb="5" eb="7">
      <t>ヨサン</t>
    </rPh>
    <rPh sb="7" eb="10">
      <t>メイサイショ</t>
    </rPh>
    <rPh sb="12" eb="14">
      <t>ネンメ</t>
    </rPh>
    <phoneticPr fontId="3"/>
  </si>
  <si>
    <r>
      <t>１１．概略予算明細書（</t>
    </r>
    <r>
      <rPr>
        <b/>
        <sz val="14"/>
        <color rgb="FFFF0000"/>
        <rFont val="ＭＳ Ｐゴシック"/>
        <family val="3"/>
        <charset val="128"/>
      </rPr>
      <t>３年目</t>
    </r>
    <r>
      <rPr>
        <b/>
        <sz val="14"/>
        <rFont val="ＭＳ Ｐゴシック"/>
        <family val="3"/>
        <charset val="128"/>
      </rPr>
      <t>）</t>
    </r>
    <rPh sb="3" eb="5">
      <t>ガイリャク</t>
    </rPh>
    <rPh sb="5" eb="7">
      <t>ヨサン</t>
    </rPh>
    <rPh sb="7" eb="10">
      <t>メイサイショ</t>
    </rPh>
    <rPh sb="12" eb="14">
      <t>ネンメ</t>
    </rPh>
    <phoneticPr fontId="3"/>
  </si>
  <si>
    <r>
      <t>１１．概略予算明細書（</t>
    </r>
    <r>
      <rPr>
        <b/>
        <sz val="14"/>
        <color rgb="FFFF0000"/>
        <rFont val="ＭＳ Ｐゴシック"/>
        <family val="3"/>
        <charset val="128"/>
      </rPr>
      <t>４年目</t>
    </r>
    <r>
      <rPr>
        <b/>
        <sz val="14"/>
        <rFont val="ＭＳ Ｐゴシック"/>
        <family val="3"/>
        <charset val="128"/>
      </rPr>
      <t>）</t>
    </r>
    <rPh sb="3" eb="5">
      <t>ガイリャク</t>
    </rPh>
    <rPh sb="5" eb="7">
      <t>ヨサン</t>
    </rPh>
    <rPh sb="7" eb="10">
      <t>メイサイショ</t>
    </rPh>
    <rPh sb="12" eb="14">
      <t>ネンメ</t>
    </rPh>
    <phoneticPr fontId="3"/>
  </si>
  <si>
    <r>
      <t>１１．概略予算明細書（</t>
    </r>
    <r>
      <rPr>
        <b/>
        <sz val="14"/>
        <color rgb="FFFF0000"/>
        <rFont val="ＭＳ Ｐゴシック"/>
        <family val="3"/>
        <charset val="128"/>
      </rPr>
      <t>５年目</t>
    </r>
    <r>
      <rPr>
        <b/>
        <sz val="14"/>
        <rFont val="ＭＳ Ｐゴシック"/>
        <family val="3"/>
        <charset val="128"/>
      </rPr>
      <t>）</t>
    </r>
    <rPh sb="3" eb="5">
      <t>ガイリャク</t>
    </rPh>
    <rPh sb="5" eb="7">
      <t>ヨサン</t>
    </rPh>
    <rPh sb="7" eb="10">
      <t>メイサイショ</t>
    </rPh>
    <rPh sb="12" eb="14">
      <t>ネンメ</t>
    </rPh>
    <phoneticPr fontId="3"/>
  </si>
  <si>
    <t>１１．「概略予算明細書（当該年度分）」の金額と一致していますか</t>
    <rPh sb="4" eb="6">
      <t>ガイリャク</t>
    </rPh>
    <rPh sb="6" eb="8">
      <t>ヨサン</t>
    </rPh>
    <rPh sb="8" eb="10">
      <t>メイサイ</t>
    </rPh>
    <rPh sb="10" eb="11">
      <t>ショ</t>
    </rPh>
    <rPh sb="12" eb="14">
      <t>トウガイ</t>
    </rPh>
    <rPh sb="14" eb="16">
      <t>ネンド</t>
    </rPh>
    <rPh sb="16" eb="17">
      <t>ブン</t>
    </rPh>
    <rPh sb="20" eb="22">
      <t>キンガク</t>
    </rPh>
    <rPh sb="23" eb="25">
      <t>イッチ</t>
    </rPh>
    <phoneticPr fontId="3"/>
  </si>
  <si>
    <t>５.設備タイプ別
　 設備仕様書</t>
    <rPh sb="2" eb="4">
      <t>セツビ</t>
    </rPh>
    <rPh sb="7" eb="8">
      <t>ベツ</t>
    </rPh>
    <rPh sb="11" eb="13">
      <t>セツビ</t>
    </rPh>
    <rPh sb="13" eb="15">
      <t>シヨウ</t>
    </rPh>
    <rPh sb="15" eb="16">
      <t>ショ</t>
    </rPh>
    <phoneticPr fontId="7"/>
  </si>
  <si>
    <t>７.事業実施工程表</t>
    <rPh sb="2" eb="4">
      <t>ジギョウ</t>
    </rPh>
    <rPh sb="4" eb="6">
      <t>ジッシ</t>
    </rPh>
    <rPh sb="6" eb="8">
      <t>コウテイ</t>
    </rPh>
    <rPh sb="8" eb="9">
      <t>ヒョウ</t>
    </rPh>
    <phoneticPr fontId="3"/>
  </si>
  <si>
    <t>当該年度の事業完了予定日（支払完了日）が記載されていますか
・単年度事業は「２０２０年１月２４日以前」
・複数年度事業は「２０２０年２月２１日以前」　を事業完了日とする</t>
    <rPh sb="0" eb="2">
      <t>トウガイ</t>
    </rPh>
    <rPh sb="2" eb="4">
      <t>ネンド</t>
    </rPh>
    <rPh sb="5" eb="7">
      <t>ジギョウ</t>
    </rPh>
    <rPh sb="7" eb="9">
      <t>カンリョウ</t>
    </rPh>
    <rPh sb="9" eb="12">
      <t>ヨテイビ</t>
    </rPh>
    <rPh sb="13" eb="15">
      <t>シハライ</t>
    </rPh>
    <rPh sb="15" eb="17">
      <t>カンリョウ</t>
    </rPh>
    <rPh sb="17" eb="18">
      <t>ヒ</t>
    </rPh>
    <rPh sb="20" eb="22">
      <t>キサイ</t>
    </rPh>
    <rPh sb="53" eb="55">
      <t>フクスウ</t>
    </rPh>
    <rPh sb="55" eb="57">
      <t>ネンド</t>
    </rPh>
    <rPh sb="57" eb="59">
      <t>ジギョウ</t>
    </rPh>
    <rPh sb="65" eb="66">
      <t>ネン</t>
    </rPh>
    <rPh sb="67" eb="68">
      <t>ガツ</t>
    </rPh>
    <rPh sb="70" eb="71">
      <t>ニチ</t>
    </rPh>
    <rPh sb="71" eb="73">
      <t>イゼン</t>
    </rPh>
    <rPh sb="76" eb="78">
      <t>ジギョウ</t>
    </rPh>
    <rPh sb="78" eb="80">
      <t>カンリョウ</t>
    </rPh>
    <rPh sb="80" eb="81">
      <t>ビ</t>
    </rPh>
    <phoneticPr fontId="3"/>
  </si>
  <si>
    <t>　</t>
  </si>
  <si>
    <t>　　　</t>
  </si>
  <si>
    <r>
      <t>１１．概略予算明細書（</t>
    </r>
    <r>
      <rPr>
        <b/>
        <sz val="14"/>
        <color rgb="FFFF0000"/>
        <rFont val="ＭＳ Ｐゴシック"/>
        <family val="3"/>
        <charset val="128"/>
      </rPr>
      <t>２年目</t>
    </r>
    <r>
      <rPr>
        <b/>
        <sz val="14"/>
        <rFont val="ＭＳ Ｐゴシック"/>
        <family val="3"/>
        <charset val="128"/>
      </rPr>
      <t>）</t>
    </r>
    <rPh sb="3" eb="5">
      <t>ガイリャク</t>
    </rPh>
    <rPh sb="5" eb="7">
      <t>ヨサン</t>
    </rPh>
    <rPh sb="7" eb="10">
      <t>メイサイショ</t>
    </rPh>
    <rPh sb="12" eb="14">
      <t>ネンメ</t>
    </rPh>
    <phoneticPr fontId="3"/>
  </si>
  <si>
    <t>　「１１．概略予算明細書（全体），（１年目），（２年目），（３年目），（４年目），（５年目）」各シートの合計欄から数式でリンクされています。</t>
    <rPh sb="9" eb="11">
      <t>メイサイ</t>
    </rPh>
    <rPh sb="47" eb="48">
      <t>カク</t>
    </rPh>
    <rPh sb="52" eb="54">
      <t>ゴウケイ</t>
    </rPh>
    <rPh sb="54" eb="55">
      <t>ラン</t>
    </rPh>
    <phoneticPr fontId="3"/>
  </si>
  <si>
    <r>
      <t>補助対象設備を赤でマーキング。複数年度事業は、</t>
    </r>
    <r>
      <rPr>
        <b/>
        <sz val="12"/>
        <color rgb="FFFF0000"/>
        <rFont val="ＭＳ Ｐゴシック"/>
        <family val="3"/>
        <charset val="128"/>
        <scheme val="minor"/>
      </rPr>
      <t>1年目：赤</t>
    </r>
    <r>
      <rPr>
        <b/>
        <sz val="12"/>
        <color rgb="FFFFFF00"/>
        <rFont val="ＭＳ Ｐゴシック"/>
        <family val="3"/>
        <charset val="128"/>
        <scheme val="minor"/>
      </rPr>
      <t>、</t>
    </r>
    <r>
      <rPr>
        <b/>
        <sz val="12"/>
        <color rgb="FF0070C0"/>
        <rFont val="ＭＳ Ｐゴシック"/>
        <family val="3"/>
        <charset val="128"/>
        <scheme val="minor"/>
      </rPr>
      <t>2年目：青</t>
    </r>
    <r>
      <rPr>
        <b/>
        <sz val="12"/>
        <color rgb="FFFFFF00"/>
        <rFont val="ＭＳ Ｐゴシック"/>
        <family val="3"/>
        <charset val="128"/>
        <scheme val="minor"/>
      </rPr>
      <t>、</t>
    </r>
    <r>
      <rPr>
        <b/>
        <sz val="12"/>
        <color rgb="FF00B050"/>
        <rFont val="ＭＳ Ｐゴシック"/>
        <family val="3"/>
        <charset val="128"/>
        <scheme val="minor"/>
      </rPr>
      <t>3年目：緑、</t>
    </r>
    <r>
      <rPr>
        <b/>
        <sz val="12"/>
        <color rgb="FFFFC000"/>
        <rFont val="ＭＳ Ｐゴシック"/>
        <family val="3"/>
        <charset val="128"/>
        <scheme val="minor"/>
      </rPr>
      <t>４年目：オレンジ</t>
    </r>
    <r>
      <rPr>
        <b/>
        <sz val="12"/>
        <color rgb="FF00B050"/>
        <rFont val="ＭＳ Ｐゴシック"/>
        <family val="3"/>
        <charset val="128"/>
        <scheme val="minor"/>
      </rPr>
      <t>、</t>
    </r>
    <r>
      <rPr>
        <b/>
        <sz val="12"/>
        <color rgb="FF7030A0"/>
        <rFont val="ＭＳ Ｐゴシック"/>
        <family val="3"/>
        <charset val="128"/>
        <scheme val="minor"/>
      </rPr>
      <t>５年目：紫</t>
    </r>
    <r>
      <rPr>
        <b/>
        <sz val="12"/>
        <color rgb="FFFFFF00"/>
        <rFont val="ＭＳ Ｐゴシック"/>
        <family val="3"/>
        <charset val="128"/>
        <scheme val="minor"/>
      </rPr>
      <t xml:space="preserve"> に色分けする</t>
    </r>
    <rPh sb="42" eb="44">
      <t>ネンメ</t>
    </rPh>
    <rPh sb="51" eb="53">
      <t>ネンメ</t>
    </rPh>
    <rPh sb="54" eb="55">
      <t>ムラサキ</t>
    </rPh>
    <phoneticPr fontId="7"/>
  </si>
  <si>
    <t>◆４年度事業の場合は（全体）シートと（１年目），（２年目），（３年目），（４年目）を作成してください。</t>
    <rPh sb="2" eb="3">
      <t>ネン</t>
    </rPh>
    <rPh sb="3" eb="4">
      <t>ド</t>
    </rPh>
    <rPh sb="4" eb="6">
      <t>ジギョウ</t>
    </rPh>
    <rPh sb="7" eb="9">
      <t>バアイ</t>
    </rPh>
    <rPh sb="20" eb="22">
      <t>ネンメ</t>
    </rPh>
    <rPh sb="38" eb="40">
      <t>ネンメ</t>
    </rPh>
    <rPh sb="42" eb="44">
      <t>サクセイ</t>
    </rPh>
    <phoneticPr fontId="3"/>
  </si>
  <si>
    <t>◆５年度事業の場合は（全体）シートと（１年目），（２年目），（３年目），（４年目），（５年目）を作成してください。</t>
    <rPh sb="2" eb="3">
      <t>ネン</t>
    </rPh>
    <rPh sb="3" eb="4">
      <t>ド</t>
    </rPh>
    <rPh sb="4" eb="6">
      <t>ジギョウ</t>
    </rPh>
    <rPh sb="7" eb="9">
      <t>バアイ</t>
    </rPh>
    <rPh sb="20" eb="22">
      <t>ネンメ</t>
    </rPh>
    <rPh sb="38" eb="40">
      <t>ネンメ</t>
    </rPh>
    <rPh sb="44" eb="46">
      <t>ネンメ</t>
    </rPh>
    <rPh sb="48" eb="50">
      <t>サクセイ</t>
    </rPh>
    <phoneticPr fontId="3"/>
  </si>
  <si>
    <t>１）事業全体の予定</t>
    <rPh sb="2" eb="4">
      <t>ジギョウ</t>
    </rPh>
    <rPh sb="4" eb="6">
      <t>ゼンタイ</t>
    </rPh>
    <rPh sb="7" eb="9">
      <t>ヨテイ</t>
    </rPh>
    <phoneticPr fontId="7"/>
  </si>
  <si>
    <t>２）補助事業の予定</t>
    <rPh sb="2" eb="4">
      <t>ホジョ</t>
    </rPh>
    <rPh sb="4" eb="6">
      <t>ジギョウ</t>
    </rPh>
    <rPh sb="7" eb="9">
      <t>ヨテイ</t>
    </rPh>
    <phoneticPr fontId="7"/>
  </si>
  <si>
    <t>事業全体</t>
    <rPh sb="0" eb="2">
      <t>ジギョウ</t>
    </rPh>
    <rPh sb="2" eb="4">
      <t>ゼンタイ</t>
    </rPh>
    <phoneticPr fontId="3"/>
  </si>
  <si>
    <t>契約日</t>
    <rPh sb="0" eb="3">
      <t>ケイヤクビ</t>
    </rPh>
    <phoneticPr fontId="7"/>
  </si>
  <si>
    <t>着手日</t>
    <rPh sb="0" eb="2">
      <t>チャクシュ</t>
    </rPh>
    <rPh sb="2" eb="3">
      <t>ビ</t>
    </rPh>
    <phoneticPr fontId="7"/>
  </si>
  <si>
    <t>完了日</t>
    <rPh sb="0" eb="2">
      <t>カンリョウ</t>
    </rPh>
    <rPh sb="2" eb="3">
      <t>ビ</t>
    </rPh>
    <phoneticPr fontId="7"/>
  </si>
  <si>
    <t>設計</t>
    <rPh sb="0" eb="2">
      <t>セッケイ</t>
    </rPh>
    <phoneticPr fontId="7"/>
  </si>
  <si>
    <t>工事</t>
    <rPh sb="0" eb="2">
      <t>コウジ</t>
    </rPh>
    <phoneticPr fontId="7"/>
  </si>
  <si>
    <t>複数年度における
当該年度</t>
    <rPh sb="0" eb="2">
      <t>フクスウ</t>
    </rPh>
    <rPh sb="2" eb="4">
      <t>ネンド</t>
    </rPh>
    <rPh sb="9" eb="11">
      <t>トウガイ</t>
    </rPh>
    <rPh sb="11" eb="13">
      <t>ネンド</t>
    </rPh>
    <phoneticPr fontId="7"/>
  </si>
  <si>
    <t>〒</t>
    <phoneticPr fontId="3"/>
  </si>
  <si>
    <t>-</t>
    <phoneticPr fontId="3"/>
  </si>
  <si>
    <t>作成形式がEXCELであるものをCD-ROMに保存し
提出する</t>
    <rPh sb="0" eb="2">
      <t>サクセイ</t>
    </rPh>
    <rPh sb="2" eb="4">
      <t>ケイシキ</t>
    </rPh>
    <rPh sb="23" eb="25">
      <t>ホゾン</t>
    </rPh>
    <rPh sb="27" eb="29">
      <t>テイシュツ</t>
    </rPh>
    <phoneticPr fontId="7"/>
  </si>
  <si>
    <t>提出書類チェックシート（超高層ZEH－M)</t>
    <rPh sb="0" eb="2">
      <t>テイシュツ</t>
    </rPh>
    <rPh sb="2" eb="4">
      <t>ショルイ</t>
    </rPh>
    <rPh sb="12" eb="15">
      <t>チョウコウソウ</t>
    </rPh>
    <phoneticPr fontId="3"/>
  </si>
  <si>
    <r>
      <t>補助対象設備を</t>
    </r>
    <r>
      <rPr>
        <sz val="10"/>
        <color rgb="FFFF0000"/>
        <rFont val="ＭＳ Ｐ明朝"/>
        <family val="1"/>
        <charset val="128"/>
      </rPr>
      <t>赤</t>
    </r>
    <r>
      <rPr>
        <sz val="10"/>
        <rFont val="ＭＳ Ｐ明朝"/>
        <family val="1"/>
        <charset val="128"/>
      </rPr>
      <t>でマーキングされていますか
補助対象設備は、</t>
    </r>
    <r>
      <rPr>
        <sz val="10"/>
        <color rgb="FFFF0000"/>
        <rFont val="ＭＳ Ｐ明朝"/>
        <family val="1"/>
        <charset val="128"/>
      </rPr>
      <t>1年目：赤</t>
    </r>
    <r>
      <rPr>
        <sz val="10"/>
        <rFont val="ＭＳ Ｐ明朝"/>
        <family val="1"/>
        <charset val="128"/>
      </rPr>
      <t>、</t>
    </r>
    <r>
      <rPr>
        <sz val="10"/>
        <color rgb="FF0070C0"/>
        <rFont val="ＭＳ Ｐ明朝"/>
        <family val="1"/>
        <charset val="128"/>
      </rPr>
      <t>2年目：青</t>
    </r>
    <r>
      <rPr>
        <sz val="10"/>
        <rFont val="ＭＳ Ｐ明朝"/>
        <family val="1"/>
        <charset val="128"/>
      </rPr>
      <t>、</t>
    </r>
    <r>
      <rPr>
        <sz val="10"/>
        <color rgb="FF00B050"/>
        <rFont val="ＭＳ Ｐ明朝"/>
        <family val="1"/>
        <charset val="128"/>
      </rPr>
      <t>3年目：緑</t>
    </r>
    <r>
      <rPr>
        <sz val="10"/>
        <rFont val="ＭＳ Ｐ明朝"/>
        <family val="1"/>
        <charset val="128"/>
      </rPr>
      <t xml:space="preserve"> </t>
    </r>
    <r>
      <rPr>
        <sz val="10"/>
        <color rgb="FFFFC000"/>
        <rFont val="ＭＳ Ｐ明朝"/>
        <family val="1"/>
        <charset val="128"/>
      </rPr>
      <t>4年目：オレンジ</t>
    </r>
    <r>
      <rPr>
        <sz val="10"/>
        <rFont val="ＭＳ Ｐ明朝"/>
        <family val="1"/>
        <charset val="128"/>
      </rPr>
      <t xml:space="preserve"> 
</t>
    </r>
    <r>
      <rPr>
        <sz val="10"/>
        <color rgb="FF7030A0"/>
        <rFont val="ＭＳ Ｐ明朝"/>
        <family val="1"/>
        <charset val="128"/>
      </rPr>
      <t>5年目：紫</t>
    </r>
    <r>
      <rPr>
        <sz val="10"/>
        <rFont val="ＭＳ Ｐ明朝"/>
        <family val="1"/>
        <charset val="128"/>
      </rPr>
      <t>に色分けする</t>
    </r>
    <rPh sb="0" eb="2">
      <t>ホジョ</t>
    </rPh>
    <rPh sb="2" eb="4">
      <t>タイショウ</t>
    </rPh>
    <rPh sb="4" eb="6">
      <t>セツビ</t>
    </rPh>
    <rPh sb="7" eb="8">
      <t>アカ</t>
    </rPh>
    <rPh sb="49" eb="51">
      <t>ネンメ</t>
    </rPh>
    <rPh sb="59" eb="61">
      <t>ネンメ</t>
    </rPh>
    <rPh sb="62" eb="63">
      <t>ムラサキ</t>
    </rPh>
    <phoneticPr fontId="7"/>
  </si>
  <si>
    <t>９.補助事業
   実施体制</t>
    <rPh sb="2" eb="4">
      <t>ホジョ</t>
    </rPh>
    <rPh sb="4" eb="6">
      <t>ジギョウ</t>
    </rPh>
    <rPh sb="10" eb="12">
      <t>ジッシ</t>
    </rPh>
    <rPh sb="12" eb="14">
      <t>タイセイ</t>
    </rPh>
    <phoneticPr fontId="3"/>
  </si>
  <si>
    <t>（２）ZEHデベロッパー
     登録情報</t>
    <rPh sb="18" eb="20">
      <t>トウロク</t>
    </rPh>
    <rPh sb="20" eb="22">
      <t>ジョウホウ</t>
    </rPh>
    <phoneticPr fontId="3"/>
  </si>
  <si>
    <t>自動反映元の「１１．概略予算明細書（全体）（１年目）（２年目）（３年目）
(４年目）（５年目）」それぞれの金額と整合がとれていますか</t>
    <rPh sb="0" eb="2">
      <t>ジドウ</t>
    </rPh>
    <rPh sb="2" eb="4">
      <t>ハンエイ</t>
    </rPh>
    <rPh sb="4" eb="5">
      <t>モト</t>
    </rPh>
    <rPh sb="10" eb="12">
      <t>ガイリャク</t>
    </rPh>
    <rPh sb="12" eb="14">
      <t>ヨサン</t>
    </rPh>
    <rPh sb="14" eb="17">
      <t>メイサイショ</t>
    </rPh>
    <rPh sb="18" eb="20">
      <t>ゼンタイ</t>
    </rPh>
    <rPh sb="23" eb="25">
      <t>ネンメ</t>
    </rPh>
    <rPh sb="28" eb="30">
      <t>ネンメ</t>
    </rPh>
    <rPh sb="33" eb="35">
      <t>ネンメ</t>
    </rPh>
    <rPh sb="39" eb="41">
      <t>ネンメ</t>
    </rPh>
    <rPh sb="44" eb="46">
      <t>ネンメ</t>
    </rPh>
    <rPh sb="53" eb="55">
      <t>キンガク</t>
    </rPh>
    <rPh sb="56" eb="58">
      <t>セイゴウ</t>
    </rPh>
    <phoneticPr fontId="3"/>
  </si>
  <si>
    <t>「１１.概略予算明細書（全体）（１年目）（２年目）（３年目）(４年目）（５年目）
（集計）/（内訳）」の作成根拠となる参考見積書を添付してください</t>
    <rPh sb="4" eb="6">
      <t>ガイリャク</t>
    </rPh>
    <rPh sb="6" eb="8">
      <t>ヨサン</t>
    </rPh>
    <rPh sb="8" eb="11">
      <t>メイサイショ</t>
    </rPh>
    <rPh sb="12" eb="14">
      <t>ゼンタイ</t>
    </rPh>
    <rPh sb="17" eb="19">
      <t>ネンメ</t>
    </rPh>
    <rPh sb="22" eb="24">
      <t>ネンメ</t>
    </rPh>
    <rPh sb="27" eb="29">
      <t>ネンメ</t>
    </rPh>
    <rPh sb="42" eb="44">
      <t>シュウケイ</t>
    </rPh>
    <rPh sb="47" eb="49">
      <t>ウチワケ</t>
    </rPh>
    <rPh sb="52" eb="54">
      <t>サクセイ</t>
    </rPh>
    <rPh sb="54" eb="56">
      <t>コンキョ</t>
    </rPh>
    <rPh sb="59" eb="61">
      <t>サンコウ</t>
    </rPh>
    <rPh sb="61" eb="64">
      <t>ミツモリショ</t>
    </rPh>
    <rPh sb="65" eb="67">
      <t>テンプ</t>
    </rPh>
    <phoneticPr fontId="7"/>
  </si>
  <si>
    <t>１１.概略予算明細書
（全体）（１年目）（２年目）（３年目）(４年目）（５年目）</t>
    <rPh sb="7" eb="9">
      <t>メイサイ</t>
    </rPh>
    <phoneticPr fontId="3"/>
  </si>
  <si>
    <r>
      <t>補助対象設備は、</t>
    </r>
    <r>
      <rPr>
        <sz val="10"/>
        <color rgb="FFFF0000"/>
        <rFont val="ＭＳ Ｐ明朝"/>
        <family val="1"/>
        <charset val="128"/>
      </rPr>
      <t>1年目：赤</t>
    </r>
    <r>
      <rPr>
        <sz val="10"/>
        <rFont val="ＭＳ Ｐ明朝"/>
        <family val="1"/>
        <charset val="128"/>
      </rPr>
      <t>、</t>
    </r>
    <r>
      <rPr>
        <sz val="10"/>
        <color rgb="FF0070C0"/>
        <rFont val="ＭＳ Ｐ明朝"/>
        <family val="1"/>
        <charset val="128"/>
      </rPr>
      <t>2年目：青</t>
    </r>
    <r>
      <rPr>
        <sz val="10"/>
        <rFont val="ＭＳ Ｐ明朝"/>
        <family val="1"/>
        <charset val="128"/>
      </rPr>
      <t>、</t>
    </r>
    <r>
      <rPr>
        <sz val="10"/>
        <color rgb="FF00B050"/>
        <rFont val="ＭＳ Ｐ明朝"/>
        <family val="1"/>
        <charset val="128"/>
      </rPr>
      <t>3年目：緑</t>
    </r>
    <r>
      <rPr>
        <sz val="10"/>
        <rFont val="ＭＳ Ｐ明朝"/>
        <family val="1"/>
        <charset val="128"/>
      </rPr>
      <t>、</t>
    </r>
    <r>
      <rPr>
        <sz val="10"/>
        <color rgb="FFFFC000"/>
        <rFont val="ＭＳ Ｐ明朝"/>
        <family val="1"/>
        <charset val="128"/>
      </rPr>
      <t xml:space="preserve">4年目はオレンジ
</t>
    </r>
    <r>
      <rPr>
        <sz val="10"/>
        <color rgb="FF7030A0"/>
        <rFont val="ＭＳ Ｐ明朝"/>
        <family val="1"/>
        <charset val="128"/>
      </rPr>
      <t>5年目は紫</t>
    </r>
    <r>
      <rPr>
        <sz val="10"/>
        <rFont val="ＭＳ Ｐ明朝"/>
        <family val="1"/>
        <charset val="128"/>
      </rPr>
      <t>に色分けする</t>
    </r>
    <phoneticPr fontId="7"/>
  </si>
  <si>
    <t>財務諸表・決算短信表等の写し
確定申告書の写し※（個人申請の場合）</t>
    <phoneticPr fontId="7"/>
  </si>
  <si>
    <t>平成３１年度　超高層ＺＥＨ－Ｍ実証事業</t>
    <rPh sb="0" eb="2">
      <t>ヘイセイ</t>
    </rPh>
    <rPh sb="4" eb="6">
      <t>ネンド</t>
    </rPh>
    <rPh sb="7" eb="10">
      <t>チョウコウソウ</t>
    </rPh>
    <rPh sb="15" eb="17">
      <t>ジッショウ</t>
    </rPh>
    <rPh sb="17" eb="19">
      <t>ジギョウ</t>
    </rPh>
    <phoneticPr fontId="7"/>
  </si>
  <si>
    <t>（注２）
　役員名簿については、氏名カナ（全角、姓と名の間は半角で１マス空け）、氏名漢字（全角、姓と名の間は半角で１マス空け）、
　生年月日（全角で大正はＴ、昭和はＳ、平成はＨ、数字は２桁全角）、性別（全角で男性はＭ、女性はＦ）、会社名及び役職名を
　記載する。
　また、外国人については、氏名漢字欄にはアルファベットを、氏名カナ欄は当該アルファベットのカナ読みを記載すること。</t>
    <rPh sb="101" eb="102">
      <t>ゼン</t>
    </rPh>
    <rPh sb="147" eb="149">
      <t>カンジ</t>
    </rPh>
    <phoneticPr fontId="3"/>
  </si>
  <si>
    <t>◆単年度事業の場合は（全体）シートと（１年目）を作成してください。</t>
    <rPh sb="1" eb="4">
      <t>タンネンド</t>
    </rPh>
    <rPh sb="4" eb="6">
      <t>ジギョウ</t>
    </rPh>
    <rPh sb="7" eb="9">
      <t>バアイ</t>
    </rPh>
    <rPh sb="24" eb="26">
      <t>サクセイ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</si>
</sst>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176" formatCode="#.###"/>
    <numFmt numFmtId="177" formatCode="[DBNum3]0"/>
    <numFmt numFmtId="178" formatCode="#,##0;&quot;▲ &quot;#,##0"/>
    <numFmt numFmtId="179" formatCode="0.0"/>
    <numFmt numFmtId="180" formatCode="#,##0_);[Red]\(#,##0\)"/>
    <numFmt numFmtId="181" formatCode="0.000"/>
    <numFmt numFmtId="182" formatCode="yyyy/mm/dd"/>
    <numFmt numFmtId="183" formatCode="hh&quot;時&quot;mm&quot;分&quot;"/>
    <numFmt numFmtId="184" formatCode="0_);[Red]\(0\)"/>
    <numFmt numFmtId="185" formatCode="0_ "/>
  </numFmts>
  <fonts count="134"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1"/>
      <color theme="1"/>
      <name val="ＭＳ Ｐゴシック"/>
      <family val="3"/>
      <charset val="128"/>
      <scheme val="minor"/>
    </font>
    <font>
      <sz val="11"/>
      <color indexed="8"/>
      <name val="ＭＳ Ｐゴシック"/>
      <family val="3"/>
      <charset val="128"/>
    </font>
    <font>
      <sz val="6"/>
      <name val="ＭＳ Ｐゴシック"/>
      <family val="2"/>
      <charset val="128"/>
      <scheme val="minor"/>
    </font>
    <font>
      <sz val="11"/>
      <color rgb="FF000000"/>
      <name val="ＭＳ Ｐゴシック"/>
      <family val="2"/>
      <charset val="128"/>
      <scheme val="minor"/>
    </font>
    <font>
      <sz val="15"/>
      <name val="ＭＳ Ｐゴシック"/>
      <family val="3"/>
      <charset val="128"/>
    </font>
    <font>
      <sz val="15"/>
      <color theme="1"/>
      <name val="ＭＳ Ｐゴシック"/>
      <family val="2"/>
      <charset val="128"/>
      <scheme val="minor"/>
    </font>
    <font>
      <b/>
      <sz val="20"/>
      <name val="ＭＳ Ｐゴシック"/>
      <family val="3"/>
      <charset val="128"/>
    </font>
    <font>
      <sz val="20"/>
      <name val="ＭＳ Ｐゴシック"/>
      <family val="3"/>
      <charset val="128"/>
    </font>
    <font>
      <sz val="20"/>
      <color theme="1"/>
      <name val="ＭＳ Ｐゴシック"/>
      <family val="2"/>
      <charset val="128"/>
      <scheme val="minor"/>
    </font>
    <font>
      <sz val="20"/>
      <name val="ＭＳ Ｐゴシック"/>
      <family val="3"/>
      <charset val="128"/>
      <scheme val="major"/>
    </font>
    <font>
      <sz val="20"/>
      <color theme="0"/>
      <name val="ＭＳ Ｐゴシック"/>
      <family val="3"/>
      <charset val="128"/>
    </font>
    <font>
      <sz val="20"/>
      <color theme="0"/>
      <name val="ＭＳ Ｐゴシック"/>
      <family val="2"/>
      <charset val="128"/>
      <scheme val="minor"/>
    </font>
    <font>
      <sz val="20"/>
      <color theme="0"/>
      <name val="ＭＳ Ｐゴシック"/>
      <family val="3"/>
      <charset val="128"/>
      <scheme val="minor"/>
    </font>
    <font>
      <sz val="19"/>
      <color theme="0"/>
      <name val="ＭＳ Ｐゴシック"/>
      <family val="3"/>
      <charset val="128"/>
    </font>
    <font>
      <sz val="18"/>
      <color theme="0"/>
      <name val="ＭＳ Ｐゴシック"/>
      <family val="3"/>
      <charset val="128"/>
    </font>
    <font>
      <sz val="8"/>
      <name val="ＭＳ Ｐ明朝"/>
      <family val="1"/>
      <charset val="128"/>
    </font>
    <font>
      <sz val="12"/>
      <name val="ＭＳ Ｐ明朝"/>
      <family val="1"/>
      <charset val="128"/>
    </font>
    <font>
      <sz val="10"/>
      <name val="ＭＳ Ｐ明朝"/>
      <family val="1"/>
      <charset val="128"/>
    </font>
    <font>
      <sz val="9"/>
      <name val="ＭＳ Ｐ明朝"/>
      <family val="1"/>
      <charset val="128"/>
    </font>
    <font>
      <sz val="11"/>
      <color theme="1"/>
      <name val="ＭＳ Ｐ明朝"/>
      <family val="1"/>
      <charset val="128"/>
    </font>
    <font>
      <sz val="9"/>
      <name val="ＭＳ Ｐゴシック"/>
      <family val="3"/>
      <charset val="128"/>
    </font>
    <font>
      <sz val="10"/>
      <name val="ＭＳ Ｐゴシック"/>
      <family val="3"/>
      <charset val="128"/>
    </font>
    <font>
      <b/>
      <sz val="14"/>
      <name val="ＭＳ Ｐ明朝"/>
      <family val="1"/>
      <charset val="128"/>
    </font>
    <font>
      <sz val="14"/>
      <name val="ＭＳ Ｐ明朝"/>
      <family val="1"/>
      <charset val="128"/>
    </font>
    <font>
      <sz val="10"/>
      <color rgb="FFFF0000"/>
      <name val="ＭＳ Ｐ明朝"/>
      <family val="1"/>
      <charset val="128"/>
    </font>
    <font>
      <sz val="10"/>
      <color theme="1"/>
      <name val="ＭＳ Ｐ明朝"/>
      <family val="1"/>
      <charset val="128"/>
    </font>
    <font>
      <b/>
      <sz val="10"/>
      <name val="ＭＳ Ｐ明朝"/>
      <family val="1"/>
      <charset val="128"/>
    </font>
    <font>
      <b/>
      <sz val="11"/>
      <name val="ＭＳ Ｐ明朝"/>
      <family val="1"/>
      <charset val="128"/>
    </font>
    <font>
      <sz val="11"/>
      <name val="ＭＳ Ｐ明朝"/>
      <family val="1"/>
      <charset val="128"/>
    </font>
    <font>
      <sz val="10.5"/>
      <name val="ＭＳ Ｐ明朝"/>
      <family val="1"/>
      <charset val="128"/>
    </font>
    <font>
      <b/>
      <sz val="14"/>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0"/>
      <name val="ＭＳ Ｐゴシック"/>
      <family val="3"/>
      <charset val="128"/>
    </font>
    <font>
      <b/>
      <sz val="12"/>
      <color rgb="FFFFFF00"/>
      <name val="ＭＳ Ｐゴシック"/>
      <family val="3"/>
      <charset val="128"/>
    </font>
    <font>
      <sz val="6"/>
      <name val="ＭＳ ゴシック"/>
      <family val="3"/>
      <charset val="128"/>
    </font>
    <font>
      <u/>
      <sz val="10"/>
      <name val="ＭＳ Ｐ明朝"/>
      <family val="1"/>
      <charset val="128"/>
    </font>
    <font>
      <b/>
      <sz val="11"/>
      <color rgb="FFFFFF00"/>
      <name val="ＭＳ Ｐゴシック"/>
      <family val="3"/>
      <charset val="128"/>
    </font>
    <font>
      <sz val="11"/>
      <color rgb="FFFFFF00"/>
      <name val="ＭＳ Ｐゴシック"/>
      <family val="3"/>
      <charset val="128"/>
    </font>
    <font>
      <b/>
      <u/>
      <sz val="14"/>
      <color indexed="48"/>
      <name val="ＭＳ Ｐ明朝"/>
      <family val="1"/>
      <charset val="128"/>
    </font>
    <font>
      <sz val="12"/>
      <color rgb="FFFFFF00"/>
      <name val="ＭＳ Ｐゴシック"/>
      <family val="3"/>
      <charset val="128"/>
    </font>
    <font>
      <sz val="9"/>
      <color rgb="FF00B050"/>
      <name val="ＭＳ Ｐ明朝"/>
      <family val="1"/>
      <charset val="128"/>
    </font>
    <font>
      <sz val="11"/>
      <color rgb="FF00B050"/>
      <name val="ＭＳ Ｐ明朝"/>
      <family val="1"/>
      <charset val="128"/>
    </font>
    <font>
      <sz val="11"/>
      <color rgb="FF00B050"/>
      <name val="ＭＳ Ｐゴシック"/>
      <family val="3"/>
      <charset val="128"/>
    </font>
    <font>
      <sz val="11"/>
      <color indexed="8"/>
      <name val="ＭＳ Ｐ明朝"/>
      <family val="1"/>
      <charset val="128"/>
    </font>
    <font>
      <b/>
      <sz val="14"/>
      <color rgb="FFFF0000"/>
      <name val="ＭＳ Ｐゴシック"/>
      <family val="3"/>
      <charset val="128"/>
    </font>
    <font>
      <sz val="10"/>
      <color rgb="FFFF0000"/>
      <name val="ＭＳ Ｐゴシック"/>
      <family val="3"/>
      <charset val="128"/>
    </font>
    <font>
      <sz val="10"/>
      <color rgb="FF00B050"/>
      <name val="ＭＳ Ｐ明朝"/>
      <family val="1"/>
      <charset val="128"/>
    </font>
    <font>
      <sz val="17"/>
      <color theme="1"/>
      <name val="ＭＳ Ｐゴシック"/>
      <family val="2"/>
      <charset val="128"/>
      <scheme val="minor"/>
    </font>
    <font>
      <sz val="17"/>
      <color theme="1"/>
      <name val="ＭＳ Ｐゴシック"/>
      <family val="3"/>
      <charset val="128"/>
      <scheme val="minor"/>
    </font>
    <font>
      <sz val="13"/>
      <name val="ＭＳ Ｐ明朝"/>
      <family val="1"/>
      <charset val="128"/>
    </font>
    <font>
      <sz val="7.5"/>
      <name val="ＭＳ Ｐ明朝"/>
      <family val="1"/>
      <charset val="128"/>
    </font>
    <font>
      <sz val="7"/>
      <name val="ＭＳ Ｐ明朝"/>
      <family val="1"/>
      <charset val="128"/>
    </font>
    <font>
      <sz val="9.5"/>
      <name val="ＭＳ Ｐ明朝"/>
      <family val="1"/>
      <charset val="128"/>
    </font>
    <font>
      <sz val="18"/>
      <name val="ＭＳ Ｐゴシック"/>
      <family val="3"/>
      <charset val="128"/>
      <scheme val="minor"/>
    </font>
    <font>
      <sz val="20"/>
      <name val="ＭＳ Ｐゴシック"/>
      <family val="3"/>
      <charset val="128"/>
      <scheme val="minor"/>
    </font>
    <font>
      <sz val="18"/>
      <name val="ＭＳ Ｐゴシック"/>
      <family val="3"/>
      <charset val="128"/>
    </font>
    <font>
      <sz val="17"/>
      <name val="ＭＳ Ｐゴシック"/>
      <family val="3"/>
      <charset val="128"/>
    </font>
    <font>
      <sz val="10"/>
      <color rgb="FF0070C0"/>
      <name val="ＭＳ Ｐ明朝"/>
      <family val="1"/>
      <charset val="128"/>
    </font>
    <font>
      <b/>
      <sz val="28"/>
      <name val="ＭＳ Ｐゴシック"/>
      <family val="3"/>
      <charset val="128"/>
    </font>
    <font>
      <b/>
      <sz val="28"/>
      <name val="ＭＳ Ｐ明朝"/>
      <family val="1"/>
      <charset val="128"/>
    </font>
    <font>
      <sz val="28"/>
      <color theme="1"/>
      <name val="ＭＳ Ｐゴシック"/>
      <family val="2"/>
      <charset val="128"/>
      <scheme val="minor"/>
    </font>
    <font>
      <sz val="15.5"/>
      <name val="ＭＳ Ｐゴシック"/>
      <family val="3"/>
      <charset val="128"/>
    </font>
    <font>
      <b/>
      <sz val="18"/>
      <color rgb="FFFFFF00"/>
      <name val="ＭＳ Ｐゴシック"/>
      <family val="3"/>
      <charset val="128"/>
    </font>
    <font>
      <b/>
      <sz val="20"/>
      <color rgb="FFFFFF00"/>
      <name val="ＭＳ Ｐゴシック"/>
      <family val="3"/>
      <charset val="128"/>
    </font>
    <font>
      <b/>
      <sz val="14"/>
      <color rgb="FFFFFF00"/>
      <name val="ＭＳ Ｐゴシック"/>
      <family val="3"/>
      <charset val="128"/>
    </font>
    <font>
      <sz val="10"/>
      <color rgb="FF000000"/>
      <name val="ＭＳ Ｐ明朝"/>
      <family val="1"/>
      <charset val="128"/>
    </font>
    <font>
      <b/>
      <sz val="13"/>
      <color rgb="FFFFFF00"/>
      <name val="ＭＳ Ｐゴシック"/>
      <family val="3"/>
      <charset val="128"/>
    </font>
    <font>
      <b/>
      <sz val="12"/>
      <name val="ＭＳ Ｐゴシック"/>
      <family val="3"/>
      <charset val="128"/>
      <scheme val="major"/>
    </font>
    <font>
      <sz val="12"/>
      <name val="ＭＳ Ｐゴシック"/>
      <family val="3"/>
      <charset val="128"/>
      <scheme val="major"/>
    </font>
    <font>
      <b/>
      <sz val="18"/>
      <name val="ＭＳ Ｐゴシック"/>
      <family val="3"/>
      <charset val="128"/>
      <scheme val="major"/>
    </font>
    <font>
      <b/>
      <sz val="14"/>
      <name val="ＭＳ Ｐゴシック"/>
      <family val="3"/>
      <charset val="128"/>
      <scheme val="major"/>
    </font>
    <font>
      <b/>
      <sz val="16"/>
      <name val="ＭＳ Ｐゴシック"/>
      <family val="3"/>
      <charset val="128"/>
      <scheme val="major"/>
    </font>
    <font>
      <b/>
      <sz val="12"/>
      <color rgb="FFFFFF00"/>
      <name val="ＭＳ Ｐゴシック"/>
      <family val="3"/>
      <charset val="128"/>
      <scheme val="minor"/>
    </font>
    <font>
      <b/>
      <sz val="12"/>
      <color rgb="FFFF0000"/>
      <name val="ＭＳ Ｐゴシック"/>
      <family val="3"/>
      <charset val="128"/>
      <scheme val="minor"/>
    </font>
    <font>
      <b/>
      <sz val="12"/>
      <color rgb="FF0070C0"/>
      <name val="ＭＳ Ｐゴシック"/>
      <family val="3"/>
      <charset val="128"/>
      <scheme val="minor"/>
    </font>
    <font>
      <b/>
      <sz val="12"/>
      <color rgb="FF00B050"/>
      <name val="ＭＳ Ｐゴシック"/>
      <family val="3"/>
      <charset val="128"/>
      <scheme val="minor"/>
    </font>
    <font>
      <b/>
      <sz val="9"/>
      <name val="ＭＳ Ｐ明朝"/>
      <family val="1"/>
      <charset val="128"/>
    </font>
    <font>
      <sz val="12"/>
      <color theme="1"/>
      <name val="ＭＳ Ｐ明朝"/>
      <family val="1"/>
      <charset val="128"/>
    </font>
    <font>
      <b/>
      <sz val="20"/>
      <color theme="0"/>
      <name val="ＭＳ Ｐゴシック"/>
      <family val="3"/>
      <charset val="128"/>
    </font>
    <font>
      <b/>
      <sz val="13"/>
      <name val="ＭＳ Ｐゴシック"/>
      <family val="3"/>
      <charset val="128"/>
    </font>
    <font>
      <sz val="17"/>
      <color theme="0"/>
      <name val="ＭＳ Ｐゴシック"/>
      <family val="2"/>
      <charset val="128"/>
      <scheme val="minor"/>
    </font>
    <font>
      <sz val="17"/>
      <color theme="0"/>
      <name val="ＭＳ Ｐゴシック"/>
      <family val="3"/>
      <charset val="128"/>
      <scheme val="minor"/>
    </font>
    <font>
      <sz val="20"/>
      <color theme="0"/>
      <name val="ＭＳ ゴシック"/>
      <family val="3"/>
      <charset val="128"/>
    </font>
    <font>
      <sz val="10"/>
      <color rgb="FF0000FF"/>
      <name val="ＭＳ Ｐ明朝"/>
      <family val="1"/>
      <charset val="128"/>
    </font>
    <font>
      <sz val="11"/>
      <color rgb="FFFF0000"/>
      <name val="ＭＳ Ｐ明朝"/>
      <family val="1"/>
      <charset val="128"/>
    </font>
    <font>
      <sz val="9"/>
      <color rgb="FF0000FF"/>
      <name val="ＭＳ Ｐ明朝"/>
      <family val="1"/>
      <charset val="128"/>
    </font>
    <font>
      <sz val="12"/>
      <color rgb="FFFF0000"/>
      <name val="ＭＳ Ｐ明朝"/>
      <family val="1"/>
      <charset val="128"/>
    </font>
    <font>
      <sz val="10"/>
      <color rgb="FF000000"/>
      <name val="Meiryo UI"/>
      <family val="3"/>
      <charset val="128"/>
    </font>
    <font>
      <sz val="10"/>
      <color rgb="FFFF0000"/>
      <name val="Meiryo UI"/>
      <family val="3"/>
      <charset val="128"/>
    </font>
    <font>
      <sz val="10"/>
      <name val="Arial"/>
      <family val="2"/>
    </font>
    <font>
      <b/>
      <sz val="12"/>
      <color rgb="FFFFFF00"/>
      <name val="ＭＳ Ｐゴシック"/>
      <family val="3"/>
      <charset val="128"/>
      <scheme val="major"/>
    </font>
    <font>
      <sz val="10"/>
      <name val="Meiryo UI"/>
      <family val="3"/>
      <charset val="128"/>
    </font>
    <font>
      <sz val="9"/>
      <color theme="0" tint="-0.499984740745262"/>
      <name val="ＭＳ Ｐ明朝"/>
      <family val="1"/>
      <charset val="128"/>
    </font>
    <font>
      <sz val="12.5"/>
      <name val="ＭＳ 明朝"/>
      <family val="1"/>
      <charset val="128"/>
    </font>
    <font>
      <sz val="12"/>
      <name val="ＭＳ 明朝"/>
      <family val="1"/>
      <charset val="128"/>
    </font>
    <font>
      <sz val="10"/>
      <name val="ＭＳ 明朝"/>
      <family val="1"/>
      <charset val="128"/>
    </font>
    <font>
      <b/>
      <sz val="14"/>
      <name val="ＭＳ 明朝"/>
      <family val="1"/>
      <charset val="128"/>
    </font>
    <font>
      <sz val="17"/>
      <name val="ＭＳ 明朝"/>
      <family val="1"/>
      <charset val="128"/>
    </font>
    <font>
      <sz val="10"/>
      <color indexed="8"/>
      <name val="ＭＳ 明朝"/>
      <family val="1"/>
      <charset val="128"/>
    </font>
    <font>
      <sz val="13.3"/>
      <name val="ＭＳ 明朝"/>
      <family val="1"/>
      <charset val="128"/>
    </font>
    <font>
      <u/>
      <sz val="12"/>
      <name val="ＭＳ 明朝"/>
      <family val="1"/>
      <charset val="128"/>
    </font>
    <font>
      <sz val="14"/>
      <name val="ＭＳ 明朝"/>
      <family val="1"/>
      <charset val="128"/>
    </font>
    <font>
      <sz val="6"/>
      <name val="ＭＳ Ｐゴシック"/>
      <family val="3"/>
      <charset val="128"/>
      <scheme val="minor"/>
    </font>
    <font>
      <sz val="13"/>
      <name val="ＭＳ 明朝"/>
      <family val="1"/>
      <charset val="128"/>
    </font>
    <font>
      <sz val="15"/>
      <name val="ＭＳ 明朝"/>
      <family val="1"/>
      <charset val="128"/>
    </font>
    <font>
      <b/>
      <sz val="16"/>
      <name val="ＭＳ 明朝"/>
      <family val="1"/>
      <charset val="128"/>
    </font>
    <font>
      <b/>
      <sz val="15"/>
      <name val="ＭＳ 明朝"/>
      <family val="1"/>
      <charset val="128"/>
    </font>
    <font>
      <b/>
      <sz val="17"/>
      <name val="ＭＳ 明朝"/>
      <family val="1"/>
      <charset val="128"/>
    </font>
    <font>
      <sz val="16"/>
      <name val="ＭＳ 明朝"/>
      <family val="1"/>
      <charset val="128"/>
    </font>
    <font>
      <sz val="15"/>
      <name val="ＭＳ Ｐ明朝"/>
      <family val="1"/>
      <charset val="128"/>
    </font>
    <font>
      <b/>
      <u/>
      <sz val="17"/>
      <name val="ＭＳ 明朝"/>
      <family val="1"/>
      <charset val="128"/>
    </font>
    <font>
      <sz val="20"/>
      <name val="ＭＳ 明朝"/>
      <family val="1"/>
      <charset val="128"/>
    </font>
    <font>
      <sz val="12"/>
      <name val="ＭＳ ゴシック"/>
      <family val="3"/>
      <charset val="128"/>
    </font>
    <font>
      <sz val="11"/>
      <name val="ＭＳ 明朝"/>
      <family val="1"/>
      <charset val="128"/>
    </font>
    <font>
      <sz val="11"/>
      <color indexed="8"/>
      <name val="ＭＳ 明朝"/>
      <family val="1"/>
      <charset val="128"/>
    </font>
    <font>
      <sz val="9"/>
      <name val="ＭＳ 明朝"/>
      <family val="1"/>
      <charset val="128"/>
    </font>
    <font>
      <b/>
      <sz val="13"/>
      <name val="ＭＳ 明朝"/>
      <family val="1"/>
      <charset val="128"/>
    </font>
    <font>
      <b/>
      <sz val="13"/>
      <name val="ＭＳ Ｐ明朝"/>
      <family val="1"/>
      <charset val="128"/>
    </font>
    <font>
      <b/>
      <sz val="17"/>
      <name val="ＭＳ Ｐ明朝"/>
      <family val="1"/>
      <charset val="128"/>
    </font>
    <font>
      <sz val="10"/>
      <color rgb="FFFFC000"/>
      <name val="ＭＳ Ｐ明朝"/>
      <family val="1"/>
      <charset val="128"/>
    </font>
    <font>
      <sz val="10"/>
      <color rgb="FF7030A0"/>
      <name val="ＭＳ Ｐ明朝"/>
      <family val="1"/>
      <charset val="128"/>
    </font>
    <font>
      <sz val="20"/>
      <name val="ＭＳ Ｐゴシック"/>
      <family val="2"/>
      <charset val="128"/>
      <scheme val="minor"/>
    </font>
    <font>
      <sz val="18"/>
      <name val="ＭＳ Ｐ明朝"/>
      <family val="1"/>
      <charset val="128"/>
    </font>
    <font>
      <sz val="11"/>
      <name val="HGSｺﾞｼｯｸM"/>
      <family val="3"/>
      <charset val="128"/>
    </font>
    <font>
      <b/>
      <sz val="12"/>
      <color rgb="FFFFC000"/>
      <name val="ＭＳ Ｐゴシック"/>
      <family val="3"/>
      <charset val="128"/>
      <scheme val="minor"/>
    </font>
    <font>
      <b/>
      <sz val="12"/>
      <color rgb="FF7030A0"/>
      <name val="ＭＳ Ｐゴシック"/>
      <family val="3"/>
      <charset val="128"/>
      <scheme val="minor"/>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99"/>
        <bgColor indexed="64"/>
      </patternFill>
    </fill>
    <fill>
      <patternFill patternType="solid">
        <fgColor rgb="FFCCFFCC"/>
        <bgColor indexed="64"/>
      </patternFill>
    </fill>
    <fill>
      <patternFill patternType="solid">
        <fgColor theme="1" tint="0.34998626667073579"/>
        <bgColor indexed="64"/>
      </patternFill>
    </fill>
    <fill>
      <patternFill patternType="solid">
        <fgColor rgb="FFD9D9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indexed="2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C6D9F1"/>
        <bgColor indexed="64"/>
      </patternFill>
    </fill>
    <fill>
      <patternFill patternType="solid">
        <fgColor rgb="FFFDEADA"/>
        <bgColor indexed="64"/>
      </patternFill>
    </fill>
    <fill>
      <patternFill patternType="solid">
        <fgColor rgb="FFD7E4BD"/>
        <bgColor indexed="64"/>
      </patternFill>
    </fill>
    <fill>
      <patternFill patternType="solid">
        <fgColor rgb="FFFFFF00"/>
        <bgColor indexed="64"/>
      </patternFill>
    </fill>
  </fills>
  <borders count="21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top/>
      <bottom style="thin">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double">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ashed">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indexed="64"/>
      </left>
      <right style="thin">
        <color indexed="64"/>
      </right>
      <top/>
      <bottom/>
      <diagonal/>
    </border>
    <border>
      <left style="medium">
        <color indexed="64"/>
      </left>
      <right style="thin">
        <color indexed="64"/>
      </right>
      <top style="thin">
        <color indexed="64"/>
      </top>
      <bottom style="medium">
        <color indexed="64"/>
      </bottom>
      <diagonal/>
    </border>
    <border>
      <left style="dashed">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indexed="64"/>
      </top>
      <bottom style="thin">
        <color indexed="64"/>
      </bottom>
      <diagonal/>
    </border>
    <border>
      <left style="thin">
        <color theme="0" tint="-0.499984740745262"/>
      </left>
      <right style="thin">
        <color indexed="64"/>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medium">
        <color indexed="64"/>
      </left>
      <right/>
      <top style="thin">
        <color indexed="64"/>
      </top>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thin">
        <color theme="0" tint="-0.499984740745262"/>
      </left>
      <right style="thin">
        <color theme="0" tint="-0.499984740745262"/>
      </right>
      <top style="thin">
        <color indexed="64"/>
      </top>
      <bottom style="thin">
        <color theme="0" tint="-0.499984740745262"/>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medium">
        <color indexed="64"/>
      </right>
      <top style="thin">
        <color indexed="64"/>
      </top>
      <bottom style="thin">
        <color theme="0" tint="-0.499984740745262"/>
      </bottom>
      <diagonal/>
    </border>
    <border>
      <left style="thin">
        <color theme="0" tint="-0.499984740745262"/>
      </left>
      <right style="medium">
        <color indexed="64"/>
      </right>
      <top style="thin">
        <color theme="0" tint="-0.499984740745262"/>
      </top>
      <bottom style="thin">
        <color indexed="64"/>
      </bottom>
      <diagonal/>
    </border>
    <border>
      <left style="thin">
        <color theme="0" tint="-0.499984740745262"/>
      </left>
      <right style="thin">
        <color indexed="64"/>
      </right>
      <top/>
      <bottom style="medium">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thin">
        <color indexed="64"/>
      </bottom>
      <diagonal/>
    </border>
    <border>
      <left/>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thin">
        <color theme="1"/>
      </left>
      <right style="thin">
        <color theme="1" tint="0.499984740745262"/>
      </right>
      <top style="thin">
        <color theme="1"/>
      </top>
      <bottom style="thin">
        <color theme="1" tint="0.499984740745262"/>
      </bottom>
      <diagonal/>
    </border>
    <border>
      <left style="thin">
        <color theme="1" tint="0.499984740745262"/>
      </left>
      <right style="thin">
        <color theme="1" tint="0.499984740745262"/>
      </right>
      <top style="thin">
        <color theme="1"/>
      </top>
      <bottom style="thin">
        <color theme="1" tint="0.499984740745262"/>
      </bottom>
      <diagonal/>
    </border>
    <border>
      <left style="thin">
        <color theme="1"/>
      </left>
      <right style="thin">
        <color theme="1" tint="0.499984740745262"/>
      </right>
      <top style="thin">
        <color theme="1" tint="0.499984740745262"/>
      </top>
      <bottom style="thin">
        <color theme="1"/>
      </bottom>
      <diagonal/>
    </border>
    <border>
      <left style="thin">
        <color theme="1" tint="0.499984740745262"/>
      </left>
      <right style="thin">
        <color theme="1" tint="0.499984740745262"/>
      </right>
      <top style="thin">
        <color theme="1" tint="0.499984740745262"/>
      </top>
      <bottom style="thin">
        <color theme="1"/>
      </bottom>
      <diagonal/>
    </border>
    <border>
      <left style="thin">
        <color theme="1" tint="0.499984740745262"/>
      </left>
      <right/>
      <top style="thin">
        <color theme="1"/>
      </top>
      <bottom style="thin">
        <color theme="1" tint="0.499984740745262"/>
      </bottom>
      <diagonal/>
    </border>
    <border>
      <left style="thin">
        <color theme="1" tint="0.499984740745262"/>
      </left>
      <right/>
      <top style="thin">
        <color theme="1" tint="0.499984740745262"/>
      </top>
      <bottom style="thin">
        <color theme="1"/>
      </bottom>
      <diagonal/>
    </border>
    <border>
      <left style="thin">
        <color theme="1"/>
      </left>
      <right style="thin">
        <color theme="1" tint="0.499984740745262"/>
      </right>
      <top style="thin">
        <color theme="1"/>
      </top>
      <bottom/>
      <diagonal/>
    </border>
    <border>
      <left style="thin">
        <color theme="1" tint="0.499984740745262"/>
      </left>
      <right style="thin">
        <color theme="1" tint="0.499984740745262"/>
      </right>
      <top style="thin">
        <color theme="1"/>
      </top>
      <bottom/>
      <diagonal/>
    </border>
    <border>
      <left style="thin">
        <color theme="1" tint="0.499984740745262"/>
      </left>
      <right/>
      <top style="thin">
        <color theme="1"/>
      </top>
      <bottom/>
      <diagonal/>
    </border>
    <border>
      <left style="thin">
        <color theme="1" tint="0.499984740745262"/>
      </left>
      <right style="thin">
        <color theme="1"/>
      </right>
      <top style="thin">
        <color theme="1"/>
      </top>
      <bottom/>
      <diagonal/>
    </border>
    <border>
      <left/>
      <right style="thin">
        <color theme="1" tint="0.499984740745262"/>
      </right>
      <top style="thin">
        <color theme="1"/>
      </top>
      <bottom/>
      <diagonal/>
    </border>
    <border>
      <left style="thin">
        <color theme="1"/>
      </left>
      <right style="thin">
        <color theme="1" tint="0.499984740745262"/>
      </right>
      <top style="thin">
        <color theme="1"/>
      </top>
      <bottom style="thin">
        <color theme="1"/>
      </bottom>
      <diagonal/>
    </border>
    <border>
      <left style="thin">
        <color theme="1" tint="0.499984740745262"/>
      </left>
      <right style="thin">
        <color theme="1" tint="0.499984740745262"/>
      </right>
      <top style="thin">
        <color theme="1"/>
      </top>
      <bottom style="thin">
        <color theme="1"/>
      </bottom>
      <diagonal/>
    </border>
    <border>
      <left style="thin">
        <color theme="1" tint="0.499984740745262"/>
      </left>
      <right/>
      <top style="thin">
        <color theme="1"/>
      </top>
      <bottom style="thin">
        <color theme="1"/>
      </bottom>
      <diagonal/>
    </border>
    <border>
      <left style="thin">
        <color theme="1" tint="0.499984740745262"/>
      </left>
      <right style="thin">
        <color theme="1"/>
      </right>
      <top style="thin">
        <color theme="1"/>
      </top>
      <bottom style="thin">
        <color theme="1"/>
      </bottom>
      <diagonal/>
    </border>
    <border>
      <left/>
      <right style="thin">
        <color theme="1" tint="0.499984740745262"/>
      </right>
      <top style="thin">
        <color theme="1"/>
      </top>
      <bottom style="thin">
        <color theme="1"/>
      </bottom>
      <diagonal/>
    </border>
    <border>
      <left style="thin">
        <color theme="1"/>
      </left>
      <right style="thin">
        <color theme="1"/>
      </right>
      <top style="thin">
        <color theme="1"/>
      </top>
      <bottom style="thin">
        <color theme="1" tint="0.499984740745262"/>
      </bottom>
      <diagonal/>
    </border>
    <border>
      <left style="thin">
        <color theme="1"/>
      </left>
      <right style="thin">
        <color theme="1"/>
      </right>
      <top style="thin">
        <color theme="1" tint="0.499984740745262"/>
      </top>
      <bottom style="thin">
        <color theme="1" tint="0.499984740745262"/>
      </bottom>
      <diagonal/>
    </border>
    <border>
      <left/>
      <right style="thin">
        <color theme="1" tint="0.499984740745262"/>
      </right>
      <top/>
      <bottom style="thin">
        <color theme="1"/>
      </bottom>
      <diagonal/>
    </border>
    <border>
      <left style="thin">
        <color theme="1" tint="0.499984740745262"/>
      </left>
      <right style="thin">
        <color theme="1" tint="0.499984740745262"/>
      </right>
      <top/>
      <bottom style="thin">
        <color theme="1"/>
      </bottom>
      <diagonal/>
    </border>
    <border>
      <left style="thin">
        <color theme="1" tint="0.499984740745262"/>
      </left>
      <right/>
      <top/>
      <bottom style="thin">
        <color theme="1"/>
      </bottom>
      <diagonal/>
    </border>
    <border>
      <left style="thin">
        <color theme="1"/>
      </left>
      <right style="thin">
        <color theme="1" tint="0.499984740745262"/>
      </right>
      <top/>
      <bottom style="thin">
        <color theme="1"/>
      </bottom>
      <diagonal/>
    </border>
    <border>
      <left style="thin">
        <color theme="1" tint="0.499984740745262"/>
      </left>
      <right style="thin">
        <color theme="1"/>
      </right>
      <top/>
      <bottom style="thin">
        <color theme="1"/>
      </bottom>
      <diagonal/>
    </border>
    <border>
      <left style="thin">
        <color theme="1"/>
      </left>
      <right style="thin">
        <color theme="1" tint="0.499984740745262"/>
      </right>
      <top style="thin">
        <color theme="1"/>
      </top>
      <bottom style="dashed">
        <color theme="1" tint="0.499984740745262"/>
      </bottom>
      <diagonal/>
    </border>
    <border>
      <left style="thin">
        <color theme="1" tint="0.499984740745262"/>
      </left>
      <right style="thin">
        <color theme="1" tint="0.499984740745262"/>
      </right>
      <top style="thin">
        <color theme="1"/>
      </top>
      <bottom style="dashed">
        <color theme="1" tint="0.499984740745262"/>
      </bottom>
      <diagonal/>
    </border>
    <border>
      <left style="thin">
        <color theme="1" tint="0.499984740745262"/>
      </left>
      <right style="thin">
        <color theme="1"/>
      </right>
      <top style="thin">
        <color theme="1"/>
      </top>
      <bottom style="dashed">
        <color theme="1" tint="0.499984740745262"/>
      </bottom>
      <diagonal/>
    </border>
    <border>
      <left/>
      <right style="thin">
        <color theme="1" tint="0.499984740745262"/>
      </right>
      <top style="thin">
        <color theme="1"/>
      </top>
      <bottom style="dashed">
        <color theme="1" tint="0.499984740745262"/>
      </bottom>
      <diagonal/>
    </border>
    <border>
      <left style="thin">
        <color theme="1" tint="0.499984740745262"/>
      </left>
      <right/>
      <top style="thin">
        <color theme="1"/>
      </top>
      <bottom style="dashed">
        <color theme="1" tint="0.499984740745262"/>
      </bottom>
      <diagonal/>
    </border>
    <border>
      <left style="thin">
        <color theme="1"/>
      </left>
      <right/>
      <top style="thin">
        <color theme="1"/>
      </top>
      <bottom style="dashed">
        <color theme="1" tint="0.499984740745262"/>
      </bottom>
      <diagonal/>
    </border>
    <border>
      <left/>
      <right/>
      <top style="thin">
        <color theme="1"/>
      </top>
      <bottom style="dashed">
        <color theme="1" tint="0.499984740745262"/>
      </bottom>
      <diagonal/>
    </border>
    <border>
      <left/>
      <right style="thin">
        <color theme="1"/>
      </right>
      <top style="thin">
        <color theme="1"/>
      </top>
      <bottom style="dashed">
        <color theme="1" tint="0.499984740745262"/>
      </bottom>
      <diagonal/>
    </border>
    <border>
      <left style="hair">
        <color indexed="64"/>
      </left>
      <right style="thin">
        <color indexed="64"/>
      </right>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thin">
        <color theme="1"/>
      </right>
      <top style="double">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style="thin">
        <color rgb="FF595959"/>
      </bottom>
      <diagonal/>
    </border>
    <border>
      <left style="thin">
        <color rgb="FF595959"/>
      </left>
      <right style="thin">
        <color rgb="FF595959"/>
      </right>
      <top/>
      <bottom/>
      <diagonal/>
    </border>
    <border>
      <left/>
      <right/>
      <top style="thin">
        <color theme="1" tint="0.499984740745262"/>
      </top>
      <bottom/>
      <diagonal/>
    </border>
    <border>
      <left style="thin">
        <color rgb="FF595959"/>
      </left>
      <right style="thin">
        <color rgb="FF595959"/>
      </right>
      <top style="thin">
        <color rgb="FF595959"/>
      </top>
      <bottom style="thin">
        <color theme="1" tint="0.499984740745262"/>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theme="1"/>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style="thin">
        <color theme="1"/>
      </right>
      <top/>
      <bottom/>
      <diagonal/>
    </border>
    <border>
      <left/>
      <right style="thin">
        <color theme="1" tint="0.499984740745262"/>
      </right>
      <top/>
      <bottom/>
      <diagonal/>
    </border>
    <border>
      <left style="thin">
        <color theme="1"/>
      </left>
      <right style="thin">
        <color theme="1"/>
      </right>
      <top style="thin">
        <color theme="1"/>
      </top>
      <bottom style="thin">
        <color indexed="64"/>
      </bottom>
      <diagonal/>
    </border>
    <border>
      <left/>
      <right/>
      <top/>
      <bottom style="thin">
        <color theme="1"/>
      </bottom>
      <diagonal/>
    </border>
    <border>
      <left/>
      <right/>
      <top style="thin">
        <color theme="1"/>
      </top>
      <bottom/>
      <diagonal/>
    </border>
    <border>
      <left style="thin">
        <color theme="1"/>
      </left>
      <right style="thin">
        <color theme="1" tint="0.499984740745262"/>
      </right>
      <top style="thin">
        <color theme="1"/>
      </top>
      <bottom style="double">
        <color indexed="64"/>
      </bottom>
      <diagonal/>
    </border>
    <border>
      <left style="thin">
        <color theme="1" tint="0.499984740745262"/>
      </left>
      <right style="thin">
        <color theme="1" tint="0.499984740745262"/>
      </right>
      <top style="thin">
        <color theme="1"/>
      </top>
      <bottom style="double">
        <color indexed="64"/>
      </bottom>
      <diagonal/>
    </border>
    <border>
      <left style="thin">
        <color theme="1" tint="0.499984740745262"/>
      </left>
      <right style="thin">
        <color theme="1"/>
      </right>
      <top style="thin">
        <color theme="1"/>
      </top>
      <bottom style="double">
        <color indexed="64"/>
      </bottom>
      <diagonal/>
    </border>
    <border>
      <left style="thin">
        <color theme="1"/>
      </left>
      <right style="thin">
        <color theme="1"/>
      </right>
      <top style="thin">
        <color theme="1" tint="0.499984740745262"/>
      </top>
      <bottom style="double">
        <color indexed="64"/>
      </bottom>
      <diagonal/>
    </border>
    <border>
      <left/>
      <right style="thin">
        <color theme="1" tint="0.499984740745262"/>
      </right>
      <top/>
      <bottom style="double">
        <color indexed="64"/>
      </bottom>
      <diagonal/>
    </border>
    <border>
      <left style="thin">
        <color theme="1" tint="0.499984740745262"/>
      </left>
      <right style="thin">
        <color theme="1" tint="0.499984740745262"/>
      </right>
      <top/>
      <bottom style="double">
        <color indexed="64"/>
      </bottom>
      <diagonal/>
    </border>
    <border>
      <left style="thin">
        <color theme="1" tint="0.499984740745262"/>
      </left>
      <right/>
      <top/>
      <bottom style="double">
        <color indexed="64"/>
      </bottom>
      <diagonal/>
    </border>
    <border>
      <left style="thin">
        <color theme="1"/>
      </left>
      <right style="thin">
        <color theme="1" tint="0.499984740745262"/>
      </right>
      <top/>
      <bottom style="double">
        <color indexed="64"/>
      </bottom>
      <diagonal/>
    </border>
    <border>
      <left style="thin">
        <color theme="1" tint="0.499984740745262"/>
      </left>
      <right style="thin">
        <color theme="1"/>
      </right>
      <top/>
      <bottom style="double">
        <color indexed="64"/>
      </bottom>
      <diagonal/>
    </border>
    <border>
      <left style="thin">
        <color theme="1" tint="0.499984740745262"/>
      </left>
      <right style="thin">
        <color theme="1"/>
      </right>
      <top style="thin">
        <color theme="1"/>
      </top>
      <bottom style="thin">
        <color theme="1" tint="0.499984740745262"/>
      </bottom>
      <diagonal/>
    </border>
    <border>
      <left style="thin">
        <color theme="1" tint="0.499984740745262"/>
      </left>
      <right style="thin">
        <color theme="1"/>
      </right>
      <top style="thin">
        <color theme="1" tint="0.499984740745262"/>
      </top>
      <bottom style="thin">
        <color theme="1"/>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s>
  <cellStyleXfs count="84">
    <xf numFmtId="0" fontId="0" fillId="0" borderId="0">
      <alignment vertical="center"/>
    </xf>
    <xf numFmtId="0" fontId="2" fillId="0" borderId="0"/>
    <xf numFmtId="9" fontId="2" fillId="0" borderId="0" applyFont="0" applyFill="0" applyBorder="0" applyAlignment="0" applyProtection="0"/>
    <xf numFmtId="0" fontId="4" fillId="0" borderId="0" applyNumberFormat="0" applyFill="0" applyBorder="0" applyAlignment="0" applyProtection="0">
      <alignment vertical="top"/>
      <protection locked="0"/>
    </xf>
    <xf numFmtId="38" fontId="2" fillId="0" borderId="0" applyFont="0" applyFill="0" applyBorder="0" applyAlignment="0" applyProtection="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2" fillId="0" borderId="0" applyFont="0" applyFill="0" applyBorder="0" applyAlignment="0" applyProtection="0">
      <alignment vertical="center"/>
    </xf>
    <xf numFmtId="0" fontId="5" fillId="0" borderId="0">
      <alignment vertical="center"/>
    </xf>
    <xf numFmtId="0" fontId="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2" fillId="0" borderId="0"/>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5" fillId="0" borderId="0" applyFont="0" applyFill="0" applyBorder="0" applyAlignment="0" applyProtection="0">
      <alignment vertical="center"/>
    </xf>
    <xf numFmtId="9" fontId="2" fillId="0" borderId="0" applyFont="0" applyFill="0" applyBorder="0" applyAlignment="0" applyProtection="0">
      <alignment vertical="center"/>
    </xf>
    <xf numFmtId="3" fontId="6" fillId="0" borderId="0" applyFont="0" applyFill="0" applyBorder="0" applyAlignment="0" applyProtection="0">
      <alignment vertical="center"/>
    </xf>
    <xf numFmtId="38" fontId="5" fillId="0" borderId="0" applyFont="0" applyFill="0" applyBorder="0" applyAlignment="0" applyProtection="0">
      <alignment vertical="center"/>
    </xf>
    <xf numFmtId="3" fontId="6" fillId="0" borderId="0" applyFont="0" applyFill="0" applyBorder="0" applyAlignment="0" applyProtection="0">
      <alignment vertical="center"/>
    </xf>
    <xf numFmtId="0" fontId="5" fillId="0" borderId="0">
      <alignment vertical="center"/>
    </xf>
    <xf numFmtId="0" fontId="2" fillId="0" borderId="0"/>
    <xf numFmtId="0" fontId="5" fillId="0" borderId="0"/>
    <xf numFmtId="0" fontId="6"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6" fillId="0" borderId="0">
      <alignment vertical="center"/>
    </xf>
    <xf numFmtId="38" fontId="1" fillId="0" borderId="0" applyFont="0" applyFill="0" applyBorder="0" applyAlignment="0" applyProtection="0">
      <alignment vertical="center"/>
    </xf>
    <xf numFmtId="0" fontId="26" fillId="0" borderId="0"/>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6" fillId="0" borderId="0">
      <alignment vertical="center"/>
    </xf>
    <xf numFmtId="0" fontId="2"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6" fillId="0" borderId="0">
      <alignment vertical="center"/>
    </xf>
    <xf numFmtId="0" fontId="6" fillId="0" borderId="0">
      <alignment vertical="center"/>
    </xf>
    <xf numFmtId="0" fontId="2" fillId="0" borderId="0"/>
    <xf numFmtId="0" fontId="6" fillId="0" borderId="0">
      <alignment vertical="center"/>
    </xf>
    <xf numFmtId="0" fontId="6" fillId="0" borderId="0">
      <alignment vertical="center"/>
    </xf>
  </cellStyleXfs>
  <cellXfs count="1864">
    <xf numFmtId="0" fontId="0" fillId="0" borderId="0" xfId="0">
      <alignment vertical="center"/>
    </xf>
    <xf numFmtId="0" fontId="9" fillId="2" borderId="0" xfId="23" applyFont="1" applyFill="1" applyBorder="1" applyAlignment="1" applyProtection="1">
      <alignment vertical="center"/>
    </xf>
    <xf numFmtId="38" fontId="9" fillId="0" borderId="0" xfId="13" applyFont="1" applyFill="1" applyBorder="1" applyAlignment="1" applyProtection="1">
      <alignment vertical="center"/>
    </xf>
    <xf numFmtId="0" fontId="12" fillId="2" borderId="0" xfId="23" applyFont="1" applyFill="1" applyBorder="1" applyAlignment="1" applyProtection="1">
      <alignment vertical="center"/>
    </xf>
    <xf numFmtId="0" fontId="11" fillId="2" borderId="18" xfId="23" applyFont="1" applyFill="1" applyBorder="1" applyAlignment="1" applyProtection="1">
      <alignment vertical="center"/>
    </xf>
    <xf numFmtId="0" fontId="11" fillId="2" borderId="9" xfId="23" applyFont="1" applyFill="1" applyBorder="1" applyAlignment="1" applyProtection="1">
      <alignment vertical="center"/>
    </xf>
    <xf numFmtId="0" fontId="12" fillId="3" borderId="18" xfId="23" applyFont="1" applyFill="1" applyBorder="1" applyAlignment="1" applyProtection="1">
      <alignment vertical="center"/>
    </xf>
    <xf numFmtId="0" fontId="11" fillId="0" borderId="9" xfId="23" applyFont="1" applyFill="1" applyBorder="1" applyAlignment="1" applyProtection="1">
      <alignment vertical="center"/>
    </xf>
    <xf numFmtId="0" fontId="11" fillId="0" borderId="18" xfId="23" applyFont="1" applyFill="1" applyBorder="1" applyAlignment="1" applyProtection="1">
      <alignment vertical="center"/>
    </xf>
    <xf numFmtId="0" fontId="11" fillId="0" borderId="0" xfId="23" applyFont="1" applyFill="1" applyBorder="1" applyAlignment="1" applyProtection="1">
      <alignment vertical="center"/>
    </xf>
    <xf numFmtId="0" fontId="12" fillId="0" borderId="1" xfId="23" applyFont="1" applyFill="1" applyBorder="1" applyAlignment="1" applyProtection="1">
      <alignment vertical="center"/>
    </xf>
    <xf numFmtId="0" fontId="12" fillId="0" borderId="32" xfId="23" applyFont="1" applyFill="1" applyBorder="1" applyAlignment="1" applyProtection="1">
      <alignment vertical="center"/>
    </xf>
    <xf numFmtId="0" fontId="12" fillId="0" borderId="0" xfId="23" applyFont="1" applyFill="1" applyBorder="1" applyAlignment="1" applyProtection="1">
      <alignment horizontal="center" vertical="center"/>
    </xf>
    <xf numFmtId="0" fontId="12" fillId="0" borderId="0" xfId="23" applyFont="1" applyProtection="1"/>
    <xf numFmtId="38" fontId="12" fillId="0" borderId="0" xfId="13" applyFont="1" applyFill="1" applyBorder="1" applyAlignment="1" applyProtection="1">
      <alignment vertical="center"/>
    </xf>
    <xf numFmtId="0" fontId="12" fillId="0" borderId="0" xfId="23" applyFont="1" applyFill="1" applyBorder="1" applyAlignment="1" applyProtection="1">
      <alignment vertical="center"/>
    </xf>
    <xf numFmtId="0" fontId="11" fillId="2" borderId="8" xfId="23" applyFont="1" applyFill="1" applyBorder="1" applyAlignment="1" applyProtection="1">
      <alignment vertical="center"/>
    </xf>
    <xf numFmtId="0" fontId="12" fillId="0" borderId="8" xfId="23" applyFont="1" applyBorder="1" applyProtection="1"/>
    <xf numFmtId="0" fontId="15" fillId="8" borderId="2" xfId="23" applyFont="1" applyFill="1" applyBorder="1" applyAlignment="1" applyProtection="1">
      <alignment horizontal="center" vertical="center" shrinkToFit="1"/>
    </xf>
    <xf numFmtId="0" fontId="11" fillId="2" borderId="0" xfId="23" applyFont="1" applyFill="1" applyBorder="1" applyAlignment="1" applyProtection="1">
      <alignment horizontal="center" vertical="center"/>
    </xf>
    <xf numFmtId="0" fontId="11" fillId="2" borderId="0" xfId="23" applyFont="1" applyFill="1" applyBorder="1" applyAlignment="1" applyProtection="1">
      <alignment vertical="center"/>
    </xf>
    <xf numFmtId="0" fontId="2" fillId="0" borderId="0" xfId="23" applyProtection="1"/>
    <xf numFmtId="0" fontId="2" fillId="0" borderId="0" xfId="23" applyAlignment="1" applyProtection="1">
      <alignment vertical="center"/>
    </xf>
    <xf numFmtId="0" fontId="25" fillId="0" borderId="0" xfId="23" applyFont="1" applyProtection="1"/>
    <xf numFmtId="0" fontId="22" fillId="0" borderId="0" xfId="23" applyFont="1" applyFill="1" applyAlignment="1" applyProtection="1">
      <alignment horizontal="left" vertical="center"/>
    </xf>
    <xf numFmtId="0" fontId="20" fillId="0" borderId="0" xfId="23" applyFont="1" applyFill="1" applyBorder="1" applyAlignment="1" applyProtection="1">
      <alignment horizontal="left" vertical="center"/>
    </xf>
    <xf numFmtId="0" fontId="22" fillId="0" borderId="0" xfId="23" applyFont="1" applyFill="1" applyAlignment="1" applyProtection="1">
      <alignment horizontal="left" vertical="top"/>
    </xf>
    <xf numFmtId="0" fontId="20" fillId="0" borderId="0" xfId="11" applyFont="1" applyFill="1" applyBorder="1" applyAlignment="1" applyProtection="1">
      <alignment horizontal="left" vertical="center" wrapText="1"/>
    </xf>
    <xf numFmtId="0" fontId="31" fillId="0" borderId="0" xfId="23" applyFont="1" applyFill="1" applyAlignment="1" applyProtection="1">
      <alignment horizontal="left" vertical="top" wrapText="1"/>
    </xf>
    <xf numFmtId="0" fontId="22" fillId="0" borderId="0" xfId="23" applyFont="1" applyFill="1" applyAlignment="1" applyProtection="1">
      <alignment horizontal="left" vertical="center" textRotation="255"/>
    </xf>
    <xf numFmtId="0" fontId="20" fillId="0" borderId="0" xfId="23" applyFont="1" applyFill="1" applyAlignment="1" applyProtection="1">
      <alignment horizontal="left" vertical="top"/>
    </xf>
    <xf numFmtId="0" fontId="33" fillId="0" borderId="0" xfId="23" applyFont="1" applyFill="1" applyProtection="1"/>
    <xf numFmtId="49" fontId="34" fillId="0" borderId="0" xfId="23" applyNumberFormat="1" applyFont="1" applyFill="1" applyAlignment="1" applyProtection="1">
      <alignment horizontal="right" vertical="center"/>
    </xf>
    <xf numFmtId="0" fontId="34" fillId="0" borderId="0" xfId="23" applyFont="1" applyFill="1" applyAlignment="1" applyProtection="1">
      <alignment vertical="center"/>
    </xf>
    <xf numFmtId="0" fontId="34" fillId="0" borderId="0" xfId="23" applyFont="1" applyFill="1" applyAlignment="1" applyProtection="1">
      <alignment horizontal="right" vertical="center"/>
    </xf>
    <xf numFmtId="49" fontId="33" fillId="0" borderId="0" xfId="23" applyNumberFormat="1" applyFont="1" applyFill="1" applyAlignment="1" applyProtection="1">
      <alignment horizontal="right" vertical="center"/>
    </xf>
    <xf numFmtId="49" fontId="34" fillId="0" borderId="0" xfId="23" applyNumberFormat="1" applyFont="1" applyFill="1" applyAlignment="1" applyProtection="1">
      <alignment horizontal="left" vertical="center"/>
    </xf>
    <xf numFmtId="0" fontId="33" fillId="0" borderId="0" xfId="23" applyFont="1" applyProtection="1"/>
    <xf numFmtId="0" fontId="33" fillId="0" borderId="0" xfId="23" applyFont="1" applyFill="1" applyBorder="1" applyProtection="1"/>
    <xf numFmtId="49" fontId="34" fillId="0" borderId="0" xfId="23" applyNumberFormat="1" applyFont="1" applyFill="1" applyAlignment="1" applyProtection="1">
      <alignment vertical="center"/>
    </xf>
    <xf numFmtId="0" fontId="34" fillId="0" borderId="0" xfId="23" applyFont="1" applyFill="1" applyBorder="1" applyAlignment="1" applyProtection="1">
      <alignment vertical="center"/>
    </xf>
    <xf numFmtId="0" fontId="23" fillId="0" borderId="0" xfId="23" applyFont="1" applyFill="1" applyBorder="1" applyAlignment="1" applyProtection="1">
      <alignment vertical="center"/>
    </xf>
    <xf numFmtId="0" fontId="22" fillId="3" borderId="18" xfId="23" applyFont="1" applyFill="1" applyBorder="1" applyAlignment="1" applyProtection="1">
      <alignment horizontal="center" vertical="center" wrapText="1"/>
    </xf>
    <xf numFmtId="0" fontId="22" fillId="0" borderId="9" xfId="3" applyFont="1" applyFill="1" applyBorder="1" applyAlignment="1" applyProtection="1">
      <alignment horizontal="center" vertical="center" wrapText="1"/>
    </xf>
    <xf numFmtId="0" fontId="34" fillId="0" borderId="0" xfId="23" applyFont="1" applyFill="1" applyBorder="1" applyAlignment="1" applyProtection="1">
      <alignment horizontal="center" vertical="center"/>
    </xf>
    <xf numFmtId="0" fontId="33" fillId="2" borderId="0" xfId="23" applyFont="1" applyFill="1" applyProtection="1"/>
    <xf numFmtId="0" fontId="41" fillId="0" borderId="0" xfId="23" applyFont="1" applyAlignment="1" applyProtection="1">
      <alignment vertical="center"/>
    </xf>
    <xf numFmtId="0" fontId="1" fillId="0" borderId="0" xfId="63" applyProtection="1">
      <alignment vertical="center"/>
    </xf>
    <xf numFmtId="0" fontId="35" fillId="0" borderId="0" xfId="66" applyFont="1" applyFill="1" applyBorder="1" applyAlignment="1" applyProtection="1">
      <alignment horizontal="center" vertical="center"/>
    </xf>
    <xf numFmtId="0" fontId="22" fillId="0" borderId="6" xfId="63" applyFont="1" applyFill="1" applyBorder="1" applyAlignment="1" applyProtection="1">
      <alignment horizontal="left" vertical="center"/>
      <protection locked="0"/>
    </xf>
    <xf numFmtId="0" fontId="22" fillId="0" borderId="0" xfId="63" applyFont="1" applyFill="1" applyBorder="1" applyAlignment="1" applyProtection="1">
      <alignment horizontal="left" vertical="center"/>
      <protection locked="0"/>
    </xf>
    <xf numFmtId="0" fontId="22" fillId="0" borderId="8" xfId="63" applyFont="1" applyFill="1" applyBorder="1" applyAlignment="1" applyProtection="1">
      <alignment horizontal="left" vertical="center"/>
      <protection locked="0"/>
    </xf>
    <xf numFmtId="0" fontId="43" fillId="0" borderId="0" xfId="66" applyFont="1" applyFill="1" applyBorder="1" applyAlignment="1" applyProtection="1">
      <alignment horizontal="left" vertical="center"/>
      <protection locked="0"/>
    </xf>
    <xf numFmtId="0" fontId="22" fillId="0" borderId="5" xfId="63" applyFont="1" applyFill="1" applyBorder="1" applyAlignment="1" applyProtection="1">
      <alignment horizontal="left" vertical="center"/>
      <protection locked="0"/>
    </xf>
    <xf numFmtId="0" fontId="22" fillId="0" borderId="10" xfId="63" applyFont="1" applyFill="1" applyBorder="1" applyAlignment="1" applyProtection="1">
      <alignment horizontal="left" vertical="center"/>
      <protection locked="0"/>
    </xf>
    <xf numFmtId="0" fontId="22" fillId="0" borderId="18" xfId="63" applyFont="1" applyFill="1" applyBorder="1" applyAlignment="1" applyProtection="1">
      <alignment horizontal="left" vertical="center"/>
      <protection locked="0"/>
    </xf>
    <xf numFmtId="0" fontId="22" fillId="0" borderId="4" xfId="63" applyFont="1" applyFill="1" applyBorder="1" applyAlignment="1" applyProtection="1">
      <alignment horizontal="left" vertical="center"/>
      <protection locked="0"/>
    </xf>
    <xf numFmtId="0" fontId="23" fillId="0" borderId="0" xfId="23" applyFont="1" applyFill="1" applyAlignment="1" applyProtection="1">
      <alignment vertical="center"/>
    </xf>
    <xf numFmtId="0" fontId="33" fillId="0" borderId="0" xfId="23" applyFont="1" applyFill="1" applyBorder="1" applyAlignment="1" applyProtection="1">
      <alignment vertical="center"/>
    </xf>
    <xf numFmtId="0" fontId="33" fillId="0" borderId="0" xfId="23" applyFont="1" applyFill="1" applyBorder="1" applyAlignment="1" applyProtection="1">
      <alignment horizontal="left" vertical="center"/>
    </xf>
    <xf numFmtId="0" fontId="33" fillId="0" borderId="0" xfId="23" applyFont="1" applyFill="1" applyBorder="1" applyAlignment="1" applyProtection="1">
      <alignment horizontal="left" vertical="top"/>
    </xf>
    <xf numFmtId="0" fontId="33" fillId="0" borderId="0" xfId="23" applyFont="1" applyFill="1" applyBorder="1" applyAlignment="1" applyProtection="1">
      <alignment horizontal="center"/>
    </xf>
    <xf numFmtId="0" fontId="33" fillId="0" borderId="0" xfId="23" applyFont="1" applyFill="1" applyBorder="1" applyAlignment="1" applyProtection="1">
      <alignment horizontal="center" vertical="center"/>
    </xf>
    <xf numFmtId="38" fontId="22" fillId="0" borderId="0" xfId="13" applyFont="1" applyFill="1" applyBorder="1" applyAlignment="1" applyProtection="1">
      <alignment horizontal="center" vertical="center"/>
    </xf>
    <xf numFmtId="38" fontId="33" fillId="0" borderId="0" xfId="13" applyFont="1" applyFill="1" applyBorder="1" applyAlignment="1" applyProtection="1">
      <alignment horizontal="center" vertical="center"/>
    </xf>
    <xf numFmtId="0" fontId="33" fillId="0" borderId="0" xfId="23" applyFont="1" applyFill="1" applyAlignment="1" applyProtection="1">
      <alignment vertical="center"/>
    </xf>
    <xf numFmtId="0" fontId="33" fillId="0" borderId="0" xfId="23" applyFont="1" applyFill="1" applyAlignment="1" applyProtection="1">
      <alignment horizontal="center" vertical="center"/>
    </xf>
    <xf numFmtId="0" fontId="44" fillId="0" borderId="0" xfId="23" applyFont="1" applyAlignment="1" applyProtection="1">
      <alignment vertical="center"/>
    </xf>
    <xf numFmtId="0" fontId="2" fillId="2" borderId="0" xfId="23" applyFill="1" applyProtection="1"/>
    <xf numFmtId="0" fontId="45" fillId="0" borderId="0" xfId="23" applyFont="1" applyFill="1" applyAlignment="1" applyProtection="1">
      <alignment vertical="center"/>
    </xf>
    <xf numFmtId="0" fontId="2" fillId="0" borderId="0" xfId="23" applyFont="1" applyFill="1" applyProtection="1"/>
    <xf numFmtId="0" fontId="34" fillId="0" borderId="0" xfId="23" applyFont="1" applyAlignment="1" applyProtection="1">
      <alignment vertical="center"/>
    </xf>
    <xf numFmtId="0" fontId="2" fillId="0" borderId="0" xfId="23" applyFill="1" applyProtection="1"/>
    <xf numFmtId="0" fontId="46" fillId="0" borderId="0" xfId="3" applyFont="1" applyFill="1" applyAlignment="1" applyProtection="1">
      <alignment vertical="center"/>
    </xf>
    <xf numFmtId="0" fontId="41" fillId="0" borderId="0" xfId="23" applyFont="1" applyFill="1" applyAlignment="1" applyProtection="1">
      <alignment vertical="center"/>
    </xf>
    <xf numFmtId="0" fontId="47" fillId="0" borderId="0" xfId="23" applyFont="1" applyFill="1" applyAlignment="1" applyProtection="1">
      <alignment vertical="center"/>
    </xf>
    <xf numFmtId="0" fontId="39" fillId="0" borderId="0" xfId="23" applyFont="1" applyFill="1" applyAlignment="1" applyProtection="1">
      <alignment vertical="center"/>
    </xf>
    <xf numFmtId="0" fontId="20" fillId="0" borderId="0" xfId="23" applyFont="1" applyFill="1" applyAlignment="1" applyProtection="1">
      <alignment horizontal="left" vertical="center"/>
    </xf>
    <xf numFmtId="0" fontId="48" fillId="0" borderId="0" xfId="23" applyFont="1" applyFill="1" applyAlignment="1" applyProtection="1">
      <alignment horizontal="right" vertical="center"/>
    </xf>
    <xf numFmtId="0" fontId="49" fillId="0" borderId="0" xfId="23" applyFont="1" applyFill="1" applyProtection="1"/>
    <xf numFmtId="0" fontId="39" fillId="0" borderId="0" xfId="23" applyFont="1" applyFill="1" applyProtection="1"/>
    <xf numFmtId="0" fontId="27" fillId="0" borderId="0" xfId="23" applyFont="1" applyFill="1" applyBorder="1" applyAlignment="1" applyProtection="1">
      <alignment vertical="center"/>
    </xf>
    <xf numFmtId="0" fontId="50" fillId="0" borderId="0" xfId="23" applyFont="1" applyFill="1" applyAlignment="1" applyProtection="1">
      <alignment vertical="center"/>
    </xf>
    <xf numFmtId="0" fontId="50" fillId="0" borderId="0" xfId="23" applyFont="1" applyFill="1" applyProtection="1"/>
    <xf numFmtId="0" fontId="2" fillId="0" borderId="0" xfId="23" applyFont="1" applyFill="1" applyAlignment="1" applyProtection="1">
      <alignment vertical="center"/>
    </xf>
    <xf numFmtId="0" fontId="36" fillId="0" borderId="0" xfId="23" applyFont="1" applyFill="1" applyAlignment="1" applyProtection="1">
      <alignment vertical="center"/>
    </xf>
    <xf numFmtId="38" fontId="2" fillId="0" borderId="0" xfId="23" applyNumberFormat="1" applyFont="1" applyFill="1" applyProtection="1"/>
    <xf numFmtId="0" fontId="24" fillId="0" borderId="0" xfId="23" applyFont="1" applyFill="1" applyBorder="1" applyAlignment="1" applyProtection="1">
      <alignment horizontal="center" vertical="center"/>
    </xf>
    <xf numFmtId="38" fontId="51" fillId="0" borderId="0" xfId="13" applyFont="1" applyFill="1" applyBorder="1" applyAlignment="1" applyProtection="1">
      <alignment horizontal="center" vertical="center"/>
    </xf>
    <xf numFmtId="38" fontId="30" fillId="0" borderId="0" xfId="13" applyFont="1" applyFill="1" applyBorder="1" applyAlignment="1" applyProtection="1">
      <alignment horizontal="center" vertical="center"/>
    </xf>
    <xf numFmtId="0" fontId="21" fillId="0" borderId="0" xfId="23" applyFont="1" applyFill="1" applyBorder="1" applyAlignment="1" applyProtection="1">
      <alignment vertical="center"/>
    </xf>
    <xf numFmtId="49" fontId="22" fillId="0" borderId="0" xfId="23" applyNumberFormat="1" applyFont="1" applyFill="1" applyBorder="1" applyAlignment="1" applyProtection="1">
      <alignment horizontal="center" vertical="center"/>
    </xf>
    <xf numFmtId="0" fontId="23" fillId="0" borderId="0" xfId="23" applyFont="1" applyFill="1" applyAlignment="1" applyProtection="1">
      <alignment horizontal="left" vertical="center"/>
    </xf>
    <xf numFmtId="0" fontId="11" fillId="0" borderId="0" xfId="23" applyFont="1" applyFill="1" applyBorder="1" applyAlignment="1" applyProtection="1">
      <alignment horizontal="center" vertical="center"/>
    </xf>
    <xf numFmtId="0" fontId="1" fillId="0" borderId="6" xfId="63" applyBorder="1" applyProtection="1">
      <alignment vertical="center"/>
    </xf>
    <xf numFmtId="0" fontId="22" fillId="0" borderId="9" xfId="23" applyFont="1" applyFill="1" applyBorder="1" applyAlignment="1" applyProtection="1">
      <alignment horizontal="center" vertical="center" wrapText="1"/>
    </xf>
    <xf numFmtId="0" fontId="1" fillId="0" borderId="0" xfId="63" applyBorder="1" applyProtection="1">
      <alignment vertical="center"/>
    </xf>
    <xf numFmtId="0" fontId="36" fillId="0" borderId="18" xfId="66" applyFont="1" applyFill="1" applyBorder="1" applyAlignment="1" applyProtection="1">
      <alignment vertical="center"/>
    </xf>
    <xf numFmtId="0" fontId="37" fillId="0" borderId="18" xfId="66" applyFont="1" applyFill="1" applyBorder="1" applyAlignment="1" applyProtection="1">
      <alignment vertical="center"/>
    </xf>
    <xf numFmtId="0" fontId="21" fillId="0" borderId="18" xfId="66" applyFont="1" applyFill="1" applyBorder="1" applyAlignment="1" applyProtection="1">
      <alignment vertical="center"/>
    </xf>
    <xf numFmtId="0" fontId="33" fillId="0" borderId="0" xfId="23" applyFont="1" applyAlignment="1" applyProtection="1">
      <alignment vertical="center"/>
    </xf>
    <xf numFmtId="0" fontId="67" fillId="2" borderId="0" xfId="23" applyFont="1" applyFill="1" applyBorder="1" applyAlignment="1" applyProtection="1">
      <alignment vertical="center" wrapText="1"/>
    </xf>
    <xf numFmtId="49" fontId="34" fillId="0" borderId="0" xfId="23" applyNumberFormat="1" applyFont="1" applyFill="1" applyBorder="1" applyAlignment="1" applyProtection="1">
      <alignment vertical="center"/>
    </xf>
    <xf numFmtId="0" fontId="70" fillId="0" borderId="0" xfId="23" applyFont="1" applyAlignment="1" applyProtection="1">
      <alignment vertical="center"/>
    </xf>
    <xf numFmtId="0" fontId="71" fillId="0" borderId="0" xfId="23" applyFont="1" applyAlignment="1" applyProtection="1">
      <alignment vertical="center"/>
    </xf>
    <xf numFmtId="0" fontId="72" fillId="0" borderId="0" xfId="23" applyFont="1" applyAlignment="1" applyProtection="1">
      <alignment vertical="center"/>
    </xf>
    <xf numFmtId="0" fontId="74" fillId="0" borderId="0" xfId="23" applyFont="1" applyAlignment="1" applyProtection="1">
      <alignment vertical="center"/>
    </xf>
    <xf numFmtId="0" fontId="12" fillId="0" borderId="9" xfId="23" applyFont="1" applyFill="1" applyBorder="1" applyAlignment="1" applyProtection="1">
      <alignment horizontal="center" vertical="top"/>
    </xf>
    <xf numFmtId="0" fontId="75" fillId="0" borderId="0" xfId="23" applyFont="1" applyFill="1" applyProtection="1"/>
    <xf numFmtId="0" fontId="75" fillId="0" borderId="18" xfId="66" applyFont="1" applyFill="1" applyBorder="1" applyAlignment="1" applyProtection="1">
      <alignment vertical="center"/>
    </xf>
    <xf numFmtId="49" fontId="79" fillId="0" borderId="0" xfId="23" applyNumberFormat="1" applyFont="1" applyFill="1" applyAlignment="1" applyProtection="1">
      <alignment vertical="center"/>
    </xf>
    <xf numFmtId="38" fontId="11" fillId="0" borderId="0" xfId="13" applyFont="1" applyFill="1" applyBorder="1" applyAlignment="1" applyProtection="1">
      <alignment vertical="center"/>
    </xf>
    <xf numFmtId="49" fontId="14" fillId="0" borderId="104" xfId="23" applyNumberFormat="1" applyFont="1" applyFill="1" applyBorder="1" applyAlignment="1" applyProtection="1">
      <alignment vertical="center" shrinkToFit="1"/>
    </xf>
    <xf numFmtId="49" fontId="14" fillId="0" borderId="45" xfId="23" applyNumberFormat="1" applyFont="1" applyFill="1" applyBorder="1" applyAlignment="1" applyProtection="1">
      <alignment vertical="center" shrinkToFit="1"/>
    </xf>
    <xf numFmtId="0" fontId="80" fillId="0" borderId="0" xfId="63" applyFont="1" applyAlignment="1" applyProtection="1">
      <alignment vertical="center"/>
    </xf>
    <xf numFmtId="0" fontId="22" fillId="0" borderId="18" xfId="23" applyFont="1" applyFill="1" applyBorder="1" applyAlignment="1" applyProtection="1">
      <alignment vertical="center" wrapText="1"/>
    </xf>
    <xf numFmtId="0" fontId="22" fillId="0" borderId="4" xfId="23" applyFont="1" applyFill="1" applyBorder="1" applyAlignment="1" applyProtection="1">
      <alignment vertical="center" wrapText="1"/>
    </xf>
    <xf numFmtId="0" fontId="26" fillId="3" borderId="0" xfId="55" applyFont="1" applyFill="1" applyAlignment="1" applyProtection="1">
      <alignment vertical="center"/>
    </xf>
    <xf numFmtId="0" fontId="22" fillId="3" borderId="0" xfId="55" applyFont="1" applyFill="1" applyBorder="1" applyAlignment="1" applyProtection="1">
      <alignment vertical="center" wrapText="1"/>
    </xf>
    <xf numFmtId="0" fontId="2" fillId="0" borderId="0" xfId="23" applyFont="1" applyAlignment="1" applyProtection="1">
      <alignment vertical="center"/>
    </xf>
    <xf numFmtId="0" fontId="2" fillId="0" borderId="0" xfId="23" applyFont="1" applyAlignment="1" applyProtection="1">
      <alignment horizontal="center" vertical="center"/>
    </xf>
    <xf numFmtId="178" fontId="2" fillId="0" borderId="0" xfId="23" applyNumberFormat="1" applyFont="1" applyAlignment="1" applyProtection="1">
      <alignment vertical="center"/>
    </xf>
    <xf numFmtId="178" fontId="2" fillId="0" borderId="0" xfId="23" applyNumberFormat="1" applyFont="1" applyAlignment="1" applyProtection="1">
      <alignment horizontal="center" vertical="center"/>
    </xf>
    <xf numFmtId="178" fontId="2" fillId="0" borderId="0" xfId="23" applyNumberFormat="1" applyFont="1" applyFill="1" applyAlignment="1" applyProtection="1">
      <alignment vertical="center"/>
    </xf>
    <xf numFmtId="178" fontId="2" fillId="0" borderId="0" xfId="23" applyNumberFormat="1" applyFont="1" applyFill="1" applyAlignment="1" applyProtection="1">
      <alignment horizontal="center" vertical="center"/>
    </xf>
    <xf numFmtId="0" fontId="38" fillId="0" borderId="0" xfId="23" applyFont="1" applyAlignment="1" applyProtection="1">
      <alignment horizontal="center" vertical="center" wrapText="1"/>
    </xf>
    <xf numFmtId="0" fontId="2" fillId="0" borderId="0" xfId="23" applyFont="1" applyAlignment="1" applyProtection="1">
      <alignment vertical="center" shrinkToFit="1"/>
    </xf>
    <xf numFmtId="0" fontId="2" fillId="0" borderId="39" xfId="23" applyFont="1" applyBorder="1" applyAlignment="1" applyProtection="1">
      <alignment vertical="center"/>
    </xf>
    <xf numFmtId="0" fontId="2" fillId="0" borderId="39" xfId="23" applyFont="1" applyBorder="1" applyAlignment="1" applyProtection="1">
      <alignment horizontal="center" vertical="center"/>
    </xf>
    <xf numFmtId="178" fontId="2" fillId="0" borderId="39" xfId="23" applyNumberFormat="1" applyFont="1" applyBorder="1" applyAlignment="1" applyProtection="1">
      <alignment vertical="center"/>
    </xf>
    <xf numFmtId="178" fontId="2" fillId="0" borderId="39" xfId="23" applyNumberFormat="1" applyFont="1" applyBorder="1" applyAlignment="1" applyProtection="1">
      <alignment horizontal="center" vertical="center"/>
    </xf>
    <xf numFmtId="178" fontId="2" fillId="0" borderId="39" xfId="23" applyNumberFormat="1" applyFont="1" applyFill="1" applyBorder="1" applyAlignment="1" applyProtection="1">
      <alignment vertical="center"/>
    </xf>
    <xf numFmtId="178" fontId="2" fillId="0" borderId="39" xfId="23" applyNumberFormat="1" applyFont="1" applyFill="1" applyBorder="1" applyAlignment="1" applyProtection="1">
      <alignment horizontal="center" vertical="center"/>
    </xf>
    <xf numFmtId="0" fontId="38" fillId="0" borderId="39" xfId="23" applyFont="1" applyBorder="1" applyAlignment="1" applyProtection="1">
      <alignment horizontal="center" vertical="center" wrapText="1"/>
    </xf>
    <xf numFmtId="0" fontId="2" fillId="0" borderId="74" xfId="23" applyFont="1" applyBorder="1" applyAlignment="1" applyProtection="1">
      <alignment vertical="center"/>
    </xf>
    <xf numFmtId="0" fontId="26" fillId="0" borderId="49" xfId="23" applyFont="1" applyBorder="1" applyAlignment="1" applyProtection="1">
      <alignment vertical="center"/>
    </xf>
    <xf numFmtId="0" fontId="26" fillId="0" borderId="77" xfId="23" applyFont="1" applyBorder="1" applyAlignment="1" applyProtection="1">
      <alignment vertical="center"/>
    </xf>
    <xf numFmtId="0" fontId="26" fillId="0" borderId="73" xfId="23" applyFont="1" applyBorder="1" applyAlignment="1" applyProtection="1">
      <alignment horizontal="center" vertical="center" wrapText="1"/>
    </xf>
    <xf numFmtId="0" fontId="2" fillId="0" borderId="0" xfId="23" applyFont="1" applyBorder="1" applyAlignment="1" applyProtection="1">
      <alignment horizontal="center" vertical="center"/>
    </xf>
    <xf numFmtId="0" fontId="26" fillId="0" borderId="0" xfId="23" applyFont="1" applyBorder="1" applyAlignment="1" applyProtection="1">
      <alignment horizontal="center" vertical="center"/>
    </xf>
    <xf numFmtId="0" fontId="26" fillId="0" borderId="81" xfId="23" applyFont="1" applyBorder="1" applyAlignment="1" applyProtection="1">
      <alignment horizontal="center" vertical="center"/>
    </xf>
    <xf numFmtId="0" fontId="2" fillId="0" borderId="45" xfId="23" applyFont="1" applyBorder="1" applyAlignment="1" applyProtection="1">
      <alignment horizontal="center" vertical="center" wrapText="1"/>
    </xf>
    <xf numFmtId="0" fontId="26" fillId="0" borderId="39" xfId="23" applyFont="1" applyBorder="1" applyAlignment="1" applyProtection="1">
      <alignment vertical="center"/>
    </xf>
    <xf numFmtId="0" fontId="26" fillId="0" borderId="83" xfId="23" applyFont="1" applyBorder="1" applyAlignment="1" applyProtection="1">
      <alignment vertical="center"/>
    </xf>
    <xf numFmtId="178" fontId="26" fillId="12" borderId="59" xfId="23" applyNumberFormat="1" applyFont="1" applyFill="1" applyBorder="1" applyAlignment="1" applyProtection="1">
      <alignment horizontal="center" vertical="center" shrinkToFit="1"/>
    </xf>
    <xf numFmtId="178" fontId="26" fillId="11" borderId="59" xfId="23" applyNumberFormat="1" applyFont="1" applyFill="1" applyBorder="1" applyAlignment="1" applyProtection="1">
      <alignment horizontal="center" vertical="center" shrinkToFit="1"/>
    </xf>
    <xf numFmtId="178" fontId="26" fillId="0" borderId="59" xfId="23" applyNumberFormat="1" applyFont="1" applyFill="1" applyBorder="1" applyAlignment="1" applyProtection="1">
      <alignment horizontal="center" vertical="center" shrinkToFit="1"/>
    </xf>
    <xf numFmtId="178" fontId="26" fillId="0" borderId="84" xfId="23" applyNumberFormat="1" applyFont="1" applyFill="1" applyBorder="1" applyAlignment="1" applyProtection="1">
      <alignment horizontal="center" vertical="center" shrinkToFit="1"/>
    </xf>
    <xf numFmtId="0" fontId="2" fillId="0" borderId="48" xfId="23" applyFont="1" applyBorder="1" applyAlignment="1" applyProtection="1">
      <alignment vertical="center" wrapText="1"/>
    </xf>
    <xf numFmtId="0" fontId="2" fillId="0" borderId="0" xfId="23" applyFont="1" applyBorder="1" applyAlignment="1" applyProtection="1">
      <alignment vertical="center"/>
    </xf>
    <xf numFmtId="0" fontId="26" fillId="0" borderId="40" xfId="23" applyFont="1" applyBorder="1" applyAlignment="1" applyProtection="1">
      <alignment vertical="center" shrinkToFit="1"/>
    </xf>
    <xf numFmtId="0" fontId="26" fillId="0" borderId="41" xfId="23" applyFont="1" applyBorder="1" applyAlignment="1" applyProtection="1">
      <alignment vertical="center" shrinkToFit="1"/>
    </xf>
    <xf numFmtId="0" fontId="26" fillId="0" borderId="50" xfId="23" applyFont="1" applyBorder="1" applyAlignment="1" applyProtection="1">
      <alignment vertical="center" shrinkToFit="1"/>
    </xf>
    <xf numFmtId="0" fontId="26" fillId="0" borderId="0" xfId="23" applyFont="1" applyFill="1" applyBorder="1" applyAlignment="1" applyProtection="1">
      <alignment horizontal="left" vertical="center"/>
    </xf>
    <xf numFmtId="0" fontId="26" fillId="13" borderId="88" xfId="23" applyFont="1" applyFill="1" applyBorder="1" applyAlignment="1" applyProtection="1">
      <alignment horizontal="center" vertical="center" shrinkToFit="1"/>
    </xf>
    <xf numFmtId="0" fontId="2" fillId="0" borderId="0" xfId="23" applyFont="1" applyBorder="1" applyAlignment="1" applyProtection="1">
      <alignment vertical="center" wrapText="1"/>
    </xf>
    <xf numFmtId="0" fontId="50" fillId="0" borderId="0" xfId="23" applyFont="1" applyBorder="1" applyAlignment="1" applyProtection="1">
      <alignment vertical="center" wrapText="1"/>
    </xf>
    <xf numFmtId="0" fontId="50" fillId="0" borderId="0" xfId="23" applyFont="1" applyAlignment="1" applyProtection="1">
      <alignment vertical="center"/>
    </xf>
    <xf numFmtId="0" fontId="2" fillId="0" borderId="0" xfId="23" applyFont="1" applyFill="1" applyBorder="1" applyAlignment="1" applyProtection="1">
      <alignment vertical="center"/>
    </xf>
    <xf numFmtId="0" fontId="26" fillId="0" borderId="80" xfId="23" applyFont="1" applyBorder="1" applyAlignment="1" applyProtection="1">
      <alignment horizontal="center" vertical="center" shrinkToFit="1"/>
    </xf>
    <xf numFmtId="0" fontId="26" fillId="0" borderId="3" xfId="23" applyFont="1" applyBorder="1" applyAlignment="1" applyProtection="1">
      <alignment horizontal="center" vertical="center" shrinkToFit="1"/>
    </xf>
    <xf numFmtId="5" fontId="2" fillId="0" borderId="0" xfId="23" applyNumberFormat="1" applyFont="1" applyBorder="1" applyAlignment="1" applyProtection="1">
      <alignment vertical="center" wrapText="1"/>
    </xf>
    <xf numFmtId="0" fontId="26" fillId="0" borderId="0" xfId="23" applyFont="1" applyBorder="1" applyAlignment="1" applyProtection="1">
      <alignment horizontal="center" vertical="center" shrinkToFit="1"/>
    </xf>
    <xf numFmtId="178" fontId="26" fillId="0" borderId="0" xfId="23" applyNumberFormat="1" applyFont="1" applyFill="1" applyBorder="1" applyAlignment="1" applyProtection="1">
      <alignment vertical="center"/>
    </xf>
    <xf numFmtId="6" fontId="2" fillId="0" borderId="0" xfId="23" applyNumberFormat="1" applyFont="1" applyBorder="1" applyAlignment="1" applyProtection="1">
      <alignment vertical="center" wrapText="1"/>
    </xf>
    <xf numFmtId="0" fontId="26" fillId="0" borderId="133" xfId="23" applyFont="1" applyFill="1" applyBorder="1" applyAlignment="1" applyProtection="1">
      <alignment horizontal="center" vertical="center" shrinkToFit="1"/>
    </xf>
    <xf numFmtId="0" fontId="26" fillId="0" borderId="103" xfId="23" applyFont="1" applyFill="1" applyBorder="1" applyAlignment="1" applyProtection="1">
      <alignment horizontal="center" vertical="center" shrinkToFit="1"/>
    </xf>
    <xf numFmtId="0" fontId="26" fillId="0" borderId="71" xfId="23" applyFont="1" applyFill="1" applyBorder="1" applyAlignment="1" applyProtection="1">
      <alignment horizontal="left" vertical="center" shrinkToFit="1"/>
    </xf>
    <xf numFmtId="0" fontId="26" fillId="0" borderId="80" xfId="23" applyFont="1" applyFill="1" applyBorder="1" applyAlignment="1" applyProtection="1">
      <alignment horizontal="center" vertical="center" shrinkToFit="1"/>
    </xf>
    <xf numFmtId="0" fontId="26" fillId="0" borderId="2" xfId="23" applyFont="1" applyFill="1" applyBorder="1" applyAlignment="1" applyProtection="1">
      <alignment horizontal="center" vertical="center" shrinkToFit="1"/>
    </xf>
    <xf numFmtId="0" fontId="26" fillId="0" borderId="3" xfId="23" applyFont="1" applyFill="1" applyBorder="1" applyAlignment="1" applyProtection="1">
      <alignment horizontal="left" vertical="center" shrinkToFit="1"/>
    </xf>
    <xf numFmtId="0" fontId="26" fillId="0" borderId="75" xfId="23" applyFont="1" applyFill="1" applyBorder="1" applyAlignment="1" applyProtection="1">
      <alignment horizontal="center" vertical="center" shrinkToFit="1"/>
    </xf>
    <xf numFmtId="0" fontId="26" fillId="0" borderId="79" xfId="23" applyFont="1" applyFill="1" applyBorder="1" applyAlignment="1" applyProtection="1">
      <alignment horizontal="center" vertical="center" shrinkToFit="1"/>
    </xf>
    <xf numFmtId="0" fontId="26" fillId="0" borderId="0" xfId="23" applyFont="1" applyFill="1" applyBorder="1" applyAlignment="1" applyProtection="1">
      <alignment horizontal="center" vertical="center" shrinkToFit="1"/>
    </xf>
    <xf numFmtId="0" fontId="26" fillId="0" borderId="0" xfId="23" applyFont="1" applyFill="1" applyBorder="1" applyAlignment="1" applyProtection="1">
      <alignment horizontal="right" vertical="center"/>
    </xf>
    <xf numFmtId="180" fontId="26" fillId="0" borderId="0" xfId="23" applyNumberFormat="1" applyFont="1" applyFill="1" applyBorder="1" applyAlignment="1" applyProtection="1">
      <alignment horizontal="center" vertical="center"/>
    </xf>
    <xf numFmtId="178" fontId="26" fillId="12" borderId="0" xfId="23" applyNumberFormat="1" applyFont="1" applyFill="1" applyBorder="1" applyAlignment="1" applyProtection="1">
      <alignment vertical="center"/>
    </xf>
    <xf numFmtId="178" fontId="40" fillId="12" borderId="0" xfId="23" applyNumberFormat="1" applyFont="1" applyFill="1" applyBorder="1" applyAlignment="1" applyProtection="1">
      <alignment vertical="center"/>
    </xf>
    <xf numFmtId="178" fontId="26" fillId="11" borderId="0" xfId="23" applyNumberFormat="1" applyFont="1" applyFill="1" applyBorder="1" applyAlignment="1" applyProtection="1">
      <alignment vertical="center"/>
    </xf>
    <xf numFmtId="178" fontId="40" fillId="11" borderId="0" xfId="23" applyNumberFormat="1" applyFont="1" applyFill="1" applyBorder="1" applyAlignment="1" applyProtection="1">
      <alignment vertical="center"/>
    </xf>
    <xf numFmtId="178" fontId="40" fillId="0" borderId="0" xfId="23" applyNumberFormat="1" applyFont="1" applyFill="1" applyBorder="1" applyAlignment="1" applyProtection="1">
      <alignment vertical="center"/>
    </xf>
    <xf numFmtId="0" fontId="53" fillId="0" borderId="0" xfId="23" applyFont="1" applyFill="1" applyBorder="1" applyAlignment="1" applyProtection="1">
      <alignment vertical="center" wrapText="1"/>
    </xf>
    <xf numFmtId="0" fontId="39" fillId="0" borderId="0" xfId="23" applyFont="1" applyProtection="1"/>
    <xf numFmtId="0" fontId="10" fillId="0" borderId="0" xfId="0" applyFont="1" applyProtection="1">
      <alignment vertical="center"/>
    </xf>
    <xf numFmtId="0" fontId="68" fillId="0" borderId="0" xfId="0" applyFont="1" applyProtection="1">
      <alignment vertical="center"/>
    </xf>
    <xf numFmtId="0" fontId="13" fillId="0" borderId="0" xfId="0" applyFont="1" applyProtection="1">
      <alignment vertical="center"/>
    </xf>
    <xf numFmtId="0" fontId="13" fillId="0" borderId="0" xfId="0" applyFont="1" applyBorder="1" applyProtection="1">
      <alignment vertical="center"/>
    </xf>
    <xf numFmtId="0" fontId="13" fillId="0" borderId="8" xfId="0" applyFont="1" applyBorder="1" applyProtection="1">
      <alignment vertical="center"/>
    </xf>
    <xf numFmtId="0" fontId="13" fillId="0" borderId="1" xfId="0" applyFont="1" applyBorder="1" applyProtection="1">
      <alignment vertical="center"/>
    </xf>
    <xf numFmtId="0" fontId="62" fillId="0" borderId="0" xfId="0" applyFont="1" applyProtection="1">
      <alignment vertical="center"/>
    </xf>
    <xf numFmtId="0" fontId="10" fillId="0" borderId="0" xfId="0" applyFont="1" applyFill="1" applyBorder="1" applyProtection="1">
      <alignment vertical="center"/>
    </xf>
    <xf numFmtId="0" fontId="17" fillId="0" borderId="0" xfId="0" applyFont="1" applyFill="1" applyBorder="1" applyAlignment="1" applyProtection="1">
      <alignment vertical="center"/>
    </xf>
    <xf numFmtId="0" fontId="13" fillId="0" borderId="0" xfId="0" applyFont="1" applyFill="1" applyBorder="1" applyProtection="1">
      <alignment vertical="center"/>
    </xf>
    <xf numFmtId="0" fontId="10" fillId="0" borderId="0" xfId="0" applyFont="1" applyAlignment="1" applyProtection="1">
      <alignment vertical="center"/>
    </xf>
    <xf numFmtId="0" fontId="13" fillId="0" borderId="0" xfId="0" applyFont="1" applyAlignment="1" applyProtection="1">
      <alignment vertical="center"/>
    </xf>
    <xf numFmtId="0" fontId="13" fillId="0" borderId="0" xfId="0" applyFont="1" applyFill="1" applyProtection="1">
      <alignment vertical="center"/>
    </xf>
    <xf numFmtId="0" fontId="10" fillId="0" borderId="0" xfId="0" applyFont="1" applyFill="1" applyProtection="1">
      <alignment vertical="center"/>
    </xf>
    <xf numFmtId="0" fontId="13" fillId="0" borderId="6" xfId="0" applyFont="1" applyBorder="1" applyProtection="1">
      <alignment vertical="center"/>
    </xf>
    <xf numFmtId="0" fontId="9" fillId="0" borderId="0" xfId="23" applyFont="1" applyProtection="1"/>
    <xf numFmtId="0" fontId="12" fillId="0" borderId="8" xfId="23" applyFont="1" applyFill="1" applyBorder="1" applyAlignment="1" applyProtection="1">
      <alignment vertical="center"/>
    </xf>
    <xf numFmtId="58" fontId="0" fillId="0" borderId="2" xfId="0" applyNumberFormat="1" applyBorder="1">
      <alignment vertical="center"/>
    </xf>
    <xf numFmtId="0" fontId="0" fillId="0" borderId="2" xfId="0" applyBorder="1">
      <alignment vertical="center"/>
    </xf>
    <xf numFmtId="0" fontId="10" fillId="0" borderId="9" xfId="0" applyFont="1" applyBorder="1" applyProtection="1">
      <alignment vertical="center"/>
    </xf>
    <xf numFmtId="0" fontId="26" fillId="13" borderId="80" xfId="23" applyFont="1" applyFill="1" applyBorder="1" applyAlignment="1" applyProtection="1">
      <alignment horizontal="center" vertical="center" shrinkToFit="1"/>
    </xf>
    <xf numFmtId="0" fontId="26" fillId="13" borderId="2" xfId="23" applyFont="1" applyFill="1" applyBorder="1" applyAlignment="1" applyProtection="1">
      <alignment horizontal="center" vertical="center" shrinkToFit="1"/>
    </xf>
    <xf numFmtId="0" fontId="26" fillId="13" borderId="82" xfId="23" applyFont="1" applyFill="1" applyBorder="1" applyAlignment="1" applyProtection="1">
      <alignment horizontal="center" vertical="center" shrinkToFit="1"/>
    </xf>
    <xf numFmtId="0" fontId="26" fillId="13" borderId="59" xfId="23" applyFont="1" applyFill="1" applyBorder="1" applyAlignment="1" applyProtection="1">
      <alignment horizontal="center" vertical="center" shrinkToFit="1"/>
    </xf>
    <xf numFmtId="49" fontId="0" fillId="0" borderId="0" xfId="0" applyNumberFormat="1">
      <alignment vertical="center"/>
    </xf>
    <xf numFmtId="0" fontId="26" fillId="13" borderId="37" xfId="23" applyFont="1" applyFill="1" applyBorder="1" applyAlignment="1" applyProtection="1">
      <alignment horizontal="center" vertical="center" shrinkToFit="1"/>
    </xf>
    <xf numFmtId="0" fontId="26" fillId="0" borderId="97" xfId="23" applyFont="1" applyFill="1" applyBorder="1" applyAlignment="1" applyProtection="1">
      <alignment horizontal="center" vertical="center" shrinkToFit="1"/>
    </xf>
    <xf numFmtId="0" fontId="26" fillId="0" borderId="86" xfId="23" applyFont="1" applyFill="1" applyBorder="1" applyAlignment="1" applyProtection="1">
      <alignment horizontal="center" vertical="center" shrinkToFit="1"/>
    </xf>
    <xf numFmtId="0" fontId="26" fillId="0" borderId="51" xfId="23" applyFont="1" applyFill="1" applyBorder="1" applyAlignment="1" applyProtection="1">
      <alignment horizontal="center" vertical="center" shrinkToFit="1"/>
    </xf>
    <xf numFmtId="0" fontId="26" fillId="0" borderId="130" xfId="23" applyFont="1" applyFill="1" applyBorder="1" applyAlignment="1" applyProtection="1">
      <alignment horizontal="center" vertical="center" shrinkToFit="1"/>
    </xf>
    <xf numFmtId="0" fontId="26" fillId="0" borderId="52" xfId="23" applyFont="1" applyFill="1" applyBorder="1" applyAlignment="1" applyProtection="1">
      <alignment horizontal="center" vertical="center" shrinkToFit="1"/>
    </xf>
    <xf numFmtId="0" fontId="26" fillId="0" borderId="1" xfId="23" applyFont="1" applyFill="1" applyBorder="1" applyAlignment="1" applyProtection="1">
      <alignment horizontal="center" vertical="center" shrinkToFit="1"/>
    </xf>
    <xf numFmtId="0" fontId="26" fillId="0" borderId="3" xfId="23" applyFont="1" applyFill="1" applyBorder="1" applyAlignment="1" applyProtection="1">
      <alignment horizontal="center" vertical="center" shrinkToFit="1"/>
    </xf>
    <xf numFmtId="0" fontId="26" fillId="0" borderId="90" xfId="23" applyFont="1" applyFill="1" applyBorder="1" applyAlignment="1" applyProtection="1">
      <alignment horizontal="center" vertical="center" shrinkToFit="1"/>
    </xf>
    <xf numFmtId="0" fontId="26" fillId="0" borderId="91" xfId="23" applyFont="1" applyFill="1" applyBorder="1" applyAlignment="1" applyProtection="1">
      <alignment horizontal="center" vertical="center" shrinkToFit="1"/>
    </xf>
    <xf numFmtId="0" fontId="33" fillId="0" borderId="0" xfId="23" applyFont="1" applyFill="1" applyAlignment="1" applyProtection="1">
      <alignment horizontal="right" vertical="center"/>
    </xf>
    <xf numFmtId="0" fontId="12" fillId="0" borderId="16" xfId="23" applyFont="1" applyFill="1" applyBorder="1" applyAlignment="1" applyProtection="1">
      <alignment horizontal="center" vertical="center"/>
    </xf>
    <xf numFmtId="0" fontId="12" fillId="0" borderId="9" xfId="23" applyFont="1" applyFill="1" applyBorder="1" applyAlignment="1" applyProtection="1">
      <alignment vertical="center"/>
    </xf>
    <xf numFmtId="0" fontId="12" fillId="0" borderId="3" xfId="23" applyFont="1" applyFill="1" applyBorder="1" applyAlignment="1" applyProtection="1">
      <alignment vertical="center"/>
    </xf>
    <xf numFmtId="0" fontId="33" fillId="0" borderId="0" xfId="55" applyFont="1" applyFill="1" applyProtection="1">
      <alignment vertical="center"/>
    </xf>
    <xf numFmtId="0" fontId="33" fillId="0" borderId="0" xfId="55" applyFont="1" applyFill="1" applyBorder="1" applyProtection="1">
      <alignment vertical="center"/>
    </xf>
    <xf numFmtId="0" fontId="33" fillId="0" borderId="0" xfId="55" applyFont="1" applyFill="1" applyAlignment="1" applyProtection="1">
      <alignment horizontal="left" vertical="center"/>
    </xf>
    <xf numFmtId="0" fontId="21" fillId="3" borderId="0" xfId="55" applyFont="1" applyFill="1" applyBorder="1" applyAlignment="1" applyProtection="1">
      <alignment vertical="center"/>
    </xf>
    <xf numFmtId="49" fontId="77" fillId="3" borderId="0" xfId="55" applyNumberFormat="1" applyFont="1" applyFill="1" applyBorder="1" applyAlignment="1" applyProtection="1">
      <alignment horizontal="left" vertical="center"/>
    </xf>
    <xf numFmtId="0" fontId="33" fillId="2" borderId="0" xfId="55" applyFont="1" applyFill="1" applyProtection="1">
      <alignment vertical="center"/>
    </xf>
    <xf numFmtId="0" fontId="28" fillId="3" borderId="0" xfId="55" applyFont="1" applyFill="1" applyBorder="1" applyProtection="1">
      <alignment vertical="center"/>
    </xf>
    <xf numFmtId="0" fontId="33" fillId="3" borderId="0" xfId="55" applyFont="1" applyFill="1" applyProtection="1">
      <alignment vertical="center"/>
    </xf>
    <xf numFmtId="0" fontId="33" fillId="3" borderId="0" xfId="64" applyFont="1" applyFill="1" applyBorder="1" applyAlignment="1" applyProtection="1">
      <alignment horizontal="center" vertical="center"/>
    </xf>
    <xf numFmtId="0" fontId="33" fillId="3" borderId="0" xfId="55" applyFont="1" applyFill="1" applyBorder="1" applyAlignment="1" applyProtection="1">
      <alignment horizontal="center" vertical="center"/>
    </xf>
    <xf numFmtId="0" fontId="21" fillId="3" borderId="0" xfId="55" applyFont="1" applyFill="1" applyBorder="1" applyAlignment="1" applyProtection="1">
      <alignment horizontal="center" vertical="center"/>
    </xf>
    <xf numFmtId="0" fontId="33" fillId="3" borderId="0" xfId="55" applyFont="1" applyFill="1" applyBorder="1" applyAlignment="1" applyProtection="1">
      <alignment vertical="center"/>
    </xf>
    <xf numFmtId="0" fontId="33" fillId="3" borderId="0" xfId="55" applyFont="1" applyFill="1" applyAlignment="1" applyProtection="1">
      <alignment horizontal="right" vertical="top"/>
    </xf>
    <xf numFmtId="0" fontId="33" fillId="3" borderId="0" xfId="55" applyFont="1" applyFill="1" applyBorder="1" applyProtection="1">
      <alignment vertical="center"/>
    </xf>
    <xf numFmtId="0" fontId="21" fillId="3" borderId="6" xfId="64" applyFont="1" applyFill="1" applyBorder="1" applyAlignment="1" applyProtection="1">
      <alignment vertical="center"/>
    </xf>
    <xf numFmtId="0" fontId="21" fillId="3" borderId="0" xfId="64" applyFont="1" applyFill="1" applyBorder="1" applyAlignment="1" applyProtection="1">
      <alignment vertical="center"/>
    </xf>
    <xf numFmtId="49" fontId="28" fillId="0" borderId="0" xfId="55" applyNumberFormat="1" applyFont="1" applyFill="1" applyBorder="1" applyAlignment="1" applyProtection="1">
      <alignment horizontal="left" vertical="center"/>
    </xf>
    <xf numFmtId="0" fontId="33" fillId="0" borderId="0" xfId="55" applyFont="1" applyFill="1" applyBorder="1" applyAlignment="1" applyProtection="1">
      <alignment horizontal="center" vertical="center"/>
    </xf>
    <xf numFmtId="0" fontId="33" fillId="0" borderId="0" xfId="55" applyFont="1" applyFill="1" applyBorder="1" applyAlignment="1" applyProtection="1">
      <alignment vertical="center"/>
    </xf>
    <xf numFmtId="0" fontId="33" fillId="0" borderId="0" xfId="55" applyFont="1" applyFill="1" applyAlignment="1" applyProtection="1">
      <alignment horizontal="right" vertical="top"/>
    </xf>
    <xf numFmtId="0" fontId="57" fillId="3" borderId="0" xfId="55" applyFont="1" applyFill="1" applyBorder="1" applyProtection="1">
      <alignment vertical="center"/>
    </xf>
    <xf numFmtId="0" fontId="57" fillId="3" borderId="0" xfId="55" applyFont="1" applyFill="1" applyBorder="1" applyAlignment="1" applyProtection="1">
      <alignment horizontal="left" vertical="center"/>
    </xf>
    <xf numFmtId="0" fontId="20" fillId="3" borderId="0" xfId="55" applyFont="1" applyFill="1" applyBorder="1" applyAlignment="1" applyProtection="1">
      <alignment horizontal="center" vertical="center" wrapText="1"/>
    </xf>
    <xf numFmtId="0" fontId="33" fillId="3" borderId="0" xfId="55" applyFont="1" applyFill="1" applyBorder="1" applyAlignment="1" applyProtection="1">
      <alignment vertical="center" wrapText="1" shrinkToFit="1"/>
    </xf>
    <xf numFmtId="0" fontId="33" fillId="3" borderId="0" xfId="55" applyFont="1" applyFill="1" applyBorder="1" applyAlignment="1" applyProtection="1">
      <alignment horizontal="center" vertical="center" shrinkToFit="1"/>
    </xf>
    <xf numFmtId="0" fontId="33" fillId="3" borderId="0" xfId="55" applyFont="1" applyFill="1" applyBorder="1" applyAlignment="1" applyProtection="1">
      <alignment vertical="center" shrinkToFit="1"/>
    </xf>
    <xf numFmtId="0" fontId="22" fillId="3" borderId="0" xfId="55" applyFont="1" applyFill="1" applyBorder="1" applyAlignment="1" applyProtection="1">
      <alignment vertical="center"/>
    </xf>
    <xf numFmtId="0" fontId="22" fillId="0" borderId="0" xfId="55" applyFont="1" applyFill="1" applyBorder="1" applyAlignment="1" applyProtection="1">
      <alignment vertical="center"/>
    </xf>
    <xf numFmtId="0" fontId="22" fillId="0" borderId="0" xfId="55" applyFont="1" applyFill="1" applyBorder="1" applyAlignment="1" applyProtection="1">
      <alignment vertical="center" wrapText="1"/>
    </xf>
    <xf numFmtId="0" fontId="24" fillId="2" borderId="0" xfId="55" applyFont="1" applyFill="1" applyProtection="1">
      <alignment vertical="center"/>
    </xf>
    <xf numFmtId="0" fontId="24" fillId="2" borderId="0" xfId="55" applyFont="1" applyFill="1" applyBorder="1" applyProtection="1">
      <alignment vertical="center"/>
    </xf>
    <xf numFmtId="0" fontId="24" fillId="0" borderId="0" xfId="55" applyFont="1" applyFill="1" applyProtection="1">
      <alignment vertical="center"/>
    </xf>
    <xf numFmtId="0" fontId="20" fillId="0" borderId="0" xfId="55" applyFont="1" applyFill="1" applyBorder="1" applyAlignment="1" applyProtection="1">
      <alignment vertical="center" wrapText="1"/>
    </xf>
    <xf numFmtId="0" fontId="33" fillId="0" borderId="0" xfId="55" applyFont="1" applyFill="1" applyBorder="1" applyAlignment="1" applyProtection="1">
      <alignment vertical="center" shrinkToFit="1"/>
    </xf>
    <xf numFmtId="0" fontId="24" fillId="0" borderId="0" xfId="55" applyFont="1" applyFill="1" applyBorder="1" applyProtection="1">
      <alignment vertical="center"/>
    </xf>
    <xf numFmtId="0" fontId="33" fillId="0" borderId="0" xfId="55" applyFont="1" applyAlignment="1" applyProtection="1"/>
    <xf numFmtId="0" fontId="33" fillId="3" borderId="0" xfId="55" applyFont="1" applyFill="1" applyAlignment="1" applyProtection="1"/>
    <xf numFmtId="0" fontId="33" fillId="0" borderId="0" xfId="55" applyFont="1" applyFill="1" applyBorder="1" applyAlignment="1" applyProtection="1"/>
    <xf numFmtId="0" fontId="33" fillId="0" borderId="0" xfId="55" applyFont="1" applyBorder="1" applyAlignment="1" applyProtection="1"/>
    <xf numFmtId="0" fontId="33" fillId="3" borderId="0" xfId="55" applyFont="1" applyFill="1" applyAlignment="1" applyProtection="1">
      <alignment horizontal="left"/>
    </xf>
    <xf numFmtId="0" fontId="22" fillId="3" borderId="0" xfId="55" applyFont="1" applyFill="1" applyBorder="1" applyAlignment="1" applyProtection="1">
      <alignment horizontal="center" vertical="center" wrapText="1"/>
    </xf>
    <xf numFmtId="0" fontId="22" fillId="0" borderId="0" xfId="55" applyFont="1" applyFill="1" applyBorder="1" applyAlignment="1" applyProtection="1">
      <alignment horizontal="center" vertical="center" wrapText="1"/>
    </xf>
    <xf numFmtId="0" fontId="57" fillId="3" borderId="0" xfId="55" applyFont="1" applyFill="1" applyProtection="1">
      <alignment vertical="center"/>
    </xf>
    <xf numFmtId="0" fontId="22" fillId="3" borderId="0" xfId="55" applyFont="1" applyFill="1" applyBorder="1" applyAlignment="1" applyProtection="1">
      <alignment horizontal="center" vertical="center"/>
    </xf>
    <xf numFmtId="0" fontId="33" fillId="0" borderId="0" xfId="55" applyFont="1" applyBorder="1" applyAlignment="1" applyProtection="1">
      <alignment vertical="center" shrinkToFit="1"/>
    </xf>
    <xf numFmtId="0" fontId="57" fillId="3" borderId="0" xfId="55" applyFont="1" applyFill="1" applyAlignment="1" applyProtection="1">
      <alignment vertical="center"/>
    </xf>
    <xf numFmtId="0" fontId="33" fillId="2" borderId="0" xfId="55" applyFont="1" applyFill="1" applyBorder="1" applyProtection="1">
      <alignment vertical="center"/>
    </xf>
    <xf numFmtId="0" fontId="33" fillId="2" borderId="0" xfId="0" applyFont="1" applyFill="1" applyBorder="1" applyAlignment="1" applyProtection="1">
      <alignment horizontal="left" vertical="center"/>
    </xf>
    <xf numFmtId="0" fontId="33" fillId="0" borderId="0" xfId="0" applyFont="1" applyFill="1" applyBorder="1" applyAlignment="1" applyProtection="1">
      <alignment horizontal="left" vertical="center"/>
    </xf>
    <xf numFmtId="0" fontId="22" fillId="3" borderId="0" xfId="64" applyFont="1" applyFill="1" applyBorder="1" applyAlignment="1" applyProtection="1">
      <alignment horizontal="left"/>
    </xf>
    <xf numFmtId="0" fontId="22" fillId="0" borderId="6" xfId="55" applyFont="1" applyFill="1" applyBorder="1" applyAlignment="1" applyProtection="1">
      <alignment vertical="center" wrapText="1"/>
    </xf>
    <xf numFmtId="0" fontId="33" fillId="3" borderId="0" xfId="64" applyFont="1" applyFill="1" applyBorder="1" applyAlignment="1" applyProtection="1">
      <alignment horizontal="center" vertical="center" shrinkToFit="1"/>
    </xf>
    <xf numFmtId="0" fontId="21" fillId="0" borderId="0" xfId="55" applyFont="1" applyFill="1" applyBorder="1" applyAlignment="1" applyProtection="1">
      <alignment vertical="center" shrinkToFit="1"/>
    </xf>
    <xf numFmtId="179" fontId="33" fillId="3" borderId="0" xfId="55" applyNumberFormat="1" applyFont="1" applyFill="1" applyBorder="1" applyAlignment="1" applyProtection="1">
      <alignment vertical="center" shrinkToFit="1"/>
    </xf>
    <xf numFmtId="179" fontId="33" fillId="0" borderId="0" xfId="55" applyNumberFormat="1" applyFont="1" applyFill="1" applyBorder="1" applyAlignment="1" applyProtection="1">
      <alignment vertical="center" shrinkToFit="1"/>
    </xf>
    <xf numFmtId="0" fontId="33" fillId="3" borderId="0" xfId="55" applyFont="1" applyFill="1" applyAlignment="1" applyProtection="1">
      <alignment vertical="center"/>
    </xf>
    <xf numFmtId="0" fontId="22" fillId="0" borderId="0" xfId="63" applyFont="1" applyFill="1" applyBorder="1" applyAlignment="1" applyProtection="1">
      <alignment horizontal="left" vertical="center"/>
    </xf>
    <xf numFmtId="0" fontId="22" fillId="0" borderId="8" xfId="63" applyFont="1" applyFill="1" applyBorder="1" applyAlignment="1" applyProtection="1">
      <alignment horizontal="left" vertical="center"/>
    </xf>
    <xf numFmtId="0" fontId="1" fillId="0" borderId="33" xfId="63" applyBorder="1" applyProtection="1">
      <alignment vertical="center"/>
    </xf>
    <xf numFmtId="0" fontId="33" fillId="0" borderId="0" xfId="23" applyFont="1" applyFill="1" applyAlignment="1" applyProtection="1"/>
    <xf numFmtId="0" fontId="30" fillId="0" borderId="0" xfId="23" applyFont="1" applyFill="1" applyAlignment="1" applyProtection="1">
      <alignment horizontal="left" vertical="center"/>
    </xf>
    <xf numFmtId="0" fontId="22" fillId="0" borderId="7" xfId="23" applyNumberFormat="1" applyFont="1" applyFill="1" applyBorder="1" applyAlignment="1" applyProtection="1">
      <alignment horizontal="left" vertical="center"/>
      <protection locked="0"/>
    </xf>
    <xf numFmtId="0" fontId="22" fillId="0" borderId="8" xfId="23" applyNumberFormat="1" applyFont="1" applyFill="1" applyBorder="1" applyAlignment="1" applyProtection="1">
      <alignment horizontal="left" vertical="center"/>
      <protection locked="0"/>
    </xf>
    <xf numFmtId="0" fontId="22" fillId="0" borderId="1" xfId="23" applyNumberFormat="1" applyFont="1" applyFill="1" applyBorder="1" applyAlignment="1" applyProtection="1">
      <alignment horizontal="left" vertical="center"/>
      <protection locked="0"/>
    </xf>
    <xf numFmtId="0" fontId="22" fillId="0" borderId="6" xfId="23" applyNumberFormat="1" applyFont="1" applyFill="1" applyBorder="1" applyAlignment="1" applyProtection="1">
      <alignment horizontal="left" vertical="center"/>
      <protection locked="0"/>
    </xf>
    <xf numFmtId="0" fontId="22" fillId="0" borderId="0" xfId="23" applyNumberFormat="1" applyFont="1" applyFill="1" applyBorder="1" applyAlignment="1" applyProtection="1">
      <alignment horizontal="left" vertical="center"/>
      <protection locked="0"/>
    </xf>
    <xf numFmtId="0" fontId="22" fillId="0" borderId="5" xfId="23" applyNumberFormat="1" applyFont="1" applyFill="1" applyBorder="1" applyAlignment="1" applyProtection="1">
      <alignment horizontal="left" vertical="center"/>
      <protection locked="0"/>
    </xf>
    <xf numFmtId="0" fontId="22" fillId="0" borderId="10" xfId="23" applyNumberFormat="1" applyFont="1" applyFill="1" applyBorder="1" applyAlignment="1" applyProtection="1">
      <alignment horizontal="left" vertical="center"/>
      <protection locked="0"/>
    </xf>
    <xf numFmtId="0" fontId="22" fillId="0" borderId="18" xfId="23" applyNumberFormat="1" applyFont="1" applyFill="1" applyBorder="1" applyAlignment="1" applyProtection="1">
      <alignment horizontal="left" vertical="center"/>
      <protection locked="0"/>
    </xf>
    <xf numFmtId="0" fontId="22" fillId="0" borderId="4" xfId="23" applyNumberFormat="1" applyFont="1" applyFill="1" applyBorder="1" applyAlignment="1" applyProtection="1">
      <alignment horizontal="left" vertical="center"/>
      <protection locked="0"/>
    </xf>
    <xf numFmtId="0" fontId="26" fillId="13" borderId="93" xfId="23" applyFont="1" applyFill="1" applyBorder="1" applyAlignment="1" applyProtection="1">
      <alignment horizontal="center" vertical="center" shrinkToFit="1"/>
    </xf>
    <xf numFmtId="0" fontId="26" fillId="13" borderId="79" xfId="23" applyFont="1" applyFill="1" applyBorder="1" applyAlignment="1" applyProtection="1">
      <alignment horizontal="center" vertical="center" shrinkToFit="1"/>
    </xf>
    <xf numFmtId="0" fontId="26" fillId="0" borderId="71" xfId="23" applyFont="1" applyFill="1" applyBorder="1" applyAlignment="1" applyProtection="1">
      <alignment horizontal="center" vertical="center" shrinkToFit="1"/>
    </xf>
    <xf numFmtId="0" fontId="26" fillId="13" borderId="9" xfId="23" applyFont="1" applyFill="1" applyBorder="1" applyAlignment="1" applyProtection="1">
      <alignment horizontal="center" vertical="center" shrinkToFit="1"/>
    </xf>
    <xf numFmtId="0" fontId="26" fillId="13" borderId="8" xfId="23" applyFont="1" applyFill="1" applyBorder="1" applyAlignment="1" applyProtection="1">
      <alignment horizontal="center" vertical="center" shrinkToFit="1"/>
    </xf>
    <xf numFmtId="0" fontId="26" fillId="0" borderId="9" xfId="23" applyFont="1" applyFill="1" applyBorder="1" applyAlignment="1" applyProtection="1">
      <alignment horizontal="center" vertical="center" shrinkToFit="1"/>
    </xf>
    <xf numFmtId="0" fontId="26" fillId="0" borderId="47" xfId="23" applyFont="1" applyFill="1" applyBorder="1" applyAlignment="1" applyProtection="1">
      <alignment horizontal="center" vertical="center" shrinkToFit="1"/>
    </xf>
    <xf numFmtId="0" fontId="26" fillId="3" borderId="75" xfId="23" applyFont="1" applyFill="1" applyBorder="1" applyAlignment="1" applyProtection="1">
      <alignment horizontal="center" vertical="center" shrinkToFit="1"/>
    </xf>
    <xf numFmtId="0" fontId="26" fillId="3" borderId="71" xfId="23" applyFont="1" applyFill="1" applyBorder="1" applyAlignment="1" applyProtection="1">
      <alignment horizontal="center" vertical="center" shrinkToFit="1"/>
    </xf>
    <xf numFmtId="0" fontId="26" fillId="3" borderId="80" xfId="23" applyFont="1" applyFill="1" applyBorder="1" applyAlignment="1" applyProtection="1">
      <alignment horizontal="center" vertical="center" shrinkToFit="1"/>
    </xf>
    <xf numFmtId="0" fontId="26" fillId="3" borderId="3" xfId="23" applyFont="1" applyFill="1" applyBorder="1" applyAlignment="1" applyProtection="1">
      <alignment horizontal="center" vertical="center" shrinkToFit="1"/>
    </xf>
    <xf numFmtId="0" fontId="26" fillId="3" borderId="52" xfId="23" applyFont="1" applyFill="1" applyBorder="1" applyAlignment="1" applyProtection="1">
      <alignment horizontal="center" vertical="center" shrinkToFit="1"/>
    </xf>
    <xf numFmtId="0" fontId="26" fillId="3" borderId="1" xfId="23" applyFont="1" applyFill="1" applyBorder="1" applyAlignment="1" applyProtection="1">
      <alignment horizontal="center" vertical="center" shrinkToFit="1"/>
    </xf>
    <xf numFmtId="0" fontId="26" fillId="3" borderId="90" xfId="23" applyFont="1" applyFill="1" applyBorder="1" applyAlignment="1" applyProtection="1">
      <alignment horizontal="center" vertical="center" shrinkToFit="1"/>
    </xf>
    <xf numFmtId="0" fontId="26" fillId="3" borderId="91" xfId="23" applyFont="1" applyFill="1" applyBorder="1" applyAlignment="1" applyProtection="1">
      <alignment horizontal="center" vertical="center" shrinkToFit="1"/>
    </xf>
    <xf numFmtId="0" fontId="2" fillId="3" borderId="74" xfId="23" applyFont="1" applyFill="1" applyBorder="1" applyAlignment="1" applyProtection="1">
      <alignment vertical="center"/>
    </xf>
    <xf numFmtId="0" fontId="2" fillId="0" borderId="45" xfId="23" applyFont="1" applyBorder="1" applyAlignment="1" applyProtection="1">
      <alignment horizontal="center" vertical="center" shrinkToFit="1"/>
    </xf>
    <xf numFmtId="0" fontId="2" fillId="0" borderId="48" xfId="23" applyFont="1" applyBorder="1" applyAlignment="1" applyProtection="1">
      <alignment vertical="center" shrinkToFit="1"/>
    </xf>
    <xf numFmtId="0" fontId="26" fillId="0" borderId="74" xfId="23" applyFont="1" applyBorder="1" applyAlignment="1" applyProtection="1">
      <alignment vertical="center" shrinkToFit="1"/>
    </xf>
    <xf numFmtId="0" fontId="26" fillId="0" borderId="43" xfId="23" applyFont="1" applyFill="1" applyBorder="1" applyAlignment="1" applyProtection="1">
      <alignment vertical="center" shrinkToFit="1"/>
    </xf>
    <xf numFmtId="0" fontId="26" fillId="0" borderId="89" xfId="23" applyFont="1" applyFill="1" applyBorder="1" applyAlignment="1" applyProtection="1">
      <alignment vertical="center" shrinkToFit="1"/>
    </xf>
    <xf numFmtId="0" fontId="26" fillId="0" borderId="45" xfId="23" applyFont="1" applyFill="1" applyBorder="1" applyAlignment="1" applyProtection="1">
      <alignment vertical="center" shrinkToFit="1"/>
    </xf>
    <xf numFmtId="5" fontId="26" fillId="0" borderId="43" xfId="23" applyNumberFormat="1" applyFont="1" applyFill="1" applyBorder="1" applyAlignment="1" applyProtection="1">
      <alignment vertical="center" shrinkToFit="1"/>
    </xf>
    <xf numFmtId="5" fontId="26" fillId="0" borderId="45" xfId="23" applyNumberFormat="1" applyFont="1" applyFill="1" applyBorder="1" applyAlignment="1" applyProtection="1">
      <alignment vertical="center" shrinkToFit="1"/>
    </xf>
    <xf numFmtId="0" fontId="26" fillId="0" borderId="94" xfId="23" applyFont="1" applyFill="1" applyBorder="1" applyAlignment="1" applyProtection="1">
      <alignment vertical="center" shrinkToFit="1"/>
    </xf>
    <xf numFmtId="0" fontId="26" fillId="0" borderId="0" xfId="23" applyFont="1" applyBorder="1" applyAlignment="1" applyProtection="1">
      <alignment vertical="center" shrinkToFit="1"/>
    </xf>
    <xf numFmtId="0" fontId="26" fillId="3" borderId="73" xfId="23" applyFont="1" applyFill="1" applyBorder="1" applyAlignment="1" applyProtection="1">
      <alignment vertical="center" shrinkToFit="1"/>
    </xf>
    <xf numFmtId="0" fontId="26" fillId="3" borderId="45" xfId="23" applyFont="1" applyFill="1" applyBorder="1" applyAlignment="1" applyProtection="1">
      <alignment vertical="center" shrinkToFit="1"/>
    </xf>
    <xf numFmtId="0" fontId="26" fillId="3" borderId="89" xfId="23" applyFont="1" applyFill="1" applyBorder="1" applyAlignment="1" applyProtection="1">
      <alignment vertical="center" shrinkToFit="1"/>
    </xf>
    <xf numFmtId="0" fontId="26" fillId="3" borderId="94" xfId="23" applyFont="1" applyFill="1" applyBorder="1" applyAlignment="1" applyProtection="1">
      <alignment vertical="center" shrinkToFit="1"/>
    </xf>
    <xf numFmtId="0" fontId="26" fillId="0" borderId="73" xfId="23" applyFont="1" applyFill="1" applyBorder="1" applyAlignment="1" applyProtection="1">
      <alignment vertical="center" shrinkToFit="1"/>
    </xf>
    <xf numFmtId="0" fontId="26" fillId="0" borderId="48" xfId="23" applyFont="1" applyFill="1" applyBorder="1" applyAlignment="1" applyProtection="1">
      <alignment vertical="center" shrinkToFit="1"/>
    </xf>
    <xf numFmtId="180" fontId="26" fillId="0" borderId="85" xfId="23" applyNumberFormat="1" applyFont="1" applyFill="1" applyBorder="1" applyAlignment="1" applyProtection="1">
      <alignment horizontal="center" vertical="center" shrinkToFit="1"/>
    </xf>
    <xf numFmtId="178" fontId="26" fillId="0" borderId="5" xfId="23" applyNumberFormat="1" applyFont="1" applyBorder="1" applyAlignment="1" applyProtection="1">
      <alignment vertical="center" shrinkToFit="1"/>
    </xf>
    <xf numFmtId="180" fontId="26" fillId="0" borderId="87" xfId="23" applyNumberFormat="1" applyFont="1" applyFill="1" applyBorder="1" applyAlignment="1" applyProtection="1">
      <alignment horizontal="center" vertical="center" shrinkToFit="1"/>
    </xf>
    <xf numFmtId="180" fontId="26" fillId="0" borderId="53" xfId="23" applyNumberFormat="1" applyFont="1" applyFill="1" applyBorder="1" applyAlignment="1" applyProtection="1">
      <alignment horizontal="center" vertical="center" shrinkToFit="1"/>
    </xf>
    <xf numFmtId="180" fontId="26" fillId="0" borderId="57" xfId="23" applyNumberFormat="1" applyFont="1" applyFill="1" applyBorder="1" applyAlignment="1" applyProtection="1">
      <alignment horizontal="center" vertical="center" shrinkToFit="1"/>
    </xf>
    <xf numFmtId="180" fontId="40" fillId="0" borderId="87" xfId="23" applyNumberFormat="1" applyFont="1" applyFill="1" applyBorder="1" applyAlignment="1" applyProtection="1">
      <alignment horizontal="center" vertical="center" shrinkToFit="1"/>
    </xf>
    <xf numFmtId="180" fontId="40" fillId="0" borderId="53" xfId="23" applyNumberFormat="1" applyFont="1" applyFill="1" applyBorder="1" applyAlignment="1" applyProtection="1">
      <alignment horizontal="center" vertical="center" shrinkToFit="1"/>
    </xf>
    <xf numFmtId="180" fontId="40" fillId="0" borderId="57" xfId="23" applyNumberFormat="1" applyFont="1" applyFill="1" applyBorder="1" applyAlignment="1" applyProtection="1">
      <alignment horizontal="center" vertical="center" shrinkToFit="1"/>
    </xf>
    <xf numFmtId="180" fontId="40" fillId="0" borderId="92" xfId="23" applyNumberFormat="1" applyFont="1" applyFill="1" applyBorder="1" applyAlignment="1" applyProtection="1">
      <alignment horizontal="center" vertical="center" shrinkToFit="1"/>
    </xf>
    <xf numFmtId="180" fontId="26" fillId="0" borderId="0" xfId="23" applyNumberFormat="1" applyFont="1" applyBorder="1" applyAlignment="1" applyProtection="1">
      <alignment horizontal="center" vertical="center" shrinkToFit="1"/>
    </xf>
    <xf numFmtId="180" fontId="26" fillId="3" borderId="78" xfId="23" applyNumberFormat="1" applyFont="1" applyFill="1" applyBorder="1" applyAlignment="1" applyProtection="1">
      <alignment horizontal="center" vertical="center" shrinkToFit="1"/>
    </xf>
    <xf numFmtId="180" fontId="26" fillId="3" borderId="57" xfId="23" applyNumberFormat="1" applyFont="1" applyFill="1" applyBorder="1" applyAlignment="1" applyProtection="1">
      <alignment horizontal="center" vertical="center" shrinkToFit="1"/>
    </xf>
    <xf numFmtId="180" fontId="26" fillId="3" borderId="53" xfId="23" applyNumberFormat="1" applyFont="1" applyFill="1" applyBorder="1" applyAlignment="1" applyProtection="1">
      <alignment horizontal="center" vertical="center" shrinkToFit="1"/>
    </xf>
    <xf numFmtId="180" fontId="40" fillId="3" borderId="92" xfId="23" applyNumberFormat="1" applyFont="1" applyFill="1" applyBorder="1" applyAlignment="1" applyProtection="1">
      <alignment horizontal="center" vertical="center" shrinkToFit="1"/>
    </xf>
    <xf numFmtId="180" fontId="26" fillId="0" borderId="78" xfId="23" applyNumberFormat="1" applyFont="1" applyFill="1" applyBorder="1" applyAlignment="1" applyProtection="1">
      <alignment horizontal="center" vertical="center" shrinkToFit="1"/>
    </xf>
    <xf numFmtId="180" fontId="26" fillId="0" borderId="84" xfId="23" applyNumberFormat="1" applyFont="1" applyFill="1" applyBorder="1" applyAlignment="1" applyProtection="1">
      <alignment horizontal="center" vertical="center" shrinkToFit="1"/>
    </xf>
    <xf numFmtId="0" fontId="40" fillId="0" borderId="42" xfId="23" applyFont="1" applyFill="1" applyBorder="1" applyAlignment="1" applyProtection="1">
      <alignment horizontal="left" vertical="center" shrinkToFit="1"/>
    </xf>
    <xf numFmtId="0" fontId="40" fillId="0" borderId="51" xfId="23" applyFont="1" applyFill="1" applyBorder="1" applyAlignment="1" applyProtection="1">
      <alignment horizontal="left" vertical="center" shrinkToFit="1"/>
    </xf>
    <xf numFmtId="0" fontId="40" fillId="3" borderId="103" xfId="23" applyFont="1" applyFill="1" applyBorder="1" applyAlignment="1" applyProtection="1">
      <alignment horizontal="left" vertical="center" shrinkToFit="1"/>
    </xf>
    <xf numFmtId="0" fontId="40" fillId="3" borderId="71" xfId="23" applyFont="1" applyFill="1" applyBorder="1" applyAlignment="1" applyProtection="1">
      <alignment horizontal="left" vertical="center" shrinkToFit="1"/>
    </xf>
    <xf numFmtId="0" fontId="40" fillId="0" borderId="16" xfId="23" applyFont="1" applyFill="1" applyBorder="1" applyAlignment="1" applyProtection="1">
      <alignment horizontal="left" vertical="center" shrinkToFit="1"/>
    </xf>
    <xf numFmtId="0" fontId="26" fillId="0" borderId="72" xfId="23" applyFont="1" applyFill="1" applyBorder="1" applyAlignment="1" applyProtection="1">
      <alignment horizontal="left" vertical="center" shrinkToFit="1"/>
    </xf>
    <xf numFmtId="0" fontId="26" fillId="0" borderId="72" xfId="23" applyFont="1" applyFill="1" applyBorder="1" applyAlignment="1" applyProtection="1">
      <alignment vertical="center" shrinkToFit="1"/>
    </xf>
    <xf numFmtId="0" fontId="26" fillId="0" borderId="16" xfId="23" applyFont="1" applyFill="1" applyBorder="1" applyAlignment="1" applyProtection="1">
      <alignment horizontal="right" vertical="center" shrinkToFit="1"/>
    </xf>
    <xf numFmtId="0" fontId="26" fillId="0" borderId="56" xfId="23" applyFont="1" applyFill="1" applyBorder="1" applyAlignment="1" applyProtection="1">
      <alignment horizontal="right" vertical="center" shrinkToFit="1"/>
    </xf>
    <xf numFmtId="0" fontId="26" fillId="0" borderId="54" xfId="23" applyFont="1" applyFill="1" applyBorder="1" applyAlignment="1" applyProtection="1">
      <alignment horizontal="left" vertical="center" shrinkToFit="1"/>
    </xf>
    <xf numFmtId="0" fontId="26" fillId="0" borderId="54" xfId="23" applyFont="1" applyFill="1" applyBorder="1" applyAlignment="1" applyProtection="1">
      <alignment vertical="center" shrinkToFit="1"/>
    </xf>
    <xf numFmtId="0" fontId="26" fillId="6" borderId="9" xfId="23" applyFont="1" applyFill="1" applyBorder="1" applyAlignment="1" applyProtection="1">
      <alignment horizontal="right" vertical="center" shrinkToFit="1"/>
    </xf>
    <xf numFmtId="0" fontId="26" fillId="6" borderId="3" xfId="23" applyFont="1" applyFill="1" applyBorder="1" applyAlignment="1" applyProtection="1">
      <alignment horizontal="left" vertical="center" shrinkToFit="1"/>
    </xf>
    <xf numFmtId="0" fontId="26" fillId="7" borderId="9" xfId="23" applyFont="1" applyFill="1" applyBorder="1" applyAlignment="1" applyProtection="1">
      <alignment horizontal="right" vertical="center" shrinkToFit="1"/>
    </xf>
    <xf numFmtId="0" fontId="26" fillId="7" borderId="3" xfId="23" applyFont="1" applyFill="1" applyBorder="1" applyAlignment="1" applyProtection="1">
      <alignment horizontal="left" vertical="center" shrinkToFit="1"/>
    </xf>
    <xf numFmtId="0" fontId="26" fillId="0" borderId="0" xfId="23" applyFont="1" applyFill="1" applyBorder="1" applyAlignment="1" applyProtection="1">
      <alignment horizontal="left" vertical="center" shrinkToFit="1"/>
    </xf>
    <xf numFmtId="0" fontId="26" fillId="0" borderId="5" xfId="23" applyFont="1" applyFill="1" applyBorder="1" applyAlignment="1" applyProtection="1">
      <alignment horizontal="left" vertical="center" shrinkToFit="1"/>
    </xf>
    <xf numFmtId="0" fontId="40" fillId="0" borderId="8" xfId="23" applyFont="1" applyFill="1" applyBorder="1" applyAlignment="1" applyProtection="1">
      <alignment horizontal="right" vertical="center" shrinkToFit="1"/>
    </xf>
    <xf numFmtId="0" fontId="40" fillId="0" borderId="1" xfId="23" applyFont="1" applyFill="1" applyBorder="1" applyAlignment="1" applyProtection="1">
      <alignment horizontal="right" vertical="center" shrinkToFit="1"/>
    </xf>
    <xf numFmtId="0" fontId="26" fillId="0" borderId="8" xfId="23" applyFont="1" applyFill="1" applyBorder="1" applyAlignment="1" applyProtection="1">
      <alignment horizontal="left" vertical="center" shrinkToFit="1"/>
    </xf>
    <xf numFmtId="0" fontId="26" fillId="0" borderId="1" xfId="23" applyFont="1" applyFill="1" applyBorder="1" applyAlignment="1" applyProtection="1">
      <alignment horizontal="left" vertical="center" shrinkToFit="1"/>
    </xf>
    <xf numFmtId="0" fontId="40" fillId="0" borderId="42" xfId="23" applyFont="1" applyFill="1" applyBorder="1" applyAlignment="1" applyProtection="1">
      <alignment horizontal="right" vertical="center" shrinkToFit="1"/>
    </xf>
    <xf numFmtId="0" fontId="40" fillId="0" borderId="3" xfId="23" applyFont="1" applyFill="1" applyBorder="1" applyAlignment="1" applyProtection="1">
      <alignment horizontal="left" vertical="center" shrinkToFit="1"/>
    </xf>
    <xf numFmtId="0" fontId="26" fillId="0" borderId="129" xfId="23" applyFont="1" applyFill="1" applyBorder="1" applyAlignment="1" applyProtection="1">
      <alignment vertical="center" shrinkToFit="1"/>
    </xf>
    <xf numFmtId="0" fontId="40" fillId="0" borderId="91" xfId="23" applyFont="1" applyFill="1" applyBorder="1" applyAlignment="1" applyProtection="1">
      <alignment horizontal="left" vertical="center" shrinkToFit="1"/>
    </xf>
    <xf numFmtId="0" fontId="26" fillId="3" borderId="8" xfId="23" applyFont="1" applyFill="1" applyBorder="1" applyAlignment="1" applyProtection="1">
      <alignment horizontal="left" vertical="center" shrinkToFit="1"/>
    </xf>
    <xf numFmtId="0" fontId="26" fillId="3" borderId="1" xfId="23" applyFont="1" applyFill="1" applyBorder="1" applyAlignment="1" applyProtection="1">
      <alignment horizontal="left" vertical="center" shrinkToFit="1"/>
    </xf>
    <xf numFmtId="0" fontId="40" fillId="3" borderId="129" xfId="23" applyFont="1" applyFill="1" applyBorder="1" applyAlignment="1" applyProtection="1">
      <alignment horizontal="right" vertical="center" shrinkToFit="1"/>
    </xf>
    <xf numFmtId="0" fontId="40" fillId="3" borderId="91" xfId="23" applyFont="1" applyFill="1" applyBorder="1" applyAlignment="1" applyProtection="1">
      <alignment horizontal="left" vertical="center" shrinkToFit="1"/>
    </xf>
    <xf numFmtId="178" fontId="26" fillId="0" borderId="131" xfId="23" applyNumberFormat="1" applyFont="1" applyFill="1" applyBorder="1" applyAlignment="1" applyProtection="1">
      <alignment horizontal="center" vertical="center" shrinkToFit="1"/>
    </xf>
    <xf numFmtId="178" fontId="26" fillId="13" borderId="132" xfId="23" applyNumberFormat="1" applyFont="1" applyFill="1" applyBorder="1" applyAlignment="1" applyProtection="1">
      <alignment horizontal="center" vertical="center" shrinkToFit="1"/>
    </xf>
    <xf numFmtId="178" fontId="26" fillId="0" borderId="58" xfId="23" applyNumberFormat="1" applyFont="1" applyFill="1" applyBorder="1" applyAlignment="1" applyProtection="1">
      <alignment horizontal="center" vertical="center" shrinkToFit="1"/>
    </xf>
    <xf numFmtId="178" fontId="26" fillId="0" borderId="4" xfId="23" applyNumberFormat="1" applyFont="1" applyFill="1" applyBorder="1" applyAlignment="1" applyProtection="1">
      <alignment horizontal="center" vertical="center" shrinkToFit="1"/>
    </xf>
    <xf numFmtId="178" fontId="26" fillId="13" borderId="38" xfId="23" applyNumberFormat="1" applyFont="1" applyFill="1" applyBorder="1" applyAlignment="1" applyProtection="1">
      <alignment horizontal="center" vertical="center" shrinkToFit="1"/>
    </xf>
    <xf numFmtId="178" fontId="26" fillId="0" borderId="80" xfId="23" applyNumberFormat="1" applyFont="1" applyFill="1" applyBorder="1" applyAlignment="1" applyProtection="1">
      <alignment horizontal="center" vertical="center" shrinkToFit="1"/>
    </xf>
    <xf numFmtId="178" fontId="26" fillId="0" borderId="3" xfId="23" applyNumberFormat="1" applyFont="1" applyFill="1" applyBorder="1" applyAlignment="1" applyProtection="1">
      <alignment horizontal="center" vertical="center" shrinkToFit="1"/>
    </xf>
    <xf numFmtId="178" fontId="26" fillId="13" borderId="2" xfId="23" applyNumberFormat="1" applyFont="1" applyFill="1" applyBorder="1" applyAlignment="1" applyProtection="1">
      <alignment horizontal="center" vertical="center" shrinkToFit="1"/>
    </xf>
    <xf numFmtId="178" fontId="26" fillId="0" borderId="1" xfId="23" applyNumberFormat="1" applyFont="1" applyFill="1" applyBorder="1" applyAlignment="1" applyProtection="1">
      <alignment horizontal="center" vertical="center" shrinkToFit="1"/>
    </xf>
    <xf numFmtId="178" fontId="26" fillId="13" borderId="37" xfId="23" applyNumberFormat="1" applyFont="1" applyFill="1" applyBorder="1" applyAlignment="1" applyProtection="1">
      <alignment horizontal="center" vertical="center" shrinkToFit="1"/>
    </xf>
    <xf numFmtId="178" fontId="26" fillId="3" borderId="3" xfId="23" applyNumberFormat="1" applyFont="1" applyFill="1" applyBorder="1" applyAlignment="1" applyProtection="1">
      <alignment horizontal="center" vertical="center" shrinkToFit="1"/>
    </xf>
    <xf numFmtId="178" fontId="26" fillId="12" borderId="33" xfId="23" applyNumberFormat="1" applyFont="1" applyFill="1" applyBorder="1" applyAlignment="1" applyProtection="1">
      <alignment vertical="center" shrinkToFit="1"/>
    </xf>
    <xf numFmtId="178" fontId="26" fillId="11" borderId="33" xfId="23" applyNumberFormat="1" applyFont="1" applyFill="1" applyBorder="1" applyAlignment="1" applyProtection="1">
      <alignment vertical="center" shrinkToFit="1"/>
    </xf>
    <xf numFmtId="178" fontId="26" fillId="0" borderId="85" xfId="23" applyNumberFormat="1" applyFont="1" applyFill="1" applyBorder="1" applyAlignment="1" applyProtection="1">
      <alignment vertical="center" shrinkToFit="1"/>
    </xf>
    <xf numFmtId="178" fontId="2" fillId="0" borderId="0" xfId="23" applyNumberFormat="1" applyFont="1" applyFill="1" applyBorder="1" applyAlignment="1" applyProtection="1">
      <alignment vertical="center" shrinkToFit="1"/>
    </xf>
    <xf numFmtId="178" fontId="26" fillId="0" borderId="44" xfId="23" applyNumberFormat="1" applyFont="1" applyFill="1" applyBorder="1" applyAlignment="1" applyProtection="1">
      <alignment horizontal="center" vertical="center" shrinkToFit="1"/>
    </xf>
    <xf numFmtId="178" fontId="26" fillId="0" borderId="2" xfId="23" applyNumberFormat="1" applyFont="1" applyFill="1" applyBorder="1" applyAlignment="1" applyProtection="1">
      <alignment horizontal="center" vertical="center" shrinkToFit="1"/>
    </xf>
    <xf numFmtId="0" fontId="26" fillId="0" borderId="8" xfId="23" applyFont="1" applyFill="1" applyBorder="1" applyAlignment="1" applyProtection="1">
      <alignment vertical="center" shrinkToFit="1"/>
    </xf>
    <xf numFmtId="0" fontId="40" fillId="0" borderId="8" xfId="23" applyFont="1" applyFill="1" applyBorder="1" applyAlignment="1" applyProtection="1">
      <alignment vertical="center" shrinkToFit="1"/>
    </xf>
    <xf numFmtId="0" fontId="40" fillId="0" borderId="9" xfId="23" applyFont="1" applyFill="1" applyBorder="1" applyAlignment="1" applyProtection="1">
      <alignment vertical="center" shrinkToFit="1"/>
    </xf>
    <xf numFmtId="0" fontId="26" fillId="3" borderId="8" xfId="23" applyFont="1" applyFill="1" applyBorder="1" applyAlignment="1" applyProtection="1">
      <alignment vertical="center" shrinkToFit="1"/>
    </xf>
    <xf numFmtId="0" fontId="33" fillId="0" borderId="0" xfId="23" applyFont="1" applyBorder="1" applyProtection="1">
      <protection locked="0"/>
    </xf>
    <xf numFmtId="0" fontId="27" fillId="0" borderId="0" xfId="23" applyFont="1" applyFill="1" applyBorder="1" applyAlignment="1" applyProtection="1">
      <alignment horizontal="left" vertical="top"/>
    </xf>
    <xf numFmtId="0" fontId="20" fillId="4" borderId="175" xfId="11" applyFont="1" applyFill="1" applyBorder="1" applyAlignment="1" applyProtection="1">
      <alignment horizontal="center" vertical="center" wrapText="1"/>
    </xf>
    <xf numFmtId="0" fontId="22" fillId="4" borderId="175" xfId="11" applyFont="1" applyFill="1" applyBorder="1" applyAlignment="1" applyProtection="1">
      <alignment horizontal="center" vertical="center"/>
    </xf>
    <xf numFmtId="0" fontId="22" fillId="4" borderId="175" xfId="11" applyFont="1" applyFill="1" applyBorder="1" applyAlignment="1" applyProtection="1">
      <alignment horizontal="center" vertical="center" wrapText="1"/>
    </xf>
    <xf numFmtId="0" fontId="92" fillId="10" borderId="175" xfId="11" applyFont="1" applyFill="1" applyBorder="1" applyAlignment="1" applyProtection="1">
      <alignment horizontal="center" vertical="center" shrinkToFit="1"/>
    </xf>
    <xf numFmtId="0" fontId="22" fillId="0" borderId="175" xfId="11" applyFont="1" applyFill="1" applyBorder="1" applyAlignment="1" applyProtection="1">
      <alignment horizontal="left" vertical="center" shrinkToFit="1"/>
    </xf>
    <xf numFmtId="0" fontId="33" fillId="0" borderId="175" xfId="11" applyFont="1" applyFill="1" applyBorder="1" applyAlignment="1" applyProtection="1">
      <alignment horizontal="center" vertical="center"/>
    </xf>
    <xf numFmtId="0" fontId="28" fillId="0" borderId="175" xfId="11" applyFont="1" applyFill="1" applyBorder="1" applyAlignment="1" applyProtection="1">
      <alignment horizontal="center" vertical="center" textRotation="255" wrapText="1"/>
    </xf>
    <xf numFmtId="0" fontId="33" fillId="15" borderId="175" xfId="23" applyFont="1" applyFill="1" applyBorder="1" applyAlignment="1" applyProtection="1">
      <alignment horizontal="center" vertical="center"/>
    </xf>
    <xf numFmtId="0" fontId="33" fillId="0" borderId="175" xfId="23" applyFont="1" applyFill="1" applyBorder="1" applyAlignment="1" applyProtection="1">
      <alignment horizontal="center" vertical="center"/>
    </xf>
    <xf numFmtId="0" fontId="22" fillId="3" borderId="175" xfId="11" applyFont="1" applyFill="1" applyBorder="1" applyAlignment="1" applyProtection="1">
      <alignment horizontal="left" vertical="center" wrapText="1"/>
    </xf>
    <xf numFmtId="0" fontId="22" fillId="3" borderId="175" xfId="11" applyFont="1" applyFill="1" applyBorder="1" applyAlignment="1" applyProtection="1">
      <alignment horizontal="left" vertical="center"/>
    </xf>
    <xf numFmtId="0" fontId="22" fillId="0" borderId="0" xfId="5" applyFont="1" applyFill="1" applyBorder="1" applyAlignment="1" applyProtection="1">
      <alignment horizontal="left" vertical="center" textRotation="255" wrapText="1"/>
    </xf>
    <xf numFmtId="0" fontId="22" fillId="0" borderId="0" xfId="5" applyFont="1" applyFill="1" applyBorder="1" applyAlignment="1" applyProtection="1">
      <alignment horizontal="left" vertical="center" wrapText="1"/>
    </xf>
    <xf numFmtId="0" fontId="23" fillId="0" borderId="0" xfId="5" applyFont="1" applyFill="1" applyBorder="1" applyAlignment="1" applyProtection="1">
      <alignment horizontal="left" vertical="center" textRotation="255" wrapText="1"/>
    </xf>
    <xf numFmtId="0" fontId="2" fillId="0" borderId="0" xfId="23" applyBorder="1" applyProtection="1"/>
    <xf numFmtId="0" fontId="93" fillId="0" borderId="175" xfId="11" applyFont="1" applyFill="1" applyBorder="1" applyAlignment="1" applyProtection="1">
      <alignment horizontal="left" vertical="center" textRotation="255" wrapText="1"/>
    </xf>
    <xf numFmtId="0" fontId="33" fillId="12" borderId="175" xfId="11" applyFont="1" applyFill="1" applyBorder="1" applyAlignment="1" applyProtection="1">
      <alignment horizontal="center" vertical="center"/>
    </xf>
    <xf numFmtId="0" fontId="92" fillId="10" borderId="175" xfId="23" applyFont="1" applyFill="1" applyBorder="1" applyAlignment="1" applyProtection="1">
      <alignment horizontal="center" vertical="center"/>
    </xf>
    <xf numFmtId="0" fontId="28" fillId="0" borderId="175" xfId="23" applyFont="1" applyFill="1" applyBorder="1" applyAlignment="1" applyProtection="1">
      <alignment horizontal="center" vertical="center"/>
    </xf>
    <xf numFmtId="0" fontId="31" fillId="0" borderId="0" xfId="23" applyFont="1" applyFill="1" applyBorder="1" applyAlignment="1" applyProtection="1">
      <alignment horizontal="left" vertical="top" wrapText="1"/>
    </xf>
    <xf numFmtId="0" fontId="22" fillId="0" borderId="0" xfId="23" applyFont="1" applyFill="1" applyBorder="1" applyAlignment="1" applyProtection="1">
      <alignment horizontal="left" vertical="top"/>
    </xf>
    <xf numFmtId="0" fontId="22" fillId="0" borderId="0" xfId="23" applyFont="1" applyFill="1" applyBorder="1" applyAlignment="1" applyProtection="1">
      <alignment horizontal="left" vertical="center" textRotation="255"/>
    </xf>
    <xf numFmtId="0" fontId="20" fillId="0" borderId="0" xfId="23" applyFont="1" applyFill="1" applyBorder="1" applyAlignment="1" applyProtection="1">
      <alignment horizontal="left" vertical="top"/>
    </xf>
    <xf numFmtId="0" fontId="95" fillId="9" borderId="183" xfId="0" applyFont="1" applyFill="1" applyBorder="1" applyAlignment="1">
      <alignment horizontal="center" vertical="center" wrapText="1" readingOrder="1"/>
    </xf>
    <xf numFmtId="0" fontId="95" fillId="0" borderId="182" xfId="0" applyFont="1" applyBorder="1" applyAlignment="1">
      <alignment horizontal="left" vertical="center" wrapText="1" readingOrder="1"/>
    </xf>
    <xf numFmtId="0" fontId="95" fillId="17" borderId="182" xfId="0" applyFont="1" applyFill="1" applyBorder="1" applyAlignment="1">
      <alignment horizontal="center" vertical="center" wrapText="1" readingOrder="1"/>
    </xf>
    <xf numFmtId="0" fontId="95" fillId="0" borderId="182" xfId="0" applyFont="1" applyBorder="1" applyAlignment="1">
      <alignment horizontal="center" vertical="center" wrapText="1" readingOrder="1"/>
    </xf>
    <xf numFmtId="0" fontId="96" fillId="18" borderId="182" xfId="0" applyFont="1" applyFill="1" applyBorder="1" applyAlignment="1">
      <alignment horizontal="center" vertical="center" wrapText="1" readingOrder="1"/>
    </xf>
    <xf numFmtId="0" fontId="97" fillId="0" borderId="182" xfId="0" applyFont="1" applyBorder="1" applyAlignment="1">
      <alignment vertical="center" wrapText="1"/>
    </xf>
    <xf numFmtId="0" fontId="95" fillId="19" borderId="182" xfId="0" applyFont="1" applyFill="1" applyBorder="1" applyAlignment="1">
      <alignment horizontal="center" vertical="center" wrapText="1" readingOrder="1"/>
    </xf>
    <xf numFmtId="0" fontId="97" fillId="0" borderId="182" xfId="0" applyFont="1" applyBorder="1" applyAlignment="1">
      <alignment horizontal="center" vertical="center" wrapText="1"/>
    </xf>
    <xf numFmtId="0" fontId="95" fillId="12" borderId="182" xfId="0" applyFont="1" applyFill="1" applyBorder="1" applyAlignment="1">
      <alignment horizontal="center" vertical="center" wrapText="1" readingOrder="1"/>
    </xf>
    <xf numFmtId="0" fontId="95" fillId="17" borderId="183" xfId="0" applyFont="1" applyFill="1" applyBorder="1" applyAlignment="1">
      <alignment horizontal="center" vertical="center" wrapText="1" readingOrder="1"/>
    </xf>
    <xf numFmtId="0" fontId="96" fillId="18" borderId="183" xfId="0" applyFont="1" applyFill="1" applyBorder="1" applyAlignment="1">
      <alignment horizontal="center" vertical="center" wrapText="1" readingOrder="1"/>
    </xf>
    <xf numFmtId="0" fontId="95" fillId="12" borderId="183" xfId="0" applyFont="1" applyFill="1" applyBorder="1" applyAlignment="1">
      <alignment horizontal="center" vertical="center" wrapText="1" readingOrder="1"/>
    </xf>
    <xf numFmtId="0" fontId="97" fillId="0" borderId="183" xfId="0" applyFont="1" applyBorder="1" applyAlignment="1">
      <alignment horizontal="center" vertical="center" wrapText="1"/>
    </xf>
    <xf numFmtId="0" fontId="95" fillId="19" borderId="183" xfId="0" applyFont="1" applyFill="1" applyBorder="1" applyAlignment="1">
      <alignment horizontal="center" vertical="center" wrapText="1" readingOrder="1"/>
    </xf>
    <xf numFmtId="0" fontId="22" fillId="0" borderId="175" xfId="23" applyFont="1" applyFill="1" applyBorder="1" applyAlignment="1" applyProtection="1">
      <alignment horizontal="center" vertical="center"/>
    </xf>
    <xf numFmtId="0" fontId="2" fillId="0" borderId="186" xfId="23" applyBorder="1" applyProtection="1"/>
    <xf numFmtId="0" fontId="97" fillId="0" borderId="187" xfId="0" applyFont="1" applyBorder="1" applyAlignment="1">
      <alignment vertical="center" wrapText="1"/>
    </xf>
    <xf numFmtId="0" fontId="97" fillId="0" borderId="187" xfId="0" applyFont="1" applyBorder="1" applyAlignment="1">
      <alignment horizontal="center" vertical="center" wrapText="1"/>
    </xf>
    <xf numFmtId="0" fontId="25" fillId="0" borderId="186" xfId="23" applyFont="1" applyBorder="1" applyProtection="1"/>
    <xf numFmtId="0" fontId="95" fillId="0" borderId="187" xfId="0" applyFont="1" applyBorder="1" applyAlignment="1">
      <alignment horizontal="left" vertical="center" wrapText="1" readingOrder="1"/>
    </xf>
    <xf numFmtId="0" fontId="96" fillId="18" borderId="187" xfId="0" applyFont="1" applyFill="1" applyBorder="1" applyAlignment="1">
      <alignment horizontal="center" vertical="center" wrapText="1" readingOrder="1"/>
    </xf>
    <xf numFmtId="0" fontId="22" fillId="0" borderId="174" xfId="11" applyFont="1" applyFill="1" applyBorder="1" applyAlignment="1" applyProtection="1">
      <alignment vertical="center" wrapText="1"/>
    </xf>
    <xf numFmtId="0" fontId="37" fillId="0" borderId="51" xfId="23" applyFont="1" applyFill="1" applyBorder="1" applyAlignment="1" applyProtection="1">
      <alignment horizontal="left" vertical="center" shrinkToFit="1"/>
    </xf>
    <xf numFmtId="0" fontId="2" fillId="0" borderId="9" xfId="23" applyFont="1" applyFill="1" applyBorder="1" applyAlignment="1" applyProtection="1">
      <alignment vertical="center" shrinkToFit="1"/>
    </xf>
    <xf numFmtId="0" fontId="2" fillId="0" borderId="3" xfId="23" applyFont="1" applyFill="1" applyBorder="1" applyAlignment="1" applyProtection="1">
      <alignment vertical="center" shrinkToFit="1"/>
    </xf>
    <xf numFmtId="178" fontId="2" fillId="0" borderId="51" xfId="23" applyNumberFormat="1" applyFont="1" applyFill="1" applyBorder="1" applyAlignment="1" applyProtection="1">
      <alignment vertical="center" shrinkToFit="1"/>
    </xf>
    <xf numFmtId="178" fontId="2" fillId="12" borderId="88" xfId="23" applyNumberFormat="1" applyFont="1" applyFill="1" applyBorder="1" applyAlignment="1" applyProtection="1">
      <alignment vertical="center" shrinkToFit="1"/>
    </xf>
    <xf numFmtId="178" fontId="2" fillId="11" borderId="88" xfId="23" applyNumberFormat="1" applyFont="1" applyFill="1" applyBorder="1" applyAlignment="1" applyProtection="1">
      <alignment vertical="center" shrinkToFit="1"/>
    </xf>
    <xf numFmtId="178" fontId="2" fillId="0" borderId="88" xfId="23" applyNumberFormat="1" applyFont="1" applyFill="1" applyBorder="1" applyAlignment="1" applyProtection="1">
      <alignment vertical="center" shrinkToFit="1"/>
    </xf>
    <xf numFmtId="178" fontId="2" fillId="0" borderId="87" xfId="23" applyNumberFormat="1" applyFont="1" applyFill="1" applyBorder="1" applyAlignment="1" applyProtection="1">
      <alignment vertical="center" shrinkToFit="1"/>
    </xf>
    <xf numFmtId="178" fontId="2" fillId="0" borderId="3" xfId="23" applyNumberFormat="1" applyFont="1" applyFill="1" applyBorder="1" applyAlignment="1" applyProtection="1">
      <alignment vertical="center" shrinkToFit="1"/>
    </xf>
    <xf numFmtId="178" fontId="2" fillId="12" borderId="2" xfId="23" applyNumberFormat="1" applyFont="1" applyFill="1" applyBorder="1" applyAlignment="1" applyProtection="1">
      <alignment vertical="center" shrinkToFit="1"/>
    </xf>
    <xf numFmtId="178" fontId="2" fillId="11" borderId="2" xfId="23" applyNumberFormat="1" applyFont="1" applyFill="1" applyBorder="1" applyAlignment="1" applyProtection="1">
      <alignment vertical="center" shrinkToFit="1"/>
    </xf>
    <xf numFmtId="178" fontId="2" fillId="0" borderId="2" xfId="23" applyNumberFormat="1" applyFont="1" applyFill="1" applyBorder="1" applyAlignment="1" applyProtection="1">
      <alignment vertical="center" shrinkToFit="1"/>
    </xf>
    <xf numFmtId="178" fontId="2" fillId="0" borderId="57" xfId="23" applyNumberFormat="1" applyFont="1" applyFill="1" applyBorder="1" applyAlignment="1" applyProtection="1">
      <alignment vertical="center" shrinkToFit="1"/>
    </xf>
    <xf numFmtId="178" fontId="37" fillId="12" borderId="2" xfId="23" applyNumberFormat="1" applyFont="1" applyFill="1" applyBorder="1" applyAlignment="1" applyProtection="1">
      <alignment vertical="center" shrinkToFit="1"/>
    </xf>
    <xf numFmtId="178" fontId="37" fillId="11" borderId="2" xfId="23" applyNumberFormat="1" applyFont="1" applyFill="1" applyBorder="1" applyAlignment="1" applyProtection="1">
      <alignment vertical="center" shrinkToFit="1"/>
    </xf>
    <xf numFmtId="178" fontId="37" fillId="0" borderId="2" xfId="23" applyNumberFormat="1" applyFont="1" applyFill="1" applyBorder="1" applyAlignment="1" applyProtection="1">
      <alignment vertical="center" shrinkToFit="1"/>
    </xf>
    <xf numFmtId="178" fontId="37" fillId="0" borderId="57" xfId="23" applyNumberFormat="1" applyFont="1" applyFill="1" applyBorder="1" applyAlignment="1" applyProtection="1">
      <alignment vertical="center" shrinkToFit="1"/>
    </xf>
    <xf numFmtId="178" fontId="2" fillId="0" borderId="1" xfId="23" applyNumberFormat="1" applyFont="1" applyFill="1" applyBorder="1" applyAlignment="1" applyProtection="1">
      <alignment vertical="center" shrinkToFit="1"/>
    </xf>
    <xf numFmtId="178" fontId="2" fillId="12" borderId="37" xfId="23" applyNumberFormat="1" applyFont="1" applyFill="1" applyBorder="1" applyAlignment="1" applyProtection="1">
      <alignment vertical="center" shrinkToFit="1"/>
    </xf>
    <xf numFmtId="178" fontId="2" fillId="11" borderId="37" xfId="23" applyNumberFormat="1" applyFont="1" applyFill="1" applyBorder="1" applyAlignment="1" applyProtection="1">
      <alignment vertical="center" shrinkToFit="1"/>
    </xf>
    <xf numFmtId="178" fontId="2" fillId="0" borderId="37" xfId="23" applyNumberFormat="1" applyFont="1" applyFill="1" applyBorder="1" applyAlignment="1" applyProtection="1">
      <alignment vertical="center" shrinkToFit="1"/>
    </xf>
    <xf numFmtId="178" fontId="2" fillId="0" borderId="53" xfId="23" applyNumberFormat="1" applyFont="1" applyFill="1" applyBorder="1" applyAlignment="1" applyProtection="1">
      <alignment vertical="center" shrinkToFit="1"/>
    </xf>
    <xf numFmtId="178" fontId="37" fillId="12" borderId="88" xfId="23" applyNumberFormat="1" applyFont="1" applyFill="1" applyBorder="1" applyAlignment="1" applyProtection="1">
      <alignment vertical="center" shrinkToFit="1"/>
    </xf>
    <xf numFmtId="178" fontId="37" fillId="11" borderId="88" xfId="23" applyNumberFormat="1" applyFont="1" applyFill="1" applyBorder="1" applyAlignment="1" applyProtection="1">
      <alignment vertical="center" shrinkToFit="1"/>
    </xf>
    <xf numFmtId="178" fontId="37" fillId="0" borderId="87" xfId="23" applyNumberFormat="1" applyFont="1" applyFill="1" applyBorder="1" applyAlignment="1" applyProtection="1">
      <alignment vertical="center" shrinkToFit="1"/>
    </xf>
    <xf numFmtId="178" fontId="37" fillId="0" borderId="51" xfId="23" applyNumberFormat="1" applyFont="1" applyFill="1" applyBorder="1" applyAlignment="1" applyProtection="1">
      <alignment vertical="center" shrinkToFit="1"/>
    </xf>
    <xf numFmtId="178" fontId="37" fillId="0" borderId="88" xfId="23" applyNumberFormat="1" applyFont="1" applyFill="1" applyBorder="1" applyAlignment="1" applyProtection="1">
      <alignment vertical="center" shrinkToFit="1"/>
    </xf>
    <xf numFmtId="178" fontId="37" fillId="0" borderId="3" xfId="23" applyNumberFormat="1" applyFont="1" applyFill="1" applyBorder="1" applyAlignment="1" applyProtection="1">
      <alignment vertical="center" shrinkToFit="1"/>
    </xf>
    <xf numFmtId="178" fontId="37" fillId="0" borderId="91" xfId="23" applyNumberFormat="1" applyFont="1" applyFill="1" applyBorder="1" applyAlignment="1" applyProtection="1">
      <alignment vertical="center" shrinkToFit="1"/>
    </xf>
    <xf numFmtId="178" fontId="37" fillId="12" borderId="93" xfId="23" applyNumberFormat="1" applyFont="1" applyFill="1" applyBorder="1" applyAlignment="1" applyProtection="1">
      <alignment vertical="center" shrinkToFit="1"/>
    </xf>
    <xf numFmtId="178" fontId="37" fillId="11" borderId="93" xfId="23" applyNumberFormat="1" applyFont="1" applyFill="1" applyBorder="1" applyAlignment="1" applyProtection="1">
      <alignment vertical="center" shrinkToFit="1"/>
    </xf>
    <xf numFmtId="178" fontId="37" fillId="0" borderId="93" xfId="23" applyNumberFormat="1" applyFont="1" applyFill="1" applyBorder="1" applyAlignment="1" applyProtection="1">
      <alignment vertical="center" shrinkToFit="1"/>
    </xf>
    <xf numFmtId="178" fontId="37" fillId="0" borderId="92" xfId="23" applyNumberFormat="1" applyFont="1" applyFill="1" applyBorder="1" applyAlignment="1" applyProtection="1">
      <alignment vertical="center" shrinkToFit="1"/>
    </xf>
    <xf numFmtId="0" fontId="37" fillId="0" borderId="9" xfId="23" applyFont="1" applyFill="1" applyBorder="1" applyAlignment="1" applyProtection="1">
      <alignment horizontal="right" vertical="center" shrinkToFit="1"/>
    </xf>
    <xf numFmtId="0" fontId="37" fillId="0" borderId="3" xfId="23" applyFont="1" applyFill="1" applyBorder="1" applyAlignment="1" applyProtection="1">
      <alignment horizontal="left" vertical="center" shrinkToFit="1"/>
    </xf>
    <xf numFmtId="0" fontId="37" fillId="3" borderId="71" xfId="23" applyFont="1" applyFill="1" applyBorder="1" applyAlignment="1" applyProtection="1">
      <alignment horizontal="left" vertical="center" shrinkToFit="1"/>
    </xf>
    <xf numFmtId="0" fontId="2" fillId="3" borderId="9" xfId="23" applyFont="1" applyFill="1" applyBorder="1" applyAlignment="1" applyProtection="1">
      <alignment vertical="center" shrinkToFit="1"/>
    </xf>
    <xf numFmtId="0" fontId="2" fillId="3" borderId="3" xfId="23" applyFont="1" applyFill="1" applyBorder="1" applyAlignment="1" applyProtection="1">
      <alignment vertical="center" shrinkToFit="1"/>
    </xf>
    <xf numFmtId="178" fontId="2" fillId="3" borderId="71" xfId="23" applyNumberFormat="1" applyFont="1" applyFill="1" applyBorder="1" applyAlignment="1" applyProtection="1">
      <alignment vertical="center" shrinkToFit="1"/>
    </xf>
    <xf numFmtId="178" fontId="2" fillId="12" borderId="79" xfId="23" applyNumberFormat="1" applyFont="1" applyFill="1" applyBorder="1" applyAlignment="1" applyProtection="1">
      <alignment vertical="center" shrinkToFit="1"/>
    </xf>
    <xf numFmtId="178" fontId="2" fillId="11" borderId="79" xfId="23" applyNumberFormat="1" applyFont="1" applyFill="1" applyBorder="1" applyAlignment="1" applyProtection="1">
      <alignment vertical="center" shrinkToFit="1"/>
    </xf>
    <xf numFmtId="178" fontId="2" fillId="3" borderId="79" xfId="23" applyNumberFormat="1" applyFont="1" applyFill="1" applyBorder="1" applyAlignment="1" applyProtection="1">
      <alignment vertical="center" shrinkToFit="1"/>
    </xf>
    <xf numFmtId="178" fontId="2" fillId="3" borderId="78" xfId="23" applyNumberFormat="1" applyFont="1" applyFill="1" applyBorder="1" applyAlignment="1" applyProtection="1">
      <alignment vertical="center" shrinkToFit="1"/>
    </xf>
    <xf numFmtId="178" fontId="2" fillId="3" borderId="3" xfId="23" applyNumberFormat="1" applyFont="1" applyFill="1" applyBorder="1" applyAlignment="1" applyProtection="1">
      <alignment vertical="center" shrinkToFit="1"/>
    </xf>
    <xf numFmtId="178" fontId="2" fillId="3" borderId="2" xfId="23" applyNumberFormat="1" applyFont="1" applyFill="1" applyBorder="1" applyAlignment="1" applyProtection="1">
      <alignment vertical="center" shrinkToFit="1"/>
    </xf>
    <xf numFmtId="178" fontId="2" fillId="3" borderId="57" xfId="23" applyNumberFormat="1" applyFont="1" applyFill="1" applyBorder="1" applyAlignment="1" applyProtection="1">
      <alignment vertical="center" shrinkToFit="1"/>
    </xf>
    <xf numFmtId="178" fontId="37" fillId="3" borderId="2" xfId="23" applyNumberFormat="1" applyFont="1" applyFill="1" applyBorder="1" applyAlignment="1" applyProtection="1">
      <alignment vertical="center" shrinkToFit="1"/>
    </xf>
    <xf numFmtId="178" fontId="2" fillId="3" borderId="1" xfId="23" applyNumberFormat="1" applyFont="1" applyFill="1" applyBorder="1" applyAlignment="1" applyProtection="1">
      <alignment vertical="center" shrinkToFit="1"/>
    </xf>
    <xf numFmtId="178" fontId="2" fillId="3" borderId="37" xfId="23" applyNumberFormat="1" applyFont="1" applyFill="1" applyBorder="1" applyAlignment="1" applyProtection="1">
      <alignment vertical="center" shrinkToFit="1"/>
    </xf>
    <xf numFmtId="178" fontId="2" fillId="3" borderId="53" xfId="23" applyNumberFormat="1" applyFont="1" applyFill="1" applyBorder="1" applyAlignment="1" applyProtection="1">
      <alignment vertical="center" shrinkToFit="1"/>
    </xf>
    <xf numFmtId="178" fontId="37" fillId="3" borderId="91" xfId="23" applyNumberFormat="1" applyFont="1" applyFill="1" applyBorder="1" applyAlignment="1" applyProtection="1">
      <alignment vertical="center" shrinkToFit="1"/>
    </xf>
    <xf numFmtId="178" fontId="37" fillId="3" borderId="93" xfId="23" applyNumberFormat="1" applyFont="1" applyFill="1" applyBorder="1" applyAlignment="1" applyProtection="1">
      <alignment vertical="center" shrinkToFit="1"/>
    </xf>
    <xf numFmtId="178" fontId="37" fillId="3" borderId="92" xfId="23" applyNumberFormat="1" applyFont="1" applyFill="1" applyBorder="1" applyAlignment="1" applyProtection="1">
      <alignment vertical="center" shrinkToFit="1"/>
    </xf>
    <xf numFmtId="0" fontId="2" fillId="0" borderId="3" xfId="23" applyFont="1" applyFill="1" applyBorder="1" applyAlignment="1" applyProtection="1">
      <alignment horizontal="left" vertical="center" shrinkToFit="1"/>
    </xf>
    <xf numFmtId="0" fontId="2" fillId="0" borderId="16" xfId="23" applyFont="1" applyFill="1" applyBorder="1" applyAlignment="1" applyProtection="1">
      <alignment vertical="center" shrinkToFit="1"/>
    </xf>
    <xf numFmtId="178" fontId="2" fillId="0" borderId="71" xfId="23" applyNumberFormat="1" applyFont="1" applyFill="1" applyBorder="1" applyAlignment="1" applyProtection="1">
      <alignment vertical="center" shrinkToFit="1"/>
    </xf>
    <xf numFmtId="178" fontId="2" fillId="0" borderId="79" xfId="23" applyNumberFormat="1" applyFont="1" applyFill="1" applyBorder="1" applyAlignment="1" applyProtection="1">
      <alignment vertical="center" shrinkToFit="1"/>
    </xf>
    <xf numFmtId="178" fontId="2" fillId="0" borderId="78" xfId="23" applyNumberFormat="1" applyFont="1" applyFill="1" applyBorder="1" applyAlignment="1" applyProtection="1">
      <alignment vertical="center" shrinkToFit="1"/>
    </xf>
    <xf numFmtId="178" fontId="2" fillId="0" borderId="54" xfId="23" applyNumberFormat="1" applyFont="1" applyFill="1" applyBorder="1" applyAlignment="1" applyProtection="1">
      <alignment vertical="center" shrinkToFit="1"/>
    </xf>
    <xf numFmtId="178" fontId="2" fillId="12" borderId="59" xfId="23" applyNumberFormat="1" applyFont="1" applyFill="1" applyBorder="1" applyAlignment="1" applyProtection="1">
      <alignment vertical="center" shrinkToFit="1"/>
    </xf>
    <xf numFmtId="178" fontId="2" fillId="11" borderId="59" xfId="23" applyNumberFormat="1" applyFont="1" applyFill="1" applyBorder="1" applyAlignment="1" applyProtection="1">
      <alignment vertical="center" shrinkToFit="1"/>
    </xf>
    <xf numFmtId="178" fontId="2" fillId="0" borderId="84" xfId="23" applyNumberFormat="1" applyFont="1" applyFill="1" applyBorder="1" applyAlignment="1" applyProtection="1">
      <alignment vertical="center" shrinkToFit="1"/>
    </xf>
    <xf numFmtId="0" fontId="2" fillId="0" borderId="95" xfId="23" applyFont="1" applyFill="1" applyBorder="1" applyAlignment="1" applyProtection="1">
      <alignment horizontal="left" vertical="center" shrinkToFit="1"/>
    </xf>
    <xf numFmtId="0" fontId="2" fillId="0" borderId="95" xfId="23" applyFont="1" applyFill="1" applyBorder="1" applyAlignment="1" applyProtection="1">
      <alignment vertical="center" shrinkToFit="1"/>
    </xf>
    <xf numFmtId="178" fontId="37" fillId="12" borderId="59" xfId="23" applyNumberFormat="1" applyFont="1" applyFill="1" applyBorder="1" applyAlignment="1" applyProtection="1">
      <alignment vertical="center" shrinkToFit="1"/>
    </xf>
    <xf numFmtId="178" fontId="37" fillId="11" borderId="59" xfId="23" applyNumberFormat="1" applyFont="1" applyFill="1" applyBorder="1" applyAlignment="1" applyProtection="1">
      <alignment vertical="center" shrinkToFit="1"/>
    </xf>
    <xf numFmtId="178" fontId="37" fillId="0" borderId="84" xfId="23" applyNumberFormat="1" applyFont="1" applyFill="1" applyBorder="1" applyAlignment="1" applyProtection="1">
      <alignment vertical="center" shrinkToFit="1"/>
    </xf>
    <xf numFmtId="0" fontId="2" fillId="0" borderId="72" xfId="23" applyFont="1" applyFill="1" applyBorder="1" applyAlignment="1" applyProtection="1">
      <alignment vertical="center" shrinkToFit="1"/>
    </xf>
    <xf numFmtId="0" fontId="2" fillId="0" borderId="96" xfId="23" applyFont="1" applyFill="1" applyBorder="1" applyAlignment="1" applyProtection="1">
      <alignment horizontal="left" vertical="center" shrinkToFit="1"/>
    </xf>
    <xf numFmtId="0" fontId="2" fillId="0" borderId="16" xfId="23" applyFont="1" applyFill="1" applyBorder="1" applyAlignment="1" applyProtection="1">
      <alignment horizontal="left" vertical="center" shrinkToFit="1"/>
    </xf>
    <xf numFmtId="178" fontId="2" fillId="0" borderId="5" xfId="23" applyNumberFormat="1" applyFont="1" applyBorder="1" applyAlignment="1" applyProtection="1">
      <alignment vertical="center" shrinkToFit="1"/>
    </xf>
    <xf numFmtId="178" fontId="2" fillId="12" borderId="33" xfId="23" applyNumberFormat="1" applyFont="1" applyFill="1" applyBorder="1" applyAlignment="1" applyProtection="1">
      <alignment vertical="center" shrinkToFit="1"/>
    </xf>
    <xf numFmtId="178" fontId="2" fillId="11" borderId="33" xfId="23" applyNumberFormat="1" applyFont="1" applyFill="1" applyBorder="1" applyAlignment="1" applyProtection="1">
      <alignment vertical="center" shrinkToFit="1"/>
    </xf>
    <xf numFmtId="178" fontId="2" fillId="0" borderId="33" xfId="23" applyNumberFormat="1" applyFont="1" applyFill="1" applyBorder="1" applyAlignment="1" applyProtection="1">
      <alignment vertical="center" shrinkToFit="1"/>
    </xf>
    <xf numFmtId="178" fontId="37" fillId="12" borderId="37" xfId="23" applyNumberFormat="1" applyFont="1" applyFill="1" applyBorder="1" applyAlignment="1" applyProtection="1">
      <alignment vertical="center" shrinkToFit="1"/>
    </xf>
    <xf numFmtId="178" fontId="37" fillId="11" borderId="37" xfId="23" applyNumberFormat="1" applyFont="1" applyFill="1" applyBorder="1" applyAlignment="1" applyProtection="1">
      <alignment vertical="center" shrinkToFit="1"/>
    </xf>
    <xf numFmtId="178" fontId="37" fillId="0" borderId="53" xfId="23" applyNumberFormat="1" applyFont="1" applyFill="1" applyBorder="1" applyAlignment="1" applyProtection="1">
      <alignment vertical="center" shrinkToFit="1"/>
    </xf>
    <xf numFmtId="178" fontId="37" fillId="0" borderId="1" xfId="23" applyNumberFormat="1" applyFont="1" applyFill="1" applyBorder="1" applyAlignment="1" applyProtection="1">
      <alignment vertical="center" shrinkToFit="1"/>
    </xf>
    <xf numFmtId="178" fontId="37" fillId="0" borderId="37" xfId="23" applyNumberFormat="1" applyFont="1" applyFill="1" applyBorder="1" applyAlignment="1" applyProtection="1">
      <alignment vertical="center" shrinkToFit="1"/>
    </xf>
    <xf numFmtId="178" fontId="2" fillId="0" borderId="0" xfId="23" applyNumberFormat="1" applyFont="1" applyBorder="1" applyAlignment="1" applyProtection="1">
      <alignment vertical="center" shrinkToFit="1"/>
    </xf>
    <xf numFmtId="0" fontId="98" fillId="20" borderId="0" xfId="23" applyFont="1" applyFill="1" applyAlignment="1" applyProtection="1">
      <alignment vertical="center"/>
    </xf>
    <xf numFmtId="0" fontId="13" fillId="3" borderId="0" xfId="0" applyFont="1" applyFill="1" applyProtection="1">
      <alignment vertical="center"/>
    </xf>
    <xf numFmtId="0" fontId="28" fillId="0" borderId="175" xfId="11" applyFont="1" applyFill="1" applyBorder="1" applyAlignment="1" applyProtection="1">
      <alignment horizontal="center" vertical="center" wrapText="1"/>
    </xf>
    <xf numFmtId="0" fontId="99" fillId="0" borderId="183" xfId="0" applyFont="1" applyBorder="1" applyAlignment="1">
      <alignment vertical="center" wrapText="1"/>
    </xf>
    <xf numFmtId="0" fontId="99" fillId="0" borderId="182" xfId="0" applyFont="1" applyBorder="1" applyAlignment="1">
      <alignment vertical="center" wrapText="1"/>
    </xf>
    <xf numFmtId="0" fontId="100" fillId="0" borderId="175" xfId="11" applyFont="1" applyFill="1" applyBorder="1" applyAlignment="1" applyProtection="1">
      <alignment horizontal="center" vertical="center" wrapText="1"/>
    </xf>
    <xf numFmtId="0" fontId="95" fillId="0" borderId="182" xfId="0" applyFont="1" applyFill="1" applyBorder="1" applyAlignment="1">
      <alignment horizontal="left" vertical="center" wrapText="1" readingOrder="1"/>
    </xf>
    <xf numFmtId="0" fontId="74" fillId="0" borderId="0" xfId="23" applyFont="1" applyAlignment="1" applyProtection="1">
      <alignment vertical="center" wrapText="1"/>
    </xf>
    <xf numFmtId="0" fontId="28" fillId="3" borderId="175" xfId="11" applyFont="1" applyFill="1" applyBorder="1" applyAlignment="1" applyProtection="1">
      <alignment horizontal="center" vertical="center" wrapText="1"/>
    </xf>
    <xf numFmtId="0" fontId="96" fillId="0" borderId="182" xfId="0" applyFont="1" applyFill="1" applyBorder="1" applyAlignment="1">
      <alignment vertical="center" wrapText="1"/>
    </xf>
    <xf numFmtId="0" fontId="97" fillId="0" borderId="182" xfId="0" applyFont="1" applyFill="1" applyBorder="1" applyAlignment="1">
      <alignment horizontal="center" vertical="center" wrapText="1"/>
    </xf>
    <xf numFmtId="0" fontId="22" fillId="0" borderId="175" xfId="11" applyFont="1" applyFill="1" applyBorder="1" applyAlignment="1" applyProtection="1">
      <alignment vertical="center"/>
    </xf>
    <xf numFmtId="0" fontId="102" fillId="3" borderId="0" xfId="67" applyFont="1" applyFill="1" applyAlignment="1" applyProtection="1">
      <alignment vertical="center"/>
    </xf>
    <xf numFmtId="182" fontId="103" fillId="0" borderId="0" xfId="67" applyNumberFormat="1" applyFont="1" applyFill="1" applyAlignment="1" applyProtection="1">
      <alignment vertical="center"/>
    </xf>
    <xf numFmtId="183" fontId="103" fillId="0" borderId="0" xfId="67" applyNumberFormat="1" applyFont="1" applyFill="1" applyAlignment="1" applyProtection="1">
      <alignment horizontal="center" vertical="center"/>
    </xf>
    <xf numFmtId="0" fontId="103" fillId="0" borderId="0" xfId="67" applyFont="1" applyFill="1" applyAlignment="1" applyProtection="1">
      <alignment vertical="center"/>
    </xf>
    <xf numFmtId="0" fontId="104" fillId="3" borderId="0" xfId="67" applyFont="1" applyFill="1" applyBorder="1" applyAlignment="1" applyProtection="1">
      <alignment vertical="center"/>
    </xf>
    <xf numFmtId="0" fontId="102" fillId="3" borderId="0" xfId="67" applyFont="1" applyFill="1" applyBorder="1" applyAlignment="1" applyProtection="1">
      <alignment vertical="center"/>
    </xf>
    <xf numFmtId="0" fontId="102" fillId="3" borderId="0" xfId="67" applyFont="1" applyFill="1" applyBorder="1" applyAlignment="1" applyProtection="1">
      <alignment horizontal="center" vertical="center"/>
    </xf>
    <xf numFmtId="38" fontId="102" fillId="3" borderId="0" xfId="68" applyFont="1" applyFill="1" applyBorder="1" applyAlignment="1" applyProtection="1">
      <alignment vertical="center"/>
    </xf>
    <xf numFmtId="0" fontId="105" fillId="3" borderId="0" xfId="67" applyFont="1" applyFill="1" applyAlignment="1" applyProtection="1">
      <alignment vertical="center"/>
    </xf>
    <xf numFmtId="182" fontId="106" fillId="0" borderId="0" xfId="67" applyNumberFormat="1" applyFont="1" applyFill="1" applyAlignment="1" applyProtection="1">
      <alignment vertical="center"/>
    </xf>
    <xf numFmtId="183" fontId="106" fillId="0" borderId="0" xfId="67" applyNumberFormat="1" applyFont="1" applyFill="1" applyAlignment="1" applyProtection="1">
      <alignment horizontal="center" vertical="center"/>
    </xf>
    <xf numFmtId="0" fontId="106" fillId="0" borderId="0" xfId="67" applyFont="1" applyFill="1" applyAlignment="1" applyProtection="1">
      <alignment vertical="center"/>
    </xf>
    <xf numFmtId="0" fontId="107" fillId="3" borderId="0" xfId="67" applyFont="1" applyFill="1" applyBorder="1" applyAlignment="1" applyProtection="1">
      <alignment vertical="center"/>
    </xf>
    <xf numFmtId="0" fontId="108" fillId="3" borderId="0" xfId="67" applyFont="1" applyFill="1" applyBorder="1" applyAlignment="1" applyProtection="1">
      <alignment vertical="center"/>
    </xf>
    <xf numFmtId="0" fontId="108" fillId="3" borderId="0" xfId="67" applyFont="1" applyFill="1" applyBorder="1" applyAlignment="1" applyProtection="1">
      <alignment horizontal="right" vertical="center"/>
    </xf>
    <xf numFmtId="0" fontId="102" fillId="3" borderId="0" xfId="67" applyNumberFormat="1" applyFont="1" applyFill="1" applyAlignment="1" applyProtection="1">
      <alignment vertical="center"/>
    </xf>
    <xf numFmtId="184" fontId="102" fillId="3" borderId="0" xfId="67" applyNumberFormat="1" applyFont="1" applyFill="1" applyAlignment="1" applyProtection="1">
      <alignment vertical="center"/>
    </xf>
    <xf numFmtId="0" fontId="107" fillId="3" borderId="0" xfId="67" applyFont="1" applyFill="1" applyBorder="1" applyAlignment="1" applyProtection="1">
      <alignment horizontal="left" vertical="center"/>
    </xf>
    <xf numFmtId="0" fontId="107" fillId="3" borderId="0" xfId="67" applyFont="1" applyFill="1" applyBorder="1" applyAlignment="1" applyProtection="1">
      <alignment horizontal="right" vertical="center"/>
    </xf>
    <xf numFmtId="0" fontId="103" fillId="3" borderId="0" xfId="67" applyFont="1" applyFill="1" applyAlignment="1" applyProtection="1">
      <alignment vertical="center"/>
    </xf>
    <xf numFmtId="182" fontId="106" fillId="3" borderId="0" xfId="67" applyNumberFormat="1" applyFont="1" applyFill="1" applyAlignment="1" applyProtection="1">
      <alignment vertical="center"/>
    </xf>
    <xf numFmtId="183" fontId="106" fillId="3" borderId="0" xfId="67" applyNumberFormat="1" applyFont="1" applyFill="1" applyAlignment="1" applyProtection="1">
      <alignment horizontal="center" vertical="center"/>
    </xf>
    <xf numFmtId="0" fontId="106" fillId="3" borderId="0" xfId="67" applyFont="1" applyFill="1" applyAlignment="1" applyProtection="1">
      <alignment vertical="center"/>
    </xf>
    <xf numFmtId="0" fontId="108" fillId="3" borderId="0" xfId="67" applyFont="1" applyFill="1" applyBorder="1" applyAlignment="1" applyProtection="1">
      <alignment horizontal="center" vertical="center"/>
    </xf>
    <xf numFmtId="0" fontId="102" fillId="3" borderId="0" xfId="67" applyFont="1" applyFill="1" applyBorder="1" applyAlignment="1" applyProtection="1">
      <alignment horizontal="left" vertical="center"/>
    </xf>
    <xf numFmtId="0" fontId="103" fillId="3" borderId="0" xfId="67" applyFont="1" applyFill="1" applyAlignment="1" applyProtection="1">
      <alignment horizontal="center" vertical="center"/>
    </xf>
    <xf numFmtId="38" fontId="103" fillId="3" borderId="0" xfId="68" applyFont="1" applyFill="1" applyAlignment="1" applyProtection="1">
      <alignment vertical="center"/>
    </xf>
    <xf numFmtId="0" fontId="102" fillId="0" borderId="0" xfId="67" applyFont="1" applyFill="1" applyBorder="1" applyAlignment="1" applyProtection="1">
      <alignment vertical="center" shrinkToFit="1"/>
    </xf>
    <xf numFmtId="0" fontId="103" fillId="0" borderId="0" xfId="67" applyFont="1" applyFill="1" applyBorder="1" applyAlignment="1" applyProtection="1">
      <alignment vertical="center"/>
    </xf>
    <xf numFmtId="0" fontId="102" fillId="0" borderId="0" xfId="67" applyFont="1" applyFill="1" applyAlignment="1" applyProtection="1">
      <alignment vertical="center"/>
    </xf>
    <xf numFmtId="0" fontId="105" fillId="0" borderId="0" xfId="67" applyFont="1" applyFill="1" applyBorder="1" applyAlignment="1" applyProtection="1">
      <alignment vertical="center"/>
    </xf>
    <xf numFmtId="0" fontId="102" fillId="0" borderId="0" xfId="67" applyFont="1" applyFill="1" applyBorder="1" applyAlignment="1" applyProtection="1">
      <alignment horizontal="left" vertical="center"/>
    </xf>
    <xf numFmtId="49" fontId="112" fillId="0" borderId="0" xfId="67" applyNumberFormat="1" applyFont="1" applyFill="1" applyAlignment="1" applyProtection="1">
      <alignment horizontal="center" vertical="center" shrinkToFit="1"/>
    </xf>
    <xf numFmtId="0" fontId="102" fillId="0" borderId="0" xfId="67" applyFont="1" applyFill="1" applyBorder="1" applyAlignment="1" applyProtection="1">
      <alignment horizontal="right" vertical="center" shrinkToFit="1"/>
    </xf>
    <xf numFmtId="0" fontId="102" fillId="0" borderId="0" xfId="67" applyFont="1" applyFill="1" applyBorder="1" applyAlignment="1" applyProtection="1">
      <alignment horizontal="left" vertical="center" shrinkToFit="1"/>
    </xf>
    <xf numFmtId="0" fontId="102" fillId="0" borderId="0" xfId="67" applyFont="1" applyFill="1" applyBorder="1" applyAlignment="1" applyProtection="1">
      <alignment horizontal="left" vertical="center" wrapText="1"/>
    </xf>
    <xf numFmtId="0" fontId="102" fillId="0" borderId="0" xfId="67" applyFont="1" applyFill="1" applyBorder="1" applyAlignment="1" applyProtection="1">
      <alignment horizontal="center" vertical="center" shrinkToFit="1"/>
    </xf>
    <xf numFmtId="0" fontId="103" fillId="0" borderId="0" xfId="67" applyFont="1" applyFill="1" applyBorder="1" applyAlignment="1" applyProtection="1">
      <alignment vertical="center" shrinkToFit="1"/>
    </xf>
    <xf numFmtId="0" fontId="102" fillId="0" borderId="0" xfId="67" applyFont="1" applyFill="1" applyBorder="1" applyAlignment="1" applyProtection="1">
      <alignment horizontal="center" vertical="center"/>
    </xf>
    <xf numFmtId="0" fontId="102" fillId="0" borderId="0" xfId="67" applyFont="1" applyFill="1" applyBorder="1" applyAlignment="1" applyProtection="1">
      <alignment vertical="center" wrapText="1"/>
    </xf>
    <xf numFmtId="0" fontId="112" fillId="0" borderId="0" xfId="67" applyFont="1" applyFill="1" applyBorder="1" applyAlignment="1" applyProtection="1">
      <alignment vertical="center" shrinkToFit="1"/>
    </xf>
    <xf numFmtId="0" fontId="102" fillId="3" borderId="0" xfId="67" applyFont="1" applyFill="1" applyBorder="1" applyAlignment="1" applyProtection="1">
      <alignment vertical="center" shrinkToFit="1"/>
    </xf>
    <xf numFmtId="0" fontId="59" fillId="3" borderId="0" xfId="55" applyFont="1" applyFill="1" applyBorder="1" applyAlignment="1" applyProtection="1">
      <alignment horizontal="center" vertical="center" textRotation="255"/>
    </xf>
    <xf numFmtId="0" fontId="114" fillId="0" borderId="0" xfId="67" applyFont="1" applyFill="1" applyBorder="1" applyAlignment="1" applyProtection="1">
      <alignment vertical="center"/>
    </xf>
    <xf numFmtId="0" fontId="102" fillId="3" borderId="0" xfId="67" applyFont="1" applyFill="1" applyBorder="1" applyAlignment="1" applyProtection="1">
      <alignment horizontal="center" vertical="distributed" wrapText="1"/>
    </xf>
    <xf numFmtId="0" fontId="102" fillId="3" borderId="0" xfId="67" applyFont="1" applyFill="1" applyBorder="1" applyAlignment="1" applyProtection="1">
      <alignment horizontal="center" wrapText="1"/>
    </xf>
    <xf numFmtId="49" fontId="102" fillId="3" borderId="0" xfId="67" applyNumberFormat="1" applyFont="1" applyFill="1" applyAlignment="1" applyProtection="1">
      <alignment vertical="center"/>
    </xf>
    <xf numFmtId="0" fontId="111" fillId="3" borderId="0" xfId="67" applyFont="1" applyFill="1" applyBorder="1" applyAlignment="1" applyProtection="1">
      <alignment horizontal="center" vertical="center" wrapText="1" shrinkToFit="1"/>
    </xf>
    <xf numFmtId="0" fontId="109" fillId="0" borderId="0" xfId="67" applyFont="1" applyFill="1" applyBorder="1" applyAlignment="1" applyProtection="1">
      <alignment vertical="center"/>
    </xf>
    <xf numFmtId="0" fontId="114" fillId="3" borderId="0" xfId="67" applyFont="1" applyFill="1" applyBorder="1" applyAlignment="1" applyProtection="1">
      <alignment vertical="center"/>
    </xf>
    <xf numFmtId="0" fontId="109" fillId="3" borderId="0" xfId="67" applyFont="1" applyFill="1" applyBorder="1" applyAlignment="1" applyProtection="1">
      <alignment vertical="center"/>
    </xf>
    <xf numFmtId="0" fontId="109" fillId="3" borderId="0" xfId="67" applyFont="1" applyFill="1" applyBorder="1" applyAlignment="1" applyProtection="1">
      <alignment horizontal="left" vertical="center" wrapText="1"/>
    </xf>
    <xf numFmtId="0" fontId="112" fillId="3" borderId="0" xfId="67" applyFont="1" applyFill="1" applyBorder="1" applyAlignment="1" applyProtection="1">
      <alignment horizontal="center" vertical="center"/>
    </xf>
    <xf numFmtId="0" fontId="114" fillId="3" borderId="0" xfId="67" applyFont="1" applyFill="1" applyBorder="1" applyAlignment="1" applyProtection="1">
      <alignment horizontal="left" vertical="center" wrapText="1"/>
    </xf>
    <xf numFmtId="0" fontId="116" fillId="3" borderId="0" xfId="67" applyFont="1" applyFill="1" applyBorder="1" applyAlignment="1" applyProtection="1">
      <alignment vertical="center" wrapText="1"/>
    </xf>
    <xf numFmtId="0" fontId="113" fillId="3" borderId="0" xfId="67" applyFont="1" applyFill="1" applyBorder="1" applyAlignment="1" applyProtection="1">
      <alignment vertical="center" wrapText="1"/>
    </xf>
    <xf numFmtId="0" fontId="109" fillId="3" borderId="0" xfId="67" applyFont="1" applyFill="1" applyBorder="1" applyAlignment="1" applyProtection="1">
      <alignment horizontal="left" vertical="center" wrapText="1" shrinkToFit="1"/>
    </xf>
    <xf numFmtId="0" fontId="109" fillId="3" borderId="0" xfId="67" applyFont="1" applyFill="1" applyBorder="1" applyAlignment="1" applyProtection="1">
      <alignment vertical="center" wrapText="1" shrinkToFit="1"/>
    </xf>
    <xf numFmtId="0" fontId="111" fillId="0" borderId="0" xfId="67" applyFont="1" applyFill="1" applyBorder="1" applyAlignment="1" applyProtection="1">
      <alignment vertical="center"/>
    </xf>
    <xf numFmtId="0" fontId="102" fillId="3" borderId="0" xfId="67" applyFont="1" applyFill="1" applyBorder="1" applyAlignment="1" applyProtection="1">
      <alignment vertical="distributed"/>
    </xf>
    <xf numFmtId="0" fontId="105" fillId="0" borderId="0" xfId="67" applyFont="1" applyFill="1" applyBorder="1" applyAlignment="1" applyProtection="1">
      <alignment vertical="center" shrinkToFit="1"/>
    </xf>
    <xf numFmtId="0" fontId="112" fillId="3" borderId="0" xfId="67" applyFont="1" applyFill="1" applyBorder="1" applyAlignment="1" applyProtection="1">
      <alignment horizontal="left" vertical="center" wrapText="1"/>
    </xf>
    <xf numFmtId="0" fontId="102" fillId="0" borderId="0" xfId="67" applyFont="1" applyFill="1" applyBorder="1" applyAlignment="1" applyProtection="1">
      <alignment vertical="center"/>
    </xf>
    <xf numFmtId="0" fontId="102" fillId="3" borderId="0" xfId="67" applyFont="1" applyFill="1" applyBorder="1" applyAlignment="1" applyProtection="1">
      <alignment vertical="center" wrapText="1"/>
    </xf>
    <xf numFmtId="0" fontId="102" fillId="3" borderId="0" xfId="67" applyFont="1" applyFill="1" applyBorder="1" applyAlignment="1" applyProtection="1">
      <alignment horizontal="left" vertical="distributed" wrapText="1"/>
    </xf>
    <xf numFmtId="0" fontId="116" fillId="3" borderId="0" xfId="67" applyFont="1" applyFill="1" applyAlignment="1" applyProtection="1">
      <alignment vertical="center"/>
    </xf>
    <xf numFmtId="0" fontId="103" fillId="0" borderId="0" xfId="67" applyFont="1" applyFill="1" applyBorder="1" applyAlignment="1" applyProtection="1">
      <alignment horizontal="center" vertical="center"/>
    </xf>
    <xf numFmtId="38" fontId="103" fillId="0" borderId="0" xfId="68" applyFont="1" applyFill="1" applyBorder="1" applyAlignment="1" applyProtection="1">
      <alignment vertical="center"/>
    </xf>
    <xf numFmtId="182" fontId="106" fillId="0" borderId="0" xfId="67" applyNumberFormat="1" applyFont="1" applyFill="1" applyBorder="1" applyAlignment="1" applyProtection="1">
      <alignment vertical="center"/>
    </xf>
    <xf numFmtId="183" fontId="106" fillId="0" borderId="0" xfId="67" applyNumberFormat="1" applyFont="1" applyFill="1" applyBorder="1" applyAlignment="1" applyProtection="1">
      <alignment horizontal="center" vertical="center"/>
    </xf>
    <xf numFmtId="0" fontId="106" fillId="0" borderId="0" xfId="67" applyFont="1" applyFill="1" applyBorder="1" applyAlignment="1" applyProtection="1">
      <alignment vertical="center"/>
    </xf>
    <xf numFmtId="0" fontId="109" fillId="0" borderId="0" xfId="67" applyFont="1" applyFill="1" applyBorder="1" applyAlignment="1" applyProtection="1">
      <alignment horizontal="left" vertical="center"/>
    </xf>
    <xf numFmtId="0" fontId="103" fillId="0" borderId="9" xfId="67" applyFont="1" applyFill="1" applyBorder="1" applyAlignment="1" applyProtection="1">
      <alignment vertical="center"/>
    </xf>
    <xf numFmtId="0" fontId="103" fillId="0" borderId="3" xfId="67" applyFont="1" applyFill="1" applyBorder="1" applyAlignment="1" applyProtection="1">
      <alignment vertical="center"/>
    </xf>
    <xf numFmtId="0" fontId="112" fillId="0" borderId="0" xfId="67" applyFont="1" applyFill="1" applyBorder="1" applyAlignment="1" applyProtection="1">
      <alignment vertical="center"/>
    </xf>
    <xf numFmtId="0" fontId="112" fillId="3" borderId="0" xfId="67" applyFont="1" applyFill="1" applyBorder="1" applyAlignment="1" applyProtection="1">
      <alignment vertical="center"/>
    </xf>
    <xf numFmtId="0" fontId="109" fillId="0" borderId="5" xfId="67" applyFont="1" applyFill="1" applyBorder="1" applyAlignment="1" applyProtection="1">
      <alignment vertical="center" shrinkToFit="1"/>
    </xf>
    <xf numFmtId="0" fontId="102" fillId="0" borderId="9" xfId="67" applyFont="1" applyFill="1" applyBorder="1" applyAlignment="1" applyProtection="1">
      <alignment vertical="center"/>
    </xf>
    <xf numFmtId="0" fontId="103" fillId="3" borderId="0" xfId="67" applyFont="1" applyFill="1" applyBorder="1" applyAlignment="1" applyProtection="1">
      <alignment vertical="center"/>
    </xf>
    <xf numFmtId="0" fontId="103" fillId="3" borderId="0" xfId="67" applyFont="1" applyFill="1" applyBorder="1" applyAlignment="1" applyProtection="1">
      <alignment horizontal="center" vertical="center"/>
    </xf>
    <xf numFmtId="38" fontId="103" fillId="3" borderId="0" xfId="68" applyFont="1" applyFill="1" applyBorder="1" applyAlignment="1" applyProtection="1">
      <alignment vertical="center"/>
    </xf>
    <xf numFmtId="0" fontId="102" fillId="3" borderId="0" xfId="67" applyFont="1" applyFill="1" applyBorder="1" applyAlignment="1" applyProtection="1">
      <alignment horizontal="center" vertical="center" shrinkToFit="1"/>
    </xf>
    <xf numFmtId="0" fontId="112" fillId="3" borderId="0" xfId="67" applyFont="1" applyFill="1" applyAlignment="1" applyProtection="1">
      <alignment vertical="center"/>
    </xf>
    <xf numFmtId="0" fontId="103" fillId="3" borderId="18" xfId="67" applyFont="1" applyFill="1" applyBorder="1" applyAlignment="1" applyProtection="1">
      <alignment vertical="center"/>
    </xf>
    <xf numFmtId="0" fontId="109" fillId="3" borderId="0" xfId="67" applyFont="1" applyFill="1" applyAlignment="1" applyProtection="1">
      <alignment vertical="center"/>
    </xf>
    <xf numFmtId="0" fontId="21" fillId="0" borderId="0" xfId="55" applyFont="1" applyBorder="1" applyAlignment="1" applyProtection="1">
      <alignment vertical="center" wrapText="1"/>
    </xf>
    <xf numFmtId="182" fontId="21" fillId="0" borderId="0" xfId="55" applyNumberFormat="1" applyFont="1" applyBorder="1" applyAlignment="1" applyProtection="1">
      <alignment vertical="center" wrapText="1"/>
    </xf>
    <xf numFmtId="183" fontId="21" fillId="0" borderId="0" xfId="55" applyNumberFormat="1" applyFont="1" applyBorder="1" applyAlignment="1" applyProtection="1">
      <alignment horizontal="center" vertical="center" wrapText="1"/>
    </xf>
    <xf numFmtId="0" fontId="21" fillId="2" borderId="0" xfId="55" applyFont="1" applyFill="1" applyBorder="1" applyAlignment="1" applyProtection="1">
      <alignment vertical="center" wrapText="1"/>
    </xf>
    <xf numFmtId="182" fontId="21" fillId="2" borderId="0" xfId="55" applyNumberFormat="1" applyFont="1" applyFill="1" applyBorder="1" applyAlignment="1" applyProtection="1">
      <alignment vertical="center" wrapText="1"/>
    </xf>
    <xf numFmtId="183" fontId="21" fillId="2" borderId="0" xfId="55" applyNumberFormat="1" applyFont="1" applyFill="1" applyBorder="1" applyAlignment="1" applyProtection="1">
      <alignment horizontal="center" vertical="center" wrapText="1"/>
    </xf>
    <xf numFmtId="0" fontId="109" fillId="3" borderId="0" xfId="67" applyFont="1" applyFill="1" applyAlignment="1" applyProtection="1">
      <alignment horizontal="center" vertical="center"/>
    </xf>
    <xf numFmtId="38" fontId="109" fillId="3" borderId="0" xfId="68" applyFont="1" applyFill="1" applyAlignment="1" applyProtection="1">
      <alignment vertical="center"/>
    </xf>
    <xf numFmtId="0" fontId="107" fillId="3" borderId="0" xfId="67" applyFont="1" applyFill="1" applyBorder="1" applyAlignment="1" applyProtection="1">
      <alignment horizontal="center" vertical="center"/>
    </xf>
    <xf numFmtId="49" fontId="109" fillId="3" borderId="0" xfId="55" applyNumberFormat="1" applyFont="1" applyFill="1" applyBorder="1" applyAlignment="1" applyProtection="1">
      <alignment vertical="center" wrapText="1"/>
    </xf>
    <xf numFmtId="49" fontId="102" fillId="3" borderId="0" xfId="55" applyNumberFormat="1" applyFont="1" applyFill="1" applyBorder="1" applyAlignment="1" applyProtection="1">
      <alignment vertical="top"/>
    </xf>
    <xf numFmtId="49" fontId="120" fillId="3" borderId="0" xfId="55" applyNumberFormat="1" applyFont="1" applyFill="1" applyBorder="1" applyAlignment="1" applyProtection="1">
      <alignment vertical="top"/>
    </xf>
    <xf numFmtId="49" fontId="121" fillId="3" borderId="0" xfId="55" applyNumberFormat="1" applyFont="1" applyFill="1" applyBorder="1" applyAlignment="1" applyProtection="1">
      <alignment vertical="top"/>
    </xf>
    <xf numFmtId="0" fontId="121" fillId="0" borderId="0" xfId="67" applyFont="1" applyFill="1" applyAlignment="1" applyProtection="1">
      <alignment vertical="center"/>
    </xf>
    <xf numFmtId="182" fontId="122" fillId="0" borderId="0" xfId="67" applyNumberFormat="1" applyFont="1" applyFill="1" applyAlignment="1" applyProtection="1">
      <alignment vertical="center"/>
    </xf>
    <xf numFmtId="183" fontId="122" fillId="0" borderId="0" xfId="67" applyNumberFormat="1" applyFont="1" applyFill="1" applyAlignment="1" applyProtection="1">
      <alignment horizontal="center" vertical="center"/>
    </xf>
    <xf numFmtId="0" fontId="122" fillId="0" borderId="0" xfId="67" applyFont="1" applyFill="1" applyAlignment="1" applyProtection="1">
      <alignment vertical="center"/>
    </xf>
    <xf numFmtId="49" fontId="103" fillId="3" borderId="0" xfId="55" applyNumberFormat="1" applyFont="1" applyFill="1" applyBorder="1" applyProtection="1">
      <alignment vertical="center"/>
    </xf>
    <xf numFmtId="49" fontId="123" fillId="3" borderId="0" xfId="55" applyNumberFormat="1" applyFont="1" applyFill="1" applyBorder="1" applyAlignment="1" applyProtection="1">
      <alignment vertical="center" wrapText="1"/>
    </xf>
    <xf numFmtId="49" fontId="123" fillId="3" borderId="0" xfId="55" applyNumberFormat="1" applyFont="1" applyFill="1" applyBorder="1" applyAlignment="1" applyProtection="1">
      <alignment vertical="center"/>
    </xf>
    <xf numFmtId="0" fontId="124" fillId="3" borderId="0" xfId="67" applyFont="1" applyFill="1" applyBorder="1" applyAlignment="1" applyProtection="1">
      <alignment vertical="center"/>
    </xf>
    <xf numFmtId="0" fontId="105" fillId="3" borderId="0" xfId="67" applyFont="1" applyFill="1" applyBorder="1" applyAlignment="1" applyProtection="1">
      <alignment vertical="center"/>
    </xf>
    <xf numFmtId="0" fontId="105" fillId="3" borderId="0" xfId="67" applyFont="1" applyFill="1" applyBorder="1" applyAlignment="1" applyProtection="1">
      <alignment horizontal="center" vertical="center"/>
    </xf>
    <xf numFmtId="0" fontId="125" fillId="3" borderId="0" xfId="55" applyFont="1" applyFill="1" applyBorder="1" applyAlignment="1" applyProtection="1">
      <alignment vertical="center"/>
    </xf>
    <xf numFmtId="0" fontId="22" fillId="3" borderId="0" xfId="55" applyFont="1" applyFill="1" applyBorder="1" applyAlignment="1" applyProtection="1">
      <alignment horizontal="left" vertical="center" wrapText="1"/>
    </xf>
    <xf numFmtId="0" fontId="22" fillId="3" borderId="0" xfId="55" applyFont="1" applyFill="1" applyBorder="1" applyAlignment="1" applyProtection="1">
      <alignment horizontal="left" vertical="center"/>
    </xf>
    <xf numFmtId="0" fontId="26" fillId="3" borderId="0" xfId="55" applyFont="1" applyFill="1" applyBorder="1" applyAlignment="1" applyProtection="1">
      <alignment horizontal="left" vertical="center"/>
    </xf>
    <xf numFmtId="0" fontId="125" fillId="0" borderId="0" xfId="55" applyFont="1" applyFill="1" applyBorder="1" applyAlignment="1" applyProtection="1">
      <alignment horizontal="left" vertical="center"/>
    </xf>
    <xf numFmtId="0" fontId="125" fillId="3" borderId="0" xfId="55" applyFont="1" applyFill="1" applyBorder="1" applyAlignment="1" applyProtection="1">
      <alignment horizontal="left" vertical="center"/>
    </xf>
    <xf numFmtId="0" fontId="22" fillId="3" borderId="0" xfId="55" applyFont="1" applyFill="1" applyBorder="1" applyAlignment="1" applyProtection="1">
      <alignment horizontal="center" vertical="center" textRotation="255"/>
    </xf>
    <xf numFmtId="0" fontId="5" fillId="0" borderId="0" xfId="55">
      <alignment vertical="center"/>
    </xf>
    <xf numFmtId="0" fontId="5" fillId="0" borderId="0" xfId="55" applyAlignment="1">
      <alignment vertical="center" wrapText="1"/>
    </xf>
    <xf numFmtId="0" fontId="5" fillId="13" borderId="2" xfId="55" applyFill="1" applyBorder="1">
      <alignment vertical="center"/>
    </xf>
    <xf numFmtId="0" fontId="5" fillId="0" borderId="2" xfId="55" applyBorder="1">
      <alignment vertical="center"/>
    </xf>
    <xf numFmtId="49" fontId="5" fillId="0" borderId="2" xfId="55" applyNumberFormat="1" applyBorder="1">
      <alignment vertical="center"/>
    </xf>
    <xf numFmtId="2" fontId="5" fillId="0" borderId="2" xfId="55" applyNumberFormat="1" applyBorder="1">
      <alignment vertical="center"/>
    </xf>
    <xf numFmtId="0" fontId="95" fillId="3" borderId="182" xfId="0" applyFont="1" applyFill="1" applyBorder="1" applyAlignment="1">
      <alignment horizontal="left" vertical="center" wrapText="1" readingOrder="1"/>
    </xf>
    <xf numFmtId="0" fontId="97" fillId="3" borderId="182" xfId="0" applyFont="1" applyFill="1" applyBorder="1" applyAlignment="1">
      <alignment horizontal="center" vertical="center" wrapText="1"/>
    </xf>
    <xf numFmtId="0" fontId="96" fillId="3" borderId="182" xfId="0" applyFont="1" applyFill="1" applyBorder="1" applyAlignment="1">
      <alignment vertical="center" wrapText="1"/>
    </xf>
    <xf numFmtId="0" fontId="95" fillId="3" borderId="182" xfId="0" applyFont="1" applyFill="1" applyBorder="1" applyAlignment="1">
      <alignment horizontal="center" vertical="center" wrapText="1" readingOrder="1"/>
    </xf>
    <xf numFmtId="0" fontId="97" fillId="3" borderId="183" xfId="0" applyFont="1" applyFill="1" applyBorder="1" applyAlignment="1">
      <alignment horizontal="center" vertical="center" wrapText="1"/>
    </xf>
    <xf numFmtId="0" fontId="125" fillId="0" borderId="0" xfId="55" applyFont="1" applyFill="1" applyBorder="1" applyAlignment="1" applyProtection="1">
      <alignment vertical="center"/>
      <protection hidden="1"/>
    </xf>
    <xf numFmtId="0" fontId="102" fillId="0" borderId="0" xfId="67" applyFont="1" applyFill="1" applyBorder="1" applyAlignment="1" applyProtection="1">
      <alignment vertical="top"/>
    </xf>
    <xf numFmtId="0" fontId="33" fillId="0" borderId="0" xfId="23" applyFont="1" applyFill="1" applyBorder="1" applyAlignment="1" applyProtection="1">
      <alignment horizontal="center" vertical="center"/>
      <protection locked="0"/>
    </xf>
    <xf numFmtId="0" fontId="95" fillId="0" borderId="183" xfId="0" applyFont="1" applyBorder="1" applyAlignment="1">
      <alignment horizontal="left" vertical="center" wrapText="1" readingOrder="1"/>
    </xf>
    <xf numFmtId="0" fontId="95" fillId="0" borderId="183" xfId="0" applyFont="1" applyBorder="1" applyAlignment="1">
      <alignment horizontal="center" vertical="center" wrapText="1" readingOrder="1"/>
    </xf>
    <xf numFmtId="0" fontId="95" fillId="3" borderId="183" xfId="0" applyFont="1" applyFill="1" applyBorder="1" applyAlignment="1">
      <alignment horizontal="left" vertical="center" wrapText="1" readingOrder="1"/>
    </xf>
    <xf numFmtId="0" fontId="22" fillId="0" borderId="174" xfId="11" applyFont="1" applyFill="1" applyBorder="1" applyAlignment="1" applyProtection="1">
      <alignment horizontal="left" vertical="center" wrapText="1"/>
    </xf>
    <xf numFmtId="0" fontId="22" fillId="0" borderId="175" xfId="23" applyFont="1" applyFill="1" applyBorder="1" applyAlignment="1" applyProtection="1">
      <alignment horizontal="left" vertical="center" wrapText="1"/>
    </xf>
    <xf numFmtId="0" fontId="33" fillId="16" borderId="175" xfId="11" applyFont="1" applyFill="1" applyBorder="1" applyAlignment="1" applyProtection="1">
      <alignment horizontal="center" vertical="center"/>
    </xf>
    <xf numFmtId="0" fontId="22" fillId="0" borderId="0" xfId="23" applyFont="1" applyFill="1" applyBorder="1" applyAlignment="1" applyProtection="1">
      <alignment horizontal="left" vertical="center"/>
    </xf>
    <xf numFmtId="0" fontId="22" fillId="0" borderId="0" xfId="11" applyFont="1" applyFill="1" applyBorder="1" applyAlignment="1" applyProtection="1">
      <alignment horizontal="left" vertical="center" wrapText="1"/>
    </xf>
    <xf numFmtId="0" fontId="22" fillId="0" borderId="175" xfId="11" applyFont="1" applyFill="1" applyBorder="1" applyAlignment="1" applyProtection="1">
      <alignment vertical="center" wrapText="1"/>
    </xf>
    <xf numFmtId="49" fontId="22" fillId="0" borderId="175" xfId="11" applyNumberFormat="1" applyFont="1" applyFill="1" applyBorder="1" applyAlignment="1" applyProtection="1">
      <alignment horizontal="left" vertical="center" wrapText="1"/>
    </xf>
    <xf numFmtId="0" fontId="33" fillId="15" borderId="175" xfId="11" applyFont="1" applyFill="1" applyBorder="1" applyAlignment="1" applyProtection="1">
      <alignment horizontal="center" vertical="center" wrapText="1"/>
    </xf>
    <xf numFmtId="0" fontId="22" fillId="0" borderId="175" xfId="11" applyFont="1" applyFill="1" applyBorder="1" applyAlignment="1" applyProtection="1">
      <alignment horizontal="left" vertical="center" wrapText="1"/>
    </xf>
    <xf numFmtId="0" fontId="33" fillId="15" borderId="175" xfId="11" applyFont="1" applyFill="1" applyBorder="1" applyAlignment="1" applyProtection="1">
      <alignment horizontal="center" vertical="center"/>
    </xf>
    <xf numFmtId="0" fontId="22" fillId="0" borderId="175" xfId="11" applyFont="1" applyFill="1" applyBorder="1" applyAlignment="1" applyProtection="1">
      <alignment horizontal="left" vertical="center"/>
    </xf>
    <xf numFmtId="0" fontId="92" fillId="10" borderId="175" xfId="11" applyFont="1" applyFill="1" applyBorder="1" applyAlignment="1" applyProtection="1">
      <alignment horizontal="center" vertical="center"/>
    </xf>
    <xf numFmtId="0" fontId="92" fillId="10" borderId="175" xfId="11" applyFont="1" applyFill="1" applyBorder="1" applyAlignment="1" applyProtection="1">
      <alignment horizontal="center" vertical="center" wrapText="1"/>
    </xf>
    <xf numFmtId="0" fontId="22" fillId="0" borderId="0" xfId="11" applyFont="1" applyFill="1" applyBorder="1" applyAlignment="1" applyProtection="1">
      <alignment horizontal="left" vertical="center"/>
    </xf>
    <xf numFmtId="0" fontId="22" fillId="0" borderId="175" xfId="11" applyFont="1" applyFill="1" applyBorder="1" applyAlignment="1" applyProtection="1">
      <alignment horizontal="left" vertical="center" wrapText="1"/>
    </xf>
    <xf numFmtId="0" fontId="22" fillId="0" borderId="194" xfId="11" applyFont="1" applyFill="1" applyBorder="1" applyAlignment="1" applyProtection="1">
      <alignment horizontal="left" vertical="center" wrapText="1"/>
    </xf>
    <xf numFmtId="0" fontId="100" fillId="0" borderId="194" xfId="11" applyFont="1" applyFill="1" applyBorder="1" applyAlignment="1" applyProtection="1">
      <alignment vertical="center" wrapText="1"/>
    </xf>
    <xf numFmtId="49" fontId="102" fillId="3" borderId="0" xfId="55" applyNumberFormat="1" applyFont="1" applyFill="1" applyBorder="1" applyAlignment="1" applyProtection="1">
      <alignment horizontal="left" vertical="center"/>
    </xf>
    <xf numFmtId="0" fontId="102" fillId="3" borderId="0" xfId="67" applyFont="1" applyFill="1" applyBorder="1" applyAlignment="1" applyProtection="1">
      <alignment horizontal="center" vertical="center" wrapText="1"/>
    </xf>
    <xf numFmtId="49" fontId="102" fillId="3" borderId="0" xfId="67" applyNumberFormat="1" applyFont="1" applyFill="1" applyAlignment="1" applyProtection="1">
      <alignment horizontal="center" vertical="center"/>
    </xf>
    <xf numFmtId="0" fontId="109" fillId="3" borderId="0" xfId="67" applyFont="1" applyFill="1" applyAlignment="1" applyProtection="1">
      <alignment horizontal="left" vertical="center" wrapText="1"/>
    </xf>
    <xf numFmtId="0" fontId="21" fillId="3" borderId="0" xfId="55" applyFont="1" applyFill="1" applyBorder="1" applyAlignment="1" applyProtection="1">
      <alignment vertical="center" wrapText="1"/>
    </xf>
    <xf numFmtId="0" fontId="105" fillId="3" borderId="0" xfId="67" applyFont="1" applyFill="1" applyAlignment="1" applyProtection="1">
      <alignment horizontal="center" vertical="center"/>
    </xf>
    <xf numFmtId="0" fontId="109" fillId="0" borderId="16" xfId="67" applyFont="1" applyFill="1" applyBorder="1" applyAlignment="1" applyProtection="1">
      <alignment horizontal="center" vertical="center" shrinkToFit="1"/>
    </xf>
    <xf numFmtId="0" fontId="102" fillId="0" borderId="0" xfId="67" applyFont="1" applyFill="1" applyBorder="1" applyAlignment="1" applyProtection="1">
      <alignment horizontal="center" vertical="center" wrapText="1"/>
    </xf>
    <xf numFmtId="0" fontId="22" fillId="0" borderId="0" xfId="55" applyFont="1" applyFill="1" applyBorder="1" applyAlignment="1" applyProtection="1">
      <alignment horizontal="center" vertical="center" textRotation="255"/>
    </xf>
    <xf numFmtId="0" fontId="115" fillId="3" borderId="0" xfId="67" applyFont="1" applyFill="1" applyBorder="1" applyAlignment="1" applyProtection="1">
      <alignment horizontal="center" vertical="center"/>
    </xf>
    <xf numFmtId="0" fontId="102" fillId="3" borderId="0" xfId="67" applyFont="1" applyFill="1" applyBorder="1" applyAlignment="1" applyProtection="1">
      <alignment vertical="distributed" wrapText="1"/>
    </xf>
    <xf numFmtId="0" fontId="101" fillId="3" borderId="0" xfId="67" applyFont="1" applyFill="1" applyBorder="1" applyAlignment="1" applyProtection="1">
      <alignment vertical="center" shrinkToFit="1"/>
    </xf>
    <xf numFmtId="0" fontId="102" fillId="3" borderId="0" xfId="67" applyFont="1" applyFill="1" applyAlignment="1" applyProtection="1">
      <alignment horizontal="center" vertical="center"/>
    </xf>
    <xf numFmtId="0" fontId="22" fillId="4" borderId="16" xfId="23" applyFont="1" applyFill="1" applyBorder="1" applyAlignment="1" applyProtection="1">
      <alignment horizontal="center" vertical="center" wrapText="1"/>
    </xf>
    <xf numFmtId="0" fontId="12" fillId="0" borderId="9" xfId="23" applyFont="1" applyFill="1" applyBorder="1" applyAlignment="1" applyProtection="1">
      <alignment vertical="center"/>
    </xf>
    <xf numFmtId="0" fontId="103" fillId="0" borderId="0" xfId="67" applyFont="1" applyFill="1" applyAlignment="1" applyProtection="1">
      <alignment horizontal="center" vertical="center"/>
    </xf>
    <xf numFmtId="38" fontId="103" fillId="0" borderId="0" xfId="68" applyFont="1" applyFill="1" applyAlignment="1" applyProtection="1">
      <alignment vertical="center"/>
    </xf>
    <xf numFmtId="0" fontId="22" fillId="0" borderId="18" xfId="23" applyFont="1" applyFill="1" applyBorder="1" applyAlignment="1" applyProtection="1">
      <alignment vertical="center"/>
    </xf>
    <xf numFmtId="0" fontId="22" fillId="0" borderId="9" xfId="23" applyFont="1" applyFill="1" applyBorder="1" applyAlignment="1" applyProtection="1">
      <alignment vertical="center" wrapText="1"/>
    </xf>
    <xf numFmtId="0" fontId="22" fillId="0" borderId="18" xfId="23" applyFont="1" applyFill="1" applyBorder="1" applyAlignment="1" applyProtection="1">
      <alignment horizontal="center" vertical="center" wrapText="1"/>
    </xf>
    <xf numFmtId="0" fontId="22" fillId="0" borderId="3" xfId="23" applyFont="1" applyFill="1" applyBorder="1" applyAlignment="1" applyProtection="1">
      <alignment vertical="center" wrapText="1"/>
    </xf>
    <xf numFmtId="0" fontId="12" fillId="0" borderId="14" xfId="23" applyFont="1" applyFill="1" applyBorder="1" applyAlignment="1" applyProtection="1">
      <alignment vertical="center" shrinkToFit="1"/>
      <protection locked="0"/>
    </xf>
    <xf numFmtId="0" fontId="12" fillId="0" borderId="13" xfId="23" applyFont="1" applyFill="1" applyBorder="1" applyAlignment="1" applyProtection="1">
      <alignment vertical="center" shrinkToFit="1"/>
      <protection locked="0"/>
    </xf>
    <xf numFmtId="0" fontId="12" fillId="0" borderId="12" xfId="23" applyFont="1" applyFill="1" applyBorder="1" applyAlignment="1" applyProtection="1">
      <alignment vertical="center" shrinkToFit="1"/>
      <protection locked="0"/>
    </xf>
    <xf numFmtId="0" fontId="12" fillId="0" borderId="26" xfId="23" applyFont="1" applyFill="1" applyBorder="1" applyAlignment="1" applyProtection="1">
      <alignment vertical="center" shrinkToFit="1"/>
      <protection locked="0"/>
    </xf>
    <xf numFmtId="0" fontId="12" fillId="0" borderId="37" xfId="23" applyFont="1" applyFill="1" applyBorder="1" applyAlignment="1" applyProtection="1">
      <alignment vertical="center" shrinkToFit="1"/>
      <protection locked="0"/>
    </xf>
    <xf numFmtId="0" fontId="12" fillId="0" borderId="11" xfId="23" applyFont="1" applyFill="1" applyBorder="1" applyAlignment="1" applyProtection="1">
      <alignment vertical="center" shrinkToFit="1"/>
      <protection locked="0"/>
    </xf>
    <xf numFmtId="0" fontId="12" fillId="0" borderId="33" xfId="23" applyFont="1" applyFill="1" applyBorder="1" applyAlignment="1" applyProtection="1">
      <alignment vertical="center" shrinkToFit="1"/>
      <protection locked="0"/>
    </xf>
    <xf numFmtId="0" fontId="12" fillId="0" borderId="38" xfId="23" applyFont="1" applyFill="1" applyBorder="1" applyAlignment="1" applyProtection="1">
      <alignment vertical="center" shrinkToFit="1"/>
      <protection locked="0"/>
    </xf>
    <xf numFmtId="49" fontId="130" fillId="3" borderId="0" xfId="55" applyNumberFormat="1" applyFont="1" applyFill="1" applyBorder="1" applyAlignment="1" applyProtection="1">
      <alignment horizontal="left" vertical="center"/>
    </xf>
    <xf numFmtId="0" fontId="131" fillId="0" borderId="0" xfId="23" applyFont="1" applyFill="1" applyBorder="1" applyAlignment="1" applyProtection="1">
      <alignment vertical="center"/>
    </xf>
    <xf numFmtId="0" fontId="131" fillId="0" borderId="0" xfId="23" applyFont="1" applyFill="1" applyBorder="1" applyAlignment="1" applyProtection="1">
      <alignment horizontal="center" vertical="center"/>
      <protection locked="0"/>
    </xf>
    <xf numFmtId="0" fontId="131" fillId="0" borderId="0" xfId="23" applyFont="1" applyFill="1" applyBorder="1" applyAlignment="1" applyProtection="1">
      <alignment vertical="center" wrapText="1"/>
      <protection locked="0"/>
    </xf>
    <xf numFmtId="0" fontId="131" fillId="0" borderId="0" xfId="23" applyFont="1" applyFill="1" applyBorder="1" applyAlignment="1" applyProtection="1">
      <alignment vertical="center"/>
      <protection locked="0"/>
    </xf>
    <xf numFmtId="0" fontId="131" fillId="0" borderId="195" xfId="23" applyFont="1" applyFill="1" applyBorder="1" applyAlignment="1" applyProtection="1">
      <alignment horizontal="center" vertical="center"/>
      <protection locked="0"/>
    </xf>
    <xf numFmtId="0" fontId="33" fillId="0" borderId="178" xfId="23" applyFont="1" applyFill="1" applyBorder="1" applyAlignment="1" applyProtection="1">
      <alignment horizontal="center" vertical="center"/>
      <protection locked="0"/>
    </xf>
    <xf numFmtId="0" fontId="33" fillId="0" borderId="196" xfId="23" applyFont="1" applyFill="1" applyBorder="1" applyAlignment="1" applyProtection="1">
      <alignment horizontal="center" vertical="center"/>
      <protection locked="0"/>
    </xf>
    <xf numFmtId="0" fontId="33" fillId="0" borderId="179" xfId="23" applyFont="1" applyFill="1" applyBorder="1" applyAlignment="1" applyProtection="1">
      <alignment horizontal="center" vertical="center"/>
      <protection locked="0"/>
    </xf>
    <xf numFmtId="0" fontId="33" fillId="0" borderId="176" xfId="23" applyFont="1" applyFill="1" applyBorder="1" applyAlignment="1" applyProtection="1">
      <alignment horizontal="center" vertical="center"/>
      <protection locked="0"/>
    </xf>
    <xf numFmtId="0" fontId="33" fillId="0" borderId="177" xfId="23" applyFont="1" applyFill="1" applyBorder="1" applyAlignment="1" applyProtection="1">
      <alignment horizontal="center" vertical="center"/>
      <protection locked="0"/>
    </xf>
    <xf numFmtId="0" fontId="33" fillId="0" borderId="180" xfId="23" applyFont="1" applyFill="1" applyBorder="1" applyAlignment="1" applyProtection="1">
      <alignment horizontal="center" vertical="center"/>
      <protection locked="0"/>
    </xf>
    <xf numFmtId="0" fontId="131" fillId="0" borderId="195" xfId="23" applyFont="1" applyFill="1" applyBorder="1" applyAlignment="1" applyProtection="1">
      <alignment vertical="center"/>
      <protection locked="0"/>
    </xf>
    <xf numFmtId="0" fontId="33" fillId="0" borderId="181" xfId="23" applyFont="1" applyFill="1" applyBorder="1" applyAlignment="1" applyProtection="1">
      <alignment horizontal="center" vertical="center"/>
      <protection locked="0"/>
    </xf>
    <xf numFmtId="0" fontId="22" fillId="0" borderId="0" xfId="23" applyNumberFormat="1" applyFont="1" applyFill="1" applyBorder="1" applyAlignment="1" applyProtection="1">
      <alignment vertical="center"/>
      <protection locked="0"/>
    </xf>
    <xf numFmtId="178" fontId="37" fillId="12" borderId="88" xfId="23" applyNumberFormat="1" applyFont="1" applyFill="1" applyBorder="1" applyAlignment="1" applyProtection="1">
      <alignment horizontal="right" vertical="center" shrinkToFit="1"/>
    </xf>
    <xf numFmtId="178" fontId="37" fillId="11" borderId="88" xfId="23" applyNumberFormat="1" applyFont="1" applyFill="1" applyBorder="1" applyAlignment="1" applyProtection="1">
      <alignment horizontal="right" vertical="center" shrinkToFit="1"/>
    </xf>
    <xf numFmtId="178" fontId="26" fillId="0" borderId="1" xfId="23" applyNumberFormat="1" applyFont="1" applyFill="1" applyBorder="1" applyAlignment="1" applyProtection="1">
      <alignment vertical="center" shrinkToFit="1"/>
    </xf>
    <xf numFmtId="178" fontId="40" fillId="12" borderId="37" xfId="23" applyNumberFormat="1" applyFont="1" applyFill="1" applyBorder="1" applyAlignment="1" applyProtection="1">
      <alignment vertical="center" shrinkToFit="1"/>
    </xf>
    <xf numFmtId="178" fontId="40" fillId="11" borderId="37" xfId="23" applyNumberFormat="1" applyFont="1" applyFill="1" applyBorder="1" applyAlignment="1" applyProtection="1">
      <alignment vertical="center" shrinkToFit="1"/>
    </xf>
    <xf numFmtId="178" fontId="40" fillId="0" borderId="53" xfId="23" applyNumberFormat="1" applyFont="1" applyFill="1" applyBorder="1" applyAlignment="1" applyProtection="1">
      <alignment vertical="center" shrinkToFit="1"/>
    </xf>
    <xf numFmtId="178" fontId="2" fillId="0" borderId="3" xfId="23" applyNumberFormat="1" applyFont="1" applyFill="1" applyBorder="1" applyAlignment="1" applyProtection="1">
      <alignment horizontal="right" vertical="center" shrinkToFit="1"/>
    </xf>
    <xf numFmtId="178" fontId="2" fillId="12" borderId="2" xfId="23" applyNumberFormat="1" applyFont="1" applyFill="1" applyBorder="1" applyAlignment="1" applyProtection="1">
      <alignment horizontal="right" vertical="center" shrinkToFit="1"/>
    </xf>
    <xf numFmtId="178" fontId="2" fillId="11" borderId="2" xfId="23" applyNumberFormat="1" applyFont="1" applyFill="1" applyBorder="1" applyAlignment="1" applyProtection="1">
      <alignment horizontal="right" vertical="center" shrinkToFit="1"/>
    </xf>
    <xf numFmtId="178" fontId="37" fillId="12" borderId="2" xfId="23" applyNumberFormat="1" applyFont="1" applyFill="1" applyBorder="1" applyAlignment="1" applyProtection="1">
      <alignment horizontal="right" vertical="center" shrinkToFit="1"/>
    </xf>
    <xf numFmtId="178" fontId="37" fillId="11" borderId="2" xfId="23" applyNumberFormat="1" applyFont="1" applyFill="1" applyBorder="1" applyAlignment="1" applyProtection="1">
      <alignment horizontal="right" vertical="center" shrinkToFit="1"/>
    </xf>
    <xf numFmtId="178" fontId="40" fillId="0" borderId="51" xfId="23" applyNumberFormat="1" applyFont="1" applyFill="1" applyBorder="1" applyAlignment="1" applyProtection="1">
      <alignment vertical="center" shrinkToFit="1"/>
    </xf>
    <xf numFmtId="178" fontId="40" fillId="12" borderId="88" xfId="23" applyNumberFormat="1" applyFont="1" applyFill="1" applyBorder="1" applyAlignment="1" applyProtection="1">
      <alignment vertical="center" shrinkToFit="1"/>
    </xf>
    <xf numFmtId="178" fontId="40" fillId="11" borderId="88" xfId="23" applyNumberFormat="1" applyFont="1" applyFill="1" applyBorder="1" applyAlignment="1" applyProtection="1">
      <alignment vertical="center" shrinkToFit="1"/>
    </xf>
    <xf numFmtId="178" fontId="40" fillId="0" borderId="87" xfId="23" applyNumberFormat="1" applyFont="1" applyFill="1" applyBorder="1" applyAlignment="1" applyProtection="1">
      <alignment vertical="center" shrinkToFit="1"/>
    </xf>
    <xf numFmtId="178" fontId="40" fillId="0" borderId="1" xfId="23" applyNumberFormat="1" applyFont="1" applyFill="1" applyBorder="1" applyAlignment="1" applyProtection="1">
      <alignment vertical="center" shrinkToFit="1"/>
    </xf>
    <xf numFmtId="178" fontId="37" fillId="0" borderId="3" xfId="23" applyNumberFormat="1" applyFont="1" applyFill="1" applyBorder="1" applyAlignment="1" applyProtection="1">
      <alignment horizontal="right" vertical="center" shrinkToFit="1"/>
    </xf>
    <xf numFmtId="178" fontId="26" fillId="0" borderId="0" xfId="23" applyNumberFormat="1" applyFont="1" applyBorder="1" applyAlignment="1" applyProtection="1">
      <alignment vertical="center" shrinkToFit="1"/>
    </xf>
    <xf numFmtId="0" fontId="112" fillId="0" borderId="0" xfId="67" applyFont="1" applyFill="1" applyBorder="1" applyAlignment="1" applyProtection="1">
      <alignment vertical="center" shrinkToFit="1"/>
      <protection hidden="1"/>
    </xf>
    <xf numFmtId="0" fontId="1" fillId="0" borderId="0" xfId="63" applyProtection="1">
      <alignment vertical="center"/>
      <protection hidden="1"/>
    </xf>
    <xf numFmtId="0" fontId="41" fillId="0" borderId="0" xfId="23" applyFont="1" applyAlignment="1" applyProtection="1">
      <alignment vertical="center"/>
      <protection hidden="1"/>
    </xf>
    <xf numFmtId="0" fontId="1" fillId="0" borderId="0" xfId="63" applyBorder="1" applyProtection="1">
      <alignment vertical="center"/>
      <protection hidden="1"/>
    </xf>
    <xf numFmtId="0" fontId="75" fillId="0" borderId="0" xfId="66" applyFont="1" applyFill="1" applyBorder="1" applyAlignment="1" applyProtection="1">
      <alignment vertical="center"/>
      <protection hidden="1"/>
    </xf>
    <xf numFmtId="0" fontId="36" fillId="0" borderId="0" xfId="66" applyFont="1" applyFill="1" applyBorder="1" applyAlignment="1" applyProtection="1">
      <alignment vertical="center"/>
      <protection hidden="1"/>
    </xf>
    <xf numFmtId="0" fontId="37" fillId="0" borderId="0" xfId="66" applyFont="1" applyFill="1" applyBorder="1" applyAlignment="1" applyProtection="1">
      <alignment vertical="center"/>
      <protection hidden="1"/>
    </xf>
    <xf numFmtId="0" fontId="21" fillId="0" borderId="0" xfId="66" applyFont="1" applyFill="1" applyBorder="1" applyAlignment="1" applyProtection="1">
      <alignment vertical="center"/>
      <protection hidden="1"/>
    </xf>
    <xf numFmtId="0" fontId="35" fillId="0" borderId="0" xfId="66" applyFont="1" applyFill="1" applyBorder="1" applyAlignment="1" applyProtection="1">
      <alignment horizontal="center" vertical="center"/>
      <protection hidden="1"/>
    </xf>
    <xf numFmtId="0" fontId="22" fillId="0" borderId="0" xfId="63" applyFont="1" applyFill="1" applyBorder="1" applyAlignment="1" applyProtection="1">
      <alignment horizontal="left" vertical="center"/>
      <protection hidden="1"/>
    </xf>
    <xf numFmtId="0" fontId="33" fillId="0" borderId="0" xfId="23" applyFont="1" applyProtection="1">
      <protection hidden="1"/>
    </xf>
    <xf numFmtId="0" fontId="33" fillId="0" borderId="0" xfId="23" applyFont="1" applyFill="1" applyProtection="1">
      <protection hidden="1"/>
    </xf>
    <xf numFmtId="49" fontId="33" fillId="0" borderId="0" xfId="23" applyNumberFormat="1" applyFont="1" applyFill="1" applyAlignment="1" applyProtection="1">
      <alignment horizontal="right" vertical="top"/>
      <protection hidden="1"/>
    </xf>
    <xf numFmtId="0" fontId="21" fillId="0" borderId="0" xfId="23" applyFont="1" applyFill="1" applyProtection="1">
      <protection hidden="1"/>
    </xf>
    <xf numFmtId="0" fontId="21" fillId="0" borderId="0" xfId="23" applyFont="1" applyFill="1" applyAlignment="1" applyProtection="1">
      <alignment horizontal="center"/>
      <protection hidden="1"/>
    </xf>
    <xf numFmtId="0" fontId="33" fillId="0" borderId="0" xfId="23" applyFont="1" applyAlignment="1" applyProtection="1">
      <alignment horizontal="center"/>
      <protection hidden="1"/>
    </xf>
    <xf numFmtId="0" fontId="33" fillId="0" borderId="0" xfId="23" applyFont="1" applyFill="1" applyBorder="1" applyAlignment="1" applyProtection="1">
      <alignment horizontal="left" vertical="center"/>
      <protection hidden="1"/>
    </xf>
    <xf numFmtId="0" fontId="33" fillId="0" borderId="0" xfId="23" applyFont="1" applyFill="1" applyBorder="1" applyProtection="1">
      <protection hidden="1"/>
    </xf>
    <xf numFmtId="0" fontId="33" fillId="2" borderId="0" xfId="23" applyFont="1" applyFill="1" applyProtection="1">
      <protection hidden="1"/>
    </xf>
    <xf numFmtId="0" fontId="75" fillId="0" borderId="0" xfId="23" applyFont="1" applyFill="1" applyAlignment="1" applyProtection="1">
      <alignment vertical="center"/>
      <protection hidden="1"/>
    </xf>
    <xf numFmtId="0" fontId="33" fillId="0" borderId="0" xfId="23" applyFont="1" applyFill="1" applyBorder="1" applyAlignment="1" applyProtection="1">
      <alignment vertical="center"/>
      <protection hidden="1"/>
    </xf>
    <xf numFmtId="0" fontId="32" fillId="0" borderId="0" xfId="58" applyFont="1" applyFill="1" applyBorder="1" applyAlignment="1" applyProtection="1">
      <alignment horizontal="center" vertical="center" shrinkToFit="1"/>
      <protection hidden="1"/>
    </xf>
    <xf numFmtId="0" fontId="33" fillId="0" borderId="0" xfId="58" applyFont="1" applyFill="1" applyBorder="1" applyAlignment="1" applyProtection="1">
      <alignment horizontal="center" vertical="center" wrapText="1" shrinkToFit="1"/>
      <protection hidden="1"/>
    </xf>
    <xf numFmtId="58" fontId="22" fillId="0" borderId="9" xfId="23" applyNumberFormat="1" applyFont="1" applyFill="1" applyBorder="1" applyAlignment="1" applyProtection="1">
      <alignment horizontal="right" vertical="center" shrinkToFit="1"/>
      <protection hidden="1"/>
    </xf>
    <xf numFmtId="58" fontId="22" fillId="0" borderId="9" xfId="23" applyNumberFormat="1" applyFont="1" applyFill="1" applyBorder="1" applyAlignment="1" applyProtection="1">
      <alignment horizontal="center" vertical="center" shrinkToFit="1"/>
      <protection hidden="1"/>
    </xf>
    <xf numFmtId="58" fontId="22" fillId="0" borderId="3" xfId="23" applyNumberFormat="1" applyFont="1" applyFill="1" applyBorder="1" applyAlignment="1" applyProtection="1">
      <alignment horizontal="center" vertical="center" shrinkToFit="1"/>
      <protection hidden="1"/>
    </xf>
    <xf numFmtId="58" fontId="22" fillId="0" borderId="0" xfId="23" applyNumberFormat="1" applyFont="1" applyFill="1" applyBorder="1" applyAlignment="1" applyProtection="1">
      <alignment horizontal="center" vertical="center" wrapText="1"/>
      <protection hidden="1"/>
    </xf>
    <xf numFmtId="0" fontId="33" fillId="0" borderId="0" xfId="23" applyFont="1" applyFill="1" applyAlignment="1" applyProtection="1">
      <alignment horizontal="center" vertical="center"/>
      <protection hidden="1"/>
    </xf>
    <xf numFmtId="0" fontId="33" fillId="0" borderId="0" xfId="23" applyFont="1" applyFill="1" applyBorder="1" applyAlignment="1" applyProtection="1">
      <alignment horizontal="center" vertical="center"/>
      <protection hidden="1"/>
    </xf>
    <xf numFmtId="38" fontId="33" fillId="0" borderId="0" xfId="13" applyFont="1" applyFill="1" applyBorder="1" applyAlignment="1" applyProtection="1">
      <alignment horizontal="center" vertical="center"/>
      <protection hidden="1"/>
    </xf>
    <xf numFmtId="0" fontId="22" fillId="4" borderId="2" xfId="23" applyFont="1" applyFill="1" applyBorder="1" applyAlignment="1" applyProtection="1">
      <alignment horizontal="center" vertical="center" shrinkToFit="1"/>
      <protection hidden="1"/>
    </xf>
    <xf numFmtId="0" fontId="22" fillId="0" borderId="9" xfId="23" applyFont="1" applyFill="1" applyBorder="1" applyAlignment="1" applyProtection="1">
      <alignment horizontal="center" vertical="center" shrinkToFit="1"/>
      <protection hidden="1"/>
    </xf>
    <xf numFmtId="0" fontId="33" fillId="0" borderId="0" xfId="23" applyFont="1" applyBorder="1" applyProtection="1">
      <protection hidden="1"/>
    </xf>
    <xf numFmtId="0" fontId="33" fillId="0" borderId="0" xfId="23" applyFont="1" applyFill="1" applyAlignment="1" applyProtection="1">
      <alignment vertical="center"/>
      <protection hidden="1"/>
    </xf>
    <xf numFmtId="0" fontId="75" fillId="0" borderId="0" xfId="23" applyFont="1" applyFill="1" applyProtection="1">
      <protection hidden="1"/>
    </xf>
    <xf numFmtId="0" fontId="22" fillId="0" borderId="0" xfId="23" applyFont="1" applyFill="1" applyAlignment="1" applyProtection="1">
      <alignment horizontal="right" vertical="center"/>
      <protection hidden="1"/>
    </xf>
    <xf numFmtId="49" fontId="23" fillId="0" borderId="0" xfId="23" applyNumberFormat="1" applyFont="1" applyFill="1" applyAlignment="1" applyProtection="1">
      <alignment vertical="center"/>
      <protection hidden="1"/>
    </xf>
    <xf numFmtId="0" fontId="23" fillId="0" borderId="0" xfId="23" applyFont="1" applyFill="1" applyAlignment="1" applyProtection="1">
      <alignment vertical="center"/>
      <protection hidden="1"/>
    </xf>
    <xf numFmtId="0" fontId="33" fillId="0" borderId="0" xfId="23" applyFont="1" applyFill="1" applyAlignment="1" applyProtection="1">
      <alignment horizontal="left"/>
      <protection hidden="1"/>
    </xf>
    <xf numFmtId="0" fontId="22" fillId="0" borderId="8" xfId="23" applyNumberFormat="1" applyFont="1" applyFill="1" applyBorder="1" applyAlignment="1" applyProtection="1">
      <alignment vertical="center"/>
      <protection locked="0"/>
    </xf>
    <xf numFmtId="0" fontId="33" fillId="0" borderId="8" xfId="23" applyFont="1" applyBorder="1" applyProtection="1">
      <protection locked="0"/>
    </xf>
    <xf numFmtId="0" fontId="33" fillId="0" borderId="0" xfId="23" applyFont="1" applyFill="1" applyAlignment="1" applyProtection="1">
      <alignment horizontal="center"/>
      <protection hidden="1"/>
    </xf>
    <xf numFmtId="49" fontId="23" fillId="4" borderId="33" xfId="23" applyNumberFormat="1" applyFont="1" applyFill="1" applyBorder="1" applyAlignment="1" applyProtection="1">
      <alignment vertical="center"/>
      <protection hidden="1"/>
    </xf>
    <xf numFmtId="0" fontId="33" fillId="4" borderId="38" xfId="23" applyFont="1" applyFill="1" applyBorder="1" applyProtection="1">
      <protection hidden="1"/>
    </xf>
    <xf numFmtId="0" fontId="33" fillId="4" borderId="33" xfId="23" applyFont="1" applyFill="1" applyBorder="1" applyAlignment="1" applyProtection="1">
      <alignment horizontal="center" vertical="center"/>
      <protection hidden="1"/>
    </xf>
    <xf numFmtId="0" fontId="33" fillId="4" borderId="38" xfId="23" applyFont="1" applyFill="1" applyBorder="1" applyAlignment="1" applyProtection="1">
      <alignment horizontal="center" vertical="center"/>
      <protection hidden="1"/>
    </xf>
    <xf numFmtId="0" fontId="22" fillId="0" borderId="0" xfId="23" applyNumberFormat="1" applyFont="1" applyFill="1" applyBorder="1" applyAlignment="1" applyProtection="1">
      <alignment horizontal="left" vertical="center"/>
      <protection hidden="1"/>
    </xf>
    <xf numFmtId="0" fontId="95" fillId="0" borderId="183" xfId="0" applyFont="1" applyBorder="1" applyAlignment="1">
      <alignment horizontal="left" vertical="center" wrapText="1" readingOrder="1"/>
    </xf>
    <xf numFmtId="0" fontId="2" fillId="11" borderId="2" xfId="23" applyNumberFormat="1" applyFont="1" applyFill="1" applyBorder="1" applyAlignment="1" applyProtection="1">
      <alignment vertical="center" shrinkToFit="1"/>
    </xf>
    <xf numFmtId="0" fontId="2" fillId="0" borderId="2" xfId="23" applyNumberFormat="1" applyFont="1" applyFill="1" applyBorder="1" applyAlignment="1" applyProtection="1">
      <alignment vertical="center" shrinkToFit="1"/>
    </xf>
    <xf numFmtId="0" fontId="2" fillId="11" borderId="59" xfId="23" applyNumberFormat="1" applyFont="1" applyFill="1" applyBorder="1" applyAlignment="1" applyProtection="1">
      <alignment vertical="center" shrinkToFit="1"/>
    </xf>
    <xf numFmtId="0" fontId="2" fillId="0" borderId="59" xfId="23" applyNumberFormat="1" applyFont="1" applyFill="1" applyBorder="1" applyAlignment="1" applyProtection="1">
      <alignment vertical="center" shrinkToFit="1"/>
    </xf>
    <xf numFmtId="0" fontId="2" fillId="11" borderId="79" xfId="23" applyNumberFormat="1" applyFont="1" applyFill="1" applyBorder="1" applyAlignment="1" applyProtection="1">
      <alignment vertical="center" shrinkToFit="1"/>
    </xf>
    <xf numFmtId="0" fontId="2" fillId="0" borderId="79" xfId="23" applyNumberFormat="1" applyFont="1" applyFill="1" applyBorder="1" applyAlignment="1" applyProtection="1">
      <alignment vertical="center" shrinkToFit="1"/>
    </xf>
    <xf numFmtId="0" fontId="26" fillId="12" borderId="33" xfId="23" applyNumberFormat="1" applyFont="1" applyFill="1" applyBorder="1" applyAlignment="1" applyProtection="1">
      <alignment vertical="center" shrinkToFit="1"/>
    </xf>
    <xf numFmtId="0" fontId="37" fillId="12" borderId="88" xfId="23" applyNumberFormat="1" applyFont="1" applyFill="1" applyBorder="1" applyAlignment="1" applyProtection="1">
      <alignment vertical="center" shrinkToFit="1"/>
    </xf>
    <xf numFmtId="0" fontId="26" fillId="12" borderId="37" xfId="23" applyNumberFormat="1" applyFont="1" applyFill="1" applyBorder="1" applyAlignment="1" applyProtection="1">
      <alignment vertical="center" shrinkToFit="1"/>
    </xf>
    <xf numFmtId="0" fontId="2" fillId="12" borderId="88" xfId="23" applyNumberFormat="1" applyFont="1" applyFill="1" applyBorder="1" applyAlignment="1" applyProtection="1">
      <alignment vertical="center" shrinkToFit="1"/>
    </xf>
    <xf numFmtId="0" fontId="2" fillId="12" borderId="2" xfId="23" applyNumberFormat="1" applyFont="1" applyFill="1" applyBorder="1" applyAlignment="1" applyProtection="1">
      <alignment vertical="center" shrinkToFit="1"/>
    </xf>
    <xf numFmtId="0" fontId="37" fillId="12" borderId="2" xfId="23" applyNumberFormat="1" applyFont="1" applyFill="1" applyBorder="1" applyAlignment="1" applyProtection="1">
      <alignment horizontal="right" vertical="center" shrinkToFit="1"/>
    </xf>
    <xf numFmtId="0" fontId="2" fillId="12" borderId="37" xfId="23" applyNumberFormat="1" applyFont="1" applyFill="1" applyBorder="1" applyAlignment="1" applyProtection="1">
      <alignment vertical="center" shrinkToFit="1"/>
    </xf>
    <xf numFmtId="0" fontId="40" fillId="12" borderId="88" xfId="23" applyNumberFormat="1" applyFont="1" applyFill="1" applyBorder="1" applyAlignment="1" applyProtection="1">
      <alignment vertical="center" shrinkToFit="1"/>
    </xf>
    <xf numFmtId="0" fontId="40" fillId="12" borderId="37" xfId="23" applyNumberFormat="1" applyFont="1" applyFill="1" applyBorder="1" applyAlignment="1" applyProtection="1">
      <alignment vertical="center" shrinkToFit="1"/>
    </xf>
    <xf numFmtId="0" fontId="2" fillId="12" borderId="2" xfId="23" applyNumberFormat="1" applyFont="1" applyFill="1" applyBorder="1" applyAlignment="1" applyProtection="1">
      <alignment horizontal="right" vertical="center" shrinkToFit="1"/>
    </xf>
    <xf numFmtId="0" fontId="37" fillId="12" borderId="2" xfId="23" applyNumberFormat="1" applyFont="1" applyFill="1" applyBorder="1" applyAlignment="1" applyProtection="1">
      <alignment vertical="center" shrinkToFit="1"/>
    </xf>
    <xf numFmtId="0" fontId="37" fillId="12" borderId="93" xfId="23" applyNumberFormat="1" applyFont="1" applyFill="1" applyBorder="1" applyAlignment="1" applyProtection="1">
      <alignment vertical="center" shrinkToFit="1"/>
    </xf>
    <xf numFmtId="0" fontId="26" fillId="0" borderId="0" xfId="23" applyNumberFormat="1" applyFont="1" applyBorder="1" applyAlignment="1" applyProtection="1">
      <alignment vertical="center" shrinkToFit="1"/>
    </xf>
    <xf numFmtId="0" fontId="2" fillId="12" borderId="79" xfId="23" applyNumberFormat="1" applyFont="1" applyFill="1" applyBorder="1" applyAlignment="1" applyProtection="1">
      <alignment vertical="center" shrinkToFit="1"/>
    </xf>
    <xf numFmtId="0" fontId="2" fillId="12" borderId="59" xfId="23" applyNumberFormat="1" applyFont="1" applyFill="1" applyBorder="1" applyAlignment="1" applyProtection="1">
      <alignment vertical="center" shrinkToFit="1"/>
    </xf>
    <xf numFmtId="0" fontId="26" fillId="11" borderId="33" xfId="23" applyNumberFormat="1" applyFont="1" applyFill="1" applyBorder="1" applyAlignment="1" applyProtection="1">
      <alignment vertical="center" shrinkToFit="1"/>
    </xf>
    <xf numFmtId="0" fontId="37" fillId="11" borderId="88" xfId="23" applyNumberFormat="1" applyFont="1" applyFill="1" applyBorder="1" applyAlignment="1" applyProtection="1">
      <alignment vertical="center" shrinkToFit="1"/>
    </xf>
    <xf numFmtId="0" fontId="26" fillId="11" borderId="37" xfId="23" applyNumberFormat="1" applyFont="1" applyFill="1" applyBorder="1" applyAlignment="1" applyProtection="1">
      <alignment vertical="center" shrinkToFit="1"/>
    </xf>
    <xf numFmtId="0" fontId="2" fillId="11" borderId="88" xfId="23" applyNumberFormat="1" applyFont="1" applyFill="1" applyBorder="1" applyAlignment="1" applyProtection="1">
      <alignment vertical="center" shrinkToFit="1"/>
    </xf>
    <xf numFmtId="0" fontId="2" fillId="11" borderId="2" xfId="23" applyNumberFormat="1" applyFont="1" applyFill="1" applyBorder="1" applyAlignment="1" applyProtection="1">
      <alignment horizontal="right" vertical="center" shrinkToFit="1"/>
    </xf>
    <xf numFmtId="0" fontId="37" fillId="11" borderId="2" xfId="23" applyNumberFormat="1" applyFont="1" applyFill="1" applyBorder="1" applyAlignment="1" applyProtection="1">
      <alignment horizontal="right" vertical="center" shrinkToFit="1"/>
    </xf>
    <xf numFmtId="0" fontId="2" fillId="11" borderId="37" xfId="23" applyNumberFormat="1" applyFont="1" applyFill="1" applyBorder="1" applyAlignment="1" applyProtection="1">
      <alignment vertical="center" shrinkToFit="1"/>
    </xf>
    <xf numFmtId="0" fontId="40" fillId="11" borderId="88" xfId="23" applyNumberFormat="1" applyFont="1" applyFill="1" applyBorder="1" applyAlignment="1" applyProtection="1">
      <alignment vertical="center" shrinkToFit="1"/>
    </xf>
    <xf numFmtId="0" fontId="40" fillId="11" borderId="37" xfId="23" applyNumberFormat="1" applyFont="1" applyFill="1" applyBorder="1" applyAlignment="1" applyProtection="1">
      <alignment vertical="center" shrinkToFit="1"/>
    </xf>
    <xf numFmtId="0" fontId="37" fillId="11" borderId="2" xfId="23" applyNumberFormat="1" applyFont="1" applyFill="1" applyBorder="1" applyAlignment="1" applyProtection="1">
      <alignment vertical="center" shrinkToFit="1"/>
    </xf>
    <xf numFmtId="0" fontId="37" fillId="11" borderId="93" xfId="23" applyNumberFormat="1" applyFont="1" applyFill="1" applyBorder="1" applyAlignment="1" applyProtection="1">
      <alignment vertical="center" shrinkToFit="1"/>
    </xf>
    <xf numFmtId="0" fontId="26" fillId="0" borderId="33" xfId="23" applyNumberFormat="1" applyFont="1" applyFill="1" applyBorder="1" applyAlignment="1" applyProtection="1">
      <alignment vertical="center" shrinkToFit="1"/>
    </xf>
    <xf numFmtId="0" fontId="2" fillId="0" borderId="88" xfId="23" applyNumberFormat="1" applyFont="1" applyFill="1" applyBorder="1" applyAlignment="1" applyProtection="1">
      <alignment vertical="center" shrinkToFit="1"/>
    </xf>
    <xf numFmtId="0" fontId="2" fillId="0" borderId="0" xfId="23" applyNumberFormat="1" applyFont="1" applyFill="1" applyBorder="1" applyAlignment="1" applyProtection="1">
      <alignment vertical="center" shrinkToFit="1"/>
    </xf>
    <xf numFmtId="0" fontId="37" fillId="0" borderId="2" xfId="23" applyNumberFormat="1" applyFont="1" applyFill="1" applyBorder="1" applyAlignment="1" applyProtection="1">
      <alignment vertical="center" shrinkToFit="1"/>
    </xf>
    <xf numFmtId="0" fontId="2" fillId="0" borderId="37" xfId="23" applyNumberFormat="1" applyFont="1" applyFill="1" applyBorder="1" applyAlignment="1" applyProtection="1">
      <alignment vertical="center" shrinkToFit="1"/>
    </xf>
    <xf numFmtId="0" fontId="40" fillId="0" borderId="88" xfId="23" applyNumberFormat="1" applyFont="1" applyFill="1" applyBorder="1" applyAlignment="1" applyProtection="1">
      <alignment vertical="center" shrinkToFit="1"/>
    </xf>
    <xf numFmtId="0" fontId="40" fillId="0" borderId="37" xfId="23" applyNumberFormat="1" applyFont="1" applyFill="1" applyBorder="1" applyAlignment="1" applyProtection="1">
      <alignment vertical="center" shrinkToFit="1"/>
    </xf>
    <xf numFmtId="0" fontId="37" fillId="0" borderId="88" xfId="23" applyNumberFormat="1" applyFont="1" applyFill="1" applyBorder="1" applyAlignment="1" applyProtection="1">
      <alignment vertical="center" shrinkToFit="1"/>
    </xf>
    <xf numFmtId="0" fontId="37" fillId="0" borderId="93" xfId="23" applyNumberFormat="1" applyFont="1" applyFill="1" applyBorder="1" applyAlignment="1" applyProtection="1">
      <alignment vertical="center" shrinkToFit="1"/>
    </xf>
    <xf numFmtId="0" fontId="26" fillId="0" borderId="0" xfId="23" applyNumberFormat="1" applyFont="1" applyFill="1" applyBorder="1" applyAlignment="1" applyProtection="1">
      <alignment vertical="center" shrinkToFit="1"/>
    </xf>
    <xf numFmtId="0" fontId="2" fillId="3" borderId="79" xfId="23" applyNumberFormat="1" applyFont="1" applyFill="1" applyBorder="1" applyAlignment="1" applyProtection="1">
      <alignment vertical="center" shrinkToFit="1"/>
    </xf>
    <xf numFmtId="0" fontId="2" fillId="3" borderId="2" xfId="23" applyNumberFormat="1" applyFont="1" applyFill="1" applyBorder="1" applyAlignment="1" applyProtection="1">
      <alignment vertical="center" shrinkToFit="1"/>
    </xf>
    <xf numFmtId="0" fontId="37" fillId="3" borderId="2" xfId="23" applyNumberFormat="1" applyFont="1" applyFill="1" applyBorder="1" applyAlignment="1" applyProtection="1">
      <alignment vertical="center" shrinkToFit="1"/>
    </xf>
    <xf numFmtId="0" fontId="2" fillId="3" borderId="37" xfId="23" applyNumberFormat="1" applyFont="1" applyFill="1" applyBorder="1" applyAlignment="1" applyProtection="1">
      <alignment vertical="center" shrinkToFit="1"/>
    </xf>
    <xf numFmtId="0" fontId="37" fillId="3" borderId="93" xfId="23" applyNumberFormat="1" applyFont="1" applyFill="1" applyBorder="1" applyAlignment="1" applyProtection="1">
      <alignment vertical="center" shrinkToFit="1"/>
    </xf>
    <xf numFmtId="0" fontId="2" fillId="12" borderId="33" xfId="23" applyNumberFormat="1" applyFont="1" applyFill="1" applyBorder="1" applyAlignment="1" applyProtection="1">
      <alignment vertical="center" shrinkToFit="1"/>
    </xf>
    <xf numFmtId="0" fontId="37" fillId="12" borderId="37" xfId="23" applyNumberFormat="1" applyFont="1" applyFill="1" applyBorder="1" applyAlignment="1" applyProtection="1">
      <alignment vertical="center" shrinkToFit="1"/>
    </xf>
    <xf numFmtId="0" fontId="2" fillId="0" borderId="0" xfId="23" applyNumberFormat="1" applyFont="1" applyBorder="1" applyAlignment="1" applyProtection="1">
      <alignment vertical="center" shrinkToFit="1"/>
    </xf>
    <xf numFmtId="0" fontId="2" fillId="11" borderId="33" xfId="23" applyNumberFormat="1" applyFont="1" applyFill="1" applyBorder="1" applyAlignment="1" applyProtection="1">
      <alignment vertical="center" shrinkToFit="1"/>
    </xf>
    <xf numFmtId="0" fontId="37" fillId="11" borderId="37" xfId="23" applyNumberFormat="1" applyFont="1" applyFill="1" applyBorder="1" applyAlignment="1" applyProtection="1">
      <alignment vertical="center" shrinkToFit="1"/>
    </xf>
    <xf numFmtId="178" fontId="37" fillId="3" borderId="57" xfId="23" applyNumberFormat="1" applyFont="1" applyFill="1" applyBorder="1" applyAlignment="1" applyProtection="1">
      <alignment vertical="center" shrinkToFit="1"/>
    </xf>
    <xf numFmtId="178" fontId="2" fillId="3" borderId="208" xfId="23" applyNumberFormat="1" applyFont="1" applyFill="1" applyBorder="1" applyAlignment="1" applyProtection="1">
      <alignment vertical="center" shrinkToFit="1"/>
    </xf>
    <xf numFmtId="0" fontId="26" fillId="0" borderId="209" xfId="23" applyFont="1" applyBorder="1" applyAlignment="1" applyProtection="1">
      <alignment vertical="center" shrinkToFit="1"/>
    </xf>
    <xf numFmtId="178" fontId="26" fillId="0" borderId="74" xfId="23" applyNumberFormat="1" applyFont="1" applyFill="1" applyBorder="1" applyAlignment="1" applyProtection="1">
      <alignment vertical="center" shrinkToFit="1"/>
    </xf>
    <xf numFmtId="178" fontId="2" fillId="0" borderId="210" xfId="23" applyNumberFormat="1" applyFont="1" applyFill="1" applyBorder="1" applyAlignment="1" applyProtection="1">
      <alignment vertical="center" shrinkToFit="1"/>
    </xf>
    <xf numFmtId="178" fontId="2" fillId="0" borderId="74" xfId="23" applyNumberFormat="1" applyFont="1" applyFill="1" applyBorder="1" applyAlignment="1" applyProtection="1">
      <alignment vertical="center" shrinkToFit="1"/>
    </xf>
    <xf numFmtId="0" fontId="62" fillId="0" borderId="0" xfId="0" applyFont="1" applyFill="1" applyBorder="1" applyAlignment="1" applyProtection="1">
      <alignment vertical="center" wrapText="1"/>
      <protection hidden="1"/>
    </xf>
    <xf numFmtId="0" fontId="96" fillId="3" borderId="183" xfId="0" applyFont="1" applyFill="1" applyBorder="1" applyAlignment="1">
      <alignment vertical="center" wrapText="1"/>
    </xf>
    <xf numFmtId="0" fontId="96" fillId="3" borderId="185" xfId="0" applyFont="1" applyFill="1" applyBorder="1" applyAlignment="1">
      <alignment vertical="center" wrapText="1"/>
    </xf>
    <xf numFmtId="0" fontId="96" fillId="3" borderId="184" xfId="0" applyFont="1" applyFill="1" applyBorder="1" applyAlignment="1">
      <alignment vertical="center" wrapText="1"/>
    </xf>
    <xf numFmtId="0" fontId="95" fillId="0" borderId="183" xfId="0" applyFont="1" applyBorder="1" applyAlignment="1">
      <alignment horizontal="left" vertical="center" wrapText="1" readingOrder="1"/>
    </xf>
    <xf numFmtId="0" fontId="95" fillId="0" borderId="185" xfId="0" applyFont="1" applyBorder="1" applyAlignment="1">
      <alignment horizontal="left" vertical="center" wrapText="1" readingOrder="1"/>
    </xf>
    <xf numFmtId="0" fontId="95" fillId="0" borderId="184" xfId="0" applyFont="1" applyBorder="1" applyAlignment="1">
      <alignment horizontal="left" vertical="center" wrapText="1" readingOrder="1"/>
    </xf>
    <xf numFmtId="0" fontId="95" fillId="0" borderId="183" xfId="0" applyFont="1" applyBorder="1" applyAlignment="1">
      <alignment horizontal="center" vertical="center" wrapText="1" readingOrder="1"/>
    </xf>
    <xf numFmtId="0" fontId="95" fillId="0" borderId="185" xfId="0" applyFont="1" applyBorder="1" applyAlignment="1">
      <alignment horizontal="center" vertical="center" wrapText="1" readingOrder="1"/>
    </xf>
    <xf numFmtId="0" fontId="95" fillId="0" borderId="184" xfId="0" applyFont="1" applyBorder="1" applyAlignment="1">
      <alignment horizontal="center" vertical="center" wrapText="1" readingOrder="1"/>
    </xf>
    <xf numFmtId="0" fontId="95" fillId="3" borderId="183" xfId="0" applyFont="1" applyFill="1" applyBorder="1" applyAlignment="1">
      <alignment horizontal="left" vertical="center" wrapText="1" readingOrder="1"/>
    </xf>
    <xf numFmtId="0" fontId="95" fillId="3" borderId="185" xfId="0" applyFont="1" applyFill="1" applyBorder="1" applyAlignment="1">
      <alignment horizontal="left" vertical="center" wrapText="1" readingOrder="1"/>
    </xf>
    <xf numFmtId="0" fontId="95" fillId="3" borderId="184" xfId="0" applyFont="1" applyFill="1" applyBorder="1" applyAlignment="1">
      <alignment horizontal="left" vertical="center" wrapText="1" readingOrder="1"/>
    </xf>
    <xf numFmtId="0" fontId="91" fillId="0" borderId="175" xfId="23" applyFont="1" applyFill="1" applyBorder="1" applyAlignment="1" applyProtection="1">
      <alignment vertical="center"/>
    </xf>
    <xf numFmtId="0" fontId="22" fillId="0" borderId="176" xfId="23" applyFont="1" applyFill="1" applyBorder="1" applyAlignment="1" applyProtection="1">
      <alignment horizontal="left" vertical="center" wrapText="1"/>
    </xf>
    <xf numFmtId="0" fontId="22" fillId="0" borderId="177" xfId="23" applyFont="1" applyFill="1" applyBorder="1" applyAlignment="1" applyProtection="1">
      <alignment horizontal="left" vertical="center" wrapText="1"/>
    </xf>
    <xf numFmtId="0" fontId="22" fillId="0" borderId="178" xfId="23" applyFont="1" applyFill="1" applyBorder="1" applyAlignment="1" applyProtection="1">
      <alignment horizontal="left" vertical="center" wrapText="1"/>
    </xf>
    <xf numFmtId="0" fontId="22" fillId="0" borderId="179" xfId="23" applyFont="1" applyFill="1" applyBorder="1" applyAlignment="1" applyProtection="1">
      <alignment horizontal="left" vertical="center" wrapText="1"/>
    </xf>
    <xf numFmtId="0" fontId="22" fillId="0" borderId="180" xfId="23" applyFont="1" applyFill="1" applyBorder="1" applyAlignment="1" applyProtection="1">
      <alignment horizontal="left" vertical="center" wrapText="1"/>
    </xf>
    <xf numFmtId="0" fontId="22" fillId="0" borderId="181" xfId="23" applyFont="1" applyFill="1" applyBorder="1" applyAlignment="1" applyProtection="1">
      <alignment horizontal="left" vertical="center" wrapText="1"/>
    </xf>
    <xf numFmtId="0" fontId="33" fillId="16" borderId="172" xfId="11" applyFont="1" applyFill="1" applyBorder="1" applyAlignment="1" applyProtection="1">
      <alignment horizontal="center" vertical="center"/>
    </xf>
    <xf numFmtId="0" fontId="33" fillId="16" borderId="174" xfId="11" applyFont="1" applyFill="1" applyBorder="1" applyAlignment="1" applyProtection="1">
      <alignment horizontal="center" vertical="center"/>
    </xf>
    <xf numFmtId="0" fontId="92" fillId="10" borderId="172" xfId="11" applyFont="1" applyFill="1" applyBorder="1" applyAlignment="1" applyProtection="1">
      <alignment horizontal="center" vertical="center" wrapText="1"/>
    </xf>
    <xf numFmtId="0" fontId="92" fillId="10" borderId="174" xfId="11" applyFont="1" applyFill="1" applyBorder="1" applyAlignment="1" applyProtection="1">
      <alignment horizontal="center" vertical="center" wrapText="1"/>
    </xf>
    <xf numFmtId="0" fontId="92" fillId="10" borderId="172" xfId="23" applyFont="1" applyFill="1" applyBorder="1" applyAlignment="1" applyProtection="1">
      <alignment horizontal="center" vertical="center"/>
    </xf>
    <xf numFmtId="0" fontId="92" fillId="10" borderId="173" xfId="23" applyFont="1" applyFill="1" applyBorder="1" applyAlignment="1" applyProtection="1">
      <alignment horizontal="center" vertical="center"/>
    </xf>
    <xf numFmtId="0" fontId="92" fillId="10" borderId="174" xfId="23" applyFont="1" applyFill="1" applyBorder="1" applyAlignment="1" applyProtection="1">
      <alignment horizontal="center" vertical="center"/>
    </xf>
    <xf numFmtId="0" fontId="100" fillId="0" borderId="173" xfId="11" applyFont="1" applyFill="1" applyBorder="1" applyAlignment="1" applyProtection="1">
      <alignment horizontal="center" vertical="center" wrapText="1"/>
    </xf>
    <xf numFmtId="0" fontId="100" fillId="0" borderId="174" xfId="11" applyFont="1" applyFill="1" applyBorder="1" applyAlignment="1" applyProtection="1">
      <alignment horizontal="center" vertical="center" wrapText="1"/>
    </xf>
    <xf numFmtId="0" fontId="91" fillId="3" borderId="175" xfId="23" applyFont="1" applyFill="1" applyBorder="1" applyAlignment="1" applyProtection="1">
      <alignment horizontal="center" vertical="center" textRotation="255" wrapText="1"/>
    </xf>
    <xf numFmtId="0" fontId="94" fillId="0" borderId="172" xfId="23" applyFont="1" applyFill="1" applyBorder="1" applyAlignment="1" applyProtection="1">
      <alignment horizontal="left" vertical="center" wrapText="1"/>
    </xf>
    <xf numFmtId="0" fontId="33" fillId="16" borderId="173" xfId="11" applyFont="1" applyFill="1" applyBorder="1" applyAlignment="1" applyProtection="1">
      <alignment horizontal="center" vertical="center"/>
    </xf>
    <xf numFmtId="0" fontId="22" fillId="0" borderId="175" xfId="23" applyFont="1" applyFill="1" applyBorder="1" applyAlignment="1" applyProtection="1">
      <alignment horizontal="left" vertical="center" wrapText="1"/>
    </xf>
    <xf numFmtId="0" fontId="22" fillId="0" borderId="173" xfId="11" applyFont="1" applyFill="1" applyBorder="1" applyAlignment="1" applyProtection="1">
      <alignment horizontal="left" vertical="center" wrapText="1"/>
    </xf>
    <xf numFmtId="0" fontId="22" fillId="0" borderId="174" xfId="11" applyFont="1" applyFill="1" applyBorder="1" applyAlignment="1" applyProtection="1">
      <alignment horizontal="left" vertical="center" wrapText="1"/>
    </xf>
    <xf numFmtId="0" fontId="91" fillId="3" borderId="175" xfId="11" applyFont="1" applyFill="1" applyBorder="1" applyAlignment="1" applyProtection="1">
      <alignment horizontal="center" vertical="center" textRotation="255" wrapText="1"/>
    </xf>
    <xf numFmtId="0" fontId="22" fillId="0" borderId="175" xfId="23" applyFont="1" applyFill="1" applyBorder="1" applyAlignment="1" applyProtection="1">
      <alignment vertical="center"/>
    </xf>
    <xf numFmtId="0" fontId="22" fillId="0" borderId="175" xfId="23" applyFont="1" applyFill="1" applyBorder="1" applyAlignment="1" applyProtection="1">
      <alignment vertical="center" wrapText="1"/>
    </xf>
    <xf numFmtId="0" fontId="33" fillId="16" borderId="175" xfId="11" applyFont="1" applyFill="1" applyBorder="1" applyAlignment="1" applyProtection="1">
      <alignment horizontal="center" vertical="center"/>
    </xf>
    <xf numFmtId="0" fontId="22" fillId="0" borderId="175" xfId="23" applyFont="1" applyBorder="1" applyAlignment="1" applyProtection="1">
      <alignment vertical="center" wrapText="1"/>
    </xf>
    <xf numFmtId="0" fontId="22" fillId="0" borderId="175" xfId="11" applyFont="1" applyFill="1" applyBorder="1" applyAlignment="1" applyProtection="1">
      <alignment vertical="center" wrapText="1"/>
    </xf>
    <xf numFmtId="49" fontId="22" fillId="0" borderId="175" xfId="11" applyNumberFormat="1" applyFont="1" applyFill="1" applyBorder="1" applyAlignment="1" applyProtection="1">
      <alignment horizontal="left" vertical="center" wrapText="1"/>
    </xf>
    <xf numFmtId="49" fontId="33" fillId="15" borderId="175" xfId="11" applyNumberFormat="1" applyFont="1" applyFill="1" applyBorder="1" applyAlignment="1" applyProtection="1">
      <alignment horizontal="center" vertical="center" wrapText="1"/>
    </xf>
    <xf numFmtId="49" fontId="92" fillId="10" borderId="175" xfId="11" applyNumberFormat="1" applyFont="1" applyFill="1" applyBorder="1" applyAlignment="1" applyProtection="1">
      <alignment horizontal="center" vertical="center" wrapText="1"/>
    </xf>
    <xf numFmtId="0" fontId="22" fillId="0" borderId="175" xfId="11" applyFont="1" applyFill="1" applyBorder="1" applyAlignment="1" applyProtection="1">
      <alignment horizontal="left" vertical="center"/>
    </xf>
    <xf numFmtId="0" fontId="22" fillId="0" borderId="178" xfId="11" applyFont="1" applyFill="1" applyBorder="1" applyAlignment="1" applyProtection="1">
      <alignment vertical="center" wrapText="1"/>
    </xf>
    <xf numFmtId="0" fontId="22" fillId="0" borderId="179" xfId="11" applyFont="1" applyFill="1" applyBorder="1" applyAlignment="1" applyProtection="1">
      <alignment vertical="center" wrapText="1"/>
    </xf>
    <xf numFmtId="0" fontId="22" fillId="0" borderId="176" xfId="11" applyFont="1" applyFill="1" applyBorder="1" applyAlignment="1" applyProtection="1">
      <alignment vertical="center" wrapText="1"/>
    </xf>
    <xf numFmtId="0" fontId="22" fillId="0" borderId="177" xfId="11" applyFont="1" applyFill="1" applyBorder="1" applyAlignment="1" applyProtection="1">
      <alignment vertical="center" wrapText="1"/>
    </xf>
    <xf numFmtId="0" fontId="33" fillId="15" borderId="175" xfId="11" applyFont="1" applyFill="1" applyBorder="1" applyAlignment="1" applyProtection="1">
      <alignment horizontal="center" vertical="center"/>
    </xf>
    <xf numFmtId="0" fontId="92" fillId="10" borderId="175" xfId="11" applyFont="1" applyFill="1" applyBorder="1" applyAlignment="1" applyProtection="1">
      <alignment horizontal="center" vertical="center"/>
    </xf>
    <xf numFmtId="0" fontId="22" fillId="3" borderId="175" xfId="11" applyFont="1" applyFill="1" applyBorder="1" applyAlignment="1" applyProtection="1">
      <alignment horizontal="left" vertical="center" wrapText="1"/>
    </xf>
    <xf numFmtId="0" fontId="22" fillId="0" borderId="0" xfId="23" applyFont="1" applyFill="1" applyBorder="1" applyAlignment="1" applyProtection="1">
      <alignment horizontal="left" vertical="center"/>
    </xf>
    <xf numFmtId="0" fontId="22" fillId="0" borderId="0" xfId="11" applyFont="1" applyFill="1" applyBorder="1" applyAlignment="1" applyProtection="1">
      <alignment horizontal="left" vertical="center" wrapText="1"/>
    </xf>
    <xf numFmtId="0" fontId="22" fillId="4" borderId="175" xfId="23" applyFont="1" applyFill="1" applyBorder="1" applyAlignment="1" applyProtection="1">
      <alignment horizontal="center" vertical="center"/>
    </xf>
    <xf numFmtId="0" fontId="92" fillId="10" borderId="175" xfId="11" applyFont="1" applyFill="1" applyBorder="1" applyAlignment="1" applyProtection="1">
      <alignment horizontal="center" vertical="center" wrapText="1"/>
    </xf>
    <xf numFmtId="0" fontId="33" fillId="15" borderId="175" xfId="11" applyFont="1" applyFill="1" applyBorder="1" applyAlignment="1" applyProtection="1">
      <alignment horizontal="center" vertical="center" wrapText="1"/>
    </xf>
    <xf numFmtId="0" fontId="92" fillId="10" borderId="173" xfId="11" applyFont="1" applyFill="1" applyBorder="1" applyAlignment="1" applyProtection="1">
      <alignment horizontal="center" vertical="center" wrapText="1"/>
    </xf>
    <xf numFmtId="0" fontId="92" fillId="10" borderId="172" xfId="11" applyFont="1" applyFill="1" applyBorder="1" applyAlignment="1" applyProtection="1">
      <alignment horizontal="center" vertical="center"/>
    </xf>
    <xf numFmtId="0" fontId="92" fillId="10" borderId="173" xfId="11" applyFont="1" applyFill="1" applyBorder="1" applyAlignment="1" applyProtection="1">
      <alignment horizontal="center" vertical="center"/>
    </xf>
    <xf numFmtId="0" fontId="92" fillId="10" borderId="174" xfId="11" applyFont="1" applyFill="1" applyBorder="1" applyAlignment="1" applyProtection="1">
      <alignment horizontal="center" vertical="center"/>
    </xf>
    <xf numFmtId="0" fontId="91" fillId="0" borderId="175" xfId="11" applyFont="1" applyFill="1" applyBorder="1" applyAlignment="1" applyProtection="1">
      <alignment horizontal="center" vertical="center" textRotation="255" wrapText="1"/>
    </xf>
    <xf numFmtId="0" fontId="22" fillId="0" borderId="178" xfId="11" applyFont="1" applyFill="1" applyBorder="1" applyAlignment="1" applyProtection="1">
      <alignment vertical="center" wrapText="1" shrinkToFit="1"/>
    </xf>
    <xf numFmtId="0" fontId="22" fillId="0" borderId="179" xfId="11" applyFont="1" applyFill="1" applyBorder="1" applyAlignment="1" applyProtection="1">
      <alignment vertical="center" wrapText="1" shrinkToFit="1"/>
    </xf>
    <xf numFmtId="0" fontId="22" fillId="0" borderId="176" xfId="11" applyFont="1" applyFill="1" applyBorder="1" applyAlignment="1" applyProtection="1">
      <alignment vertical="center" wrapText="1" shrinkToFit="1"/>
    </xf>
    <xf numFmtId="0" fontId="22" fillId="0" borderId="177" xfId="11" applyFont="1" applyFill="1" applyBorder="1" applyAlignment="1" applyProtection="1">
      <alignment vertical="center" wrapText="1" shrinkToFit="1"/>
    </xf>
    <xf numFmtId="0" fontId="33" fillId="15" borderId="172" xfId="23" applyFont="1" applyFill="1" applyBorder="1" applyAlignment="1" applyProtection="1">
      <alignment horizontal="center" vertical="center" wrapText="1"/>
    </xf>
    <xf numFmtId="0" fontId="33" fillId="15" borderId="173" xfId="23" applyFont="1" applyFill="1" applyBorder="1" applyAlignment="1" applyProtection="1">
      <alignment horizontal="center" vertical="center" wrapText="1"/>
    </xf>
    <xf numFmtId="0" fontId="92" fillId="10" borderId="172" xfId="23" applyFont="1" applyFill="1" applyBorder="1" applyAlignment="1" applyProtection="1">
      <alignment horizontal="center" vertical="center" wrapText="1"/>
    </xf>
    <xf numFmtId="0" fontId="92" fillId="10" borderId="173" xfId="23" applyFont="1" applyFill="1" applyBorder="1" applyAlignment="1" applyProtection="1">
      <alignment horizontal="center" vertical="center" wrapText="1"/>
    </xf>
    <xf numFmtId="49" fontId="22" fillId="0" borderId="175" xfId="11" applyNumberFormat="1" applyFont="1" applyFill="1" applyBorder="1" applyAlignment="1" applyProtection="1">
      <alignment vertical="center" wrapText="1"/>
    </xf>
    <xf numFmtId="0" fontId="33" fillId="15" borderId="172" xfId="11" applyFont="1" applyFill="1" applyBorder="1" applyAlignment="1" applyProtection="1">
      <alignment horizontal="center" vertical="center"/>
    </xf>
    <xf numFmtId="0" fontId="33" fillId="15" borderId="173" xfId="11" applyFont="1" applyFill="1" applyBorder="1" applyAlignment="1" applyProtection="1">
      <alignment horizontal="center" vertical="center"/>
    </xf>
    <xf numFmtId="0" fontId="33" fillId="15" borderId="174" xfId="11" applyFont="1" applyFill="1" applyBorder="1" applyAlignment="1" applyProtection="1">
      <alignment horizontal="center" vertical="center"/>
    </xf>
    <xf numFmtId="0" fontId="22" fillId="0" borderId="172" xfId="11" applyFont="1" applyFill="1" applyBorder="1" applyAlignment="1" applyProtection="1">
      <alignment horizontal="left" vertical="center"/>
    </xf>
    <xf numFmtId="0" fontId="22" fillId="0" borderId="173" xfId="11" applyFont="1" applyFill="1" applyBorder="1" applyAlignment="1" applyProtection="1">
      <alignment horizontal="left" vertical="center"/>
    </xf>
    <xf numFmtId="0" fontId="22" fillId="0" borderId="174" xfId="11" applyFont="1" applyFill="1" applyBorder="1" applyAlignment="1" applyProtection="1">
      <alignment horizontal="left" vertical="center"/>
    </xf>
    <xf numFmtId="0" fontId="22" fillId="3" borderId="172" xfId="11" applyFont="1" applyFill="1" applyBorder="1" applyAlignment="1" applyProtection="1">
      <alignment vertical="center"/>
    </xf>
    <xf numFmtId="0" fontId="22" fillId="3" borderId="173" xfId="11" applyFont="1" applyFill="1" applyBorder="1" applyAlignment="1" applyProtection="1">
      <alignment vertical="center"/>
    </xf>
    <xf numFmtId="0" fontId="22" fillId="3" borderId="174" xfId="11" applyFont="1" applyFill="1" applyBorder="1" applyAlignment="1" applyProtection="1">
      <alignment vertical="center"/>
    </xf>
    <xf numFmtId="0" fontId="22" fillId="3" borderId="172" xfId="11" applyFont="1" applyFill="1" applyBorder="1" applyAlignment="1" applyProtection="1">
      <alignment vertical="center" wrapText="1"/>
    </xf>
    <xf numFmtId="0" fontId="22" fillId="3" borderId="173" xfId="11" applyFont="1" applyFill="1" applyBorder="1" applyAlignment="1" applyProtection="1">
      <alignment vertical="center" wrapText="1"/>
    </xf>
    <xf numFmtId="0" fontId="22" fillId="3" borderId="174" xfId="11" applyFont="1" applyFill="1" applyBorder="1" applyAlignment="1" applyProtection="1">
      <alignment vertical="center" wrapText="1"/>
    </xf>
    <xf numFmtId="0" fontId="33" fillId="15" borderId="172" xfId="11" applyFont="1" applyFill="1" applyBorder="1" applyAlignment="1" applyProtection="1">
      <alignment horizontal="center" vertical="center" wrapText="1"/>
    </xf>
    <xf numFmtId="0" fontId="33" fillId="15" borderId="173" xfId="11" applyFont="1" applyFill="1" applyBorder="1" applyAlignment="1" applyProtection="1">
      <alignment horizontal="center" vertical="center" wrapText="1"/>
    </xf>
    <xf numFmtId="0" fontId="33" fillId="15" borderId="174" xfId="11" applyFont="1" applyFill="1" applyBorder="1" applyAlignment="1" applyProtection="1">
      <alignment horizontal="center" vertical="center" wrapText="1"/>
    </xf>
    <xf numFmtId="0" fontId="91" fillId="0" borderId="175" xfId="11" applyFont="1" applyFill="1" applyBorder="1" applyAlignment="1" applyProtection="1">
      <alignment horizontal="left" vertical="center" wrapText="1"/>
    </xf>
    <xf numFmtId="0" fontId="91" fillId="0" borderId="172" xfId="11" applyFont="1" applyFill="1" applyBorder="1" applyAlignment="1" applyProtection="1">
      <alignment horizontal="center" vertical="center" textRotation="255" wrapText="1"/>
    </xf>
    <xf numFmtId="0" fontId="91" fillId="0" borderId="173" xfId="11" applyFont="1" applyFill="1" applyBorder="1" applyAlignment="1" applyProtection="1">
      <alignment horizontal="center" vertical="center" textRotation="255" wrapText="1"/>
    </xf>
    <xf numFmtId="0" fontId="91" fillId="0" borderId="174" xfId="11" applyFont="1" applyFill="1" applyBorder="1" applyAlignment="1" applyProtection="1">
      <alignment horizontal="center" vertical="center" textRotation="255" wrapText="1"/>
    </xf>
    <xf numFmtId="0" fontId="21" fillId="0" borderId="0" xfId="23" applyFont="1" applyFill="1" applyAlignment="1" applyProtection="1">
      <alignment horizontal="right" vertical="center"/>
    </xf>
    <xf numFmtId="0" fontId="27" fillId="0" borderId="0" xfId="23" applyFont="1" applyFill="1" applyBorder="1" applyAlignment="1" applyProtection="1">
      <alignment horizontal="left" vertical="center"/>
    </xf>
    <xf numFmtId="0" fontId="22" fillId="4" borderId="175" xfId="11" applyFont="1" applyFill="1" applyBorder="1" applyAlignment="1" applyProtection="1">
      <alignment horizontal="left" vertical="center" wrapText="1"/>
    </xf>
    <xf numFmtId="0" fontId="22" fillId="0" borderId="175" xfId="11" applyFont="1" applyFill="1" applyBorder="1" applyAlignment="1" applyProtection="1">
      <alignment horizontal="left" vertical="center" wrapText="1"/>
    </xf>
    <xf numFmtId="0" fontId="22" fillId="0" borderId="0" xfId="11" applyFont="1" applyFill="1" applyBorder="1" applyAlignment="1" applyProtection="1">
      <alignment horizontal="left" vertical="center"/>
    </xf>
    <xf numFmtId="0" fontId="101" fillId="3" borderId="0" xfId="67" applyFont="1" applyFill="1" applyBorder="1" applyAlignment="1" applyProtection="1">
      <alignment vertical="center" shrinkToFit="1"/>
    </xf>
    <xf numFmtId="0" fontId="102" fillId="3" borderId="0" xfId="67" applyFont="1" applyFill="1" applyAlignment="1" applyProtection="1">
      <alignment horizontal="center" vertical="center"/>
    </xf>
    <xf numFmtId="184" fontId="111" fillId="0" borderId="0" xfId="67" applyNumberFormat="1" applyFont="1" applyFill="1" applyAlignment="1" applyProtection="1">
      <alignment horizontal="right" vertical="center" shrinkToFit="1"/>
      <protection locked="0"/>
    </xf>
    <xf numFmtId="185" fontId="111" fillId="3" borderId="0" xfId="67" quotePrefix="1" applyNumberFormat="1" applyFont="1" applyFill="1" applyAlignment="1" applyProtection="1">
      <alignment horizontal="right" vertical="center" shrinkToFit="1"/>
      <protection locked="0"/>
    </xf>
    <xf numFmtId="185" fontId="111" fillId="3" borderId="0" xfId="67" applyNumberFormat="1" applyFont="1" applyFill="1" applyAlignment="1" applyProtection="1">
      <alignment horizontal="right" vertical="center" shrinkToFit="1"/>
      <protection locked="0"/>
    </xf>
    <xf numFmtId="0" fontId="109" fillId="3" borderId="0" xfId="67" applyFont="1" applyFill="1" applyBorder="1" applyAlignment="1" applyProtection="1">
      <alignment horizontal="left" vertical="center" shrinkToFit="1"/>
    </xf>
    <xf numFmtId="0" fontId="102" fillId="0" borderId="0" xfId="67" applyFont="1" applyFill="1" applyBorder="1" applyAlignment="1" applyProtection="1">
      <alignment horizontal="center" vertical="center" wrapText="1"/>
    </xf>
    <xf numFmtId="49" fontId="102" fillId="3" borderId="0" xfId="67" applyNumberFormat="1" applyFont="1" applyFill="1" applyBorder="1" applyAlignment="1" applyProtection="1">
      <alignment horizontal="left" vertical="center" shrinkToFit="1"/>
      <protection locked="0"/>
    </xf>
    <xf numFmtId="0" fontId="109" fillId="3" borderId="0" xfId="67" applyFont="1" applyFill="1" applyBorder="1" applyAlignment="1" applyProtection="1">
      <alignment horizontal="left" vertical="center"/>
      <protection locked="0"/>
    </xf>
    <xf numFmtId="0" fontId="102" fillId="3" borderId="0" xfId="67" applyFont="1" applyFill="1" applyAlignment="1" applyProtection="1">
      <alignment horizontal="center" vertical="top"/>
    </xf>
    <xf numFmtId="0" fontId="102" fillId="0" borderId="0" xfId="67" applyFont="1" applyFill="1" applyAlignment="1" applyProtection="1">
      <alignment horizontal="center" vertical="center"/>
    </xf>
    <xf numFmtId="49" fontId="102" fillId="0" borderId="0" xfId="67" applyNumberFormat="1" applyFont="1" applyFill="1" applyBorder="1" applyAlignment="1" applyProtection="1">
      <alignment horizontal="left" vertical="center" shrinkToFit="1"/>
      <protection locked="0"/>
    </xf>
    <xf numFmtId="0" fontId="22" fillId="0" borderId="0" xfId="55" applyFont="1" applyFill="1" applyBorder="1" applyAlignment="1" applyProtection="1">
      <alignment horizontal="center" vertical="center" textRotation="255"/>
    </xf>
    <xf numFmtId="0" fontId="102" fillId="3" borderId="0" xfId="67" applyFont="1" applyFill="1" applyBorder="1" applyAlignment="1" applyProtection="1">
      <alignment horizontal="left" vertical="center" shrinkToFit="1"/>
      <protection locked="0"/>
    </xf>
    <xf numFmtId="0" fontId="111" fillId="0" borderId="0" xfId="67" applyFont="1" applyFill="1" applyBorder="1" applyAlignment="1" applyProtection="1">
      <alignment horizontal="center" vertical="center" shrinkToFit="1"/>
      <protection locked="0"/>
    </xf>
    <xf numFmtId="184" fontId="111" fillId="3" borderId="0" xfId="67" quotePrefix="1" applyNumberFormat="1" applyFont="1" applyFill="1" applyBorder="1" applyAlignment="1" applyProtection="1">
      <alignment horizontal="center" vertical="center" shrinkToFit="1"/>
      <protection locked="0"/>
    </xf>
    <xf numFmtId="184" fontId="111" fillId="3" borderId="0" xfId="67" applyNumberFormat="1" applyFont="1" applyFill="1" applyBorder="1" applyAlignment="1" applyProtection="1">
      <alignment horizontal="center" vertical="center" shrinkToFit="1"/>
      <protection locked="0"/>
    </xf>
    <xf numFmtId="49" fontId="102" fillId="3" borderId="0" xfId="67" applyNumberFormat="1" applyFont="1" applyFill="1" applyAlignment="1" applyProtection="1">
      <alignment horizontal="center" vertical="center"/>
    </xf>
    <xf numFmtId="0" fontId="113" fillId="3" borderId="0" xfId="67" applyFont="1" applyFill="1" applyBorder="1" applyAlignment="1" applyProtection="1">
      <alignment horizontal="center" vertical="center" wrapText="1"/>
    </xf>
    <xf numFmtId="0" fontId="115" fillId="3" borderId="0" xfId="67" applyFont="1" applyFill="1" applyBorder="1" applyAlignment="1" applyProtection="1">
      <alignment horizontal="center" vertical="center"/>
    </xf>
    <xf numFmtId="0" fontId="102" fillId="3" borderId="0" xfId="67" applyFont="1" applyFill="1" applyBorder="1" applyAlignment="1" applyProtection="1">
      <alignment vertical="distributed" wrapText="1"/>
    </xf>
    <xf numFmtId="0" fontId="116" fillId="3" borderId="0" xfId="67" applyFont="1" applyFill="1" applyAlignment="1" applyProtection="1">
      <alignment horizontal="center" vertical="center"/>
    </xf>
    <xf numFmtId="0" fontId="109" fillId="0" borderId="0" xfId="67" applyFont="1" applyFill="1" applyBorder="1" applyAlignment="1" applyProtection="1">
      <alignment horizontal="center" vertical="center" shrinkToFit="1"/>
    </xf>
    <xf numFmtId="0" fontId="109" fillId="0" borderId="16" xfId="67" applyFont="1" applyFill="1" applyBorder="1" applyAlignment="1" applyProtection="1">
      <alignment horizontal="center" vertical="center"/>
    </xf>
    <xf numFmtId="0" fontId="109" fillId="0" borderId="9" xfId="67" applyFont="1" applyFill="1" applyBorder="1" applyAlignment="1" applyProtection="1">
      <alignment horizontal="center" vertical="center"/>
    </xf>
    <xf numFmtId="0" fontId="109" fillId="0" borderId="3" xfId="67" applyFont="1" applyFill="1" applyBorder="1" applyAlignment="1" applyProtection="1">
      <alignment horizontal="center" vertical="center"/>
    </xf>
    <xf numFmtId="38" fontId="109" fillId="0" borderId="16" xfId="53" applyFont="1" applyFill="1" applyBorder="1" applyAlignment="1" applyProtection="1">
      <alignment horizontal="right" vertical="center"/>
    </xf>
    <xf numFmtId="38" fontId="109" fillId="0" borderId="9" xfId="53" applyFont="1" applyFill="1" applyBorder="1" applyAlignment="1" applyProtection="1">
      <alignment horizontal="right" vertical="center"/>
    </xf>
    <xf numFmtId="0" fontId="112" fillId="0" borderId="9" xfId="67" applyFont="1" applyFill="1" applyBorder="1" applyAlignment="1" applyProtection="1">
      <alignment horizontal="center" vertical="center" wrapText="1"/>
    </xf>
    <xf numFmtId="0" fontId="111" fillId="0" borderId="18" xfId="67" applyFont="1" applyFill="1" applyBorder="1" applyAlignment="1" applyProtection="1">
      <alignment vertical="center" shrinkToFit="1"/>
    </xf>
    <xf numFmtId="0" fontId="116" fillId="0" borderId="0" xfId="67" applyFont="1" applyFill="1" applyAlignment="1" applyProtection="1">
      <alignment horizontal="center" vertical="center"/>
    </xf>
    <xf numFmtId="0" fontId="111" fillId="0" borderId="18" xfId="67" applyFont="1" applyFill="1" applyBorder="1" applyAlignment="1" applyProtection="1">
      <alignment horizontal="left" vertical="center" shrinkToFit="1"/>
      <protection locked="0"/>
    </xf>
    <xf numFmtId="0" fontId="111" fillId="0" borderId="18" xfId="67" applyFont="1" applyFill="1" applyBorder="1" applyAlignment="1" applyProtection="1">
      <alignment horizontal="center" vertical="center" shrinkToFit="1"/>
    </xf>
    <xf numFmtId="38" fontId="109" fillId="0" borderId="16" xfId="53" applyFont="1" applyFill="1" applyBorder="1" applyAlignment="1" applyProtection="1">
      <alignment horizontal="right" vertical="center" wrapText="1"/>
    </xf>
    <xf numFmtId="0" fontId="109" fillId="0" borderId="16" xfId="67" applyFont="1" applyFill="1" applyBorder="1" applyAlignment="1" applyProtection="1">
      <alignment horizontal="center" vertical="center" shrinkToFit="1"/>
    </xf>
    <xf numFmtId="0" fontId="109" fillId="0" borderId="9" xfId="67" applyFont="1" applyFill="1" applyBorder="1" applyAlignment="1" applyProtection="1">
      <alignment horizontal="center" vertical="center" shrinkToFit="1"/>
    </xf>
    <xf numFmtId="0" fontId="109" fillId="0" borderId="3" xfId="67" applyFont="1" applyFill="1" applyBorder="1" applyAlignment="1" applyProtection="1">
      <alignment horizontal="center" vertical="center" shrinkToFit="1"/>
    </xf>
    <xf numFmtId="0" fontId="102" fillId="0" borderId="9" xfId="67" applyFont="1" applyFill="1" applyBorder="1" applyAlignment="1" applyProtection="1">
      <alignment horizontal="center" vertical="center"/>
    </xf>
    <xf numFmtId="0" fontId="102" fillId="0" borderId="9" xfId="67" applyFont="1" applyFill="1" applyBorder="1" applyAlignment="1" applyProtection="1">
      <alignment horizontal="center" vertical="center"/>
      <protection locked="0"/>
    </xf>
    <xf numFmtId="0" fontId="102" fillId="0" borderId="9" xfId="67" quotePrefix="1" applyFont="1" applyFill="1" applyBorder="1" applyAlignment="1" applyProtection="1">
      <alignment horizontal="center" vertical="center"/>
      <protection locked="0"/>
    </xf>
    <xf numFmtId="0" fontId="102" fillId="3" borderId="0" xfId="67" applyFont="1" applyFill="1" applyBorder="1" applyAlignment="1" applyProtection="1">
      <alignment horizontal="center" vertical="center" wrapText="1"/>
    </xf>
    <xf numFmtId="0" fontId="109" fillId="0" borderId="0" xfId="67" applyFont="1" applyFill="1" applyBorder="1" applyAlignment="1" applyProtection="1">
      <alignment vertical="center" wrapText="1"/>
    </xf>
    <xf numFmtId="0" fontId="111" fillId="0" borderId="0" xfId="67" applyFont="1" applyFill="1" applyBorder="1" applyAlignment="1" applyProtection="1">
      <alignment vertical="center" wrapText="1"/>
    </xf>
    <xf numFmtId="0" fontId="102" fillId="0" borderId="18" xfId="67" applyFont="1" applyFill="1" applyBorder="1" applyAlignment="1" applyProtection="1">
      <alignment horizontal="right" vertical="center" wrapText="1"/>
    </xf>
    <xf numFmtId="0" fontId="102" fillId="0" borderId="7" xfId="67" applyFont="1" applyFill="1" applyBorder="1" applyAlignment="1" applyProtection="1">
      <alignment horizontal="center" vertical="center" wrapText="1"/>
    </xf>
    <xf numFmtId="0" fontId="102" fillId="0" borderId="8" xfId="67" applyFont="1" applyFill="1" applyBorder="1" applyAlignment="1" applyProtection="1">
      <alignment horizontal="center" vertical="center" wrapText="1"/>
    </xf>
    <xf numFmtId="0" fontId="102" fillId="0" borderId="1" xfId="67" applyFont="1" applyFill="1" applyBorder="1" applyAlignment="1" applyProtection="1">
      <alignment horizontal="center" vertical="center" wrapText="1"/>
    </xf>
    <xf numFmtId="0" fontId="102" fillId="0" borderId="10" xfId="67" applyFont="1" applyFill="1" applyBorder="1" applyAlignment="1" applyProtection="1">
      <alignment horizontal="center" vertical="center" wrapText="1"/>
    </xf>
    <xf numFmtId="0" fontId="102" fillId="0" borderId="18" xfId="67" applyFont="1" applyFill="1" applyBorder="1" applyAlignment="1" applyProtection="1">
      <alignment horizontal="center" vertical="center" wrapText="1"/>
    </xf>
    <xf numFmtId="0" fontId="102" fillId="0" borderId="4" xfId="67" applyFont="1" applyFill="1" applyBorder="1" applyAlignment="1" applyProtection="1">
      <alignment horizontal="center" vertical="center" wrapText="1"/>
    </xf>
    <xf numFmtId="38" fontId="109" fillId="0" borderId="7" xfId="53" applyFont="1" applyFill="1" applyBorder="1" applyAlignment="1" applyProtection="1">
      <alignment horizontal="right" vertical="center" wrapText="1"/>
      <protection hidden="1"/>
    </xf>
    <xf numFmtId="38" fontId="109" fillId="0" borderId="8" xfId="53" applyFont="1" applyFill="1" applyBorder="1" applyAlignment="1" applyProtection="1">
      <alignment horizontal="right" vertical="center" wrapText="1"/>
      <protection hidden="1"/>
    </xf>
    <xf numFmtId="38" fontId="109" fillId="0" borderId="1" xfId="53" applyFont="1" applyFill="1" applyBorder="1" applyAlignment="1" applyProtection="1">
      <alignment horizontal="right" vertical="center" wrapText="1"/>
      <protection hidden="1"/>
    </xf>
    <xf numFmtId="38" fontId="109" fillId="0" borderId="10" xfId="53" applyFont="1" applyFill="1" applyBorder="1" applyAlignment="1" applyProtection="1">
      <alignment horizontal="right" vertical="center" wrapText="1"/>
      <protection hidden="1"/>
    </xf>
    <xf numFmtId="38" fontId="109" fillId="0" borderId="18" xfId="53" applyFont="1" applyFill="1" applyBorder="1" applyAlignment="1" applyProtection="1">
      <alignment horizontal="right" vertical="center" wrapText="1"/>
      <protection hidden="1"/>
    </xf>
    <xf numFmtId="38" fontId="109" fillId="0" borderId="4" xfId="53" applyFont="1" applyFill="1" applyBorder="1" applyAlignment="1" applyProtection="1">
      <alignment horizontal="right" vertical="center" wrapText="1"/>
      <protection hidden="1"/>
    </xf>
    <xf numFmtId="49" fontId="109" fillId="0" borderId="7" xfId="67" applyNumberFormat="1" applyFont="1" applyFill="1" applyBorder="1" applyAlignment="1" applyProtection="1">
      <alignment horizontal="center" vertical="center" wrapText="1"/>
    </xf>
    <xf numFmtId="49" fontId="109" fillId="0" borderId="8" xfId="67" applyNumberFormat="1" applyFont="1" applyFill="1" applyBorder="1" applyAlignment="1" applyProtection="1">
      <alignment horizontal="center" vertical="center" wrapText="1"/>
    </xf>
    <xf numFmtId="49" fontId="109" fillId="0" borderId="1" xfId="67" applyNumberFormat="1" applyFont="1" applyFill="1" applyBorder="1" applyAlignment="1" applyProtection="1">
      <alignment horizontal="center" vertical="center" wrapText="1"/>
    </xf>
    <xf numFmtId="49" fontId="109" fillId="0" borderId="6" xfId="67" applyNumberFormat="1" applyFont="1" applyFill="1" applyBorder="1" applyAlignment="1" applyProtection="1">
      <alignment horizontal="center" vertical="center" wrapText="1"/>
    </xf>
    <xf numFmtId="49" fontId="109" fillId="0" borderId="0" xfId="67" applyNumberFormat="1" applyFont="1" applyFill="1" applyBorder="1" applyAlignment="1" applyProtection="1">
      <alignment horizontal="center" vertical="center" wrapText="1"/>
    </xf>
    <xf numFmtId="49" fontId="109" fillId="0" borderId="5" xfId="67" applyNumberFormat="1" applyFont="1" applyFill="1" applyBorder="1" applyAlignment="1" applyProtection="1">
      <alignment horizontal="center" vertical="center" wrapText="1"/>
    </xf>
    <xf numFmtId="49" fontId="109" fillId="0" borderId="10" xfId="67" applyNumberFormat="1" applyFont="1" applyFill="1" applyBorder="1" applyAlignment="1" applyProtection="1">
      <alignment horizontal="center" vertical="center" wrapText="1"/>
    </xf>
    <xf numFmtId="49" fontId="109" fillId="0" borderId="18" xfId="67" applyNumberFormat="1" applyFont="1" applyFill="1" applyBorder="1" applyAlignment="1" applyProtection="1">
      <alignment horizontal="center" vertical="center" wrapText="1"/>
    </xf>
    <xf numFmtId="49" fontId="109" fillId="0" borderId="4" xfId="67" applyNumberFormat="1" applyFont="1" applyFill="1" applyBorder="1" applyAlignment="1" applyProtection="1">
      <alignment horizontal="center" vertical="center" wrapText="1"/>
    </xf>
    <xf numFmtId="0" fontId="109" fillId="0" borderId="2" xfId="67" applyFont="1" applyFill="1" applyBorder="1" applyAlignment="1" applyProtection="1">
      <alignment horizontal="center" vertical="center" wrapText="1"/>
    </xf>
    <xf numFmtId="0" fontId="105" fillId="3" borderId="0" xfId="67" applyFont="1" applyFill="1" applyAlignment="1" applyProtection="1">
      <alignment horizontal="center" vertical="center"/>
    </xf>
    <xf numFmtId="0" fontId="112" fillId="3" borderId="0" xfId="67" applyFont="1" applyFill="1" applyAlignment="1" applyProtection="1">
      <alignment horizontal="right" vertical="center"/>
    </xf>
    <xf numFmtId="0" fontId="112" fillId="3" borderId="18" xfId="67" applyFont="1" applyFill="1" applyBorder="1" applyAlignment="1" applyProtection="1">
      <alignment horizontal="left" vertical="center" shrinkToFit="1"/>
      <protection locked="0"/>
    </xf>
    <xf numFmtId="0" fontId="102" fillId="14" borderId="2" xfId="67" applyFont="1" applyFill="1" applyBorder="1" applyAlignment="1" applyProtection="1">
      <alignment horizontal="center" vertical="center"/>
    </xf>
    <xf numFmtId="49" fontId="102" fillId="3" borderId="2" xfId="67" applyNumberFormat="1" applyFont="1" applyFill="1" applyBorder="1" applyAlignment="1" applyProtection="1">
      <alignment horizontal="center" vertical="center" shrinkToFit="1"/>
      <protection locked="0"/>
    </xf>
    <xf numFmtId="49" fontId="102" fillId="3" borderId="2" xfId="67" applyNumberFormat="1" applyFont="1" applyFill="1" applyBorder="1" applyAlignment="1" applyProtection="1">
      <alignment horizontal="center" vertical="center"/>
      <protection locked="0"/>
    </xf>
    <xf numFmtId="49" fontId="102" fillId="3" borderId="16" xfId="67" applyNumberFormat="1" applyFont="1" applyFill="1" applyBorder="1" applyAlignment="1" applyProtection="1">
      <alignment horizontal="center" vertical="center" shrinkToFit="1"/>
      <protection locked="0"/>
    </xf>
    <xf numFmtId="49" fontId="102" fillId="3" borderId="9" xfId="67" applyNumberFormat="1" applyFont="1" applyFill="1" applyBorder="1" applyAlignment="1" applyProtection="1">
      <alignment horizontal="center" vertical="center" shrinkToFit="1"/>
      <protection locked="0"/>
    </xf>
    <xf numFmtId="49" fontId="102" fillId="3" borderId="3" xfId="67" applyNumberFormat="1" applyFont="1" applyFill="1" applyBorder="1" applyAlignment="1" applyProtection="1">
      <alignment horizontal="center" vertical="center" shrinkToFit="1"/>
      <protection locked="0"/>
    </xf>
    <xf numFmtId="49" fontId="102" fillId="3" borderId="16" xfId="67" applyNumberFormat="1" applyFont="1" applyFill="1" applyBorder="1" applyAlignment="1" applyProtection="1">
      <alignment horizontal="center" vertical="center"/>
      <protection locked="0"/>
    </xf>
    <xf numFmtId="49" fontId="102" fillId="3" borderId="3" xfId="67" applyNumberFormat="1" applyFont="1" applyFill="1" applyBorder="1" applyAlignment="1" applyProtection="1">
      <alignment horizontal="center" vertical="center"/>
      <protection locked="0"/>
    </xf>
    <xf numFmtId="0" fontId="109" fillId="3" borderId="0" xfId="67" applyFont="1" applyFill="1" applyAlignment="1" applyProtection="1">
      <alignment horizontal="left" vertical="center" wrapText="1"/>
    </xf>
    <xf numFmtId="0" fontId="119" fillId="3" borderId="0" xfId="67" applyFont="1" applyFill="1" applyAlignment="1" applyProtection="1">
      <alignment horizontal="center" vertical="center"/>
    </xf>
    <xf numFmtId="0" fontId="117" fillId="3" borderId="0" xfId="55" applyFont="1" applyFill="1" applyBorder="1" applyAlignment="1" applyProtection="1">
      <alignment vertical="center" wrapText="1"/>
    </xf>
    <xf numFmtId="0" fontId="21" fillId="3" borderId="0" xfId="55" applyFont="1" applyFill="1" applyBorder="1" applyAlignment="1" applyProtection="1">
      <alignment vertical="center" wrapText="1"/>
    </xf>
    <xf numFmtId="0" fontId="118" fillId="3" borderId="0" xfId="67" applyFont="1" applyFill="1" applyAlignment="1" applyProtection="1">
      <alignment horizontal="center" vertical="center"/>
    </xf>
    <xf numFmtId="49" fontId="102" fillId="3" borderId="0" xfId="55" applyNumberFormat="1" applyFont="1" applyFill="1" applyBorder="1" applyAlignment="1" applyProtection="1">
      <alignment horizontal="left" vertical="center"/>
    </xf>
    <xf numFmtId="0" fontId="125" fillId="3" borderId="0" xfId="55" applyFont="1" applyFill="1" applyBorder="1" applyAlignment="1" applyProtection="1">
      <alignment horizontal="center" vertical="center"/>
    </xf>
    <xf numFmtId="0" fontId="125" fillId="0" borderId="0" xfId="55" applyFont="1" applyFill="1" applyBorder="1" applyAlignment="1" applyProtection="1">
      <alignment horizontal="center" vertical="center"/>
    </xf>
    <xf numFmtId="0" fontId="126" fillId="0" borderId="18" xfId="55" applyFont="1" applyFill="1" applyBorder="1" applyAlignment="1" applyProtection="1">
      <alignment vertical="center" shrinkToFit="1"/>
      <protection hidden="1"/>
    </xf>
    <xf numFmtId="0" fontId="22" fillId="0" borderId="18" xfId="55" applyFont="1" applyFill="1" applyBorder="1" applyAlignment="1" applyProtection="1">
      <alignment horizontal="center" vertical="center" textRotation="255"/>
    </xf>
    <xf numFmtId="0" fontId="104" fillId="3" borderId="0" xfId="55" applyFont="1" applyFill="1" applyBorder="1" applyAlignment="1" applyProtection="1">
      <alignment horizontal="center" vertical="center" wrapText="1"/>
    </xf>
    <xf numFmtId="49" fontId="102" fillId="3" borderId="0" xfId="55" applyNumberFormat="1" applyFont="1" applyFill="1" applyBorder="1" applyAlignment="1" applyProtection="1">
      <alignment vertical="center" wrapText="1"/>
    </xf>
    <xf numFmtId="49" fontId="102" fillId="3" borderId="0" xfId="55" applyNumberFormat="1" applyFont="1" applyFill="1" applyBorder="1" applyAlignment="1" applyProtection="1">
      <alignment horizontal="left" vertical="top" shrinkToFit="1"/>
    </xf>
    <xf numFmtId="0" fontId="22" fillId="4" borderId="60" xfId="23" applyFont="1" applyFill="1" applyBorder="1" applyAlignment="1" applyProtection="1">
      <alignment horizontal="center" vertical="center" wrapText="1"/>
    </xf>
    <xf numFmtId="0" fontId="22" fillId="4" borderId="61" xfId="23" applyFont="1" applyFill="1" applyBorder="1" applyAlignment="1" applyProtection="1">
      <alignment horizontal="center" vertical="center" wrapText="1"/>
    </xf>
    <xf numFmtId="0" fontId="22" fillId="4" borderId="66" xfId="23" applyFont="1" applyFill="1" applyBorder="1" applyAlignment="1" applyProtection="1">
      <alignment horizontal="center" vertical="center"/>
    </xf>
    <xf numFmtId="0" fontId="22" fillId="4" borderId="67" xfId="23" applyFont="1" applyFill="1" applyBorder="1" applyAlignment="1" applyProtection="1">
      <alignment horizontal="center" vertical="center"/>
    </xf>
    <xf numFmtId="0" fontId="22" fillId="4" borderId="68" xfId="23" applyFont="1" applyFill="1" applyBorder="1" applyAlignment="1" applyProtection="1">
      <alignment horizontal="center" vertical="center"/>
    </xf>
    <xf numFmtId="49" fontId="22" fillId="0" borderId="16" xfId="23" applyNumberFormat="1" applyFont="1" applyFill="1" applyBorder="1" applyAlignment="1" applyProtection="1">
      <alignment horizontal="center" vertical="center" shrinkToFit="1"/>
      <protection locked="0"/>
    </xf>
    <xf numFmtId="49" fontId="22" fillId="0" borderId="9" xfId="23" applyNumberFormat="1" applyFont="1" applyFill="1" applyBorder="1" applyAlignment="1" applyProtection="1">
      <alignment horizontal="center" vertical="center" shrinkToFit="1"/>
      <protection locked="0"/>
    </xf>
    <xf numFmtId="49" fontId="22" fillId="0" borderId="9" xfId="23" applyNumberFormat="1" applyFont="1" applyFill="1" applyBorder="1" applyAlignment="1" applyProtection="1">
      <alignment vertical="center" shrinkToFit="1"/>
      <protection locked="0"/>
    </xf>
    <xf numFmtId="49" fontId="22" fillId="0" borderId="3" xfId="23" applyNumberFormat="1" applyFont="1" applyFill="1" applyBorder="1" applyAlignment="1" applyProtection="1">
      <alignment vertical="center" shrinkToFit="1"/>
      <protection locked="0"/>
    </xf>
    <xf numFmtId="49" fontId="22" fillId="0" borderId="16" xfId="23" applyNumberFormat="1" applyFont="1" applyFill="1" applyBorder="1" applyAlignment="1" applyProtection="1">
      <alignment vertical="center" shrinkToFit="1"/>
      <protection locked="0"/>
    </xf>
    <xf numFmtId="0" fontId="22" fillId="0" borderId="9" xfId="23" applyFont="1" applyFill="1" applyBorder="1" applyAlignment="1" applyProtection="1">
      <alignment horizontal="center" vertical="center" shrinkToFit="1"/>
      <protection locked="0"/>
    </xf>
    <xf numFmtId="0" fontId="22" fillId="0" borderId="3" xfId="23" applyFont="1" applyFill="1" applyBorder="1" applyAlignment="1" applyProtection="1">
      <alignment horizontal="center" vertical="center" shrinkToFit="1"/>
      <protection locked="0"/>
    </xf>
    <xf numFmtId="0" fontId="22" fillId="4" borderId="16" xfId="23" applyFont="1" applyFill="1" applyBorder="1" applyAlignment="1" applyProtection="1">
      <alignment horizontal="center" vertical="center" wrapText="1"/>
    </xf>
    <xf numFmtId="0" fontId="22" fillId="4" borderId="9" xfId="23" applyFont="1" applyFill="1" applyBorder="1" applyAlignment="1" applyProtection="1">
      <alignment horizontal="center" vertical="center" wrapText="1"/>
    </xf>
    <xf numFmtId="0" fontId="22" fillId="4" borderId="36" xfId="23" applyFont="1" applyFill="1" applyBorder="1" applyAlignment="1" applyProtection="1">
      <alignment horizontal="center" vertical="center"/>
    </xf>
    <xf numFmtId="0" fontId="22" fillId="4" borderId="34" xfId="23" applyFont="1" applyFill="1" applyBorder="1" applyAlignment="1" applyProtection="1">
      <alignment horizontal="center" vertical="center"/>
    </xf>
    <xf numFmtId="0" fontId="22" fillId="4" borderId="35" xfId="23" applyFont="1" applyFill="1" applyBorder="1" applyAlignment="1" applyProtection="1">
      <alignment horizontal="center" vertical="center"/>
    </xf>
    <xf numFmtId="0" fontId="22" fillId="4" borderId="165" xfId="23" applyFont="1" applyFill="1" applyBorder="1" applyAlignment="1" applyProtection="1">
      <alignment horizontal="center" vertical="center"/>
    </xf>
    <xf numFmtId="49" fontId="22" fillId="0" borderId="10" xfId="23" applyNumberFormat="1" applyFont="1" applyFill="1" applyBorder="1" applyAlignment="1" applyProtection="1">
      <alignment horizontal="center" vertical="center" shrinkToFit="1"/>
      <protection locked="0"/>
    </xf>
    <xf numFmtId="49" fontId="22" fillId="0" borderId="18" xfId="23" applyNumberFormat="1" applyFont="1" applyFill="1" applyBorder="1" applyAlignment="1" applyProtection="1">
      <alignment horizontal="center" vertical="center" shrinkToFit="1"/>
      <protection locked="0"/>
    </xf>
    <xf numFmtId="0" fontId="22" fillId="4" borderId="3" xfId="23" applyFont="1" applyFill="1" applyBorder="1" applyAlignment="1" applyProtection="1">
      <alignment horizontal="center" vertical="center" wrapText="1"/>
    </xf>
    <xf numFmtId="0" fontId="22" fillId="4" borderId="62" xfId="23" applyFont="1" applyFill="1" applyBorder="1" applyAlignment="1" applyProtection="1">
      <alignment horizontal="center" vertical="center" wrapText="1"/>
    </xf>
    <xf numFmtId="0" fontId="22" fillId="4" borderId="60" xfId="23" applyFont="1" applyFill="1" applyBorder="1" applyAlignment="1" applyProtection="1">
      <alignment horizontal="center" vertical="center"/>
    </xf>
    <xf numFmtId="0" fontId="22" fillId="4" borderId="61" xfId="23" applyFont="1" applyFill="1" applyBorder="1" applyAlignment="1" applyProtection="1">
      <alignment horizontal="center" vertical="center"/>
    </xf>
    <xf numFmtId="49" fontId="22" fillId="0" borderId="61" xfId="23" applyNumberFormat="1" applyFont="1" applyFill="1" applyBorder="1" applyAlignment="1" applyProtection="1">
      <alignment horizontal="left" vertical="center" shrinkToFit="1"/>
      <protection locked="0"/>
    </xf>
    <xf numFmtId="49" fontId="22" fillId="0" borderId="62" xfId="23" applyNumberFormat="1" applyFont="1" applyFill="1" applyBorder="1" applyAlignment="1" applyProtection="1">
      <alignment horizontal="left" vertical="center" shrinkToFit="1"/>
      <protection locked="0"/>
    </xf>
    <xf numFmtId="0" fontId="60" fillId="4" borderId="16" xfId="23" applyFont="1" applyFill="1" applyBorder="1" applyAlignment="1" applyProtection="1">
      <alignment horizontal="center" vertical="center" wrapText="1"/>
    </xf>
    <xf numFmtId="0" fontId="60" fillId="4" borderId="9" xfId="23" applyFont="1" applyFill="1" applyBorder="1" applyAlignment="1" applyProtection="1">
      <alignment horizontal="center" vertical="center" wrapText="1"/>
    </xf>
    <xf numFmtId="0" fontId="60" fillId="4" borderId="3" xfId="23" applyFont="1" applyFill="1" applyBorder="1" applyAlignment="1" applyProtection="1">
      <alignment horizontal="center" vertical="center" wrapText="1"/>
    </xf>
    <xf numFmtId="0" fontId="33" fillId="0" borderId="0" xfId="23" applyFont="1" applyFill="1" applyAlignment="1" applyProtection="1">
      <alignment horizontal="right" vertical="center"/>
    </xf>
    <xf numFmtId="0" fontId="22" fillId="4" borderId="7" xfId="23" applyNumberFormat="1" applyFont="1" applyFill="1" applyBorder="1" applyAlignment="1" applyProtection="1">
      <alignment horizontal="center" vertical="center"/>
    </xf>
    <xf numFmtId="0" fontId="22" fillId="4" borderId="8" xfId="23" applyNumberFormat="1" applyFont="1" applyFill="1" applyBorder="1" applyAlignment="1" applyProtection="1">
      <alignment horizontal="center" vertical="center"/>
    </xf>
    <xf numFmtId="0" fontId="22" fillId="4" borderId="1" xfId="23" applyNumberFormat="1" applyFont="1" applyFill="1" applyBorder="1" applyAlignment="1" applyProtection="1">
      <alignment horizontal="center" vertical="center"/>
    </xf>
    <xf numFmtId="0" fontId="22" fillId="0" borderId="27" xfId="23" applyFont="1" applyFill="1" applyBorder="1" applyAlignment="1" applyProtection="1">
      <alignment horizontal="left" vertical="center" shrinkToFit="1"/>
      <protection locked="0"/>
    </xf>
    <xf numFmtId="0" fontId="22" fillId="0" borderId="28" xfId="23" applyFont="1" applyFill="1" applyBorder="1" applyAlignment="1" applyProtection="1">
      <alignment horizontal="left" vertical="center" shrinkToFit="1"/>
      <protection locked="0"/>
    </xf>
    <xf numFmtId="0" fontId="22" fillId="0" borderId="29" xfId="23" applyFont="1" applyFill="1" applyBorder="1" applyAlignment="1" applyProtection="1">
      <alignment horizontal="left" vertical="center" shrinkToFit="1"/>
      <protection locked="0"/>
    </xf>
    <xf numFmtId="0" fontId="22" fillId="4" borderId="30" xfId="23" applyFont="1" applyFill="1" applyBorder="1" applyAlignment="1" applyProtection="1">
      <alignment horizontal="center" vertical="center" wrapText="1"/>
    </xf>
    <xf numFmtId="0" fontId="22" fillId="4" borderId="31" xfId="23" applyFont="1" applyFill="1" applyBorder="1" applyAlignment="1" applyProtection="1">
      <alignment horizontal="center" vertical="center" wrapText="1"/>
    </xf>
    <xf numFmtId="0" fontId="22" fillId="4" borderId="32" xfId="23" applyFont="1" applyFill="1" applyBorder="1" applyAlignment="1" applyProtection="1">
      <alignment horizontal="center" vertical="center" wrapText="1"/>
    </xf>
    <xf numFmtId="49" fontId="22" fillId="0" borderId="30" xfId="23" applyNumberFormat="1" applyFont="1" applyFill="1" applyBorder="1" applyAlignment="1" applyProtection="1">
      <alignment horizontal="left" vertical="center" shrinkToFit="1"/>
      <protection locked="0"/>
    </xf>
    <xf numFmtId="49" fontId="22" fillId="0" borderId="31" xfId="23" applyNumberFormat="1" applyFont="1" applyFill="1" applyBorder="1" applyAlignment="1" applyProtection="1">
      <alignment horizontal="left" vertical="center" shrinkToFit="1"/>
      <protection locked="0"/>
    </xf>
    <xf numFmtId="49" fontId="22" fillId="0" borderId="32" xfId="23" applyNumberFormat="1" applyFont="1" applyFill="1" applyBorder="1" applyAlignment="1" applyProtection="1">
      <alignment horizontal="left" vertical="center" shrinkToFit="1"/>
      <protection locked="0"/>
    </xf>
    <xf numFmtId="0" fontId="87" fillId="0" borderId="0" xfId="23" applyFont="1" applyFill="1" applyAlignment="1" applyProtection="1">
      <alignment horizontal="center" vertical="center"/>
    </xf>
    <xf numFmtId="49" fontId="34" fillId="0" borderId="5" xfId="23" applyNumberFormat="1" applyFont="1" applyFill="1" applyBorder="1" applyAlignment="1" applyProtection="1">
      <alignment horizontal="center" vertical="center" textRotation="255"/>
    </xf>
    <xf numFmtId="0" fontId="22" fillId="4" borderId="27" xfId="23" applyFont="1" applyFill="1" applyBorder="1" applyAlignment="1" applyProtection="1">
      <alignment horizontal="center" vertical="center"/>
    </xf>
    <xf numFmtId="0" fontId="22" fillId="4" borderId="28" xfId="23" applyFont="1" applyFill="1" applyBorder="1" applyAlignment="1" applyProtection="1">
      <alignment horizontal="center" vertical="center"/>
    </xf>
    <xf numFmtId="0" fontId="22" fillId="4" borderId="70" xfId="23" applyFont="1" applyFill="1" applyBorder="1" applyAlignment="1" applyProtection="1">
      <alignment horizontal="center" vertical="center"/>
    </xf>
    <xf numFmtId="0" fontId="22" fillId="4" borderId="30" xfId="23" applyFont="1" applyFill="1" applyBorder="1" applyAlignment="1" applyProtection="1">
      <alignment horizontal="center" vertical="center"/>
    </xf>
    <xf numFmtId="0" fontId="22" fillId="4" borderId="69" xfId="23" applyFont="1" applyFill="1" applyBorder="1" applyAlignment="1" applyProtection="1">
      <alignment horizontal="center" vertical="center"/>
    </xf>
    <xf numFmtId="0" fontId="22" fillId="4" borderId="7" xfId="23" applyFont="1" applyFill="1" applyBorder="1" applyAlignment="1" applyProtection="1">
      <alignment horizontal="center" vertical="center"/>
    </xf>
    <xf numFmtId="0" fontId="22" fillId="4" borderId="8" xfId="23" applyFont="1" applyFill="1" applyBorder="1" applyAlignment="1" applyProtection="1">
      <alignment horizontal="center" vertical="center"/>
    </xf>
    <xf numFmtId="0" fontId="22" fillId="4" borderId="7" xfId="23" applyFont="1" applyFill="1" applyBorder="1" applyAlignment="1" applyProtection="1">
      <alignment horizontal="center" vertical="center" wrapText="1"/>
    </xf>
    <xf numFmtId="0" fontId="22" fillId="4" borderId="8" xfId="23" applyFont="1" applyFill="1" applyBorder="1" applyAlignment="1" applyProtection="1">
      <alignment horizontal="center" vertical="center" wrapText="1"/>
    </xf>
    <xf numFmtId="49" fontId="22" fillId="0" borderId="2" xfId="23" applyNumberFormat="1" applyFont="1" applyFill="1" applyBorder="1" applyAlignment="1" applyProtection="1">
      <alignment horizontal="left" vertical="center" shrinkToFit="1"/>
      <protection locked="0"/>
    </xf>
    <xf numFmtId="0" fontId="22" fillId="4" borderId="63" xfId="23" applyFont="1" applyFill="1" applyBorder="1" applyAlignment="1" applyProtection="1">
      <alignment horizontal="center" vertical="center"/>
    </xf>
    <xf numFmtId="0" fontId="22" fillId="4" borderId="64" xfId="23" applyFont="1" applyFill="1" applyBorder="1" applyAlignment="1" applyProtection="1">
      <alignment horizontal="center" vertical="center"/>
    </xf>
    <xf numFmtId="0" fontId="22" fillId="4" borderId="65" xfId="23" applyFont="1" applyFill="1" applyBorder="1" applyAlignment="1" applyProtection="1">
      <alignment horizontal="center" vertical="center"/>
    </xf>
    <xf numFmtId="49" fontId="22" fillId="0" borderId="37" xfId="23" applyNumberFormat="1" applyFont="1" applyFill="1" applyBorder="1" applyAlignment="1" applyProtection="1">
      <alignment horizontal="left" vertical="center" shrinkToFit="1"/>
      <protection locked="0"/>
    </xf>
    <xf numFmtId="49" fontId="22" fillId="0" borderId="16" xfId="3" applyNumberFormat="1" applyFont="1" applyFill="1" applyBorder="1" applyAlignment="1" applyProtection="1">
      <alignment horizontal="left" vertical="center" shrinkToFit="1"/>
      <protection locked="0"/>
    </xf>
    <xf numFmtId="49" fontId="22" fillId="0" borderId="9" xfId="3" applyNumberFormat="1" applyFont="1" applyFill="1" applyBorder="1" applyAlignment="1" applyProtection="1">
      <alignment horizontal="left" vertical="center" shrinkToFit="1"/>
      <protection locked="0"/>
    </xf>
    <xf numFmtId="0" fontId="22" fillId="4" borderId="2" xfId="58" applyFont="1" applyFill="1" applyBorder="1" applyAlignment="1" applyProtection="1">
      <alignment horizontal="center" vertical="center" shrinkToFit="1"/>
    </xf>
    <xf numFmtId="0" fontId="22" fillId="0" borderId="16" xfId="58" applyFont="1" applyFill="1" applyBorder="1" applyAlignment="1" applyProtection="1">
      <alignment horizontal="left" vertical="center" shrinkToFit="1"/>
      <protection locked="0"/>
    </xf>
    <xf numFmtId="0" fontId="22" fillId="0" borderId="9" xfId="58" applyFont="1" applyFill="1" applyBorder="1" applyAlignment="1" applyProtection="1">
      <alignment horizontal="left" vertical="center" shrinkToFit="1"/>
      <protection locked="0"/>
    </xf>
    <xf numFmtId="0" fontId="22" fillId="0" borderId="3" xfId="58" applyFont="1" applyFill="1" applyBorder="1" applyAlignment="1" applyProtection="1">
      <alignment horizontal="left" vertical="center" shrinkToFit="1"/>
      <protection locked="0"/>
    </xf>
    <xf numFmtId="49" fontId="22" fillId="0" borderId="3" xfId="3" applyNumberFormat="1" applyFont="1" applyFill="1" applyBorder="1" applyAlignment="1" applyProtection="1">
      <alignment horizontal="left" vertical="center" shrinkToFit="1"/>
      <protection locked="0"/>
    </xf>
    <xf numFmtId="0" fontId="22" fillId="4" borderId="16" xfId="23" applyFont="1" applyFill="1" applyBorder="1" applyAlignment="1" applyProtection="1">
      <alignment horizontal="center" vertical="center"/>
    </xf>
    <xf numFmtId="0" fontId="22" fillId="4" borderId="9" xfId="23" applyFont="1" applyFill="1" applyBorder="1" applyAlignment="1" applyProtection="1">
      <alignment horizontal="center" vertical="center"/>
    </xf>
    <xf numFmtId="0" fontId="22" fillId="4" borderId="3" xfId="23" applyFont="1" applyFill="1" applyBorder="1" applyAlignment="1" applyProtection="1">
      <alignment horizontal="center" vertical="center"/>
    </xf>
    <xf numFmtId="0" fontId="63" fillId="0" borderId="16" xfId="23" applyFont="1" applyFill="1" applyBorder="1" applyAlignment="1" applyProtection="1">
      <alignment horizontal="center" vertical="center" shrinkToFit="1"/>
      <protection locked="0"/>
    </xf>
    <xf numFmtId="0" fontId="63" fillId="0" borderId="9" xfId="23" applyFont="1" applyFill="1" applyBorder="1" applyAlignment="1" applyProtection="1">
      <alignment horizontal="center" vertical="center" shrinkToFit="1"/>
      <protection locked="0"/>
    </xf>
    <xf numFmtId="0" fontId="63" fillId="0" borderId="3" xfId="23" applyFont="1" applyFill="1" applyBorder="1" applyAlignment="1" applyProtection="1">
      <alignment horizontal="center" vertical="center" shrinkToFit="1"/>
      <protection locked="0"/>
    </xf>
    <xf numFmtId="0" fontId="63" fillId="0" borderId="2" xfId="23" applyFont="1" applyFill="1" applyBorder="1" applyAlignment="1" applyProtection="1">
      <alignment horizontal="center" vertical="center" shrinkToFit="1"/>
      <protection locked="0"/>
    </xf>
    <xf numFmtId="0" fontId="63" fillId="0" borderId="16" xfId="23" applyFont="1" applyFill="1" applyBorder="1" applyAlignment="1" applyProtection="1">
      <alignment vertical="center" shrinkToFit="1"/>
      <protection locked="0"/>
    </xf>
    <xf numFmtId="0" fontId="63" fillId="0" borderId="9" xfId="23" applyFont="1" applyFill="1" applyBorder="1" applyAlignment="1" applyProtection="1">
      <alignment vertical="center" shrinkToFit="1"/>
      <protection locked="0"/>
    </xf>
    <xf numFmtId="0" fontId="63" fillId="0" borderId="3" xfId="23" applyFont="1" applyFill="1" applyBorder="1" applyAlignment="1" applyProtection="1">
      <alignment vertical="center" shrinkToFit="1"/>
      <protection locked="0"/>
    </xf>
    <xf numFmtId="0" fontId="64" fillId="4" borderId="7" xfId="23" applyFont="1" applyFill="1" applyBorder="1" applyAlignment="1" applyProtection="1">
      <alignment horizontal="center" vertical="center" wrapText="1"/>
    </xf>
    <xf numFmtId="0" fontId="64" fillId="4" borderId="8" xfId="23" applyFont="1" applyFill="1" applyBorder="1" applyAlignment="1" applyProtection="1">
      <alignment horizontal="center" vertical="center" wrapText="1"/>
    </xf>
    <xf numFmtId="0" fontId="64" fillId="4" borderId="1" xfId="23" applyFont="1" applyFill="1" applyBorder="1" applyAlignment="1" applyProtection="1">
      <alignment horizontal="center" vertical="center" wrapText="1"/>
    </xf>
    <xf numFmtId="0" fontId="64" fillId="4" borderId="6" xfId="23" applyFont="1" applyFill="1" applyBorder="1" applyAlignment="1" applyProtection="1">
      <alignment horizontal="center" vertical="center" wrapText="1"/>
    </xf>
    <xf numFmtId="0" fontId="64" fillId="4" borderId="0" xfId="23" applyFont="1" applyFill="1" applyBorder="1" applyAlignment="1" applyProtection="1">
      <alignment horizontal="center" vertical="center" wrapText="1"/>
    </xf>
    <xf numFmtId="0" fontId="64" fillId="4" borderId="5" xfId="23" applyFont="1" applyFill="1" applyBorder="1" applyAlignment="1" applyProtection="1">
      <alignment horizontal="center" vertical="center" wrapText="1"/>
    </xf>
    <xf numFmtId="0" fontId="64" fillId="4" borderId="10" xfId="23" applyFont="1" applyFill="1" applyBorder="1" applyAlignment="1" applyProtection="1">
      <alignment horizontal="center" vertical="center" wrapText="1"/>
    </xf>
    <xf numFmtId="0" fontId="64" fillId="4" borderId="18" xfId="23" applyFont="1" applyFill="1" applyBorder="1" applyAlignment="1" applyProtection="1">
      <alignment horizontal="center" vertical="center" wrapText="1"/>
    </xf>
    <xf numFmtId="0" fontId="64" fillId="4" borderId="4" xfId="23" applyFont="1" applyFill="1" applyBorder="1" applyAlignment="1" applyProtection="1">
      <alignment horizontal="center" vertical="center" wrapText="1"/>
    </xf>
    <xf numFmtId="49" fontId="63" fillId="0" borderId="16" xfId="23" applyNumberFormat="1" applyFont="1" applyFill="1" applyBorder="1" applyAlignment="1" applyProtection="1">
      <alignment vertical="center" shrinkToFit="1"/>
      <protection locked="0"/>
    </xf>
    <xf numFmtId="49" fontId="63" fillId="0" borderId="9" xfId="23" applyNumberFormat="1" applyFont="1" applyFill="1" applyBorder="1" applyAlignment="1" applyProtection="1">
      <alignment vertical="center" shrinkToFit="1"/>
      <protection locked="0"/>
    </xf>
    <xf numFmtId="49" fontId="63" fillId="0" borderId="3" xfId="23" applyNumberFormat="1" applyFont="1" applyFill="1" applyBorder="1" applyAlignment="1" applyProtection="1">
      <alignment vertical="center" shrinkToFit="1"/>
      <protection locked="0"/>
    </xf>
    <xf numFmtId="0" fontId="64" fillId="4" borderId="2" xfId="23" applyFont="1" applyFill="1" applyBorder="1" applyAlignment="1" applyProtection="1">
      <alignment horizontal="center" vertical="center" wrapText="1"/>
    </xf>
    <xf numFmtId="0" fontId="69" fillId="4" borderId="7" xfId="23" applyFont="1" applyFill="1" applyBorder="1" applyAlignment="1" applyProtection="1">
      <alignment horizontal="center" vertical="center" wrapText="1"/>
    </xf>
    <xf numFmtId="0" fontId="69" fillId="4" borderId="8" xfId="23" applyFont="1" applyFill="1" applyBorder="1" applyAlignment="1" applyProtection="1">
      <alignment horizontal="center" vertical="center" wrapText="1"/>
    </xf>
    <xf numFmtId="0" fontId="69" fillId="4" borderId="1" xfId="23" applyFont="1" applyFill="1" applyBorder="1" applyAlignment="1" applyProtection="1">
      <alignment horizontal="center" vertical="center" wrapText="1"/>
    </xf>
    <xf numFmtId="0" fontId="69" fillId="4" borderId="6" xfId="23" applyFont="1" applyFill="1" applyBorder="1" applyAlignment="1" applyProtection="1">
      <alignment horizontal="center" vertical="center" wrapText="1"/>
    </xf>
    <xf numFmtId="0" fontId="69" fillId="4" borderId="0" xfId="23" applyFont="1" applyFill="1" applyBorder="1" applyAlignment="1" applyProtection="1">
      <alignment horizontal="center" vertical="center" wrapText="1"/>
    </xf>
    <xf numFmtId="0" fontId="69" fillId="4" borderId="5" xfId="23" applyFont="1" applyFill="1" applyBorder="1" applyAlignment="1" applyProtection="1">
      <alignment horizontal="center" vertical="center" wrapText="1"/>
    </xf>
    <xf numFmtId="0" fontId="69" fillId="4" borderId="10" xfId="23" applyFont="1" applyFill="1" applyBorder="1" applyAlignment="1" applyProtection="1">
      <alignment horizontal="center" vertical="center" wrapText="1"/>
    </xf>
    <xf numFmtId="0" fontId="69" fillId="4" borderId="18" xfId="23" applyFont="1" applyFill="1" applyBorder="1" applyAlignment="1" applyProtection="1">
      <alignment horizontal="center" vertical="center" wrapText="1"/>
    </xf>
    <xf numFmtId="0" fontId="69" fillId="4" borderId="4" xfId="23" applyFont="1" applyFill="1" applyBorder="1" applyAlignment="1" applyProtection="1">
      <alignment horizontal="center" vertical="center" wrapText="1"/>
    </xf>
    <xf numFmtId="38" fontId="14" fillId="0" borderId="16" xfId="65" applyFont="1" applyFill="1" applyBorder="1" applyAlignment="1" applyProtection="1">
      <alignment horizontal="right" vertical="center" shrinkToFit="1"/>
      <protection locked="0"/>
    </xf>
    <xf numFmtId="38" fontId="14" fillId="0" borderId="9" xfId="65" applyFont="1" applyFill="1" applyBorder="1" applyAlignment="1" applyProtection="1">
      <alignment horizontal="right" vertical="center" shrinkToFit="1"/>
      <protection locked="0"/>
    </xf>
    <xf numFmtId="38" fontId="14" fillId="0" borderId="3" xfId="65" applyFont="1" applyFill="1" applyBorder="1" applyAlignment="1" applyProtection="1">
      <alignment horizontal="right" vertical="center" shrinkToFit="1"/>
      <protection locked="0"/>
    </xf>
    <xf numFmtId="38" fontId="14" fillId="0" borderId="56" xfId="65" applyFont="1" applyFill="1" applyBorder="1" applyAlignment="1" applyProtection="1">
      <alignment horizontal="right" vertical="center" shrinkToFit="1"/>
      <protection hidden="1"/>
    </xf>
    <xf numFmtId="38" fontId="14" fillId="0" borderId="47" xfId="65" applyFont="1" applyFill="1" applyBorder="1" applyAlignment="1" applyProtection="1">
      <alignment horizontal="right" vertical="center" shrinkToFit="1"/>
      <protection hidden="1"/>
    </xf>
    <xf numFmtId="38" fontId="14" fillId="0" borderId="48" xfId="65" applyFont="1" applyFill="1" applyBorder="1" applyAlignment="1" applyProtection="1">
      <alignment horizontal="right" vertical="center" shrinkToFit="1"/>
      <protection hidden="1"/>
    </xf>
    <xf numFmtId="38" fontId="14" fillId="0" borderId="54" xfId="65" applyFont="1" applyFill="1" applyBorder="1" applyAlignment="1" applyProtection="1">
      <alignment horizontal="right" vertical="center" shrinkToFit="1"/>
      <protection locked="0"/>
    </xf>
    <xf numFmtId="38" fontId="14" fillId="0" borderId="59" xfId="65" applyFont="1" applyFill="1" applyBorder="1" applyAlignment="1" applyProtection="1">
      <alignment horizontal="right" vertical="center" shrinkToFit="1"/>
      <protection locked="0"/>
    </xf>
    <xf numFmtId="38" fontId="14" fillId="0" borderId="79" xfId="65" applyFont="1" applyFill="1" applyBorder="1" applyAlignment="1" applyProtection="1">
      <alignment horizontal="right" vertical="center" shrinkToFit="1"/>
      <protection locked="0"/>
    </xf>
    <xf numFmtId="38" fontId="14" fillId="0" borderId="72" xfId="65" applyFont="1" applyFill="1" applyBorder="1" applyAlignment="1" applyProtection="1">
      <alignment horizontal="right" vertical="center" shrinkToFit="1"/>
      <protection hidden="1"/>
    </xf>
    <xf numFmtId="38" fontId="14" fillId="0" borderId="103" xfId="65" applyFont="1" applyFill="1" applyBorder="1" applyAlignment="1" applyProtection="1">
      <alignment horizontal="right" vertical="center" shrinkToFit="1"/>
      <protection hidden="1"/>
    </xf>
    <xf numFmtId="38" fontId="14" fillId="0" borderId="73" xfId="65" applyFont="1" applyFill="1" applyBorder="1" applyAlignment="1" applyProtection="1">
      <alignment horizontal="right" vertical="center" shrinkToFit="1"/>
      <protection hidden="1"/>
    </xf>
    <xf numFmtId="0" fontId="12" fillId="0" borderId="20" xfId="23" applyFont="1" applyFill="1" applyBorder="1" applyAlignment="1" applyProtection="1">
      <alignment horizontal="center" vertical="center" shrinkToFit="1"/>
      <protection locked="0"/>
    </xf>
    <xf numFmtId="0" fontId="12" fillId="0" borderId="25" xfId="23" applyFont="1" applyFill="1" applyBorder="1" applyAlignment="1" applyProtection="1">
      <alignment horizontal="center" vertical="center" shrinkToFit="1"/>
      <protection locked="0"/>
    </xf>
    <xf numFmtId="38" fontId="14" fillId="0" borderId="188" xfId="65" applyFont="1" applyFill="1" applyBorder="1" applyAlignment="1" applyProtection="1">
      <alignment horizontal="right" vertical="center" shrinkToFit="1"/>
      <protection hidden="1"/>
    </xf>
    <xf numFmtId="38" fontId="14" fillId="0" borderId="41" xfId="65" applyFont="1" applyFill="1" applyBorder="1" applyAlignment="1" applyProtection="1">
      <alignment horizontal="right" vertical="center" shrinkToFit="1"/>
      <protection hidden="1"/>
    </xf>
    <xf numFmtId="38" fontId="14" fillId="0" borderId="50" xfId="65" applyFont="1" applyFill="1" applyBorder="1" applyAlignment="1" applyProtection="1">
      <alignment horizontal="right" vertical="center" shrinkToFit="1"/>
      <protection hidden="1"/>
    </xf>
    <xf numFmtId="38" fontId="14" fillId="0" borderId="189" xfId="65" applyFont="1" applyFill="1" applyBorder="1" applyAlignment="1" applyProtection="1">
      <alignment horizontal="right" vertical="center" shrinkToFit="1"/>
      <protection hidden="1"/>
    </xf>
    <xf numFmtId="38" fontId="62" fillId="0" borderId="16" xfId="65" applyFont="1" applyBorder="1" applyAlignment="1" applyProtection="1">
      <alignment horizontal="right" vertical="center" shrinkToFit="1"/>
    </xf>
    <xf numFmtId="38" fontId="62" fillId="0" borderId="9" xfId="65" applyFont="1" applyBorder="1" applyAlignment="1" applyProtection="1">
      <alignment horizontal="right" vertical="center" shrinkToFit="1"/>
    </xf>
    <xf numFmtId="38" fontId="62" fillId="0" borderId="45" xfId="65" applyFont="1" applyBorder="1" applyAlignment="1" applyProtection="1">
      <alignment horizontal="right" vertical="center" shrinkToFit="1"/>
    </xf>
    <xf numFmtId="49" fontId="14" fillId="0" borderId="18" xfId="23" applyNumberFormat="1" applyFont="1" applyFill="1" applyBorder="1" applyAlignment="1" applyProtection="1">
      <alignment horizontal="center" vertical="center" shrinkToFit="1"/>
    </xf>
    <xf numFmtId="49" fontId="14" fillId="0" borderId="9" xfId="23" applyNumberFormat="1" applyFont="1" applyFill="1" applyBorder="1" applyAlignment="1" applyProtection="1">
      <alignment horizontal="center" vertical="center" shrinkToFit="1"/>
    </xf>
    <xf numFmtId="0" fontId="12" fillId="0" borderId="17" xfId="23" applyFont="1" applyFill="1" applyBorder="1" applyAlignment="1" applyProtection="1">
      <alignment vertical="center" shrinkToFit="1"/>
      <protection locked="0"/>
    </xf>
    <xf numFmtId="0" fontId="12" fillId="0" borderId="19" xfId="23" applyFont="1" applyFill="1" applyBorder="1" applyAlignment="1" applyProtection="1">
      <alignment vertical="center" shrinkToFit="1"/>
      <protection locked="0"/>
    </xf>
    <xf numFmtId="0" fontId="12" fillId="0" borderId="21" xfId="23" applyFont="1" applyFill="1" applyBorder="1" applyAlignment="1" applyProtection="1">
      <alignment vertical="center" shrinkToFit="1"/>
      <protection locked="0"/>
    </xf>
    <xf numFmtId="0" fontId="12" fillId="0" borderId="17" xfId="23" applyFont="1" applyFill="1" applyBorder="1" applyAlignment="1" applyProtection="1">
      <alignment horizontal="center" vertical="center" shrinkToFit="1"/>
      <protection locked="0"/>
    </xf>
    <xf numFmtId="0" fontId="12" fillId="0" borderId="21" xfId="23" applyFont="1" applyFill="1" applyBorder="1" applyAlignment="1" applyProtection="1">
      <alignment horizontal="center" vertical="center" shrinkToFit="1"/>
      <protection locked="0"/>
    </xf>
    <xf numFmtId="0" fontId="12" fillId="0" borderId="15" xfId="23" applyFont="1" applyFill="1" applyBorder="1" applyAlignment="1" applyProtection="1">
      <alignment horizontal="center" vertical="center" shrinkToFit="1"/>
      <protection locked="0"/>
    </xf>
    <xf numFmtId="0" fontId="12" fillId="0" borderId="22" xfId="23" applyFont="1" applyFill="1" applyBorder="1" applyAlignment="1" applyProtection="1">
      <alignment horizontal="center" vertical="center" shrinkToFit="1"/>
      <protection locked="0"/>
    </xf>
    <xf numFmtId="0" fontId="12" fillId="0" borderId="15" xfId="23" applyFont="1" applyFill="1" applyBorder="1" applyAlignment="1" applyProtection="1">
      <alignment vertical="center" shrinkToFit="1"/>
      <protection locked="0"/>
    </xf>
    <xf numFmtId="0" fontId="12" fillId="0" borderId="23" xfId="23" applyFont="1" applyFill="1" applyBorder="1" applyAlignment="1" applyProtection="1">
      <alignment vertical="center" shrinkToFit="1"/>
      <protection locked="0"/>
    </xf>
    <xf numFmtId="0" fontId="12" fillId="0" borderId="22" xfId="23" applyFont="1" applyFill="1" applyBorder="1" applyAlignment="1" applyProtection="1">
      <alignment vertical="center" shrinkToFit="1"/>
      <protection locked="0"/>
    </xf>
    <xf numFmtId="38" fontId="14" fillId="0" borderId="16" xfId="65" applyFont="1" applyFill="1" applyBorder="1" applyAlignment="1" applyProtection="1">
      <alignment horizontal="right" vertical="center" shrinkToFit="1"/>
    </xf>
    <xf numFmtId="38" fontId="14" fillId="0" borderId="9" xfId="65" applyFont="1" applyFill="1" applyBorder="1" applyAlignment="1" applyProtection="1">
      <alignment horizontal="right" vertical="center" shrinkToFit="1"/>
    </xf>
    <xf numFmtId="38" fontId="14" fillId="0" borderId="3" xfId="65" applyFont="1" applyFill="1" applyBorder="1" applyAlignment="1" applyProtection="1">
      <alignment horizontal="right" vertical="center" shrinkToFit="1"/>
    </xf>
    <xf numFmtId="0" fontId="129" fillId="0" borderId="7" xfId="0" applyFont="1" applyFill="1" applyBorder="1" applyAlignment="1" applyProtection="1">
      <alignment vertical="center" wrapText="1"/>
      <protection locked="0"/>
    </xf>
    <xf numFmtId="0" fontId="62" fillId="0" borderId="8" xfId="0" applyFont="1" applyFill="1" applyBorder="1" applyAlignment="1" applyProtection="1">
      <alignment vertical="center" wrapText="1"/>
      <protection locked="0"/>
    </xf>
    <xf numFmtId="0" fontId="62" fillId="0" borderId="1" xfId="0" applyFont="1" applyFill="1" applyBorder="1" applyAlignment="1" applyProtection="1">
      <alignment vertical="center" wrapText="1"/>
      <protection locked="0"/>
    </xf>
    <xf numFmtId="0" fontId="62" fillId="0" borderId="6"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62" fillId="0" borderId="5" xfId="0" applyFont="1" applyFill="1" applyBorder="1" applyAlignment="1" applyProtection="1">
      <alignment vertical="center" wrapText="1"/>
      <protection locked="0"/>
    </xf>
    <xf numFmtId="0" fontId="62" fillId="0" borderId="10" xfId="0" applyFont="1" applyFill="1" applyBorder="1" applyAlignment="1" applyProtection="1">
      <alignment vertical="center" wrapText="1"/>
      <protection locked="0"/>
    </xf>
    <xf numFmtId="0" fontId="62" fillId="0" borderId="18" xfId="0" applyFont="1" applyFill="1" applyBorder="1" applyAlignment="1" applyProtection="1">
      <alignment vertical="center" wrapText="1"/>
      <protection locked="0"/>
    </xf>
    <xf numFmtId="0" fontId="62" fillId="0" borderId="4" xfId="0" applyFont="1" applyFill="1" applyBorder="1" applyAlignment="1" applyProtection="1">
      <alignment vertical="center" wrapText="1"/>
      <protection locked="0"/>
    </xf>
    <xf numFmtId="38" fontId="86" fillId="8" borderId="16" xfId="13" applyFont="1" applyFill="1" applyBorder="1" applyAlignment="1" applyProtection="1">
      <alignment horizontal="center" vertical="center"/>
    </xf>
    <xf numFmtId="38" fontId="86" fillId="8" borderId="9" xfId="13" applyFont="1" applyFill="1" applyBorder="1" applyAlignment="1" applyProtection="1">
      <alignment horizontal="center" vertical="center"/>
    </xf>
    <xf numFmtId="38" fontId="86" fillId="8" borderId="45" xfId="13" applyFont="1" applyFill="1" applyBorder="1" applyAlignment="1" applyProtection="1">
      <alignment horizontal="center" vertical="center"/>
    </xf>
    <xf numFmtId="38" fontId="12" fillId="6" borderId="27" xfId="13" applyFont="1" applyFill="1" applyBorder="1" applyAlignment="1" applyProtection="1">
      <alignment horizontal="center" vertical="center"/>
    </xf>
    <xf numFmtId="38" fontId="12" fillId="6" borderId="28" xfId="13" applyFont="1" applyFill="1" applyBorder="1" applyAlignment="1" applyProtection="1">
      <alignment horizontal="center" vertical="center"/>
    </xf>
    <xf numFmtId="38" fontId="12" fillId="6" borderId="127" xfId="13" applyFont="1" applyFill="1" applyBorder="1" applyAlignment="1" applyProtection="1">
      <alignment horizontal="center" vertical="center"/>
    </xf>
    <xf numFmtId="38" fontId="14" fillId="0" borderId="16" xfId="65" applyFont="1" applyFill="1" applyBorder="1" applyAlignment="1" applyProtection="1">
      <alignment horizontal="right" vertical="center" shrinkToFit="1"/>
      <protection hidden="1"/>
    </xf>
    <xf numFmtId="38" fontId="14" fillId="0" borderId="9" xfId="65" applyFont="1" applyFill="1" applyBorder="1" applyAlignment="1" applyProtection="1">
      <alignment horizontal="right" vertical="center" shrinkToFit="1"/>
      <protection hidden="1"/>
    </xf>
    <xf numFmtId="38" fontId="14" fillId="0" borderId="45" xfId="65" applyFont="1" applyFill="1" applyBorder="1" applyAlignment="1" applyProtection="1">
      <alignment horizontal="right" vertical="center" shrinkToFit="1"/>
      <protection hidden="1"/>
    </xf>
    <xf numFmtId="0" fontId="15" fillId="8" borderId="101" xfId="23" applyFont="1" applyFill="1" applyBorder="1" applyAlignment="1" applyProtection="1">
      <alignment horizontal="center" vertical="center"/>
    </xf>
    <xf numFmtId="0" fontId="15" fillId="8" borderId="49" xfId="23" applyFont="1" applyFill="1" applyBorder="1" applyAlignment="1" applyProtection="1">
      <alignment horizontal="center" vertical="center"/>
    </xf>
    <xf numFmtId="0" fontId="15" fillId="8" borderId="98" xfId="23" applyFont="1" applyFill="1" applyBorder="1" applyAlignment="1" applyProtection="1">
      <alignment horizontal="center" vertical="center"/>
    </xf>
    <xf numFmtId="0" fontId="15" fillId="8" borderId="0" xfId="23" applyFont="1" applyFill="1" applyBorder="1" applyAlignment="1" applyProtection="1">
      <alignment horizontal="center" vertical="center"/>
    </xf>
    <xf numFmtId="0" fontId="15" fillId="8" borderId="103" xfId="23" applyFont="1" applyFill="1" applyBorder="1" applyAlignment="1" applyProtection="1">
      <alignment horizontal="center" vertical="center"/>
    </xf>
    <xf numFmtId="0" fontId="15" fillId="8" borderId="73" xfId="23" applyFont="1" applyFill="1" applyBorder="1" applyAlignment="1" applyProtection="1">
      <alignment horizontal="center" vertical="center"/>
    </xf>
    <xf numFmtId="38" fontId="14" fillId="0" borderId="72" xfId="65" applyFont="1" applyFill="1" applyBorder="1" applyAlignment="1" applyProtection="1">
      <alignment horizontal="right" vertical="center" shrinkToFit="1"/>
      <protection locked="0"/>
    </xf>
    <xf numFmtId="38" fontId="14" fillId="0" borderId="103" xfId="65" applyFont="1" applyFill="1" applyBorder="1" applyAlignment="1" applyProtection="1">
      <alignment horizontal="right" vertical="center" shrinkToFit="1"/>
      <protection locked="0"/>
    </xf>
    <xf numFmtId="38" fontId="14" fillId="0" borderId="71" xfId="65" applyFont="1" applyFill="1" applyBorder="1" applyAlignment="1" applyProtection="1">
      <alignment horizontal="right" vertical="center" shrinkToFit="1"/>
      <protection locked="0"/>
    </xf>
    <xf numFmtId="0" fontId="12" fillId="4" borderId="40" xfId="23" applyFont="1" applyFill="1" applyBorder="1" applyAlignment="1" applyProtection="1">
      <alignment horizontal="center" vertical="center"/>
    </xf>
    <xf numFmtId="0" fontId="12" fillId="4" borderId="41" xfId="23" applyFont="1" applyFill="1" applyBorder="1" applyAlignment="1" applyProtection="1">
      <alignment horizontal="center" vertical="center"/>
    </xf>
    <xf numFmtId="0" fontId="12" fillId="6" borderId="101" xfId="23" applyFont="1" applyFill="1" applyBorder="1" applyAlignment="1" applyProtection="1">
      <alignment horizontal="center" vertical="center" wrapText="1"/>
    </xf>
    <xf numFmtId="0" fontId="12" fillId="6" borderId="49" xfId="23" applyFont="1" applyFill="1" applyBorder="1" applyAlignment="1" applyProtection="1">
      <alignment horizontal="center" vertical="center" wrapText="1"/>
    </xf>
    <xf numFmtId="0" fontId="12" fillId="6" borderId="102" xfId="23" applyFont="1" applyFill="1" applyBorder="1" applyAlignment="1" applyProtection="1">
      <alignment horizontal="center" vertical="center" wrapText="1"/>
    </xf>
    <xf numFmtId="0" fontId="12" fillId="6" borderId="98" xfId="23" applyFont="1" applyFill="1" applyBorder="1" applyAlignment="1" applyProtection="1">
      <alignment horizontal="center" vertical="center" wrapText="1"/>
    </xf>
    <xf numFmtId="0" fontId="12" fillId="6" borderId="0" xfId="23" applyFont="1" applyFill="1" applyBorder="1" applyAlignment="1" applyProtection="1">
      <alignment horizontal="center" vertical="center" wrapText="1"/>
    </xf>
    <xf numFmtId="0" fontId="12" fillId="6" borderId="5" xfId="23" applyFont="1" applyFill="1" applyBorder="1" applyAlignment="1" applyProtection="1">
      <alignment horizontal="center" vertical="center" wrapText="1"/>
    </xf>
    <xf numFmtId="0" fontId="12" fillId="6" borderId="99" xfId="23" applyFont="1" applyFill="1" applyBorder="1" applyAlignment="1" applyProtection="1">
      <alignment horizontal="center" vertical="center" wrapText="1"/>
    </xf>
    <xf numFmtId="0" fontId="12" fillId="6" borderId="39" xfId="23" applyFont="1" applyFill="1" applyBorder="1" applyAlignment="1" applyProtection="1">
      <alignment horizontal="center" vertical="center" wrapText="1"/>
    </xf>
    <xf numFmtId="0" fontId="12" fillId="6" borderId="100" xfId="23" applyFont="1" applyFill="1" applyBorder="1" applyAlignment="1" applyProtection="1">
      <alignment horizontal="center" vertical="center" wrapText="1"/>
    </xf>
    <xf numFmtId="0" fontId="12" fillId="7" borderId="101" xfId="23" applyFont="1" applyFill="1" applyBorder="1" applyAlignment="1" applyProtection="1">
      <alignment horizontal="center" vertical="center" wrapText="1"/>
    </xf>
    <xf numFmtId="0" fontId="12" fillId="7" borderId="49" xfId="23" applyFont="1" applyFill="1" applyBorder="1" applyAlignment="1" applyProtection="1">
      <alignment horizontal="center" vertical="center" wrapText="1"/>
    </xf>
    <xf numFmtId="0" fontId="12" fillId="7" borderId="102" xfId="23" applyFont="1" applyFill="1" applyBorder="1" applyAlignment="1" applyProtection="1">
      <alignment horizontal="center" vertical="center" wrapText="1"/>
    </xf>
    <xf numFmtId="0" fontId="12" fillId="7" borderId="98" xfId="23" applyFont="1" applyFill="1" applyBorder="1" applyAlignment="1" applyProtection="1">
      <alignment horizontal="center" vertical="center" wrapText="1"/>
    </xf>
    <xf numFmtId="0" fontId="12" fillId="7" borderId="0" xfId="23" applyFont="1" applyFill="1" applyBorder="1" applyAlignment="1" applyProtection="1">
      <alignment horizontal="center" vertical="center" wrapText="1"/>
    </xf>
    <xf numFmtId="0" fontId="12" fillId="7" borderId="5" xfId="23" applyFont="1" applyFill="1" applyBorder="1" applyAlignment="1" applyProtection="1">
      <alignment horizontal="center" vertical="center" wrapText="1"/>
    </xf>
    <xf numFmtId="49" fontId="14" fillId="4" borderId="16" xfId="23" applyNumberFormat="1" applyFont="1" applyFill="1" applyBorder="1" applyAlignment="1" applyProtection="1">
      <alignment horizontal="center" vertical="center" shrinkToFit="1"/>
    </xf>
    <xf numFmtId="49" fontId="14" fillId="4" borderId="9" xfId="23" applyNumberFormat="1" applyFont="1" applyFill="1" applyBorder="1" applyAlignment="1" applyProtection="1">
      <alignment horizontal="center" vertical="center" shrinkToFit="1"/>
    </xf>
    <xf numFmtId="49" fontId="14" fillId="4" borderId="3" xfId="23" applyNumberFormat="1" applyFont="1" applyFill="1" applyBorder="1" applyAlignment="1" applyProtection="1">
      <alignment horizontal="center" vertical="center" shrinkToFit="1"/>
    </xf>
    <xf numFmtId="49" fontId="14" fillId="4" borderId="55" xfId="23" applyNumberFormat="1" applyFont="1" applyFill="1" applyBorder="1" applyAlignment="1" applyProtection="1">
      <alignment horizontal="center" vertical="center" shrinkToFit="1"/>
    </xf>
    <xf numFmtId="49" fontId="14" fillId="4" borderId="39" xfId="23" applyNumberFormat="1" applyFont="1" applyFill="1" applyBorder="1" applyAlignment="1" applyProtection="1">
      <alignment horizontal="center" vertical="center" shrinkToFit="1"/>
    </xf>
    <xf numFmtId="49" fontId="14" fillId="4" borderId="72" xfId="23" applyNumberFormat="1" applyFont="1" applyFill="1" applyBorder="1" applyAlignment="1" applyProtection="1">
      <alignment horizontal="center" vertical="center" shrinkToFit="1"/>
    </xf>
    <xf numFmtId="49" fontId="14" fillId="4" borderId="103" xfId="23" applyNumberFormat="1" applyFont="1" applyFill="1" applyBorder="1" applyAlignment="1" applyProtection="1">
      <alignment horizontal="center" vertical="center" shrinkToFit="1"/>
    </xf>
    <xf numFmtId="49" fontId="14" fillId="4" borderId="71" xfId="23" applyNumberFormat="1" applyFont="1" applyFill="1" applyBorder="1" applyAlignment="1" applyProtection="1">
      <alignment horizontal="center" vertical="center" shrinkToFit="1"/>
    </xf>
    <xf numFmtId="0" fontId="12" fillId="4" borderId="16" xfId="23" applyFont="1" applyFill="1" applyBorder="1" applyAlignment="1" applyProtection="1">
      <alignment horizontal="center" vertical="center"/>
    </xf>
    <xf numFmtId="0" fontId="12" fillId="4" borderId="9" xfId="23" applyFont="1" applyFill="1" applyBorder="1" applyAlignment="1" applyProtection="1">
      <alignment horizontal="center" vertical="center"/>
    </xf>
    <xf numFmtId="0" fontId="12" fillId="4" borderId="3" xfId="23" applyFont="1" applyFill="1" applyBorder="1" applyAlignment="1" applyProtection="1">
      <alignment horizontal="center" vertical="center"/>
    </xf>
    <xf numFmtId="2" fontId="12" fillId="0" borderId="16" xfId="23" applyNumberFormat="1" applyFont="1" applyFill="1" applyBorder="1" applyAlignment="1" applyProtection="1">
      <alignment vertical="center" shrinkToFit="1"/>
      <protection locked="0"/>
    </xf>
    <xf numFmtId="2" fontId="12" fillId="0" borderId="9" xfId="23" applyNumberFormat="1" applyFont="1" applyFill="1" applyBorder="1" applyAlignment="1" applyProtection="1">
      <alignment vertical="center" shrinkToFit="1"/>
      <protection locked="0"/>
    </xf>
    <xf numFmtId="2" fontId="12" fillId="0" borderId="3" xfId="23" applyNumberFormat="1" applyFont="1" applyFill="1" applyBorder="1" applyAlignment="1" applyProtection="1">
      <alignment vertical="center" shrinkToFit="1"/>
      <protection locked="0"/>
    </xf>
    <xf numFmtId="179" fontId="62" fillId="0" borderId="16" xfId="0" applyNumberFormat="1" applyFont="1" applyFill="1" applyBorder="1" applyAlignment="1" applyProtection="1">
      <alignment vertical="center" shrinkToFit="1"/>
    </xf>
    <xf numFmtId="179" fontId="62" fillId="0" borderId="9" xfId="0" applyNumberFormat="1" applyFont="1" applyFill="1" applyBorder="1" applyAlignment="1" applyProtection="1">
      <alignment vertical="center" shrinkToFit="1"/>
    </xf>
    <xf numFmtId="0" fontId="13" fillId="7" borderId="16" xfId="0" applyFont="1" applyFill="1" applyBorder="1" applyAlignment="1" applyProtection="1">
      <alignment horizontal="center" vertical="center"/>
    </xf>
    <xf numFmtId="0" fontId="13" fillId="7" borderId="9" xfId="0" applyFont="1" applyFill="1" applyBorder="1" applyAlignment="1" applyProtection="1">
      <alignment horizontal="center" vertical="center"/>
    </xf>
    <xf numFmtId="0" fontId="13" fillId="7" borderId="3" xfId="0" applyFont="1" applyFill="1" applyBorder="1" applyAlignment="1" applyProtection="1">
      <alignment horizontal="center" vertical="center"/>
    </xf>
    <xf numFmtId="181" fontId="62" fillId="0" borderId="10" xfId="0" applyNumberFormat="1" applyFont="1" applyBorder="1" applyAlignment="1" applyProtection="1">
      <alignment vertical="center" shrinkToFit="1"/>
      <protection locked="0"/>
    </xf>
    <xf numFmtId="181" fontId="62" fillId="0" borderId="18" xfId="0" applyNumberFormat="1" applyFont="1" applyBorder="1" applyAlignment="1" applyProtection="1">
      <alignment vertical="center" shrinkToFit="1"/>
      <protection locked="0"/>
    </xf>
    <xf numFmtId="38" fontId="14" fillId="0" borderId="79" xfId="65" applyFont="1" applyFill="1" applyBorder="1" applyAlignment="1" applyProtection="1">
      <alignment horizontal="right" vertical="center" shrinkToFit="1"/>
      <protection hidden="1"/>
    </xf>
    <xf numFmtId="38" fontId="14" fillId="0" borderId="78" xfId="65" applyFont="1" applyFill="1" applyBorder="1" applyAlignment="1" applyProtection="1">
      <alignment horizontal="right" vertical="center" shrinkToFit="1"/>
      <protection hidden="1"/>
    </xf>
    <xf numFmtId="176" fontId="15" fillId="8" borderId="59" xfId="23" applyNumberFormat="1" applyFont="1" applyFill="1" applyBorder="1" applyAlignment="1" applyProtection="1">
      <alignment horizontal="center" vertical="center"/>
    </xf>
    <xf numFmtId="0" fontId="15" fillId="8" borderId="37" xfId="23" applyFont="1" applyFill="1" applyBorder="1" applyAlignment="1" applyProtection="1">
      <alignment horizontal="center" vertical="center"/>
    </xf>
    <xf numFmtId="0" fontId="15" fillId="8" borderId="53" xfId="23" applyFont="1" applyFill="1" applyBorder="1" applyAlignment="1" applyProtection="1">
      <alignment horizontal="center" vertical="center"/>
    </xf>
    <xf numFmtId="1" fontId="12" fillId="0" borderId="7" xfId="23" applyNumberFormat="1" applyFont="1" applyFill="1" applyBorder="1" applyAlignment="1" applyProtection="1">
      <alignment vertical="center" shrinkToFit="1"/>
      <protection locked="0"/>
    </xf>
    <xf numFmtId="1" fontId="12" fillId="0" borderId="8" xfId="23" applyNumberFormat="1" applyFont="1" applyFill="1" applyBorder="1" applyAlignment="1" applyProtection="1">
      <alignment vertical="center" shrinkToFit="1"/>
      <protection locked="0"/>
    </xf>
    <xf numFmtId="2" fontId="12" fillId="0" borderId="7" xfId="23" applyNumberFormat="1" applyFont="1" applyFill="1" applyBorder="1" applyAlignment="1" applyProtection="1">
      <alignment horizontal="right" vertical="center" shrinkToFit="1"/>
      <protection locked="0"/>
    </xf>
    <xf numFmtId="2" fontId="12" fillId="0" borderId="8" xfId="23" applyNumberFormat="1" applyFont="1" applyFill="1" applyBorder="1" applyAlignment="1" applyProtection="1">
      <alignment horizontal="right" vertical="center" shrinkToFit="1"/>
      <protection locked="0"/>
    </xf>
    <xf numFmtId="49" fontId="14" fillId="4" borderId="76" xfId="23" applyNumberFormat="1" applyFont="1" applyFill="1" applyBorder="1" applyAlignment="1" applyProtection="1">
      <alignment horizontal="center" vertical="center" shrinkToFit="1"/>
    </xf>
    <xf numFmtId="49" fontId="14" fillId="4" borderId="49" xfId="23" applyNumberFormat="1" applyFont="1" applyFill="1" applyBorder="1" applyAlignment="1" applyProtection="1">
      <alignment horizontal="center" vertical="center" shrinkToFit="1"/>
    </xf>
    <xf numFmtId="49" fontId="14" fillId="4" borderId="102" xfId="23" applyNumberFormat="1" applyFont="1" applyFill="1" applyBorder="1" applyAlignment="1" applyProtection="1">
      <alignment horizontal="center" vertical="center" shrinkToFit="1"/>
    </xf>
    <xf numFmtId="49" fontId="14" fillId="4" borderId="10" xfId="23" applyNumberFormat="1" applyFont="1" applyFill="1" applyBorder="1" applyAlignment="1" applyProtection="1">
      <alignment horizontal="center" vertical="center" shrinkToFit="1"/>
    </xf>
    <xf numFmtId="49" fontId="14" fillId="4" borderId="18" xfId="23" applyNumberFormat="1" applyFont="1" applyFill="1" applyBorder="1" applyAlignment="1" applyProtection="1">
      <alignment horizontal="center" vertical="center" shrinkToFit="1"/>
    </xf>
    <xf numFmtId="49" fontId="14" fillId="4" borderId="4" xfId="23" applyNumberFormat="1" applyFont="1" applyFill="1" applyBorder="1" applyAlignment="1" applyProtection="1">
      <alignment horizontal="center" vertical="center" shrinkToFit="1"/>
    </xf>
    <xf numFmtId="49" fontId="14" fillId="4" borderId="166" xfId="23" applyNumberFormat="1" applyFont="1" applyFill="1" applyBorder="1" applyAlignment="1" applyProtection="1">
      <alignment horizontal="center" vertical="center" shrinkToFit="1"/>
    </xf>
    <xf numFmtId="49" fontId="14" fillId="4" borderId="167" xfId="23" applyNumberFormat="1" applyFont="1" applyFill="1" applyBorder="1" applyAlignment="1" applyProtection="1">
      <alignment horizontal="center" vertical="center" shrinkToFit="1"/>
    </xf>
    <xf numFmtId="49" fontId="14" fillId="4" borderId="168" xfId="23" applyNumberFormat="1" applyFont="1" applyFill="1" applyBorder="1" applyAlignment="1" applyProtection="1">
      <alignment horizontal="center" vertical="center" shrinkToFit="1"/>
    </xf>
    <xf numFmtId="0" fontId="63" fillId="0" borderId="9" xfId="23" applyFont="1" applyFill="1" applyBorder="1" applyAlignment="1" applyProtection="1">
      <alignment horizontal="left" vertical="center"/>
    </xf>
    <xf numFmtId="0" fontId="63" fillId="0" borderId="3" xfId="23" applyFont="1" applyFill="1" applyBorder="1" applyAlignment="1" applyProtection="1">
      <alignment horizontal="left" vertical="center"/>
    </xf>
    <xf numFmtId="0" fontId="55" fillId="6" borderId="16"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3" xfId="0" applyFont="1" applyFill="1" applyBorder="1" applyAlignment="1" applyProtection="1">
      <alignment horizontal="center" vertical="center"/>
    </xf>
    <xf numFmtId="0" fontId="12" fillId="0" borderId="16" xfId="23" applyFont="1" applyFill="1" applyBorder="1" applyAlignment="1" applyProtection="1">
      <alignment horizontal="center" vertical="center"/>
      <protection locked="0"/>
    </xf>
    <xf numFmtId="0" fontId="12" fillId="0" borderId="9" xfId="23" applyFont="1" applyFill="1" applyBorder="1" applyAlignment="1" applyProtection="1">
      <alignment horizontal="center" vertical="center"/>
      <protection locked="0"/>
    </xf>
    <xf numFmtId="38" fontId="14" fillId="0" borderId="122" xfId="65" applyFont="1" applyFill="1" applyBorder="1" applyAlignment="1" applyProtection="1">
      <alignment horizontal="right" vertical="center" shrinkToFit="1"/>
    </xf>
    <xf numFmtId="38" fontId="14" fillId="0" borderId="123" xfId="65" applyFont="1" applyFill="1" applyBorder="1" applyAlignment="1" applyProtection="1">
      <alignment horizontal="right" vertical="center" shrinkToFit="1"/>
    </xf>
    <xf numFmtId="38" fontId="14" fillId="0" borderId="109" xfId="65" applyFont="1" applyFill="1" applyBorder="1" applyAlignment="1" applyProtection="1">
      <alignment horizontal="right" vertical="center" shrinkToFit="1"/>
    </xf>
    <xf numFmtId="38" fontId="62" fillId="0" borderId="117" xfId="65" applyFont="1" applyBorder="1" applyAlignment="1" applyProtection="1">
      <alignment horizontal="right" vertical="center" shrinkToFit="1"/>
    </xf>
    <xf numFmtId="38" fontId="62" fillId="0" borderId="115" xfId="65" applyFont="1" applyBorder="1" applyAlignment="1" applyProtection="1">
      <alignment horizontal="right" vertical="center" shrinkToFit="1"/>
    </xf>
    <xf numFmtId="38" fontId="62" fillId="0" borderId="118" xfId="65" applyFont="1" applyBorder="1" applyAlignment="1" applyProtection="1">
      <alignment horizontal="right" vertical="center" shrinkToFit="1"/>
    </xf>
    <xf numFmtId="38" fontId="62" fillId="13" borderId="111" xfId="65" applyFont="1" applyFill="1" applyBorder="1" applyAlignment="1" applyProtection="1">
      <alignment horizontal="right" vertical="center" shrinkToFit="1"/>
    </xf>
    <xf numFmtId="38" fontId="62" fillId="13" borderId="119" xfId="65" applyFont="1" applyFill="1" applyBorder="1" applyAlignment="1" applyProtection="1">
      <alignment horizontal="right" vertical="center" shrinkToFit="1"/>
    </xf>
    <xf numFmtId="38" fontId="62" fillId="13" borderId="124" xfId="65" applyFont="1" applyFill="1" applyBorder="1" applyAlignment="1" applyProtection="1">
      <alignment horizontal="right" vertical="center" shrinkToFit="1"/>
    </xf>
    <xf numFmtId="38" fontId="62" fillId="13" borderId="108" xfId="65" applyFont="1" applyFill="1" applyBorder="1" applyAlignment="1" applyProtection="1">
      <alignment horizontal="right" vertical="center" shrinkToFit="1"/>
    </xf>
    <xf numFmtId="38" fontId="62" fillId="13" borderId="113" xfId="65" applyFont="1" applyFill="1" applyBorder="1" applyAlignment="1" applyProtection="1">
      <alignment horizontal="right" vertical="center" shrinkToFit="1"/>
    </xf>
    <xf numFmtId="38" fontId="62" fillId="13" borderId="125" xfId="65" applyFont="1" applyFill="1" applyBorder="1" applyAlignment="1" applyProtection="1">
      <alignment horizontal="right" vertical="center" shrinkToFit="1"/>
    </xf>
    <xf numFmtId="38" fontId="14" fillId="0" borderId="111" xfId="65" applyFont="1" applyFill="1" applyBorder="1" applyAlignment="1" applyProtection="1">
      <alignment horizontal="right" vertical="center" shrinkToFit="1"/>
    </xf>
    <xf numFmtId="38" fontId="14" fillId="0" borderId="119" xfId="65" applyFont="1" applyFill="1" applyBorder="1" applyAlignment="1" applyProtection="1">
      <alignment horizontal="right" vertical="center" shrinkToFit="1"/>
    </xf>
    <xf numFmtId="38" fontId="14" fillId="0" borderId="110" xfId="65" applyFont="1" applyFill="1" applyBorder="1" applyAlignment="1" applyProtection="1">
      <alignment horizontal="right" vertical="center" shrinkToFit="1"/>
    </xf>
    <xf numFmtId="38" fontId="14" fillId="0" borderId="114" xfId="65" applyFont="1" applyFill="1" applyBorder="1" applyAlignment="1" applyProtection="1">
      <alignment horizontal="right" vertical="center" shrinkToFit="1"/>
    </xf>
    <xf numFmtId="38" fontId="14" fillId="0" borderId="115" xfId="65" applyFont="1" applyFill="1" applyBorder="1" applyAlignment="1" applyProtection="1">
      <alignment horizontal="right" vertical="center" shrinkToFit="1"/>
    </xf>
    <xf numFmtId="38" fontId="14" fillId="0" borderId="116" xfId="65" applyFont="1" applyFill="1" applyBorder="1" applyAlignment="1" applyProtection="1">
      <alignment horizontal="right" vertical="center" shrinkToFit="1"/>
    </xf>
    <xf numFmtId="38" fontId="15" fillId="8" borderId="76" xfId="13" applyFont="1" applyFill="1" applyBorder="1" applyAlignment="1" applyProtection="1">
      <alignment horizontal="center" vertical="center" wrapText="1"/>
    </xf>
    <xf numFmtId="38" fontId="15" fillId="8" borderId="49" xfId="13" applyFont="1" applyFill="1" applyBorder="1" applyAlignment="1" applyProtection="1">
      <alignment horizontal="center" vertical="center" wrapText="1"/>
    </xf>
    <xf numFmtId="38" fontId="15" fillId="8" borderId="102" xfId="13" applyFont="1" applyFill="1" applyBorder="1" applyAlignment="1" applyProtection="1">
      <alignment horizontal="center" vertical="center" wrapText="1"/>
    </xf>
    <xf numFmtId="38" fontId="12" fillId="7" borderId="30" xfId="13" applyFont="1" applyFill="1" applyBorder="1" applyAlignment="1" applyProtection="1">
      <alignment horizontal="center" vertical="center"/>
    </xf>
    <xf numFmtId="38" fontId="12" fillId="7" borderId="31" xfId="13" applyFont="1" applyFill="1" applyBorder="1" applyAlignment="1" applyProtection="1">
      <alignment horizontal="center" vertical="center"/>
    </xf>
    <xf numFmtId="38" fontId="12" fillId="7" borderId="128" xfId="13" applyFont="1" applyFill="1" applyBorder="1" applyAlignment="1" applyProtection="1">
      <alignment horizontal="center" vertical="center"/>
    </xf>
    <xf numFmtId="38" fontId="14" fillId="0" borderId="44" xfId="65" applyFont="1" applyFill="1" applyBorder="1" applyAlignment="1" applyProtection="1">
      <alignment horizontal="right" vertical="center" shrinkToFit="1"/>
    </xf>
    <xf numFmtId="0" fontId="15" fillId="8" borderId="105" xfId="23" applyFont="1" applyFill="1" applyBorder="1" applyAlignment="1" applyProtection="1">
      <alignment horizontal="center" vertical="center"/>
    </xf>
    <xf numFmtId="0" fontId="15" fillId="8" borderId="112" xfId="23" applyFont="1" applyFill="1" applyBorder="1" applyAlignment="1" applyProtection="1">
      <alignment horizontal="center" vertical="center"/>
    </xf>
    <xf numFmtId="0" fontId="15" fillId="8" borderId="8" xfId="23" applyFont="1" applyFill="1" applyBorder="1" applyAlignment="1" applyProtection="1">
      <alignment horizontal="center" vertical="center"/>
    </xf>
    <xf numFmtId="0" fontId="15" fillId="8" borderId="89" xfId="23" applyFont="1" applyFill="1" applyBorder="1" applyAlignment="1" applyProtection="1">
      <alignment horizontal="center" vertical="center"/>
    </xf>
    <xf numFmtId="0" fontId="12" fillId="4" borderId="72" xfId="23" applyFont="1" applyFill="1" applyBorder="1" applyAlignment="1" applyProtection="1">
      <alignment horizontal="center" vertical="center"/>
    </xf>
    <xf numFmtId="0" fontId="12" fillId="4" borderId="103" xfId="23" applyFont="1" applyFill="1" applyBorder="1" applyAlignment="1" applyProtection="1">
      <alignment horizontal="center" vertical="center"/>
    </xf>
    <xf numFmtId="0" fontId="12" fillId="4" borderId="56" xfId="23" applyFont="1" applyFill="1" applyBorder="1" applyAlignment="1" applyProtection="1">
      <alignment horizontal="center" vertical="center"/>
    </xf>
    <xf numFmtId="0" fontId="12" fillId="4" borderId="47" xfId="23" applyFont="1" applyFill="1" applyBorder="1" applyAlignment="1" applyProtection="1">
      <alignment horizontal="center" vertical="center"/>
    </xf>
    <xf numFmtId="0" fontId="12" fillId="4" borderId="54" xfId="23" applyFont="1" applyFill="1" applyBorder="1" applyAlignment="1" applyProtection="1">
      <alignment horizontal="center" vertical="center"/>
    </xf>
    <xf numFmtId="0" fontId="12" fillId="3" borderId="7" xfId="64" applyFont="1" applyFill="1" applyBorder="1" applyAlignment="1" applyProtection="1">
      <alignment horizontal="center" vertical="center" shrinkToFit="1"/>
      <protection locked="0"/>
    </xf>
    <xf numFmtId="0" fontId="12" fillId="3" borderId="8" xfId="64" applyFont="1" applyFill="1" applyBorder="1" applyAlignment="1" applyProtection="1">
      <alignment horizontal="center" vertical="center" shrinkToFit="1"/>
      <protection locked="0"/>
    </xf>
    <xf numFmtId="0" fontId="12" fillId="3" borderId="1" xfId="64" applyFont="1" applyFill="1" applyBorder="1" applyAlignment="1" applyProtection="1">
      <alignment horizontal="center" vertical="center" shrinkToFit="1"/>
      <protection locked="0"/>
    </xf>
    <xf numFmtId="0" fontId="12" fillId="3" borderId="6" xfId="64" applyFont="1" applyFill="1" applyBorder="1" applyAlignment="1" applyProtection="1">
      <alignment horizontal="center" vertical="center" shrinkToFit="1"/>
      <protection locked="0"/>
    </xf>
    <xf numFmtId="0" fontId="12" fillId="3" borderId="0" xfId="64" applyFont="1" applyFill="1" applyBorder="1" applyAlignment="1" applyProtection="1">
      <alignment horizontal="center" vertical="center" shrinkToFit="1"/>
      <protection locked="0"/>
    </xf>
    <xf numFmtId="0" fontId="12" fillId="3" borderId="5" xfId="64" applyFont="1" applyFill="1" applyBorder="1" applyAlignment="1" applyProtection="1">
      <alignment horizontal="center" vertical="center" shrinkToFit="1"/>
      <protection locked="0"/>
    </xf>
    <xf numFmtId="0" fontId="12" fillId="3" borderId="10" xfId="64" applyFont="1" applyFill="1" applyBorder="1" applyAlignment="1" applyProtection="1">
      <alignment horizontal="center" vertical="center" shrinkToFit="1"/>
      <protection locked="0"/>
    </xf>
    <xf numFmtId="0" fontId="12" fillId="3" borderId="18" xfId="64" applyFont="1" applyFill="1" applyBorder="1" applyAlignment="1" applyProtection="1">
      <alignment horizontal="center" vertical="center" shrinkToFit="1"/>
      <protection locked="0"/>
    </xf>
    <xf numFmtId="0" fontId="12" fillId="3" borderId="4" xfId="64" applyFont="1" applyFill="1" applyBorder="1" applyAlignment="1" applyProtection="1">
      <alignment horizontal="center" vertical="center" shrinkToFit="1"/>
      <protection locked="0"/>
    </xf>
    <xf numFmtId="0" fontId="12" fillId="4" borderId="16" xfId="23" applyFont="1" applyFill="1" applyBorder="1" applyAlignment="1" applyProtection="1">
      <alignment horizontal="center" vertical="center" shrinkToFit="1"/>
    </xf>
    <xf numFmtId="0" fontId="12" fillId="4" borderId="9" xfId="23" applyFont="1" applyFill="1" applyBorder="1" applyAlignment="1" applyProtection="1">
      <alignment horizontal="center" vertical="center" shrinkToFit="1"/>
    </xf>
    <xf numFmtId="0" fontId="12" fillId="4" borderId="3" xfId="23" applyFont="1" applyFill="1" applyBorder="1" applyAlignment="1" applyProtection="1">
      <alignment horizontal="center" vertical="center" shrinkToFit="1"/>
    </xf>
    <xf numFmtId="2" fontId="61" fillId="0" borderId="7" xfId="0" applyNumberFormat="1" applyFont="1" applyBorder="1" applyAlignment="1" applyProtection="1">
      <alignment horizontal="right" vertical="center" shrinkToFit="1"/>
      <protection locked="0"/>
    </xf>
    <xf numFmtId="2" fontId="61" fillId="0" borderId="8" xfId="0" applyNumberFormat="1" applyFont="1" applyBorder="1" applyAlignment="1" applyProtection="1">
      <alignment horizontal="right" vertical="center" shrinkToFit="1"/>
      <protection locked="0"/>
    </xf>
    <xf numFmtId="0" fontId="18" fillId="8" borderId="58" xfId="23" applyFont="1" applyFill="1" applyBorder="1" applyAlignment="1" applyProtection="1">
      <alignment horizontal="center" vertical="center" wrapText="1"/>
    </xf>
    <xf numFmtId="0" fontId="18" fillId="8" borderId="38" xfId="23" applyFont="1" applyFill="1" applyBorder="1" applyAlignment="1" applyProtection="1">
      <alignment horizontal="center" vertical="center" wrapText="1"/>
    </xf>
    <xf numFmtId="0" fontId="18" fillId="8" borderId="80" xfId="23" applyFont="1" applyFill="1" applyBorder="1" applyAlignment="1" applyProtection="1">
      <alignment horizontal="center" vertical="center" wrapText="1"/>
    </xf>
    <xf numFmtId="0" fontId="18" fillId="8" borderId="2" xfId="23" applyFont="1" applyFill="1" applyBorder="1" applyAlignment="1" applyProtection="1">
      <alignment horizontal="center" vertical="center" wrapText="1"/>
    </xf>
    <xf numFmtId="0" fontId="15" fillId="8" borderId="46" xfId="23" applyFont="1" applyFill="1" applyBorder="1" applyAlignment="1" applyProtection="1">
      <alignment horizontal="center" vertical="center" wrapText="1"/>
    </xf>
    <xf numFmtId="0" fontId="15" fillId="8" borderId="47" xfId="23" applyFont="1" applyFill="1" applyBorder="1" applyAlignment="1" applyProtection="1">
      <alignment horizontal="center" vertical="center" wrapText="1"/>
    </xf>
    <xf numFmtId="1" fontId="14" fillId="0" borderId="10" xfId="23" applyNumberFormat="1" applyFont="1" applyFill="1" applyBorder="1" applyAlignment="1" applyProtection="1">
      <alignment horizontal="right" vertical="center" shrinkToFit="1"/>
      <protection locked="0"/>
    </xf>
    <xf numFmtId="1" fontId="14" fillId="0" borderId="18" xfId="23" applyNumberFormat="1" applyFont="1" applyFill="1" applyBorder="1" applyAlignment="1" applyProtection="1">
      <alignment horizontal="right" vertical="center" shrinkToFit="1"/>
      <protection locked="0"/>
    </xf>
    <xf numFmtId="1" fontId="14" fillId="0" borderId="16" xfId="23" applyNumberFormat="1" applyFont="1" applyFill="1" applyBorder="1" applyAlignment="1" applyProtection="1">
      <alignment horizontal="right" vertical="center" shrinkToFit="1"/>
      <protection locked="0"/>
    </xf>
    <xf numFmtId="1" fontId="14" fillId="0" borderId="9" xfId="23" applyNumberFormat="1" applyFont="1" applyFill="1" applyBorder="1" applyAlignment="1" applyProtection="1">
      <alignment horizontal="right" vertical="center" shrinkToFit="1"/>
      <protection locked="0"/>
    </xf>
    <xf numFmtId="49" fontId="14" fillId="0" borderId="47" xfId="23" applyNumberFormat="1" applyFont="1" applyFill="1" applyBorder="1" applyAlignment="1" applyProtection="1">
      <alignment horizontal="center" vertical="center" shrinkToFit="1"/>
      <protection locked="0"/>
    </xf>
    <xf numFmtId="49" fontId="14" fillId="0" borderId="48" xfId="23" applyNumberFormat="1" applyFont="1" applyFill="1" applyBorder="1" applyAlignment="1" applyProtection="1">
      <alignment horizontal="center" vertical="center" shrinkToFit="1"/>
      <protection locked="0"/>
    </xf>
    <xf numFmtId="0" fontId="16" fillId="8" borderId="7" xfId="0" applyFont="1" applyFill="1" applyBorder="1" applyAlignment="1" applyProtection="1">
      <alignment horizontal="center" vertical="center" wrapText="1"/>
    </xf>
    <xf numFmtId="0" fontId="17" fillId="8" borderId="8" xfId="0" applyFont="1" applyFill="1" applyBorder="1" applyAlignment="1" applyProtection="1">
      <alignment horizontal="center" vertical="center" wrapText="1"/>
    </xf>
    <xf numFmtId="0" fontId="17" fillId="8" borderId="1" xfId="0" applyFont="1" applyFill="1" applyBorder="1" applyAlignment="1" applyProtection="1">
      <alignment horizontal="center" vertical="center" wrapText="1"/>
    </xf>
    <xf numFmtId="0" fontId="16" fillId="8" borderId="6" xfId="0" applyFont="1" applyFill="1" applyBorder="1" applyAlignment="1" applyProtection="1">
      <alignment horizontal="center" vertical="center" wrapText="1"/>
    </xf>
    <xf numFmtId="0" fontId="17" fillId="8" borderId="0" xfId="0" applyFont="1" applyFill="1" applyBorder="1" applyAlignment="1" applyProtection="1">
      <alignment horizontal="center" vertical="center" wrapText="1"/>
    </xf>
    <xf numFmtId="0" fontId="17" fillId="8" borderId="5" xfId="0" applyFont="1" applyFill="1" applyBorder="1" applyAlignment="1" applyProtection="1">
      <alignment horizontal="center" vertical="center" wrapText="1"/>
    </xf>
    <xf numFmtId="0" fontId="17" fillId="8" borderId="10" xfId="0" applyFont="1" applyFill="1" applyBorder="1" applyAlignment="1" applyProtection="1">
      <alignment horizontal="center" vertical="center" wrapText="1"/>
    </xf>
    <xf numFmtId="0" fontId="17" fillId="8" borderId="18" xfId="0" applyFont="1" applyFill="1" applyBorder="1" applyAlignment="1" applyProtection="1">
      <alignment horizontal="center" vertical="center" wrapText="1"/>
    </xf>
    <xf numFmtId="0" fontId="17" fillId="8" borderId="4" xfId="0" applyFont="1" applyFill="1" applyBorder="1" applyAlignment="1" applyProtection="1">
      <alignment horizontal="center" vertical="center" wrapText="1"/>
    </xf>
    <xf numFmtId="0" fontId="15" fillId="8" borderId="7" xfId="23" applyFont="1" applyFill="1" applyBorder="1" applyAlignment="1" applyProtection="1">
      <alignment horizontal="center" vertical="center"/>
    </xf>
    <xf numFmtId="0" fontId="15" fillId="8" borderId="6" xfId="23" applyFont="1" applyFill="1" applyBorder="1" applyAlignment="1" applyProtection="1">
      <alignment horizontal="center" vertical="center"/>
    </xf>
    <xf numFmtId="0" fontId="15" fillId="8" borderId="10" xfId="23" applyFont="1" applyFill="1" applyBorder="1" applyAlignment="1" applyProtection="1">
      <alignment horizontal="center" vertical="center"/>
    </xf>
    <xf numFmtId="0" fontId="15" fillId="8" borderId="18" xfId="23" applyFont="1" applyFill="1" applyBorder="1" applyAlignment="1" applyProtection="1">
      <alignment horizontal="center" vertical="center"/>
    </xf>
    <xf numFmtId="0" fontId="13" fillId="6" borderId="7" xfId="0" applyFont="1" applyFill="1" applyBorder="1" applyAlignment="1" applyProtection="1">
      <alignment horizontal="center" vertical="center"/>
    </xf>
    <xf numFmtId="0" fontId="13" fillId="6" borderId="8" xfId="0" applyFont="1" applyFill="1" applyBorder="1" applyAlignment="1" applyProtection="1">
      <alignment horizontal="center" vertical="center"/>
    </xf>
    <xf numFmtId="0" fontId="13" fillId="6" borderId="1" xfId="0" applyFont="1" applyFill="1" applyBorder="1" applyAlignment="1" applyProtection="1">
      <alignment horizontal="center" vertical="center"/>
    </xf>
    <xf numFmtId="0" fontId="13" fillId="6" borderId="10" xfId="0" applyFont="1" applyFill="1" applyBorder="1" applyAlignment="1" applyProtection="1">
      <alignment horizontal="center" vertical="center"/>
    </xf>
    <xf numFmtId="0" fontId="13" fillId="6" borderId="18" xfId="0"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1"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0" fontId="15" fillId="8" borderId="1" xfId="23" applyFont="1" applyFill="1" applyBorder="1" applyAlignment="1" applyProtection="1">
      <alignment horizontal="center" vertical="center"/>
    </xf>
    <xf numFmtId="0" fontId="15" fillId="8" borderId="4" xfId="23" applyFont="1" applyFill="1" applyBorder="1" applyAlignment="1" applyProtection="1">
      <alignment horizontal="center" vertical="center"/>
    </xf>
    <xf numFmtId="0" fontId="12" fillId="4" borderId="101" xfId="23" applyFont="1" applyFill="1" applyBorder="1" applyAlignment="1" applyProtection="1">
      <alignment horizontal="center" vertical="center" wrapText="1"/>
    </xf>
    <xf numFmtId="0" fontId="12" fillId="4" borderId="49" xfId="23" applyFont="1" applyFill="1" applyBorder="1" applyAlignment="1" applyProtection="1">
      <alignment horizontal="center" vertical="center" wrapText="1"/>
    </xf>
    <xf numFmtId="0" fontId="12" fillId="4" borderId="102" xfId="23" applyFont="1" applyFill="1" applyBorder="1" applyAlignment="1" applyProtection="1">
      <alignment horizontal="center" vertical="center" wrapText="1"/>
    </xf>
    <xf numFmtId="0" fontId="12" fillId="4" borderId="99" xfId="23" applyFont="1" applyFill="1" applyBorder="1" applyAlignment="1" applyProtection="1">
      <alignment horizontal="center" vertical="center" wrapText="1"/>
    </xf>
    <xf numFmtId="0" fontId="12" fillId="4" borderId="39" xfId="23" applyFont="1" applyFill="1" applyBorder="1" applyAlignment="1" applyProtection="1">
      <alignment horizontal="center" vertical="center" wrapText="1"/>
    </xf>
    <xf numFmtId="0" fontId="12" fillId="4" borderId="100" xfId="23" applyFont="1" applyFill="1" applyBorder="1" applyAlignment="1" applyProtection="1">
      <alignment horizontal="center" vertical="center" wrapText="1"/>
    </xf>
    <xf numFmtId="0" fontId="12" fillId="0" borderId="8" xfId="23" applyFont="1" applyFill="1" applyBorder="1" applyAlignment="1" applyProtection="1">
      <alignment horizontal="center"/>
    </xf>
    <xf numFmtId="0" fontId="12" fillId="0" borderId="0" xfId="23" applyFont="1" applyFill="1" applyBorder="1" applyAlignment="1" applyProtection="1">
      <alignment horizontal="center"/>
    </xf>
    <xf numFmtId="0" fontId="12" fillId="0" borderId="18" xfId="23" applyFont="1" applyFill="1" applyBorder="1" applyAlignment="1" applyProtection="1">
      <alignment horizontal="center"/>
    </xf>
    <xf numFmtId="0" fontId="12" fillId="6" borderId="16" xfId="23" applyFont="1" applyFill="1" applyBorder="1" applyAlignment="1" applyProtection="1">
      <alignment horizontal="center" vertical="center" shrinkToFit="1"/>
    </xf>
    <xf numFmtId="0" fontId="12" fillId="6" borderId="9" xfId="23" applyFont="1" applyFill="1" applyBorder="1" applyAlignment="1" applyProtection="1">
      <alignment horizontal="center" vertical="center" shrinkToFit="1"/>
    </xf>
    <xf numFmtId="0" fontId="12" fillId="6" borderId="3" xfId="23" applyFont="1" applyFill="1" applyBorder="1" applyAlignment="1" applyProtection="1">
      <alignment horizontal="center" vertical="center" shrinkToFit="1"/>
    </xf>
    <xf numFmtId="0" fontId="12" fillId="7" borderId="16" xfId="23" applyFont="1" applyFill="1" applyBorder="1" applyAlignment="1" applyProtection="1">
      <alignment horizontal="center" vertical="center" shrinkToFit="1"/>
    </xf>
    <xf numFmtId="0" fontId="12" fillId="7" borderId="9" xfId="23" applyFont="1" applyFill="1" applyBorder="1" applyAlignment="1" applyProtection="1">
      <alignment horizontal="center" vertical="center" shrinkToFit="1"/>
    </xf>
    <xf numFmtId="0" fontId="12" fillId="7" borderId="3" xfId="23" applyFont="1" applyFill="1" applyBorder="1" applyAlignment="1" applyProtection="1">
      <alignment horizontal="center" vertical="center" shrinkToFit="1"/>
    </xf>
    <xf numFmtId="0" fontId="15" fillId="8" borderId="16" xfId="23" applyFont="1" applyFill="1" applyBorder="1" applyAlignment="1" applyProtection="1">
      <alignment horizontal="center" vertical="center"/>
    </xf>
    <xf numFmtId="0" fontId="15" fillId="8" borderId="9" xfId="23" applyFont="1" applyFill="1" applyBorder="1" applyAlignment="1" applyProtection="1">
      <alignment horizontal="center" vertical="center"/>
    </xf>
    <xf numFmtId="0" fontId="15" fillId="8" borderId="3" xfId="23" applyFont="1" applyFill="1" applyBorder="1" applyAlignment="1" applyProtection="1">
      <alignment horizontal="center" vertical="center"/>
    </xf>
    <xf numFmtId="0" fontId="12" fillId="0" borderId="16" xfId="23" applyFont="1" applyFill="1" applyBorder="1" applyAlignment="1" applyProtection="1">
      <alignment vertical="center" wrapText="1"/>
      <protection locked="0"/>
    </xf>
    <xf numFmtId="0" fontId="12" fillId="0" borderId="9" xfId="23" applyFont="1" applyFill="1" applyBorder="1" applyAlignment="1" applyProtection="1">
      <alignment vertical="center" wrapText="1"/>
      <protection locked="0"/>
    </xf>
    <xf numFmtId="0" fontId="12" fillId="0" borderId="3" xfId="23" applyFont="1" applyFill="1" applyBorder="1" applyAlignment="1" applyProtection="1">
      <alignment vertical="center" wrapText="1"/>
      <protection locked="0"/>
    </xf>
    <xf numFmtId="0" fontId="12" fillId="0" borderId="16" xfId="23" applyFont="1" applyFill="1" applyBorder="1" applyAlignment="1" applyProtection="1">
      <alignment vertical="center" shrinkToFit="1"/>
      <protection locked="0"/>
    </xf>
    <xf numFmtId="0" fontId="12" fillId="0" borderId="9" xfId="23" applyFont="1" applyFill="1" applyBorder="1" applyAlignment="1" applyProtection="1">
      <alignment vertical="center" shrinkToFit="1"/>
      <protection locked="0"/>
    </xf>
    <xf numFmtId="0" fontId="12" fillId="0" borderId="3" xfId="23" applyFont="1" applyFill="1" applyBorder="1" applyAlignment="1" applyProtection="1">
      <alignment vertical="center" shrinkToFit="1"/>
      <protection locked="0"/>
    </xf>
    <xf numFmtId="40" fontId="15" fillId="8" borderId="6" xfId="13" applyNumberFormat="1" applyFont="1" applyFill="1" applyBorder="1" applyAlignment="1" applyProtection="1">
      <alignment horizontal="center" vertical="center" shrinkToFit="1"/>
    </xf>
    <xf numFmtId="40" fontId="15" fillId="8" borderId="0" xfId="13" applyNumberFormat="1" applyFont="1" applyFill="1" applyBorder="1" applyAlignment="1" applyProtection="1">
      <alignment horizontal="center" vertical="center" shrinkToFit="1"/>
    </xf>
    <xf numFmtId="40" fontId="15" fillId="8" borderId="5" xfId="13" applyNumberFormat="1" applyFont="1" applyFill="1" applyBorder="1" applyAlignment="1" applyProtection="1">
      <alignment horizontal="center" vertical="center" shrinkToFit="1"/>
    </xf>
    <xf numFmtId="40" fontId="15" fillId="8" borderId="10" xfId="13" applyNumberFormat="1" applyFont="1" applyFill="1" applyBorder="1" applyAlignment="1" applyProtection="1">
      <alignment horizontal="center" vertical="center" shrinkToFit="1"/>
    </xf>
    <xf numFmtId="40" fontId="15" fillId="8" borderId="18" xfId="13" applyNumberFormat="1" applyFont="1" applyFill="1" applyBorder="1" applyAlignment="1" applyProtection="1">
      <alignment horizontal="center" vertical="center" shrinkToFit="1"/>
    </xf>
    <xf numFmtId="40" fontId="15" fillId="8" borderId="4" xfId="13" applyNumberFormat="1" applyFont="1" applyFill="1" applyBorder="1" applyAlignment="1" applyProtection="1">
      <alignment horizontal="center" vertical="center" shrinkToFit="1"/>
    </xf>
    <xf numFmtId="0" fontId="12" fillId="0" borderId="16" xfId="23" applyFont="1" applyFill="1" applyBorder="1" applyAlignment="1" applyProtection="1">
      <alignment horizontal="center" vertical="center" shrinkToFit="1"/>
      <protection locked="0"/>
    </xf>
    <xf numFmtId="0" fontId="12" fillId="0" borderId="9" xfId="23" applyFont="1" applyFill="1" applyBorder="1" applyAlignment="1" applyProtection="1">
      <alignment horizontal="center" vertical="center" shrinkToFit="1"/>
      <protection locked="0"/>
    </xf>
    <xf numFmtId="0" fontId="12" fillId="0" borderId="3" xfId="23" applyFont="1" applyFill="1" applyBorder="1" applyAlignment="1" applyProtection="1">
      <alignment horizontal="center" vertical="center" shrinkToFit="1"/>
      <protection locked="0"/>
    </xf>
    <xf numFmtId="0" fontId="12" fillId="4" borderId="27" xfId="23" applyFont="1" applyFill="1" applyBorder="1" applyAlignment="1" applyProtection="1">
      <alignment horizontal="center" vertical="center"/>
    </xf>
    <xf numFmtId="0" fontId="12" fillId="4" borderId="28" xfId="23" applyFont="1" applyFill="1" applyBorder="1" applyAlignment="1" applyProtection="1">
      <alignment horizontal="center" vertical="center"/>
    </xf>
    <xf numFmtId="0" fontId="12" fillId="4" borderId="29" xfId="23" applyFont="1" applyFill="1" applyBorder="1" applyAlignment="1" applyProtection="1">
      <alignment horizontal="center" vertical="center"/>
    </xf>
    <xf numFmtId="0" fontId="12" fillId="4" borderId="10" xfId="23" applyFont="1" applyFill="1" applyBorder="1" applyAlignment="1" applyProtection="1">
      <alignment horizontal="center" vertical="center"/>
    </xf>
    <xf numFmtId="0" fontId="12" fillId="4" borderId="18" xfId="23" applyFont="1" applyFill="1" applyBorder="1" applyAlignment="1" applyProtection="1">
      <alignment horizontal="center" vertical="center"/>
    </xf>
    <xf numFmtId="0" fontId="12" fillId="4" borderId="4" xfId="23" applyFont="1" applyFill="1" applyBorder="1" applyAlignment="1" applyProtection="1">
      <alignment horizontal="center" vertical="center"/>
    </xf>
    <xf numFmtId="0" fontId="12" fillId="4" borderId="7" xfId="23" applyFont="1" applyFill="1" applyBorder="1" applyAlignment="1" applyProtection="1">
      <alignment horizontal="center" vertical="center"/>
    </xf>
    <xf numFmtId="0" fontId="12" fillId="4" borderId="8" xfId="23" applyFont="1" applyFill="1" applyBorder="1" applyAlignment="1" applyProtection="1">
      <alignment horizontal="center" vertical="center"/>
    </xf>
    <xf numFmtId="0" fontId="12" fillId="4" borderId="30" xfId="23" applyFont="1" applyFill="1" applyBorder="1" applyAlignment="1" applyProtection="1">
      <alignment horizontal="center" vertical="center"/>
    </xf>
    <xf numFmtId="0" fontId="12" fillId="4" borderId="31" xfId="23" applyFont="1" applyFill="1" applyBorder="1" applyAlignment="1" applyProtection="1">
      <alignment horizontal="center" vertical="center"/>
    </xf>
    <xf numFmtId="0" fontId="12" fillId="0" borderId="28" xfId="23" applyFont="1" applyFill="1" applyBorder="1" applyAlignment="1" applyProtection="1">
      <alignment vertical="center" shrinkToFit="1"/>
      <protection locked="0"/>
    </xf>
    <xf numFmtId="0" fontId="12" fillId="0" borderId="18" xfId="23" applyFont="1" applyFill="1" applyBorder="1" applyAlignment="1" applyProtection="1">
      <alignment vertical="center" shrinkToFit="1"/>
      <protection locked="0"/>
    </xf>
    <xf numFmtId="0" fontId="12" fillId="0" borderId="8" xfId="23" applyNumberFormat="1" applyFont="1" applyFill="1" applyBorder="1" applyAlignment="1" applyProtection="1">
      <alignment vertical="center" shrinkToFit="1"/>
    </xf>
    <xf numFmtId="0" fontId="12" fillId="0" borderId="18" xfId="23" applyNumberFormat="1" applyFont="1" applyFill="1" applyBorder="1" applyAlignment="1" applyProtection="1">
      <alignment vertical="center" shrinkToFit="1"/>
    </xf>
    <xf numFmtId="0" fontId="12" fillId="0" borderId="7" xfId="23" applyNumberFormat="1" applyFont="1" applyFill="1" applyBorder="1" applyAlignment="1" applyProtection="1">
      <alignment vertical="center" shrinkToFit="1"/>
    </xf>
    <xf numFmtId="0" fontId="12" fillId="0" borderId="1" xfId="23" applyNumberFormat="1" applyFont="1" applyFill="1" applyBorder="1" applyAlignment="1" applyProtection="1">
      <alignment vertical="center" shrinkToFit="1"/>
    </xf>
    <xf numFmtId="0" fontId="12" fillId="0" borderId="10" xfId="23" applyNumberFormat="1" applyFont="1" applyFill="1" applyBorder="1" applyAlignment="1" applyProtection="1">
      <alignment vertical="center" shrinkToFit="1"/>
    </xf>
    <xf numFmtId="0" fontId="12" fillId="0" borderId="4" xfId="23" applyNumberFormat="1" applyFont="1" applyFill="1" applyBorder="1" applyAlignment="1" applyProtection="1">
      <alignment vertical="center" shrinkToFit="1"/>
    </xf>
    <xf numFmtId="49" fontId="12" fillId="0" borderId="9" xfId="23" applyNumberFormat="1" applyFont="1" applyFill="1" applyBorder="1" applyAlignment="1" applyProtection="1">
      <alignment horizontal="center" vertical="center" shrinkToFit="1"/>
      <protection locked="0"/>
    </xf>
    <xf numFmtId="0" fontId="12" fillId="0" borderId="7" xfId="23" applyNumberFormat="1" applyFont="1" applyFill="1" applyBorder="1" applyAlignment="1" applyProtection="1">
      <alignment vertical="center" shrinkToFit="1"/>
      <protection locked="0"/>
    </xf>
    <xf numFmtId="0" fontId="12" fillId="0" borderId="8" xfId="23" applyNumberFormat="1" applyFont="1" applyFill="1" applyBorder="1" applyAlignment="1" applyProtection="1">
      <alignment vertical="center" shrinkToFit="1"/>
      <protection locked="0"/>
    </xf>
    <xf numFmtId="0" fontId="12" fillId="0" borderId="10" xfId="23" applyNumberFormat="1" applyFont="1" applyFill="1" applyBorder="1" applyAlignment="1" applyProtection="1">
      <alignment vertical="center" shrinkToFit="1"/>
      <protection locked="0"/>
    </xf>
    <xf numFmtId="0" fontId="12" fillId="0" borderId="18" xfId="23" applyNumberFormat="1" applyFont="1" applyFill="1" applyBorder="1" applyAlignment="1" applyProtection="1">
      <alignment vertical="center" shrinkToFit="1"/>
      <protection locked="0"/>
    </xf>
    <xf numFmtId="0" fontId="12" fillId="0" borderId="20" xfId="23" applyFont="1" applyFill="1" applyBorder="1" applyAlignment="1" applyProtection="1">
      <alignment vertical="center" shrinkToFit="1"/>
      <protection locked="0"/>
    </xf>
    <xf numFmtId="0" fontId="12" fillId="0" borderId="24" xfId="23" applyFont="1" applyFill="1" applyBorder="1" applyAlignment="1" applyProtection="1">
      <alignment vertical="center" shrinkToFit="1"/>
      <protection locked="0"/>
    </xf>
    <xf numFmtId="0" fontId="12" fillId="0" borderId="25" xfId="23" applyFont="1" applyFill="1" applyBorder="1" applyAlignment="1" applyProtection="1">
      <alignment vertical="center" shrinkToFit="1"/>
      <protection locked="0"/>
    </xf>
    <xf numFmtId="2" fontId="61" fillId="0" borderId="16" xfId="0" applyNumberFormat="1" applyFont="1" applyBorder="1" applyAlignment="1" applyProtection="1">
      <alignment horizontal="right" vertical="center" shrinkToFit="1"/>
    </xf>
    <xf numFmtId="2" fontId="61" fillId="0" borderId="9" xfId="0" applyNumberFormat="1" applyFont="1" applyBorder="1" applyAlignment="1" applyProtection="1">
      <alignment horizontal="right" vertical="center" shrinkToFit="1"/>
    </xf>
    <xf numFmtId="0" fontId="88" fillId="8" borderId="7" xfId="0" applyFont="1" applyFill="1" applyBorder="1" applyAlignment="1" applyProtection="1">
      <alignment horizontal="center" vertical="center" wrapText="1"/>
    </xf>
    <xf numFmtId="0" fontId="89" fillId="8" borderId="8" xfId="0" applyFont="1" applyFill="1" applyBorder="1" applyAlignment="1" applyProtection="1">
      <alignment horizontal="center" vertical="center"/>
    </xf>
    <xf numFmtId="0" fontId="89" fillId="8" borderId="1" xfId="0" applyFont="1" applyFill="1" applyBorder="1" applyAlignment="1" applyProtection="1">
      <alignment horizontal="center" vertical="center"/>
    </xf>
    <xf numFmtId="0" fontId="89" fillId="8" borderId="6" xfId="0" applyFont="1" applyFill="1" applyBorder="1" applyAlignment="1" applyProtection="1">
      <alignment horizontal="center" vertical="center"/>
    </xf>
    <xf numFmtId="0" fontId="89" fillId="8" borderId="0" xfId="0" applyFont="1" applyFill="1" applyBorder="1" applyAlignment="1" applyProtection="1">
      <alignment horizontal="center" vertical="center"/>
    </xf>
    <xf numFmtId="0" fontId="89" fillId="8" borderId="5" xfId="0" applyFont="1" applyFill="1" applyBorder="1" applyAlignment="1" applyProtection="1">
      <alignment horizontal="center" vertical="center"/>
    </xf>
    <xf numFmtId="0" fontId="16" fillId="8" borderId="7" xfId="0" applyFont="1" applyFill="1" applyBorder="1" applyAlignment="1" applyProtection="1">
      <alignment horizontal="center" vertical="center"/>
    </xf>
    <xf numFmtId="0" fontId="16" fillId="8" borderId="8" xfId="0" applyFont="1" applyFill="1" applyBorder="1" applyAlignment="1" applyProtection="1">
      <alignment horizontal="center" vertical="center"/>
    </xf>
    <xf numFmtId="0" fontId="16" fillId="8" borderId="1" xfId="0" applyFont="1" applyFill="1" applyBorder="1" applyAlignment="1" applyProtection="1">
      <alignment horizontal="center" vertical="center"/>
    </xf>
    <xf numFmtId="0" fontId="16" fillId="8" borderId="6" xfId="0" applyFont="1" applyFill="1" applyBorder="1" applyAlignment="1" applyProtection="1">
      <alignment horizontal="center" vertical="center"/>
    </xf>
    <xf numFmtId="0" fontId="16" fillId="8" borderId="0" xfId="0" applyFont="1" applyFill="1" applyBorder="1" applyAlignment="1" applyProtection="1">
      <alignment horizontal="center" vertical="center"/>
    </xf>
    <xf numFmtId="0" fontId="16" fillId="8" borderId="5" xfId="0" applyFont="1" applyFill="1" applyBorder="1" applyAlignment="1" applyProtection="1">
      <alignment horizontal="center" vertical="center"/>
    </xf>
    <xf numFmtId="0" fontId="16" fillId="8" borderId="10" xfId="0" applyFont="1" applyFill="1" applyBorder="1" applyAlignment="1" applyProtection="1">
      <alignment horizontal="center" vertical="center"/>
    </xf>
    <xf numFmtId="0" fontId="16" fillId="8" borderId="18" xfId="0" applyFont="1" applyFill="1" applyBorder="1" applyAlignment="1" applyProtection="1">
      <alignment horizontal="center" vertical="center"/>
    </xf>
    <xf numFmtId="0" fontId="16" fillId="8" borderId="4" xfId="0" applyFont="1" applyFill="1" applyBorder="1" applyAlignment="1" applyProtection="1">
      <alignment horizontal="center" vertical="center"/>
    </xf>
    <xf numFmtId="40" fontId="61" fillId="0" borderId="7" xfId="65" applyNumberFormat="1" applyFont="1" applyBorder="1" applyAlignment="1" applyProtection="1">
      <alignment horizontal="right" vertical="center" shrinkToFit="1"/>
      <protection locked="0"/>
    </xf>
    <xf numFmtId="40" fontId="61" fillId="0" borderId="8" xfId="65" applyNumberFormat="1" applyFont="1" applyBorder="1" applyAlignment="1" applyProtection="1">
      <alignment horizontal="right" vertical="center" shrinkToFit="1"/>
      <protection locked="0"/>
    </xf>
    <xf numFmtId="40" fontId="61" fillId="0" borderId="6" xfId="65" applyNumberFormat="1" applyFont="1" applyBorder="1" applyAlignment="1" applyProtection="1">
      <alignment horizontal="right" vertical="center" shrinkToFit="1"/>
      <protection locked="0"/>
    </xf>
    <xf numFmtId="40" fontId="61" fillId="0" borderId="0" xfId="65" applyNumberFormat="1" applyFont="1" applyBorder="1" applyAlignment="1" applyProtection="1">
      <alignment horizontal="right" vertical="center" shrinkToFit="1"/>
      <protection locked="0"/>
    </xf>
    <xf numFmtId="40" fontId="61" fillId="0" borderId="10" xfId="65" applyNumberFormat="1" applyFont="1" applyBorder="1" applyAlignment="1" applyProtection="1">
      <alignment horizontal="right" vertical="center" shrinkToFit="1"/>
      <protection locked="0"/>
    </xf>
    <xf numFmtId="40" fontId="61" fillId="0" borderId="18" xfId="65" applyNumberFormat="1" applyFont="1" applyBorder="1" applyAlignment="1" applyProtection="1">
      <alignment horizontal="right" vertical="center" shrinkToFit="1"/>
      <protection locked="0"/>
    </xf>
    <xf numFmtId="38" fontId="62" fillId="0" borderId="56" xfId="65" applyFont="1" applyBorder="1" applyAlignment="1" applyProtection="1">
      <alignment horizontal="right" vertical="center" shrinkToFit="1"/>
    </xf>
    <xf numFmtId="38" fontId="62" fillId="0" borderId="47" xfId="65" applyFont="1" applyBorder="1" applyAlignment="1" applyProtection="1">
      <alignment horizontal="right" vertical="center" shrinkToFit="1"/>
    </xf>
    <xf numFmtId="38" fontId="62" fillId="0" borderId="48" xfId="65" applyFont="1" applyBorder="1" applyAlignment="1" applyProtection="1">
      <alignment horizontal="right" vertical="center" shrinkToFit="1"/>
    </xf>
    <xf numFmtId="2" fontId="61" fillId="0" borderId="7" xfId="0" applyNumberFormat="1" applyFont="1" applyBorder="1" applyAlignment="1" applyProtection="1">
      <alignment horizontal="right" vertical="center" shrinkToFit="1"/>
    </xf>
    <xf numFmtId="2" fontId="61" fillId="0" borderId="8" xfId="0" applyNumberFormat="1" applyFont="1" applyBorder="1" applyAlignment="1" applyProtection="1">
      <alignment horizontal="right" vertical="center" shrinkToFit="1"/>
    </xf>
    <xf numFmtId="2" fontId="61" fillId="0" borderId="6" xfId="0" applyNumberFormat="1" applyFont="1" applyBorder="1" applyAlignment="1" applyProtection="1">
      <alignment horizontal="right" vertical="center" shrinkToFit="1"/>
    </xf>
    <xf numFmtId="2" fontId="61" fillId="0" borderId="0" xfId="0" applyNumberFormat="1" applyFont="1" applyBorder="1" applyAlignment="1" applyProtection="1">
      <alignment horizontal="right" vertical="center" shrinkToFit="1"/>
    </xf>
    <xf numFmtId="2" fontId="61" fillId="0" borderId="10" xfId="0" applyNumberFormat="1" applyFont="1" applyBorder="1" applyAlignment="1" applyProtection="1">
      <alignment horizontal="right" vertical="center" shrinkToFit="1"/>
    </xf>
    <xf numFmtId="2" fontId="61" fillId="0" borderId="18" xfId="0" applyNumberFormat="1" applyFont="1" applyBorder="1" applyAlignment="1" applyProtection="1">
      <alignment horizontal="right" vertical="center" shrinkToFit="1"/>
    </xf>
    <xf numFmtId="0" fontId="12" fillId="0" borderId="1" xfId="23" applyFont="1" applyFill="1" applyBorder="1" applyAlignment="1" applyProtection="1">
      <alignment horizontal="center"/>
    </xf>
    <xf numFmtId="0" fontId="12" fillId="0" borderId="5" xfId="23" applyFont="1" applyFill="1" applyBorder="1" applyAlignment="1" applyProtection="1">
      <alignment horizontal="center"/>
    </xf>
    <xf numFmtId="0" fontId="12" fillId="0" borderId="4" xfId="23" applyFont="1" applyFill="1" applyBorder="1" applyAlignment="1" applyProtection="1">
      <alignment horizontal="center"/>
    </xf>
    <xf numFmtId="181" fontId="62" fillId="0" borderId="7" xfId="0" applyNumberFormat="1" applyFont="1" applyBorder="1" applyAlignment="1" applyProtection="1">
      <alignment vertical="center" shrinkToFit="1"/>
      <protection locked="0"/>
    </xf>
    <xf numFmtId="181" fontId="62" fillId="0" borderId="8" xfId="0" applyNumberFormat="1" applyFont="1" applyBorder="1" applyAlignment="1" applyProtection="1">
      <alignment vertical="center" shrinkToFit="1"/>
      <protection locked="0"/>
    </xf>
    <xf numFmtId="0" fontId="12" fillId="0" borderId="9" xfId="23" applyFont="1" applyFill="1" applyBorder="1" applyAlignment="1" applyProtection="1">
      <alignment vertical="center"/>
    </xf>
    <xf numFmtId="0" fontId="12" fillId="0" borderId="3" xfId="23" applyFont="1" applyFill="1" applyBorder="1" applyAlignment="1" applyProtection="1">
      <alignment vertical="center"/>
    </xf>
    <xf numFmtId="0" fontId="19" fillId="8" borderId="7" xfId="23" applyFont="1" applyFill="1" applyBorder="1" applyAlignment="1" applyProtection="1">
      <alignment horizontal="center" vertical="center"/>
    </xf>
    <xf numFmtId="0" fontId="19" fillId="8" borderId="8" xfId="23" applyFont="1" applyFill="1" applyBorder="1" applyAlignment="1" applyProtection="1">
      <alignment horizontal="center" vertical="center"/>
    </xf>
    <xf numFmtId="0" fontId="19" fillId="8" borderId="1" xfId="23" applyFont="1" applyFill="1" applyBorder="1" applyAlignment="1" applyProtection="1">
      <alignment horizontal="center" vertical="center"/>
    </xf>
    <xf numFmtId="49" fontId="12" fillId="0" borderId="3" xfId="23" applyNumberFormat="1" applyFont="1" applyFill="1" applyBorder="1" applyAlignment="1" applyProtection="1">
      <alignment horizontal="center" vertical="center" shrinkToFit="1"/>
      <protection locked="0"/>
    </xf>
    <xf numFmtId="0" fontId="12" fillId="0" borderId="16" xfId="23" applyFont="1" applyBorder="1" applyAlignment="1" applyProtection="1">
      <alignment vertical="center" shrinkToFit="1"/>
      <protection locked="0"/>
    </xf>
    <xf numFmtId="0" fontId="12" fillId="0" borderId="9" xfId="23" applyFont="1" applyBorder="1" applyAlignment="1" applyProtection="1">
      <alignment vertical="center" shrinkToFit="1"/>
      <protection locked="0"/>
    </xf>
    <xf numFmtId="0" fontId="18" fillId="8" borderId="16" xfId="23" applyFont="1" applyFill="1" applyBorder="1" applyAlignment="1" applyProtection="1">
      <alignment horizontal="center" vertical="center"/>
    </xf>
    <xf numFmtId="0" fontId="18" fillId="8" borderId="9" xfId="23" applyFont="1" applyFill="1" applyBorder="1" applyAlignment="1" applyProtection="1">
      <alignment horizontal="center" vertical="center"/>
    </xf>
    <xf numFmtId="0" fontId="18" fillId="8" borderId="3" xfId="23" applyFont="1" applyFill="1" applyBorder="1" applyAlignment="1" applyProtection="1">
      <alignment horizontal="center" vertical="center"/>
    </xf>
    <xf numFmtId="49" fontId="12" fillId="6" borderId="7" xfId="23" applyNumberFormat="1" applyFont="1" applyFill="1" applyBorder="1" applyAlignment="1" applyProtection="1">
      <alignment horizontal="center" vertical="center" textRotation="255"/>
    </xf>
    <xf numFmtId="49" fontId="12" fillId="6" borderId="1" xfId="23" applyNumberFormat="1" applyFont="1" applyFill="1" applyBorder="1" applyAlignment="1" applyProtection="1">
      <alignment horizontal="center" vertical="center" textRotation="255"/>
    </xf>
    <xf numFmtId="49" fontId="12" fillId="6" borderId="6" xfId="23" applyNumberFormat="1" applyFont="1" applyFill="1" applyBorder="1" applyAlignment="1" applyProtection="1">
      <alignment horizontal="center" vertical="center" textRotation="255"/>
    </xf>
    <xf numFmtId="49" fontId="12" fillId="6" borderId="5" xfId="23" applyNumberFormat="1" applyFont="1" applyFill="1" applyBorder="1" applyAlignment="1" applyProtection="1">
      <alignment horizontal="center" vertical="center" textRotation="255"/>
    </xf>
    <xf numFmtId="49" fontId="12" fillId="6" borderId="10" xfId="23" applyNumberFormat="1" applyFont="1" applyFill="1" applyBorder="1" applyAlignment="1" applyProtection="1">
      <alignment horizontal="center" vertical="center" textRotation="255"/>
    </xf>
    <xf numFmtId="49" fontId="12" fillId="6" borderId="4" xfId="23" applyNumberFormat="1" applyFont="1" applyFill="1" applyBorder="1" applyAlignment="1" applyProtection="1">
      <alignment horizontal="center" vertical="center" textRotation="255"/>
    </xf>
    <xf numFmtId="49" fontId="12" fillId="4" borderId="7" xfId="23" applyNumberFormat="1" applyFont="1" applyFill="1" applyBorder="1" applyAlignment="1" applyProtection="1">
      <alignment horizontal="center" vertical="center" wrapText="1"/>
      <protection locked="0"/>
    </xf>
    <xf numFmtId="49" fontId="12" fillId="4" borderId="8" xfId="23" applyNumberFormat="1" applyFont="1" applyFill="1" applyBorder="1" applyAlignment="1" applyProtection="1">
      <alignment horizontal="center" vertical="center" wrapText="1"/>
      <protection locked="0"/>
    </xf>
    <xf numFmtId="49" fontId="12" fillId="4" borderId="1" xfId="23" applyNumberFormat="1" applyFont="1" applyFill="1" applyBorder="1" applyAlignment="1" applyProtection="1">
      <alignment horizontal="center" vertical="center" wrapText="1"/>
      <protection locked="0"/>
    </xf>
    <xf numFmtId="49" fontId="12" fillId="4" borderId="6" xfId="23" applyNumberFormat="1" applyFont="1" applyFill="1" applyBorder="1" applyAlignment="1" applyProtection="1">
      <alignment horizontal="center" vertical="center" wrapText="1"/>
      <protection locked="0"/>
    </xf>
    <xf numFmtId="49" fontId="12" fillId="4" borderId="0" xfId="23" applyNumberFormat="1" applyFont="1" applyFill="1" applyBorder="1" applyAlignment="1" applyProtection="1">
      <alignment horizontal="center" vertical="center" wrapText="1"/>
      <protection locked="0"/>
    </xf>
    <xf numFmtId="49" fontId="12" fillId="4" borderId="5" xfId="23" applyNumberFormat="1" applyFont="1" applyFill="1" applyBorder="1" applyAlignment="1" applyProtection="1">
      <alignment horizontal="center" vertical="center" wrapText="1"/>
      <protection locked="0"/>
    </xf>
    <xf numFmtId="49" fontId="12" fillId="4" borderId="10" xfId="23" applyNumberFormat="1" applyFont="1" applyFill="1" applyBorder="1" applyAlignment="1" applyProtection="1">
      <alignment horizontal="center" vertical="center" wrapText="1"/>
      <protection locked="0"/>
    </xf>
    <xf numFmtId="49" fontId="12" fillId="4" borderId="18" xfId="23" applyNumberFormat="1" applyFont="1" applyFill="1" applyBorder="1" applyAlignment="1" applyProtection="1">
      <alignment horizontal="center" vertical="center" wrapText="1"/>
      <protection locked="0"/>
    </xf>
    <xf numFmtId="49" fontId="12" fillId="4" borderId="4" xfId="23" applyNumberFormat="1" applyFont="1" applyFill="1" applyBorder="1" applyAlignment="1" applyProtection="1">
      <alignment horizontal="center" vertical="center" wrapText="1"/>
      <protection locked="0"/>
    </xf>
    <xf numFmtId="0" fontId="12" fillId="7" borderId="7" xfId="23" applyFont="1" applyFill="1" applyBorder="1" applyAlignment="1" applyProtection="1">
      <alignment horizontal="center" vertical="center" textRotation="255" shrinkToFit="1"/>
    </xf>
    <xf numFmtId="0" fontId="12" fillId="7" borderId="1" xfId="23" applyFont="1" applyFill="1" applyBorder="1" applyAlignment="1" applyProtection="1">
      <alignment horizontal="center" vertical="center" textRotation="255" shrinkToFit="1"/>
    </xf>
    <xf numFmtId="0" fontId="12" fillId="7" borderId="6" xfId="23" applyFont="1" applyFill="1" applyBorder="1" applyAlignment="1" applyProtection="1">
      <alignment horizontal="center" vertical="center" textRotation="255" shrinkToFit="1"/>
    </xf>
    <xf numFmtId="0" fontId="12" fillId="7" borderId="5" xfId="23" applyFont="1" applyFill="1" applyBorder="1" applyAlignment="1" applyProtection="1">
      <alignment horizontal="center" vertical="center" textRotation="255" shrinkToFit="1"/>
    </xf>
    <xf numFmtId="0" fontId="12" fillId="7" borderId="10" xfId="23" applyFont="1" applyFill="1" applyBorder="1" applyAlignment="1" applyProtection="1">
      <alignment horizontal="center" vertical="center" textRotation="255" shrinkToFit="1"/>
    </xf>
    <xf numFmtId="0" fontId="12" fillId="7" borderId="4" xfId="23" applyFont="1" applyFill="1" applyBorder="1" applyAlignment="1" applyProtection="1">
      <alignment horizontal="center" vertical="center" textRotation="255" shrinkToFit="1"/>
    </xf>
    <xf numFmtId="0" fontId="12" fillId="4" borderId="7" xfId="23" applyFont="1" applyFill="1" applyBorder="1" applyAlignment="1" applyProtection="1">
      <alignment horizontal="center" vertical="center" wrapText="1" shrinkToFit="1"/>
      <protection locked="0"/>
    </xf>
    <xf numFmtId="0" fontId="12" fillId="4" borderId="8" xfId="23" applyFont="1" applyFill="1" applyBorder="1" applyAlignment="1" applyProtection="1">
      <alignment horizontal="center" vertical="center" wrapText="1" shrinkToFit="1"/>
      <protection locked="0"/>
    </xf>
    <xf numFmtId="0" fontId="12" fillId="4" borderId="1" xfId="23" applyFont="1" applyFill="1" applyBorder="1" applyAlignment="1" applyProtection="1">
      <alignment horizontal="center" vertical="center" wrapText="1" shrinkToFit="1"/>
      <protection locked="0"/>
    </xf>
    <xf numFmtId="0" fontId="12" fillId="4" borderId="10" xfId="23" applyFont="1" applyFill="1" applyBorder="1" applyAlignment="1" applyProtection="1">
      <alignment horizontal="center" vertical="center" wrapText="1" shrinkToFit="1"/>
      <protection locked="0"/>
    </xf>
    <xf numFmtId="0" fontId="12" fillId="4" borderId="18" xfId="23" applyFont="1" applyFill="1" applyBorder="1" applyAlignment="1" applyProtection="1">
      <alignment horizontal="center" vertical="center" wrapText="1" shrinkToFit="1"/>
      <protection locked="0"/>
    </xf>
    <xf numFmtId="0" fontId="12" fillId="4" borderId="4" xfId="23" applyFont="1" applyFill="1" applyBorder="1" applyAlignment="1" applyProtection="1">
      <alignment horizontal="center" vertical="center" wrapText="1" shrinkToFit="1"/>
      <protection locked="0"/>
    </xf>
    <xf numFmtId="0" fontId="15" fillId="8" borderId="16" xfId="23" applyFont="1" applyFill="1" applyBorder="1" applyAlignment="1" applyProtection="1">
      <alignment horizontal="center" vertical="center" shrinkToFit="1"/>
    </xf>
    <xf numFmtId="0" fontId="15" fillId="8" borderId="3" xfId="23" applyFont="1" applyFill="1" applyBorder="1" applyAlignment="1" applyProtection="1">
      <alignment horizontal="center" vertical="center" shrinkToFit="1"/>
    </xf>
    <xf numFmtId="38" fontId="15" fillId="8" borderId="105" xfId="13" applyFont="1" applyFill="1" applyBorder="1" applyAlignment="1" applyProtection="1">
      <alignment horizontal="center" vertical="center" wrapText="1"/>
    </xf>
    <xf numFmtId="0" fontId="61" fillId="0" borderId="0" xfId="0" applyFont="1" applyFill="1" applyBorder="1" applyAlignment="1" applyProtection="1">
      <alignment horizontal="right" vertical="center"/>
    </xf>
    <xf numFmtId="38" fontId="14" fillId="0" borderId="120" xfId="65" applyFont="1" applyFill="1" applyBorder="1" applyAlignment="1" applyProtection="1">
      <alignment horizontal="right" vertical="center" shrinkToFit="1"/>
    </xf>
    <xf numFmtId="38" fontId="14" fillId="0" borderId="121" xfId="65" applyFont="1" applyFill="1" applyBorder="1" applyAlignment="1" applyProtection="1">
      <alignment horizontal="right" vertical="center" shrinkToFit="1"/>
    </xf>
    <xf numFmtId="38" fontId="14" fillId="0" borderId="126" xfId="65" applyFont="1" applyFill="1" applyBorder="1" applyAlignment="1" applyProtection="1">
      <alignment horizontal="right" vertical="center" shrinkToFit="1"/>
    </xf>
    <xf numFmtId="38" fontId="14" fillId="0" borderId="117" xfId="65" applyFont="1" applyFill="1" applyBorder="1" applyAlignment="1" applyProtection="1">
      <alignment horizontal="right" vertical="center" shrinkToFit="1"/>
    </xf>
    <xf numFmtId="38" fontId="12" fillId="7" borderId="10" xfId="13" applyFont="1" applyFill="1" applyBorder="1" applyAlignment="1" applyProtection="1">
      <alignment horizontal="center" vertical="center"/>
    </xf>
    <xf numFmtId="38" fontId="12" fillId="7" borderId="18" xfId="13" applyFont="1" applyFill="1" applyBorder="1" applyAlignment="1" applyProtection="1">
      <alignment horizontal="center" vertical="center"/>
    </xf>
    <xf numFmtId="38" fontId="12" fillId="7" borderId="104" xfId="13" applyFont="1" applyFill="1" applyBorder="1" applyAlignment="1" applyProtection="1">
      <alignment horizontal="center" vertical="center"/>
    </xf>
    <xf numFmtId="0" fontId="66" fillId="2" borderId="0" xfId="23" applyFont="1" applyFill="1" applyBorder="1" applyAlignment="1" applyProtection="1">
      <alignment vertical="top" wrapText="1"/>
    </xf>
    <xf numFmtId="0" fontId="16" fillId="8" borderId="44" xfId="0" applyFont="1" applyFill="1" applyBorder="1" applyAlignment="1" applyProtection="1">
      <alignment horizontal="center" vertical="center"/>
    </xf>
    <xf numFmtId="0" fontId="17" fillId="8" borderId="9" xfId="0" applyFont="1" applyFill="1" applyBorder="1" applyAlignment="1" applyProtection="1">
      <alignment horizontal="center" vertical="center"/>
    </xf>
    <xf numFmtId="0" fontId="17" fillId="8" borderId="45" xfId="0" applyFont="1" applyFill="1" applyBorder="1" applyAlignment="1" applyProtection="1">
      <alignment horizontal="center" vertical="center"/>
    </xf>
    <xf numFmtId="0" fontId="16" fillId="8" borderId="99" xfId="0" applyFont="1" applyFill="1" applyBorder="1" applyAlignment="1" applyProtection="1">
      <alignment horizontal="center" vertical="center"/>
    </xf>
    <xf numFmtId="0" fontId="17" fillId="8" borderId="39" xfId="0" applyFont="1" applyFill="1" applyBorder="1" applyAlignment="1" applyProtection="1">
      <alignment horizontal="center" vertical="center"/>
    </xf>
    <xf numFmtId="0" fontId="17" fillId="8" borderId="106" xfId="0" applyFont="1" applyFill="1" applyBorder="1" applyAlignment="1" applyProtection="1">
      <alignment horizontal="center" vertical="center"/>
    </xf>
    <xf numFmtId="0" fontId="15" fillId="8" borderId="7" xfId="23" applyFont="1" applyFill="1" applyBorder="1" applyAlignment="1" applyProtection="1">
      <alignment horizontal="center" vertical="center" wrapText="1"/>
    </xf>
    <xf numFmtId="0" fontId="15" fillId="8" borderId="6" xfId="23" applyFont="1" applyFill="1" applyBorder="1" applyAlignment="1" applyProtection="1">
      <alignment horizontal="center" vertical="center" wrapText="1"/>
    </xf>
    <xf numFmtId="0" fontId="15" fillId="8" borderId="5" xfId="23" applyFont="1" applyFill="1" applyBorder="1" applyAlignment="1" applyProtection="1">
      <alignment horizontal="center" vertical="center"/>
    </xf>
    <xf numFmtId="0" fontId="62" fillId="0" borderId="8" xfId="0" applyFont="1" applyFill="1" applyBorder="1" applyAlignment="1" applyProtection="1">
      <alignment horizontal="center"/>
    </xf>
    <xf numFmtId="0" fontId="62" fillId="0" borderId="1" xfId="0" applyFont="1" applyFill="1" applyBorder="1" applyAlignment="1" applyProtection="1">
      <alignment horizontal="center"/>
    </xf>
    <xf numFmtId="0" fontId="62" fillId="0" borderId="0" xfId="0" applyFont="1" applyFill="1" applyBorder="1" applyAlignment="1" applyProtection="1">
      <alignment horizontal="center"/>
    </xf>
    <xf numFmtId="0" fontId="62" fillId="0" borderId="5" xfId="0" applyFont="1" applyFill="1" applyBorder="1" applyAlignment="1" applyProtection="1">
      <alignment horizontal="center"/>
    </xf>
    <xf numFmtId="0" fontId="62" fillId="0" borderId="18" xfId="0" applyFont="1" applyFill="1" applyBorder="1" applyAlignment="1" applyProtection="1">
      <alignment horizontal="center"/>
    </xf>
    <xf numFmtId="0" fontId="62" fillId="0" borderId="4" xfId="0" applyFont="1" applyFill="1" applyBorder="1" applyAlignment="1" applyProtection="1">
      <alignment horizontal="center"/>
    </xf>
    <xf numFmtId="181" fontId="62" fillId="0" borderId="7" xfId="0" applyNumberFormat="1" applyFont="1" applyFill="1" applyBorder="1" applyAlignment="1" applyProtection="1">
      <alignment vertical="center" shrinkToFit="1"/>
    </xf>
    <xf numFmtId="181" fontId="62" fillId="0" borderId="8" xfId="0" applyNumberFormat="1" applyFont="1" applyFill="1" applyBorder="1" applyAlignment="1" applyProtection="1">
      <alignment vertical="center" shrinkToFit="1"/>
    </xf>
    <xf numFmtId="181" fontId="62" fillId="0" borderId="6" xfId="0" applyNumberFormat="1" applyFont="1" applyFill="1" applyBorder="1" applyAlignment="1" applyProtection="1">
      <alignment vertical="center" shrinkToFit="1"/>
    </xf>
    <xf numFmtId="181" fontId="62" fillId="0" borderId="0" xfId="0" applyNumberFormat="1" applyFont="1" applyFill="1" applyBorder="1" applyAlignment="1" applyProtection="1">
      <alignment vertical="center" shrinkToFit="1"/>
    </xf>
    <xf numFmtId="181" fontId="62" fillId="0" borderId="10" xfId="0" applyNumberFormat="1" applyFont="1" applyFill="1" applyBorder="1" applyAlignment="1" applyProtection="1">
      <alignment vertical="center" shrinkToFit="1"/>
    </xf>
    <xf numFmtId="181" fontId="62" fillId="0" borderId="18" xfId="0" applyNumberFormat="1" applyFont="1" applyFill="1" applyBorder="1" applyAlignment="1" applyProtection="1">
      <alignment vertical="center" shrinkToFit="1"/>
    </xf>
    <xf numFmtId="0" fontId="19" fillId="8" borderId="10" xfId="23" applyFont="1" applyFill="1" applyBorder="1" applyAlignment="1" applyProtection="1">
      <alignment horizontal="center" vertical="center"/>
    </xf>
    <xf numFmtId="0" fontId="19" fillId="8" borderId="18" xfId="23" applyFont="1" applyFill="1" applyBorder="1" applyAlignment="1" applyProtection="1">
      <alignment horizontal="center" vertical="center"/>
    </xf>
    <xf numFmtId="0" fontId="19" fillId="8" borderId="4" xfId="23" applyFont="1" applyFill="1" applyBorder="1" applyAlignment="1" applyProtection="1">
      <alignment horizontal="center" vertical="center"/>
    </xf>
    <xf numFmtId="0" fontId="12" fillId="0" borderId="1" xfId="23" applyNumberFormat="1" applyFont="1" applyFill="1" applyBorder="1" applyAlignment="1" applyProtection="1">
      <alignment vertical="center" shrinkToFit="1"/>
      <protection locked="0"/>
    </xf>
    <xf numFmtId="0" fontId="12" fillId="0" borderId="4" xfId="23" applyNumberFormat="1" applyFont="1" applyFill="1" applyBorder="1" applyAlignment="1" applyProtection="1">
      <alignment vertical="center" shrinkToFit="1"/>
      <protection locked="0"/>
    </xf>
    <xf numFmtId="0" fontId="11" fillId="2" borderId="18" xfId="23" applyFont="1" applyFill="1" applyBorder="1" applyAlignment="1" applyProtection="1">
      <alignment horizontal="left" vertical="center"/>
    </xf>
    <xf numFmtId="0" fontId="11" fillId="2" borderId="0" xfId="23" applyFont="1" applyFill="1" applyBorder="1" applyAlignment="1" applyProtection="1">
      <alignment horizontal="left" vertical="center"/>
    </xf>
    <xf numFmtId="0" fontId="12" fillId="0" borderId="8" xfId="23" applyFont="1" applyFill="1" applyBorder="1" applyAlignment="1" applyProtection="1">
      <alignment vertical="center" shrinkToFit="1"/>
      <protection locked="0"/>
    </xf>
    <xf numFmtId="0" fontId="12" fillId="0" borderId="31" xfId="23" applyFont="1" applyFill="1" applyBorder="1" applyAlignment="1" applyProtection="1">
      <alignment vertical="center" shrinkToFit="1"/>
      <protection locked="0"/>
    </xf>
    <xf numFmtId="0" fontId="12" fillId="0" borderId="16" xfId="23" applyFont="1" applyFill="1" applyBorder="1" applyAlignment="1" applyProtection="1">
      <alignment horizontal="left" vertical="center" shrinkToFit="1"/>
      <protection locked="0"/>
    </xf>
    <xf numFmtId="0" fontId="12" fillId="0" borderId="9" xfId="23" applyFont="1" applyFill="1" applyBorder="1" applyAlignment="1" applyProtection="1">
      <alignment horizontal="left" vertical="center" shrinkToFit="1"/>
      <protection locked="0"/>
    </xf>
    <xf numFmtId="0" fontId="12" fillId="0" borderId="3" xfId="23" applyFont="1" applyFill="1" applyBorder="1" applyAlignment="1" applyProtection="1">
      <alignment horizontal="left" vertical="center" shrinkToFit="1"/>
      <protection locked="0"/>
    </xf>
    <xf numFmtId="0" fontId="62" fillId="0" borderId="9" xfId="0" applyFont="1" applyFill="1" applyBorder="1" applyAlignment="1" applyProtection="1">
      <alignment vertical="center" shrinkToFit="1"/>
      <protection locked="0"/>
    </xf>
    <xf numFmtId="38" fontId="14" fillId="0" borderId="211" xfId="65" applyFont="1" applyFill="1" applyBorder="1" applyAlignment="1" applyProtection="1">
      <alignment horizontal="right" vertical="center" shrinkToFit="1"/>
    </xf>
    <xf numFmtId="38" fontId="14" fillId="0" borderId="212" xfId="65" applyFont="1" applyFill="1" applyBorder="1" applyAlignment="1" applyProtection="1">
      <alignment horizontal="right" vertical="center" shrinkToFit="1"/>
    </xf>
    <xf numFmtId="38" fontId="14" fillId="0" borderId="213" xfId="65" applyFont="1" applyFill="1" applyBorder="1" applyAlignment="1" applyProtection="1">
      <alignment horizontal="right" vertical="center" shrinkToFit="1"/>
    </xf>
    <xf numFmtId="38" fontId="15" fillId="8" borderId="112" xfId="13" applyFont="1" applyFill="1" applyBorder="1" applyAlignment="1" applyProtection="1">
      <alignment horizontal="center" vertical="center" wrapText="1"/>
    </xf>
    <xf numFmtId="38" fontId="15" fillId="8" borderId="8" xfId="13" applyFont="1" applyFill="1" applyBorder="1" applyAlignment="1" applyProtection="1">
      <alignment horizontal="center" vertical="center"/>
    </xf>
    <xf numFmtId="38" fontId="15" fillId="8" borderId="1" xfId="13" applyFont="1" applyFill="1" applyBorder="1" applyAlignment="1" applyProtection="1">
      <alignment horizontal="center" vertical="center"/>
    </xf>
    <xf numFmtId="38" fontId="15" fillId="8" borderId="98" xfId="13" applyFont="1" applyFill="1" applyBorder="1" applyAlignment="1" applyProtection="1">
      <alignment horizontal="center" vertical="center"/>
    </xf>
    <xf numFmtId="38" fontId="15" fillId="8" borderId="0" xfId="13" applyFont="1" applyFill="1" applyBorder="1" applyAlignment="1" applyProtection="1">
      <alignment horizontal="center" vertical="center"/>
    </xf>
    <xf numFmtId="38" fontId="15" fillId="8" borderId="5" xfId="13" applyFont="1" applyFill="1" applyBorder="1" applyAlignment="1" applyProtection="1">
      <alignment horizontal="center" vertical="center"/>
    </xf>
    <xf numFmtId="38" fontId="15" fillId="8" borderId="107" xfId="13" applyFont="1" applyFill="1" applyBorder="1" applyAlignment="1" applyProtection="1">
      <alignment horizontal="center" vertical="center"/>
    </xf>
    <xf numFmtId="38" fontId="15" fillId="8" borderId="18" xfId="13" applyFont="1" applyFill="1" applyBorder="1" applyAlignment="1" applyProtection="1">
      <alignment horizontal="center" vertical="center"/>
    </xf>
    <xf numFmtId="38" fontId="15" fillId="8" borderId="4" xfId="13" applyFont="1" applyFill="1" applyBorder="1" applyAlignment="1" applyProtection="1">
      <alignment horizontal="center" vertical="center"/>
    </xf>
    <xf numFmtId="0" fontId="15" fillId="8" borderId="9" xfId="23" applyFont="1" applyFill="1" applyBorder="1" applyAlignment="1" applyProtection="1">
      <alignment horizontal="center" vertical="center" shrinkToFit="1"/>
    </xf>
    <xf numFmtId="49" fontId="12" fillId="5" borderId="7" xfId="23" applyNumberFormat="1" applyFont="1" applyFill="1" applyBorder="1" applyAlignment="1" applyProtection="1">
      <alignment horizontal="center" vertical="center" wrapText="1"/>
    </xf>
    <xf numFmtId="49" fontId="12" fillId="5" borderId="8" xfId="23" applyNumberFormat="1" applyFont="1" applyFill="1" applyBorder="1" applyAlignment="1" applyProtection="1">
      <alignment horizontal="center" vertical="center" wrapText="1"/>
    </xf>
    <xf numFmtId="49" fontId="12" fillId="5" borderId="1" xfId="23" applyNumberFormat="1" applyFont="1" applyFill="1" applyBorder="1" applyAlignment="1" applyProtection="1">
      <alignment horizontal="center" vertical="center" wrapText="1"/>
    </xf>
    <xf numFmtId="49" fontId="12" fillId="5" borderId="6" xfId="23" applyNumberFormat="1" applyFont="1" applyFill="1" applyBorder="1" applyAlignment="1" applyProtection="1">
      <alignment horizontal="center" vertical="center" wrapText="1"/>
    </xf>
    <xf numFmtId="49" fontId="12" fillId="5" borderId="0" xfId="23" applyNumberFormat="1" applyFont="1" applyFill="1" applyBorder="1" applyAlignment="1" applyProtection="1">
      <alignment horizontal="center" vertical="center" wrapText="1"/>
    </xf>
    <xf numFmtId="49" fontId="12" fillId="5" borderId="5" xfId="23" applyNumberFormat="1" applyFont="1" applyFill="1" applyBorder="1" applyAlignment="1" applyProtection="1">
      <alignment horizontal="center" vertical="center" wrapText="1"/>
    </xf>
    <xf numFmtId="49" fontId="12" fillId="5" borderId="10" xfId="23" applyNumberFormat="1" applyFont="1" applyFill="1" applyBorder="1" applyAlignment="1" applyProtection="1">
      <alignment horizontal="center" vertical="center" wrapText="1"/>
    </xf>
    <xf numFmtId="49" fontId="12" fillId="5" borderId="18" xfId="23" applyNumberFormat="1" applyFont="1" applyFill="1" applyBorder="1" applyAlignment="1" applyProtection="1">
      <alignment horizontal="center" vertical="center" wrapText="1"/>
    </xf>
    <xf numFmtId="49" fontId="12" fillId="5" borderId="4" xfId="23" applyNumberFormat="1" applyFont="1" applyFill="1" applyBorder="1" applyAlignment="1" applyProtection="1">
      <alignment horizontal="center" vertical="center" wrapText="1"/>
    </xf>
    <xf numFmtId="49" fontId="12" fillId="0" borderId="8" xfId="23" applyNumberFormat="1" applyFont="1" applyFill="1" applyBorder="1" applyAlignment="1" applyProtection="1">
      <alignment horizontal="left" vertical="center" shrinkToFit="1"/>
    </xf>
    <xf numFmtId="49" fontId="12" fillId="0" borderId="1" xfId="23" applyNumberFormat="1" applyFont="1" applyFill="1" applyBorder="1" applyAlignment="1" applyProtection="1">
      <alignment horizontal="left" vertical="center" shrinkToFit="1"/>
    </xf>
    <xf numFmtId="49" fontId="12" fillId="0" borderId="18" xfId="23" applyNumberFormat="1" applyFont="1" applyFill="1" applyBorder="1" applyAlignment="1" applyProtection="1">
      <alignment horizontal="left" vertical="center" shrinkToFit="1"/>
    </xf>
    <xf numFmtId="49" fontId="12" fillId="0" borderId="4" xfId="23" applyNumberFormat="1" applyFont="1" applyFill="1" applyBorder="1" applyAlignment="1" applyProtection="1">
      <alignment horizontal="left" vertical="center" shrinkToFit="1"/>
    </xf>
    <xf numFmtId="0" fontId="26" fillId="3" borderId="2" xfId="66" applyFont="1" applyFill="1" applyBorder="1" applyAlignment="1" applyProtection="1">
      <alignment horizontal="center" vertical="center"/>
    </xf>
    <xf numFmtId="0" fontId="26" fillId="3" borderId="16" xfId="66" applyFont="1" applyFill="1" applyBorder="1" applyAlignment="1" applyProtection="1">
      <alignment horizontal="center" vertical="center"/>
    </xf>
    <xf numFmtId="0" fontId="0" fillId="0" borderId="0" xfId="63" applyFont="1" applyBorder="1" applyAlignment="1" applyProtection="1">
      <alignment horizontal="right" vertical="center"/>
    </xf>
    <xf numFmtId="0" fontId="1" fillId="0" borderId="0" xfId="63" applyBorder="1" applyAlignment="1" applyProtection="1">
      <alignment horizontal="right" vertical="center"/>
    </xf>
    <xf numFmtId="0" fontId="26" fillId="3" borderId="9" xfId="66" applyFont="1" applyFill="1" applyBorder="1" applyAlignment="1" applyProtection="1">
      <alignment horizontal="center" vertical="center"/>
    </xf>
    <xf numFmtId="0" fontId="26" fillId="3" borderId="3" xfId="66" applyFont="1" applyFill="1" applyBorder="1" applyAlignment="1" applyProtection="1">
      <alignment horizontal="center" vertical="center"/>
    </xf>
    <xf numFmtId="0" fontId="22" fillId="0" borderId="16" xfId="66" applyFont="1" applyFill="1" applyBorder="1" applyAlignment="1" applyProtection="1">
      <alignment vertical="center"/>
    </xf>
    <xf numFmtId="0" fontId="22" fillId="0" borderId="9" xfId="66" applyFont="1" applyFill="1" applyBorder="1" applyAlignment="1" applyProtection="1">
      <alignment vertical="center"/>
    </xf>
    <xf numFmtId="0" fontId="22" fillId="0" borderId="3" xfId="66" applyFont="1" applyFill="1" applyBorder="1" applyAlignment="1" applyProtection="1">
      <alignment vertical="center"/>
    </xf>
    <xf numFmtId="2" fontId="22" fillId="0" borderId="2" xfId="23" applyNumberFormat="1" applyFont="1" applyFill="1" applyBorder="1" applyAlignment="1" applyProtection="1">
      <alignment horizontal="center" vertical="center" shrinkToFit="1"/>
      <protection locked="0"/>
    </xf>
    <xf numFmtId="1" fontId="22" fillId="0" borderId="2" xfId="23" applyNumberFormat="1" applyFont="1" applyFill="1" applyBorder="1" applyAlignment="1" applyProtection="1">
      <alignment horizontal="center" vertical="center" shrinkToFit="1"/>
      <protection locked="0"/>
    </xf>
    <xf numFmtId="0" fontId="33" fillId="0" borderId="9" xfId="23" applyFont="1" applyFill="1" applyBorder="1" applyAlignment="1" applyProtection="1">
      <alignment horizontal="center" vertical="center" shrinkToFit="1"/>
      <protection locked="0"/>
    </xf>
    <xf numFmtId="0" fontId="33" fillId="0" borderId="3" xfId="23" applyFont="1" applyFill="1" applyBorder="1" applyAlignment="1" applyProtection="1">
      <alignment horizontal="center" vertical="center" shrinkToFit="1"/>
      <protection locked="0"/>
    </xf>
    <xf numFmtId="0" fontId="33" fillId="0" borderId="16" xfId="23" applyFont="1" applyFill="1" applyBorder="1" applyAlignment="1" applyProtection="1">
      <alignment horizontal="center" vertical="center" shrinkToFit="1"/>
      <protection locked="0"/>
    </xf>
    <xf numFmtId="0" fontId="33" fillId="0" borderId="16" xfId="23" applyNumberFormat="1" applyFont="1" applyFill="1" applyBorder="1" applyAlignment="1" applyProtection="1">
      <alignment horizontal="center" vertical="center"/>
    </xf>
    <xf numFmtId="0" fontId="33" fillId="0" borderId="3" xfId="23" applyNumberFormat="1" applyFont="1" applyFill="1" applyBorder="1" applyAlignment="1" applyProtection="1">
      <alignment horizontal="center" vertical="center"/>
    </xf>
    <xf numFmtId="0" fontId="33" fillId="0" borderId="2" xfId="23" applyNumberFormat="1" applyFont="1" applyFill="1" applyBorder="1" applyAlignment="1" applyProtection="1">
      <alignment horizontal="center" vertical="center" shrinkToFit="1"/>
      <protection locked="0"/>
    </xf>
    <xf numFmtId="0" fontId="22" fillId="0" borderId="16" xfId="23" applyNumberFormat="1" applyFont="1" applyFill="1" applyBorder="1" applyAlignment="1" applyProtection="1">
      <alignment horizontal="center" vertical="center" shrinkToFit="1"/>
      <protection locked="0"/>
    </xf>
    <xf numFmtId="0" fontId="22" fillId="0" borderId="9" xfId="23" applyNumberFormat="1" applyFont="1" applyFill="1" applyBorder="1" applyAlignment="1" applyProtection="1">
      <alignment horizontal="center" vertical="center" shrinkToFit="1"/>
      <protection locked="0"/>
    </xf>
    <xf numFmtId="0" fontId="22" fillId="0" borderId="3" xfId="23" applyNumberFormat="1" applyFont="1" applyFill="1" applyBorder="1" applyAlignment="1" applyProtection="1">
      <alignment horizontal="center" vertical="center" shrinkToFit="1"/>
      <protection locked="0"/>
    </xf>
    <xf numFmtId="0" fontId="84" fillId="13" borderId="2" xfId="23" applyFont="1" applyFill="1" applyBorder="1" applyAlignment="1" applyProtection="1">
      <alignment horizontal="center" vertical="center" wrapText="1"/>
    </xf>
    <xf numFmtId="0" fontId="32" fillId="13" borderId="8" xfId="23" applyFont="1" applyFill="1" applyBorder="1" applyAlignment="1" applyProtection="1">
      <alignment horizontal="center" vertical="center"/>
    </xf>
    <xf numFmtId="0" fontId="32" fillId="13" borderId="1" xfId="23" applyFont="1" applyFill="1" applyBorder="1" applyAlignment="1" applyProtection="1">
      <alignment horizontal="center" vertical="center"/>
    </xf>
    <xf numFmtId="0" fontId="32" fillId="13" borderId="18" xfId="23" applyFont="1" applyFill="1" applyBorder="1" applyAlignment="1" applyProtection="1">
      <alignment horizontal="center" vertical="center"/>
    </xf>
    <xf numFmtId="0" fontId="32" fillId="13" borderId="4" xfId="23" applyFont="1" applyFill="1" applyBorder="1" applyAlignment="1" applyProtection="1">
      <alignment horizontal="center" vertical="center"/>
    </xf>
    <xf numFmtId="49" fontId="31" fillId="13" borderId="7" xfId="23" applyNumberFormat="1" applyFont="1" applyFill="1" applyBorder="1" applyAlignment="1" applyProtection="1">
      <alignment horizontal="center" vertical="center" wrapText="1"/>
    </xf>
    <xf numFmtId="49" fontId="31" fillId="13" borderId="8" xfId="23" applyNumberFormat="1" applyFont="1" applyFill="1" applyBorder="1" applyAlignment="1" applyProtection="1">
      <alignment horizontal="center" vertical="center" wrapText="1"/>
    </xf>
    <xf numFmtId="49" fontId="31" fillId="13" borderId="1" xfId="23" applyNumberFormat="1" applyFont="1" applyFill="1" applyBorder="1" applyAlignment="1" applyProtection="1">
      <alignment horizontal="center" vertical="center" wrapText="1"/>
    </xf>
    <xf numFmtId="49" fontId="31" fillId="13" borderId="6" xfId="23" applyNumberFormat="1" applyFont="1" applyFill="1" applyBorder="1" applyAlignment="1" applyProtection="1">
      <alignment horizontal="center" vertical="center" wrapText="1"/>
    </xf>
    <xf numFmtId="49" fontId="31" fillId="13" borderId="0" xfId="23" applyNumberFormat="1" applyFont="1" applyFill="1" applyBorder="1" applyAlignment="1" applyProtection="1">
      <alignment horizontal="center" vertical="center" wrapText="1"/>
    </xf>
    <xf numFmtId="49" fontId="31" fillId="13" borderId="5" xfId="23" applyNumberFormat="1" applyFont="1" applyFill="1" applyBorder="1" applyAlignment="1" applyProtection="1">
      <alignment horizontal="center" vertical="center" wrapText="1"/>
    </xf>
    <xf numFmtId="49" fontId="31" fillId="13" borderId="10" xfId="23" applyNumberFormat="1" applyFont="1" applyFill="1" applyBorder="1" applyAlignment="1" applyProtection="1">
      <alignment horizontal="center" vertical="center" wrapText="1"/>
    </xf>
    <xf numFmtId="49" fontId="31" fillId="13" borderId="18" xfId="23" applyNumberFormat="1" applyFont="1" applyFill="1" applyBorder="1" applyAlignment="1" applyProtection="1">
      <alignment horizontal="center" vertical="center" wrapText="1"/>
    </xf>
    <xf numFmtId="49" fontId="31" fillId="13" borderId="4" xfId="23" applyNumberFormat="1" applyFont="1" applyFill="1" applyBorder="1" applyAlignment="1" applyProtection="1">
      <alignment horizontal="center" vertical="center" wrapText="1"/>
    </xf>
    <xf numFmtId="0" fontId="32" fillId="13" borderId="10" xfId="23" applyFont="1" applyFill="1" applyBorder="1" applyAlignment="1" applyProtection="1">
      <alignment horizontal="center" vertical="center"/>
    </xf>
    <xf numFmtId="0" fontId="32" fillId="13" borderId="7" xfId="23" applyFont="1" applyFill="1" applyBorder="1" applyAlignment="1" applyProtection="1">
      <alignment horizontal="center" vertical="center"/>
    </xf>
    <xf numFmtId="0" fontId="32" fillId="13" borderId="6" xfId="23" applyFont="1" applyFill="1" applyBorder="1" applyAlignment="1" applyProtection="1">
      <alignment horizontal="center" vertical="center"/>
    </xf>
    <xf numFmtId="0" fontId="32" fillId="13" borderId="5" xfId="23" applyFont="1" applyFill="1" applyBorder="1" applyAlignment="1" applyProtection="1">
      <alignment horizontal="center" vertical="center"/>
    </xf>
    <xf numFmtId="0" fontId="32" fillId="13" borderId="0" xfId="23" applyFont="1" applyFill="1" applyBorder="1" applyAlignment="1" applyProtection="1">
      <alignment horizontal="center" vertical="center"/>
    </xf>
    <xf numFmtId="0" fontId="32" fillId="13" borderId="2" xfId="23" applyFont="1" applyFill="1" applyBorder="1" applyAlignment="1" applyProtection="1">
      <alignment horizontal="center" vertical="center" wrapText="1"/>
    </xf>
    <xf numFmtId="0" fontId="32" fillId="13" borderId="2" xfId="23" applyFont="1" applyFill="1" applyBorder="1" applyAlignment="1" applyProtection="1">
      <alignment horizontal="center" vertical="center"/>
    </xf>
    <xf numFmtId="0" fontId="32" fillId="13" borderId="7" xfId="23" applyFont="1" applyFill="1" applyBorder="1" applyAlignment="1" applyProtection="1">
      <alignment horizontal="center" vertical="center" wrapText="1"/>
    </xf>
    <xf numFmtId="0" fontId="32" fillId="13" borderId="8" xfId="23" applyFont="1" applyFill="1" applyBorder="1" applyAlignment="1" applyProtection="1">
      <alignment horizontal="center" vertical="center" wrapText="1"/>
    </xf>
    <xf numFmtId="0" fontId="32" fillId="13" borderId="6" xfId="23" applyFont="1" applyFill="1" applyBorder="1" applyAlignment="1" applyProtection="1">
      <alignment horizontal="center" vertical="center" wrapText="1"/>
    </xf>
    <xf numFmtId="0" fontId="32" fillId="13" borderId="0" xfId="23" applyFont="1" applyFill="1" applyBorder="1" applyAlignment="1" applyProtection="1">
      <alignment horizontal="center" vertical="center" wrapText="1"/>
    </xf>
    <xf numFmtId="0" fontId="32" fillId="13" borderId="10" xfId="23" applyFont="1" applyFill="1" applyBorder="1" applyAlignment="1" applyProtection="1">
      <alignment horizontal="center" vertical="center" wrapText="1"/>
    </xf>
    <xf numFmtId="0" fontId="32" fillId="13" borderId="18" xfId="23" applyFont="1" applyFill="1" applyBorder="1" applyAlignment="1" applyProtection="1">
      <alignment horizontal="center" vertical="center" wrapText="1"/>
    </xf>
    <xf numFmtId="0" fontId="75" fillId="0" borderId="0" xfId="23" applyFont="1" applyFill="1" applyAlignment="1" applyProtection="1">
      <alignment horizontal="left" vertical="center"/>
    </xf>
    <xf numFmtId="0" fontId="33" fillId="0" borderId="7" xfId="23" applyNumberFormat="1" applyFont="1" applyFill="1" applyBorder="1" applyAlignment="1" applyProtection="1">
      <alignment vertical="center" shrinkToFit="1"/>
    </xf>
    <xf numFmtId="0" fontId="33" fillId="0" borderId="8" xfId="23" applyNumberFormat="1" applyFont="1" applyFill="1" applyBorder="1" applyAlignment="1" applyProtection="1">
      <alignment vertical="center" shrinkToFit="1"/>
    </xf>
    <xf numFmtId="0" fontId="33" fillId="0" borderId="1" xfId="23" applyNumberFormat="1" applyFont="1" applyFill="1" applyBorder="1" applyAlignment="1" applyProtection="1">
      <alignment vertical="center" shrinkToFit="1"/>
    </xf>
    <xf numFmtId="0" fontId="33" fillId="0" borderId="10" xfId="23" applyNumberFormat="1" applyFont="1" applyFill="1" applyBorder="1" applyAlignment="1" applyProtection="1">
      <alignment vertical="center" shrinkToFit="1"/>
    </xf>
    <xf numFmtId="0" fontId="33" fillId="0" borderId="18" xfId="23" applyNumberFormat="1" applyFont="1" applyFill="1" applyBorder="1" applyAlignment="1" applyProtection="1">
      <alignment vertical="center" shrinkToFit="1"/>
    </xf>
    <xf numFmtId="0" fontId="33" fillId="0" borderId="4" xfId="23" applyNumberFormat="1" applyFont="1" applyFill="1" applyBorder="1" applyAlignment="1" applyProtection="1">
      <alignment vertical="center" shrinkToFit="1"/>
    </xf>
    <xf numFmtId="2" fontId="34" fillId="0" borderId="7" xfId="23" applyNumberFormat="1" applyFont="1" applyFill="1" applyBorder="1" applyAlignment="1" applyProtection="1">
      <alignment horizontal="right" vertical="center" shrinkToFit="1"/>
      <protection locked="0"/>
    </xf>
    <xf numFmtId="2" fontId="34" fillId="0" borderId="8" xfId="23" applyNumberFormat="1" applyFont="1" applyFill="1" applyBorder="1" applyAlignment="1" applyProtection="1">
      <alignment horizontal="right" vertical="center" shrinkToFit="1"/>
      <protection locked="0"/>
    </xf>
    <xf numFmtId="2" fontId="34" fillId="0" borderId="1" xfId="23" applyNumberFormat="1" applyFont="1" applyFill="1" applyBorder="1" applyAlignment="1" applyProtection="1">
      <alignment horizontal="right" vertical="center" shrinkToFit="1"/>
      <protection locked="0"/>
    </xf>
    <xf numFmtId="2" fontId="34" fillId="0" borderId="10" xfId="23" applyNumberFormat="1" applyFont="1" applyFill="1" applyBorder="1" applyAlignment="1" applyProtection="1">
      <alignment horizontal="right" vertical="center" shrinkToFit="1"/>
      <protection locked="0"/>
    </xf>
    <xf numFmtId="2" fontId="34" fillId="0" borderId="18" xfId="23" applyNumberFormat="1" applyFont="1" applyFill="1" applyBorder="1" applyAlignment="1" applyProtection="1">
      <alignment horizontal="right" vertical="center" shrinkToFit="1"/>
      <protection locked="0"/>
    </xf>
    <xf numFmtId="2" fontId="34" fillId="0" borderId="4" xfId="23" applyNumberFormat="1" applyFont="1" applyFill="1" applyBorder="1" applyAlignment="1" applyProtection="1">
      <alignment horizontal="right" vertical="center" shrinkToFit="1"/>
      <protection locked="0"/>
    </xf>
    <xf numFmtId="1" fontId="34" fillId="0" borderId="7" xfId="23" applyNumberFormat="1" applyFont="1" applyFill="1" applyBorder="1" applyAlignment="1" applyProtection="1">
      <alignment vertical="center" shrinkToFit="1"/>
      <protection locked="0"/>
    </xf>
    <xf numFmtId="1" fontId="34" fillId="0" borderId="8" xfId="23" applyNumberFormat="1" applyFont="1" applyFill="1" applyBorder="1" applyAlignment="1" applyProtection="1">
      <alignment vertical="center" shrinkToFit="1"/>
      <protection locked="0"/>
    </xf>
    <xf numFmtId="1" fontId="34" fillId="0" borderId="10" xfId="23" applyNumberFormat="1" applyFont="1" applyFill="1" applyBorder="1" applyAlignment="1" applyProtection="1">
      <alignment vertical="center" shrinkToFit="1"/>
      <protection locked="0"/>
    </xf>
    <xf numFmtId="1" fontId="34" fillId="0" borderId="18" xfId="23" applyNumberFormat="1" applyFont="1" applyFill="1" applyBorder="1" applyAlignment="1" applyProtection="1">
      <alignment vertical="center" shrinkToFit="1"/>
      <protection locked="0"/>
    </xf>
    <xf numFmtId="0" fontId="33" fillId="0" borderId="8" xfId="23" applyFont="1" applyFill="1" applyBorder="1" applyAlignment="1" applyProtection="1">
      <alignment horizontal="center" vertical="center"/>
    </xf>
    <xf numFmtId="0" fontId="33" fillId="0" borderId="1" xfId="23" applyFont="1" applyFill="1" applyBorder="1" applyAlignment="1" applyProtection="1">
      <alignment horizontal="center" vertical="center"/>
    </xf>
    <xf numFmtId="0" fontId="33" fillId="0" borderId="18" xfId="23" applyFont="1" applyFill="1" applyBorder="1" applyAlignment="1" applyProtection="1">
      <alignment horizontal="center" vertical="center"/>
    </xf>
    <xf numFmtId="0" fontId="33" fillId="0" borderId="4" xfId="23" applyFont="1" applyFill="1" applyBorder="1" applyAlignment="1" applyProtection="1">
      <alignment horizontal="center" vertical="center"/>
    </xf>
    <xf numFmtId="0" fontId="33" fillId="0" borderId="7" xfId="23" applyFont="1" applyFill="1" applyBorder="1" applyAlignment="1" applyProtection="1">
      <alignment horizontal="right" vertical="center" shrinkToFit="1"/>
      <protection locked="0"/>
    </xf>
    <xf numFmtId="0" fontId="33" fillId="0" borderId="8" xfId="23" applyFont="1" applyFill="1" applyBorder="1" applyAlignment="1" applyProtection="1">
      <alignment horizontal="right" vertical="center" shrinkToFit="1"/>
      <protection locked="0"/>
    </xf>
    <xf numFmtId="0" fontId="33" fillId="0" borderId="1" xfId="23" applyFont="1" applyFill="1" applyBorder="1" applyAlignment="1" applyProtection="1">
      <alignment horizontal="right" vertical="center" shrinkToFit="1"/>
      <protection locked="0"/>
    </xf>
    <xf numFmtId="0" fontId="33" fillId="0" borderId="10" xfId="23" applyFont="1" applyFill="1" applyBorder="1" applyAlignment="1" applyProtection="1">
      <alignment horizontal="right" vertical="center" shrinkToFit="1"/>
      <protection locked="0"/>
    </xf>
    <xf numFmtId="0" fontId="33" fillId="0" borderId="18" xfId="23" applyFont="1" applyFill="1" applyBorder="1" applyAlignment="1" applyProtection="1">
      <alignment horizontal="right" vertical="center" shrinkToFit="1"/>
      <protection locked="0"/>
    </xf>
    <xf numFmtId="0" fontId="33" fillId="0" borderId="4" xfId="23" applyFont="1" applyFill="1" applyBorder="1" applyAlignment="1" applyProtection="1">
      <alignment horizontal="right" vertical="center" shrinkToFit="1"/>
      <protection locked="0"/>
    </xf>
    <xf numFmtId="0" fontId="21" fillId="13" borderId="16" xfId="64" applyFont="1" applyFill="1" applyBorder="1" applyAlignment="1" applyProtection="1">
      <alignment horizontal="center" vertical="center"/>
    </xf>
    <xf numFmtId="0" fontId="21" fillId="13" borderId="9" xfId="64" applyFont="1" applyFill="1" applyBorder="1" applyAlignment="1" applyProtection="1">
      <alignment horizontal="center" vertical="center"/>
    </xf>
    <xf numFmtId="0" fontId="21" fillId="13" borderId="3" xfId="64" applyFont="1" applyFill="1" applyBorder="1" applyAlignment="1" applyProtection="1">
      <alignment horizontal="center" vertical="center"/>
    </xf>
    <xf numFmtId="0" fontId="28" fillId="3" borderId="16" xfId="0" applyFont="1" applyFill="1" applyBorder="1" applyAlignment="1" applyProtection="1">
      <alignment horizontal="center" vertical="center"/>
      <protection locked="0"/>
    </xf>
    <xf numFmtId="0" fontId="28" fillId="3" borderId="9" xfId="0" applyFont="1" applyFill="1" applyBorder="1" applyAlignment="1" applyProtection="1">
      <alignment horizontal="center" vertical="center"/>
      <protection locked="0"/>
    </xf>
    <xf numFmtId="0" fontId="28" fillId="3" borderId="9" xfId="64" applyFont="1" applyFill="1" applyBorder="1" applyAlignment="1" applyProtection="1">
      <alignment horizontal="left" vertical="center" shrinkToFit="1"/>
    </xf>
    <xf numFmtId="0" fontId="28" fillId="3" borderId="3" xfId="64" applyFont="1" applyFill="1" applyBorder="1" applyAlignment="1" applyProtection="1">
      <alignment horizontal="left" vertical="center" shrinkToFit="1"/>
    </xf>
    <xf numFmtId="0" fontId="33" fillId="3" borderId="16" xfId="55" applyFont="1" applyFill="1" applyBorder="1" applyAlignment="1" applyProtection="1">
      <alignment horizontal="center" vertical="center" shrinkToFit="1"/>
      <protection locked="0"/>
    </xf>
    <xf numFmtId="0" fontId="33" fillId="3" borderId="9" xfId="55" applyFont="1" applyFill="1" applyBorder="1" applyAlignment="1" applyProtection="1">
      <alignment horizontal="center" vertical="center" shrinkToFit="1"/>
      <protection locked="0"/>
    </xf>
    <xf numFmtId="0" fontId="33" fillId="3" borderId="3" xfId="55" applyFont="1" applyFill="1" applyBorder="1" applyAlignment="1" applyProtection="1">
      <alignment horizontal="center" vertical="center" shrinkToFit="1"/>
      <protection locked="0"/>
    </xf>
    <xf numFmtId="0" fontId="33" fillId="3" borderId="2" xfId="55" applyFont="1" applyFill="1" applyBorder="1" applyAlignment="1" applyProtection="1">
      <alignment horizontal="center" vertical="center" shrinkToFit="1"/>
      <protection locked="0"/>
    </xf>
    <xf numFmtId="179" fontId="57" fillId="3" borderId="16" xfId="55" applyNumberFormat="1" applyFont="1" applyFill="1" applyBorder="1" applyAlignment="1" applyProtection="1">
      <alignment horizontal="center" vertical="center" shrinkToFit="1"/>
      <protection locked="0"/>
    </xf>
    <xf numFmtId="179" fontId="57" fillId="3" borderId="9" xfId="55" applyNumberFormat="1" applyFont="1" applyFill="1" applyBorder="1" applyAlignment="1" applyProtection="1">
      <alignment horizontal="center" vertical="center" shrinkToFit="1"/>
      <protection locked="0"/>
    </xf>
    <xf numFmtId="0" fontId="57" fillId="14" borderId="2" xfId="55" applyFont="1" applyFill="1" applyBorder="1" applyAlignment="1" applyProtection="1">
      <alignment horizontal="center" vertical="center"/>
    </xf>
    <xf numFmtId="0" fontId="57" fillId="14" borderId="16" xfId="55" applyFont="1" applyFill="1" applyBorder="1" applyAlignment="1" applyProtection="1">
      <alignment horizontal="center" vertical="center"/>
    </xf>
    <xf numFmtId="0" fontId="57" fillId="14" borderId="9" xfId="55" applyFont="1" applyFill="1" applyBorder="1" applyAlignment="1" applyProtection="1">
      <alignment horizontal="center" vertical="center"/>
    </xf>
    <xf numFmtId="0" fontId="57" fillId="14" borderId="3" xfId="55" applyFont="1" applyFill="1" applyBorder="1" applyAlignment="1" applyProtection="1">
      <alignment horizontal="center" vertical="center"/>
    </xf>
    <xf numFmtId="0" fontId="57" fillId="13" borderId="16" xfId="55" applyFont="1" applyFill="1" applyBorder="1" applyAlignment="1" applyProtection="1">
      <alignment horizontal="center" vertical="center"/>
    </xf>
    <xf numFmtId="0" fontId="57" fillId="13" borderId="9" xfId="55" applyFont="1" applyFill="1" applyBorder="1" applyAlignment="1" applyProtection="1">
      <alignment horizontal="center" vertical="center"/>
    </xf>
    <xf numFmtId="0" fontId="57" fillId="13" borderId="3" xfId="55" applyFont="1" applyFill="1" applyBorder="1" applyAlignment="1" applyProtection="1">
      <alignment horizontal="center" vertical="center"/>
    </xf>
    <xf numFmtId="0" fontId="21" fillId="3" borderId="2" xfId="55" applyFont="1" applyFill="1" applyBorder="1" applyAlignment="1" applyProtection="1">
      <alignment horizontal="center" vertical="center" shrinkToFit="1"/>
      <protection locked="0"/>
    </xf>
    <xf numFmtId="0" fontId="21" fillId="3" borderId="16" xfId="55" applyFont="1" applyFill="1" applyBorder="1" applyAlignment="1" applyProtection="1">
      <alignment horizontal="center" vertical="center" shrinkToFit="1"/>
      <protection locked="0"/>
    </xf>
    <xf numFmtId="0" fontId="21" fillId="3" borderId="9" xfId="55" applyFont="1" applyFill="1" applyBorder="1" applyAlignment="1" applyProtection="1">
      <alignment horizontal="center" vertical="center" shrinkToFit="1"/>
      <protection locked="0"/>
    </xf>
    <xf numFmtId="0" fontId="21" fillId="3" borderId="3" xfId="55" applyFont="1" applyFill="1" applyBorder="1" applyAlignment="1" applyProtection="1">
      <alignment horizontal="center" vertical="center" shrinkToFit="1"/>
      <protection locked="0"/>
    </xf>
    <xf numFmtId="0" fontId="28" fillId="2" borderId="9" xfId="55" applyFont="1" applyFill="1" applyBorder="1" applyAlignment="1" applyProtection="1">
      <alignment horizontal="center" vertical="center"/>
    </xf>
    <xf numFmtId="0" fontId="28" fillId="2" borderId="3" xfId="55" applyFont="1" applyFill="1" applyBorder="1" applyAlignment="1" applyProtection="1">
      <alignment horizontal="center" vertical="center"/>
    </xf>
    <xf numFmtId="0" fontId="33" fillId="0" borderId="0" xfId="64" applyFont="1" applyFill="1" applyBorder="1" applyAlignment="1" applyProtection="1">
      <alignment horizontal="center" vertical="center" shrinkToFit="1"/>
    </xf>
    <xf numFmtId="0" fontId="33" fillId="0" borderId="2" xfId="55" applyFont="1" applyFill="1" applyBorder="1" applyAlignment="1" applyProtection="1">
      <alignment horizontal="center" vertical="center" shrinkToFit="1"/>
      <protection locked="0"/>
    </xf>
    <xf numFmtId="0" fontId="57" fillId="3" borderId="2" xfId="55" applyFont="1" applyFill="1" applyBorder="1" applyAlignment="1" applyProtection="1">
      <alignment horizontal="center" vertical="center" shrinkToFit="1"/>
      <protection locked="0"/>
    </xf>
    <xf numFmtId="0" fontId="57" fillId="14" borderId="2" xfId="55" applyFont="1" applyFill="1" applyBorder="1" applyAlignment="1" applyProtection="1">
      <alignment horizontal="center" vertical="center" wrapText="1"/>
    </xf>
    <xf numFmtId="0" fontId="57" fillId="13" borderId="2" xfId="55" applyFont="1" applyFill="1" applyBorder="1" applyAlignment="1" applyProtection="1">
      <alignment horizontal="center" vertical="center"/>
    </xf>
    <xf numFmtId="0" fontId="20" fillId="0" borderId="0" xfId="64" applyFont="1" applyFill="1" applyBorder="1" applyAlignment="1" applyProtection="1">
      <alignment horizontal="center" vertical="center" wrapText="1"/>
    </xf>
    <xf numFmtId="0" fontId="23" fillId="0" borderId="0" xfId="64" applyFont="1" applyFill="1" applyBorder="1" applyAlignment="1" applyProtection="1">
      <alignment horizontal="center" vertical="center" wrapText="1"/>
    </xf>
    <xf numFmtId="0" fontId="33" fillId="0" borderId="0" xfId="64" applyFont="1" applyFill="1" applyBorder="1" applyAlignment="1" applyProtection="1">
      <alignment horizontal="center" vertical="center" wrapText="1"/>
    </xf>
    <xf numFmtId="0" fontId="57" fillId="3" borderId="16" xfId="55" applyFont="1" applyFill="1" applyBorder="1" applyAlignment="1" applyProtection="1">
      <alignment horizontal="center" vertical="center" shrinkToFit="1"/>
    </xf>
    <xf numFmtId="0" fontId="57" fillId="3" borderId="9" xfId="55" applyFont="1" applyFill="1" applyBorder="1" applyAlignment="1" applyProtection="1">
      <alignment horizontal="center" vertical="center" shrinkToFit="1"/>
    </xf>
    <xf numFmtId="0" fontId="57" fillId="3" borderId="3" xfId="55" applyFont="1" applyFill="1" applyBorder="1" applyAlignment="1" applyProtection="1">
      <alignment horizontal="center" vertical="center" shrinkToFit="1"/>
    </xf>
    <xf numFmtId="0" fontId="57" fillId="3" borderId="2" xfId="55" applyNumberFormat="1" applyFont="1" applyFill="1" applyBorder="1" applyAlignment="1" applyProtection="1">
      <alignment horizontal="center" vertical="center" shrinkToFit="1"/>
      <protection locked="0"/>
    </xf>
    <xf numFmtId="0" fontId="33" fillId="14" borderId="16" xfId="55" applyFont="1" applyFill="1" applyBorder="1" applyAlignment="1" applyProtection="1">
      <alignment horizontal="right" vertical="center" wrapText="1"/>
    </xf>
    <xf numFmtId="0" fontId="33" fillId="14" borderId="9" xfId="55" applyFont="1" applyFill="1" applyBorder="1" applyAlignment="1" applyProtection="1">
      <alignment horizontal="right" vertical="center" wrapText="1"/>
    </xf>
    <xf numFmtId="2" fontId="57" fillId="3" borderId="16" xfId="55" applyNumberFormat="1" applyFont="1" applyFill="1" applyBorder="1" applyAlignment="1" applyProtection="1">
      <alignment horizontal="center" vertical="center" shrinkToFit="1"/>
      <protection locked="0"/>
    </xf>
    <xf numFmtId="2" fontId="57" fillId="3" borderId="9" xfId="55" applyNumberFormat="1" applyFont="1" applyFill="1" applyBorder="1" applyAlignment="1" applyProtection="1">
      <alignment horizontal="center" vertical="center" shrinkToFit="1"/>
      <protection locked="0"/>
    </xf>
    <xf numFmtId="0" fontId="33" fillId="0" borderId="9" xfId="55" applyFont="1" applyBorder="1" applyAlignment="1" applyProtection="1">
      <alignment horizontal="center" vertical="center" shrinkToFit="1"/>
    </xf>
    <xf numFmtId="0" fontId="33" fillId="0" borderId="3" xfId="55" applyFont="1" applyBorder="1" applyAlignment="1" applyProtection="1">
      <alignment horizontal="center" vertical="center" shrinkToFit="1"/>
    </xf>
    <xf numFmtId="0" fontId="57" fillId="14" borderId="7" xfId="55" applyFont="1" applyFill="1" applyBorder="1" applyAlignment="1" applyProtection="1">
      <alignment horizontal="center" vertical="center"/>
    </xf>
    <xf numFmtId="0" fontId="57" fillId="14" borderId="8" xfId="55" applyFont="1" applyFill="1" applyBorder="1" applyAlignment="1" applyProtection="1">
      <alignment horizontal="center" vertical="center"/>
    </xf>
    <xf numFmtId="0" fontId="57" fillId="14" borderId="1" xfId="55" applyFont="1" applyFill="1" applyBorder="1" applyAlignment="1" applyProtection="1">
      <alignment horizontal="center" vertical="center"/>
    </xf>
    <xf numFmtId="0" fontId="57" fillId="14" borderId="6" xfId="55" applyFont="1" applyFill="1" applyBorder="1" applyAlignment="1" applyProtection="1">
      <alignment horizontal="center" vertical="center"/>
    </xf>
    <xf numFmtId="0" fontId="57" fillId="14" borderId="0" xfId="55" applyFont="1" applyFill="1" applyBorder="1" applyAlignment="1" applyProtection="1">
      <alignment horizontal="center" vertical="center"/>
    </xf>
    <xf numFmtId="0" fontId="57" fillId="14" borderId="5" xfId="55" applyFont="1" applyFill="1" applyBorder="1" applyAlignment="1" applyProtection="1">
      <alignment horizontal="center" vertical="center"/>
    </xf>
    <xf numFmtId="0" fontId="57" fillId="14" borderId="10" xfId="55" applyFont="1" applyFill="1" applyBorder="1" applyAlignment="1" applyProtection="1">
      <alignment horizontal="center" vertical="center"/>
    </xf>
    <xf numFmtId="0" fontId="57" fillId="14" borderId="18" xfId="55" applyFont="1" applyFill="1" applyBorder="1" applyAlignment="1" applyProtection="1">
      <alignment horizontal="center" vertical="center"/>
    </xf>
    <xf numFmtId="0" fontId="57" fillId="14" borderId="4" xfId="55" applyFont="1" applyFill="1" applyBorder="1" applyAlignment="1" applyProtection="1">
      <alignment horizontal="center" vertical="center"/>
    </xf>
    <xf numFmtId="179" fontId="57" fillId="3" borderId="2" xfId="55" applyNumberFormat="1" applyFont="1" applyFill="1" applyBorder="1" applyAlignment="1" applyProtection="1">
      <alignment horizontal="center" vertical="center" shrinkToFit="1"/>
      <protection locked="0"/>
    </xf>
    <xf numFmtId="0" fontId="57" fillId="3" borderId="16" xfId="55" applyFont="1" applyFill="1" applyBorder="1" applyAlignment="1" applyProtection="1">
      <alignment horizontal="center" vertical="center" shrinkToFit="1"/>
      <protection locked="0"/>
    </xf>
    <xf numFmtId="0" fontId="57" fillId="3" borderId="9" xfId="55" applyFont="1" applyFill="1" applyBorder="1" applyAlignment="1" applyProtection="1">
      <alignment horizontal="center" vertical="center" shrinkToFit="1"/>
      <protection locked="0"/>
    </xf>
    <xf numFmtId="0" fontId="57" fillId="3" borderId="3" xfId="55" applyFont="1" applyFill="1" applyBorder="1" applyAlignment="1" applyProtection="1">
      <alignment horizontal="center" vertical="center" shrinkToFit="1"/>
      <protection locked="0"/>
    </xf>
    <xf numFmtId="0" fontId="23" fillId="14" borderId="16" xfId="55" applyFont="1" applyFill="1" applyBorder="1" applyAlignment="1" applyProtection="1">
      <alignment horizontal="center" vertical="center" wrapText="1"/>
    </xf>
    <xf numFmtId="0" fontId="23" fillId="14" borderId="9" xfId="55" applyFont="1" applyFill="1" applyBorder="1" applyAlignment="1" applyProtection="1">
      <alignment horizontal="center" vertical="center" wrapText="1"/>
    </xf>
    <xf numFmtId="0" fontId="57" fillId="14" borderId="16" xfId="55" applyFont="1" applyFill="1" applyBorder="1" applyAlignment="1" applyProtection="1">
      <alignment horizontal="center" vertical="center" wrapText="1"/>
    </xf>
    <xf numFmtId="0" fontId="57" fillId="14" borderId="9" xfId="55" applyFont="1" applyFill="1" applyBorder="1" applyAlignment="1" applyProtection="1">
      <alignment horizontal="center" vertical="center" wrapText="1"/>
    </xf>
    <xf numFmtId="0" fontId="23" fillId="14" borderId="2" xfId="55" applyFont="1" applyFill="1" applyBorder="1" applyAlignment="1" applyProtection="1">
      <alignment horizontal="center" vertical="center" wrapText="1"/>
    </xf>
    <xf numFmtId="0" fontId="20" fillId="14" borderId="2" xfId="55" applyFont="1" applyFill="1" applyBorder="1" applyAlignment="1" applyProtection="1">
      <alignment horizontal="center" vertical="center" wrapText="1"/>
    </xf>
    <xf numFmtId="0" fontId="20" fillId="14" borderId="16" xfId="55" applyFont="1" applyFill="1" applyBorder="1" applyAlignment="1" applyProtection="1">
      <alignment horizontal="center" vertical="center" wrapText="1"/>
    </xf>
    <xf numFmtId="0" fontId="20" fillId="14" borderId="9" xfId="55" applyFont="1" applyFill="1" applyBorder="1" applyAlignment="1" applyProtection="1">
      <alignment horizontal="center" vertical="center" wrapText="1"/>
    </xf>
    <xf numFmtId="0" fontId="20" fillId="14" borderId="3" xfId="55" applyFont="1" applyFill="1" applyBorder="1" applyAlignment="1" applyProtection="1">
      <alignment horizontal="center" vertical="center" wrapText="1"/>
    </xf>
    <xf numFmtId="0" fontId="57" fillId="14" borderId="3" xfId="55" applyFont="1" applyFill="1" applyBorder="1" applyAlignment="1" applyProtection="1">
      <alignment horizontal="center" vertical="center" wrapText="1"/>
    </xf>
    <xf numFmtId="0" fontId="33" fillId="2" borderId="16" xfId="55" applyFont="1" applyFill="1" applyBorder="1" applyAlignment="1" applyProtection="1">
      <alignment horizontal="center" vertical="center" shrinkToFit="1"/>
      <protection locked="0"/>
    </xf>
    <xf numFmtId="0" fontId="33" fillId="2" borderId="9" xfId="55" applyFont="1" applyFill="1" applyBorder="1" applyAlignment="1" applyProtection="1">
      <alignment horizontal="center" vertical="center" shrinkToFit="1"/>
      <protection locked="0"/>
    </xf>
    <xf numFmtId="0" fontId="33" fillId="2" borderId="3" xfId="55" applyFont="1" applyFill="1" applyBorder="1" applyAlignment="1" applyProtection="1">
      <alignment horizontal="center" vertical="center" shrinkToFit="1"/>
      <protection locked="0"/>
    </xf>
    <xf numFmtId="0" fontId="57" fillId="0" borderId="16" xfId="55" applyFont="1" applyFill="1" applyBorder="1" applyAlignment="1" applyProtection="1">
      <alignment horizontal="center" vertical="center" shrinkToFit="1"/>
      <protection locked="0"/>
    </xf>
    <xf numFmtId="0" fontId="57" fillId="0" borderId="3" xfId="55" applyFont="1" applyFill="1" applyBorder="1" applyAlignment="1" applyProtection="1">
      <alignment horizontal="center" vertical="center" shrinkToFit="1"/>
      <protection locked="0"/>
    </xf>
    <xf numFmtId="0" fontId="22" fillId="13" borderId="16" xfId="55" applyFont="1" applyFill="1" applyBorder="1" applyAlignment="1" applyProtection="1">
      <alignment horizontal="center" vertical="center" wrapText="1"/>
    </xf>
    <xf numFmtId="0" fontId="22" fillId="13" borderId="3" xfId="55" applyFont="1" applyFill="1" applyBorder="1" applyAlignment="1" applyProtection="1">
      <alignment horizontal="center" vertical="center" wrapText="1"/>
    </xf>
    <xf numFmtId="0" fontId="58" fillId="14" borderId="16" xfId="55" applyFont="1" applyFill="1" applyBorder="1" applyAlignment="1" applyProtection="1">
      <alignment horizontal="center" vertical="center" wrapText="1"/>
    </xf>
    <xf numFmtId="0" fontId="58" fillId="14" borderId="3" xfId="55" applyFont="1" applyFill="1" applyBorder="1" applyAlignment="1" applyProtection="1">
      <alignment horizontal="center" vertical="center" wrapText="1"/>
    </xf>
    <xf numFmtId="0" fontId="59" fillId="14" borderId="16" xfId="55" applyFont="1" applyFill="1" applyBorder="1" applyAlignment="1" applyProtection="1">
      <alignment horizontal="center" vertical="center" wrapText="1"/>
    </xf>
    <xf numFmtId="0" fontId="59" fillId="14" borderId="3" xfId="55" applyFont="1" applyFill="1" applyBorder="1" applyAlignment="1" applyProtection="1">
      <alignment horizontal="center" vertical="center" wrapText="1"/>
    </xf>
    <xf numFmtId="0" fontId="22" fillId="14" borderId="16" xfId="55" applyFont="1" applyFill="1" applyBorder="1" applyAlignment="1" applyProtection="1">
      <alignment horizontal="center" vertical="center" wrapText="1"/>
    </xf>
    <xf numFmtId="0" fontId="22" fillId="14" borderId="3" xfId="55" applyFont="1" applyFill="1" applyBorder="1" applyAlignment="1" applyProtection="1">
      <alignment horizontal="center" vertical="center" wrapText="1"/>
    </xf>
    <xf numFmtId="0" fontId="57" fillId="0" borderId="2" xfId="55" applyFont="1" applyFill="1" applyBorder="1" applyAlignment="1" applyProtection="1">
      <alignment horizontal="center" vertical="center" shrinkToFit="1"/>
      <protection locked="0"/>
    </xf>
    <xf numFmtId="0" fontId="21" fillId="14" borderId="2" xfId="55" applyFont="1" applyFill="1" applyBorder="1" applyAlignment="1" applyProtection="1">
      <alignment horizontal="center" vertical="center" wrapText="1"/>
    </xf>
    <xf numFmtId="0" fontId="57" fillId="14" borderId="7" xfId="55" applyFont="1" applyFill="1" applyBorder="1" applyAlignment="1" applyProtection="1">
      <alignment horizontal="center" vertical="center" wrapText="1"/>
    </xf>
    <xf numFmtId="0" fontId="57" fillId="14" borderId="8" xfId="55" applyFont="1" applyFill="1" applyBorder="1" applyAlignment="1" applyProtection="1">
      <alignment horizontal="center" vertical="center" wrapText="1"/>
    </xf>
    <xf numFmtId="0" fontId="57" fillId="14" borderId="1" xfId="55" applyFont="1" applyFill="1" applyBorder="1" applyAlignment="1" applyProtection="1">
      <alignment horizontal="center" vertical="center" wrapText="1"/>
    </xf>
    <xf numFmtId="0" fontId="57" fillId="14" borderId="10" xfId="55" applyFont="1" applyFill="1" applyBorder="1" applyAlignment="1" applyProtection="1">
      <alignment horizontal="center" vertical="center" wrapText="1"/>
    </xf>
    <xf numFmtId="0" fontId="57" fillId="14" borderId="18" xfId="55" applyFont="1" applyFill="1" applyBorder="1" applyAlignment="1" applyProtection="1">
      <alignment horizontal="center" vertical="center" wrapText="1"/>
    </xf>
    <xf numFmtId="0" fontId="57" fillId="14" borderId="4" xfId="55" applyFont="1" applyFill="1" applyBorder="1" applyAlignment="1" applyProtection="1">
      <alignment horizontal="center" vertical="center" wrapText="1"/>
    </xf>
    <xf numFmtId="0" fontId="21" fillId="3" borderId="0" xfId="55" applyFont="1" applyFill="1" applyBorder="1" applyAlignment="1" applyProtection="1">
      <alignment horizontal="right" vertical="center"/>
    </xf>
    <xf numFmtId="0" fontId="28" fillId="13" borderId="16" xfId="55" applyFont="1" applyFill="1" applyBorder="1" applyAlignment="1" applyProtection="1">
      <alignment horizontal="center" vertical="center"/>
    </xf>
    <xf numFmtId="0" fontId="28" fillId="13" borderId="9" xfId="55" applyFont="1" applyFill="1" applyBorder="1" applyAlignment="1" applyProtection="1">
      <alignment horizontal="center" vertical="center"/>
    </xf>
    <xf numFmtId="0" fontId="28" fillId="13" borderId="3" xfId="55" applyFont="1" applyFill="1" applyBorder="1" applyAlignment="1" applyProtection="1">
      <alignment horizontal="center" vertical="center"/>
    </xf>
    <xf numFmtId="0" fontId="28" fillId="3" borderId="16" xfId="64" applyFont="1" applyFill="1" applyBorder="1" applyAlignment="1" applyProtection="1">
      <alignment horizontal="center" vertical="center" shrinkToFit="1"/>
      <protection locked="0"/>
    </xf>
    <xf numFmtId="0" fontId="28" fillId="3" borderId="9" xfId="64" applyFont="1" applyFill="1" applyBorder="1" applyAlignment="1" applyProtection="1">
      <alignment horizontal="center" vertical="center" shrinkToFit="1"/>
      <protection locked="0"/>
    </xf>
    <xf numFmtId="0" fontId="22" fillId="14" borderId="9" xfId="55" applyFont="1" applyFill="1" applyBorder="1" applyAlignment="1" applyProtection="1">
      <alignment horizontal="center" vertical="center" wrapText="1"/>
    </xf>
    <xf numFmtId="179" fontId="57" fillId="3" borderId="3" xfId="55" applyNumberFormat="1" applyFont="1" applyFill="1" applyBorder="1" applyAlignment="1" applyProtection="1">
      <alignment horizontal="center" vertical="center" shrinkToFit="1"/>
      <protection locked="0"/>
    </xf>
    <xf numFmtId="0" fontId="57" fillId="2" borderId="2" xfId="55" applyFont="1" applyFill="1" applyBorder="1" applyAlignment="1" applyProtection="1">
      <alignment horizontal="center" vertical="center" shrinkToFit="1"/>
      <protection locked="0"/>
    </xf>
    <xf numFmtId="0" fontId="78" fillId="0" borderId="0" xfId="23" applyFont="1" applyFill="1" applyBorder="1" applyAlignment="1" applyProtection="1">
      <alignment horizontal="left" vertical="center"/>
    </xf>
    <xf numFmtId="0" fontId="0" fillId="0" borderId="0" xfId="63" applyFont="1" applyBorder="1" applyAlignment="1" applyProtection="1">
      <alignment horizontal="right" vertical="center"/>
      <protection hidden="1"/>
    </xf>
    <xf numFmtId="0" fontId="1" fillId="0" borderId="0" xfId="63" applyBorder="1" applyAlignment="1" applyProtection="1">
      <alignment horizontal="right" vertical="center"/>
      <protection hidden="1"/>
    </xf>
    <xf numFmtId="0" fontId="33" fillId="0" borderId="0" xfId="23" applyFont="1" applyAlignment="1" applyProtection="1">
      <alignment horizontal="right"/>
      <protection hidden="1"/>
    </xf>
    <xf numFmtId="177" fontId="22" fillId="0" borderId="9" xfId="23" applyNumberFormat="1" applyFont="1" applyFill="1" applyBorder="1" applyAlignment="1" applyProtection="1">
      <alignment horizontal="center" vertical="center" shrinkToFit="1"/>
      <protection locked="0"/>
    </xf>
    <xf numFmtId="0" fontId="33" fillId="0" borderId="2" xfId="23" applyFont="1" applyBorder="1" applyAlignment="1" applyProtection="1">
      <alignment horizontal="center" vertical="center"/>
      <protection hidden="1"/>
    </xf>
    <xf numFmtId="0" fontId="23" fillId="4" borderId="2" xfId="23" applyFont="1" applyFill="1" applyBorder="1" applyAlignment="1" applyProtection="1">
      <alignment horizontal="center" vertical="center" wrapText="1"/>
      <protection hidden="1"/>
    </xf>
    <xf numFmtId="0" fontId="22" fillId="4" borderId="2" xfId="23" applyFont="1" applyFill="1" applyBorder="1" applyAlignment="1" applyProtection="1">
      <alignment horizontal="center" vertical="center" wrapText="1"/>
      <protection hidden="1"/>
    </xf>
    <xf numFmtId="0" fontId="23" fillId="0" borderId="16" xfId="23" applyNumberFormat="1" applyFont="1" applyFill="1" applyBorder="1" applyAlignment="1" applyProtection="1">
      <alignment vertical="center" shrinkToFit="1"/>
      <protection hidden="1"/>
    </xf>
    <xf numFmtId="0" fontId="23" fillId="0" borderId="9" xfId="23" applyNumberFormat="1" applyFont="1" applyFill="1" applyBorder="1" applyAlignment="1" applyProtection="1">
      <alignment vertical="center" shrinkToFit="1"/>
      <protection hidden="1"/>
    </xf>
    <xf numFmtId="0" fontId="23" fillId="0" borderId="3" xfId="23" applyNumberFormat="1" applyFont="1" applyFill="1" applyBorder="1" applyAlignment="1" applyProtection="1">
      <alignment vertical="center" shrinkToFit="1"/>
      <protection hidden="1"/>
    </xf>
    <xf numFmtId="0" fontId="22" fillId="0" borderId="16" xfId="23" applyNumberFormat="1" applyFont="1" applyFill="1" applyBorder="1" applyAlignment="1" applyProtection="1">
      <alignment horizontal="left" vertical="center" shrinkToFit="1"/>
      <protection hidden="1"/>
    </xf>
    <xf numFmtId="0" fontId="22" fillId="0" borderId="9" xfId="23" applyNumberFormat="1" applyFont="1" applyFill="1" applyBorder="1" applyAlignment="1" applyProtection="1">
      <alignment horizontal="left" vertical="center" shrinkToFit="1"/>
      <protection hidden="1"/>
    </xf>
    <xf numFmtId="0" fontId="22" fillId="0" borderId="3" xfId="23" applyNumberFormat="1" applyFont="1" applyFill="1" applyBorder="1" applyAlignment="1" applyProtection="1">
      <alignment horizontal="left" vertical="center" shrinkToFit="1"/>
      <protection hidden="1"/>
    </xf>
    <xf numFmtId="49" fontId="23" fillId="4" borderId="2" xfId="23" applyNumberFormat="1" applyFont="1" applyFill="1" applyBorder="1" applyAlignment="1" applyProtection="1">
      <alignment horizontal="center" vertical="center"/>
      <protection hidden="1"/>
    </xf>
    <xf numFmtId="49" fontId="33" fillId="4" borderId="7" xfId="23" applyNumberFormat="1" applyFont="1" applyFill="1" applyBorder="1" applyAlignment="1" applyProtection="1">
      <alignment horizontal="center" vertical="center"/>
      <protection hidden="1"/>
    </xf>
    <xf numFmtId="49" fontId="33" fillId="4" borderId="8" xfId="23" applyNumberFormat="1" applyFont="1" applyFill="1" applyBorder="1" applyAlignment="1" applyProtection="1">
      <alignment horizontal="center" vertical="center"/>
      <protection hidden="1"/>
    </xf>
    <xf numFmtId="49" fontId="33" fillId="4" borderId="1" xfId="23" applyNumberFormat="1" applyFont="1" applyFill="1" applyBorder="1" applyAlignment="1" applyProtection="1">
      <alignment horizontal="center" vertical="center"/>
      <protection hidden="1"/>
    </xf>
    <xf numFmtId="0" fontId="33" fillId="4" borderId="2" xfId="23" applyFont="1" applyFill="1" applyBorder="1" applyAlignment="1" applyProtection="1">
      <alignment horizontal="center" vertical="center"/>
      <protection hidden="1"/>
    </xf>
    <xf numFmtId="49" fontId="23" fillId="4" borderId="7" xfId="23" applyNumberFormat="1" applyFont="1" applyFill="1" applyBorder="1" applyAlignment="1" applyProtection="1">
      <alignment horizontal="center" vertical="center" wrapText="1"/>
      <protection hidden="1"/>
    </xf>
    <xf numFmtId="49" fontId="23" fillId="4" borderId="8" xfId="23" applyNumberFormat="1" applyFont="1" applyFill="1" applyBorder="1" applyAlignment="1" applyProtection="1">
      <alignment horizontal="center" vertical="center" wrapText="1"/>
      <protection hidden="1"/>
    </xf>
    <xf numFmtId="49" fontId="23" fillId="4" borderId="1" xfId="23" applyNumberFormat="1" applyFont="1" applyFill="1" applyBorder="1" applyAlignment="1" applyProtection="1">
      <alignment horizontal="center" vertical="center" wrapText="1"/>
      <protection hidden="1"/>
    </xf>
    <xf numFmtId="49" fontId="22" fillId="4" borderId="2" xfId="23" applyNumberFormat="1" applyFont="1" applyFill="1" applyBorder="1" applyAlignment="1" applyProtection="1">
      <alignment horizontal="center" vertical="center" textRotation="255"/>
      <protection hidden="1"/>
    </xf>
    <xf numFmtId="0" fontId="22" fillId="4" borderId="2" xfId="23" applyFont="1" applyFill="1" applyBorder="1" applyAlignment="1" applyProtection="1">
      <alignment horizontal="center" vertical="center" textRotation="255"/>
      <protection hidden="1"/>
    </xf>
    <xf numFmtId="0" fontId="22" fillId="0" borderId="16" xfId="23" applyFont="1" applyFill="1" applyBorder="1" applyAlignment="1" applyProtection="1">
      <alignment horizontal="left" vertical="center" shrinkToFit="1"/>
      <protection locked="0"/>
    </xf>
    <xf numFmtId="0" fontId="22" fillId="0" borderId="9" xfId="23" applyFont="1" applyFill="1" applyBorder="1" applyAlignment="1" applyProtection="1">
      <alignment horizontal="left" vertical="center" shrinkToFit="1"/>
      <protection locked="0"/>
    </xf>
    <xf numFmtId="0" fontId="22" fillId="0" borderId="3" xfId="23" applyFont="1" applyFill="1" applyBorder="1" applyAlignment="1" applyProtection="1">
      <alignment horizontal="left" vertical="center" shrinkToFit="1"/>
      <protection locked="0"/>
    </xf>
    <xf numFmtId="0" fontId="22" fillId="4" borderId="2" xfId="23" applyFont="1" applyFill="1" applyBorder="1" applyAlignment="1" applyProtection="1">
      <alignment horizontal="center" vertical="center" shrinkToFit="1"/>
      <protection hidden="1"/>
    </xf>
    <xf numFmtId="0" fontId="22" fillId="0" borderId="16" xfId="23" applyFont="1" applyFill="1" applyBorder="1" applyAlignment="1" applyProtection="1">
      <alignment horizontal="center" vertical="center" shrinkToFit="1"/>
      <protection locked="0"/>
    </xf>
    <xf numFmtId="49" fontId="33" fillId="0" borderId="2" xfId="23" applyNumberFormat="1" applyFont="1" applyFill="1" applyBorder="1" applyAlignment="1" applyProtection="1">
      <alignment horizontal="center" vertical="center" shrinkToFit="1"/>
      <protection locked="0"/>
    </xf>
    <xf numFmtId="49" fontId="33" fillId="0" borderId="16" xfId="23" applyNumberFormat="1" applyFont="1" applyFill="1" applyBorder="1" applyAlignment="1" applyProtection="1">
      <alignment horizontal="center" vertical="center" shrinkToFit="1"/>
      <protection locked="0"/>
    </xf>
    <xf numFmtId="49" fontId="33" fillId="0" borderId="3" xfId="23" applyNumberFormat="1" applyFont="1" applyFill="1" applyBorder="1" applyAlignment="1" applyProtection="1">
      <alignment horizontal="center" vertical="center" shrinkToFit="1"/>
      <protection locked="0"/>
    </xf>
    <xf numFmtId="0" fontId="22" fillId="0" borderId="31" xfId="23" applyFont="1" applyFill="1" applyBorder="1" applyAlignment="1" applyProtection="1">
      <alignment horizontal="center" vertical="center" shrinkToFit="1"/>
      <protection locked="0"/>
    </xf>
    <xf numFmtId="0" fontId="22" fillId="0" borderId="32" xfId="23" applyFont="1" applyFill="1" applyBorder="1" applyAlignment="1" applyProtection="1">
      <alignment horizontal="center" vertical="center" shrinkToFit="1"/>
      <protection locked="0"/>
    </xf>
    <xf numFmtId="0" fontId="22" fillId="0" borderId="16" xfId="23" applyFont="1" applyFill="1" applyBorder="1" applyAlignment="1" applyProtection="1">
      <alignment vertical="center" shrinkToFit="1"/>
      <protection locked="0"/>
    </xf>
    <xf numFmtId="0" fontId="22" fillId="0" borderId="9" xfId="23" applyFont="1" applyFill="1" applyBorder="1" applyAlignment="1" applyProtection="1">
      <alignment vertical="center" shrinkToFit="1"/>
      <protection locked="0"/>
    </xf>
    <xf numFmtId="0" fontId="22" fillId="0" borderId="3" xfId="23" applyFont="1" applyFill="1" applyBorder="1" applyAlignment="1" applyProtection="1">
      <alignment vertical="center" shrinkToFit="1"/>
      <protection locked="0"/>
    </xf>
    <xf numFmtId="49" fontId="22" fillId="4" borderId="2" xfId="23" applyNumberFormat="1" applyFont="1" applyFill="1" applyBorder="1" applyAlignment="1" applyProtection="1">
      <alignment horizontal="center" vertical="center" textRotation="255" wrapText="1"/>
      <protection hidden="1"/>
    </xf>
    <xf numFmtId="0" fontId="22" fillId="0" borderId="10" xfId="23" applyFont="1" applyFill="1" applyBorder="1" applyAlignment="1" applyProtection="1">
      <alignment horizontal="left" vertical="center" shrinkToFit="1"/>
      <protection locked="0"/>
    </xf>
    <xf numFmtId="0" fontId="22" fillId="0" borderId="18" xfId="23" applyFont="1" applyFill="1" applyBorder="1" applyAlignment="1" applyProtection="1">
      <alignment horizontal="left" vertical="center" shrinkToFit="1"/>
      <protection locked="0"/>
    </xf>
    <xf numFmtId="0" fontId="22" fillId="0" borderId="4" xfId="23" applyFont="1" applyFill="1" applyBorder="1" applyAlignment="1" applyProtection="1">
      <alignment horizontal="left" vertical="center" shrinkToFit="1"/>
      <protection locked="0"/>
    </xf>
    <xf numFmtId="0" fontId="22" fillId="4" borderId="38" xfId="23" applyFont="1" applyFill="1" applyBorder="1" applyAlignment="1" applyProtection="1">
      <alignment horizontal="center" vertical="center" shrinkToFit="1"/>
      <protection hidden="1"/>
    </xf>
    <xf numFmtId="178" fontId="28" fillId="0" borderId="155" xfId="13" applyNumberFormat="1" applyFont="1" applyFill="1" applyBorder="1" applyAlignment="1" applyProtection="1">
      <alignment horizontal="right" vertical="center" shrinkToFit="1"/>
    </xf>
    <xf numFmtId="178" fontId="28" fillId="0" borderId="153" xfId="13" applyNumberFormat="1" applyFont="1" applyFill="1" applyBorder="1" applyAlignment="1" applyProtection="1">
      <alignment horizontal="right" vertical="center" shrinkToFit="1"/>
    </xf>
    <xf numFmtId="178" fontId="28" fillId="0" borderId="156" xfId="13" applyNumberFormat="1" applyFont="1" applyFill="1" applyBorder="1" applyAlignment="1" applyProtection="1">
      <alignment horizontal="right" vertical="center" shrinkToFit="1"/>
    </xf>
    <xf numFmtId="178" fontId="28" fillId="0" borderId="152" xfId="13" applyNumberFormat="1" applyFont="1" applyFill="1" applyBorder="1" applyAlignment="1" applyProtection="1">
      <alignment horizontal="right" vertical="center" shrinkToFit="1"/>
    </xf>
    <xf numFmtId="178" fontId="28" fillId="0" borderId="154" xfId="13" applyNumberFormat="1" applyFont="1" applyFill="1" applyBorder="1" applyAlignment="1" applyProtection="1">
      <alignment horizontal="right" vertical="center" shrinkToFit="1"/>
    </xf>
    <xf numFmtId="38" fontId="28" fillId="13" borderId="152" xfId="13" applyFont="1" applyFill="1" applyBorder="1" applyAlignment="1" applyProtection="1">
      <alignment horizontal="right" vertical="center" shrinkToFit="1"/>
    </xf>
    <xf numFmtId="38" fontId="28" fillId="13" borderId="153" xfId="13" applyFont="1" applyFill="1" applyBorder="1" applyAlignment="1" applyProtection="1">
      <alignment horizontal="right" vertical="center" shrinkToFit="1"/>
    </xf>
    <xf numFmtId="38" fontId="28" fillId="13" borderId="156" xfId="13" applyFont="1" applyFill="1" applyBorder="1" applyAlignment="1" applyProtection="1">
      <alignment horizontal="right" vertical="center" shrinkToFit="1"/>
    </xf>
    <xf numFmtId="0" fontId="85" fillId="4" borderId="152" xfId="23" applyFont="1" applyFill="1" applyBorder="1" applyAlignment="1" applyProtection="1">
      <alignment horizontal="center" vertical="center"/>
    </xf>
    <xf numFmtId="0" fontId="85" fillId="4" borderId="153" xfId="23" applyFont="1" applyFill="1" applyBorder="1" applyAlignment="1" applyProtection="1">
      <alignment horizontal="center" vertical="center"/>
    </xf>
    <xf numFmtId="0" fontId="85" fillId="4" borderId="154" xfId="23" applyFont="1" applyFill="1" applyBorder="1" applyAlignment="1" applyProtection="1">
      <alignment horizontal="center" vertical="center"/>
    </xf>
    <xf numFmtId="38" fontId="28" fillId="0" borderId="152" xfId="13" applyFont="1" applyFill="1" applyBorder="1" applyAlignment="1" applyProtection="1">
      <alignment horizontal="right" vertical="center" shrinkToFit="1"/>
    </xf>
    <xf numFmtId="38" fontId="28" fillId="0" borderId="153" xfId="13" applyFont="1" applyFill="1" applyBorder="1" applyAlignment="1" applyProtection="1">
      <alignment horizontal="right" vertical="center" shrinkToFit="1"/>
    </xf>
    <xf numFmtId="38" fontId="28" fillId="0" borderId="156" xfId="13" applyFont="1" applyFill="1" applyBorder="1" applyAlignment="1" applyProtection="1">
      <alignment horizontal="right" vertical="center" shrinkToFit="1"/>
    </xf>
    <xf numFmtId="0" fontId="33" fillId="4" borderId="140" xfId="23" applyFont="1" applyFill="1" applyBorder="1" applyAlignment="1" applyProtection="1">
      <alignment horizontal="center" vertical="center" wrapText="1"/>
    </xf>
    <xf numFmtId="0" fontId="33" fillId="4" borderId="141" xfId="23" applyFont="1" applyFill="1" applyBorder="1" applyAlignment="1" applyProtection="1">
      <alignment horizontal="center" vertical="center"/>
    </xf>
    <xf numFmtId="0" fontId="33" fillId="4" borderId="142" xfId="23" applyFont="1" applyFill="1" applyBorder="1" applyAlignment="1" applyProtection="1">
      <alignment horizontal="center" vertical="center"/>
    </xf>
    <xf numFmtId="0" fontId="85" fillId="4" borderId="140" xfId="23" applyFont="1" applyFill="1" applyBorder="1" applyAlignment="1" applyProtection="1">
      <alignment horizontal="center" vertical="center" wrapText="1"/>
    </xf>
    <xf numFmtId="0" fontId="85" fillId="4" borderId="141" xfId="23" applyFont="1" applyFill="1" applyBorder="1" applyAlignment="1" applyProtection="1">
      <alignment horizontal="center" vertical="center"/>
    </xf>
    <xf numFmtId="0" fontId="85" fillId="4" borderId="143" xfId="23" applyFont="1" applyFill="1" applyBorder="1" applyAlignment="1" applyProtection="1">
      <alignment horizontal="center" vertical="center"/>
    </xf>
    <xf numFmtId="0" fontId="85" fillId="4" borderId="144" xfId="23" applyFont="1" applyFill="1" applyBorder="1" applyAlignment="1" applyProtection="1">
      <alignment horizontal="center" vertical="center" wrapText="1"/>
    </xf>
    <xf numFmtId="0" fontId="85" fillId="4" borderId="142" xfId="23" applyFont="1" applyFill="1" applyBorder="1" applyAlignment="1" applyProtection="1">
      <alignment horizontal="center" vertical="center"/>
    </xf>
    <xf numFmtId="0" fontId="85" fillId="4" borderId="145" xfId="23" applyFont="1" applyFill="1" applyBorder="1" applyAlignment="1" applyProtection="1">
      <alignment horizontal="center" vertical="center"/>
    </xf>
    <xf numFmtId="0" fontId="85" fillId="4" borderId="146" xfId="23" applyFont="1" applyFill="1" applyBorder="1" applyAlignment="1" applyProtection="1">
      <alignment horizontal="center" vertical="center"/>
    </xf>
    <xf numFmtId="0" fontId="85" fillId="4" borderId="147" xfId="23" applyFont="1" applyFill="1" applyBorder="1" applyAlignment="1" applyProtection="1">
      <alignment horizontal="center" vertical="center"/>
    </xf>
    <xf numFmtId="178" fontId="28" fillId="0" borderId="145" xfId="13" applyNumberFormat="1" applyFont="1" applyFill="1" applyBorder="1" applyAlignment="1" applyProtection="1">
      <alignment horizontal="right" vertical="center" shrinkToFit="1"/>
    </xf>
    <xf numFmtId="178" fontId="28" fillId="0" borderId="146" xfId="13" applyNumberFormat="1" applyFont="1" applyFill="1" applyBorder="1" applyAlignment="1" applyProtection="1">
      <alignment horizontal="right" vertical="center" shrinkToFit="1"/>
    </xf>
    <xf numFmtId="178" fontId="28" fillId="0" borderId="148" xfId="13" applyNumberFormat="1" applyFont="1" applyFill="1" applyBorder="1" applyAlignment="1" applyProtection="1">
      <alignment horizontal="right" vertical="center" shrinkToFit="1"/>
    </xf>
    <xf numFmtId="38" fontId="28" fillId="0" borderId="149" xfId="13" applyFont="1" applyFill="1" applyBorder="1" applyAlignment="1" applyProtection="1">
      <alignment horizontal="right" vertical="center" shrinkToFit="1"/>
    </xf>
    <xf numFmtId="38" fontId="28" fillId="0" borderId="146" xfId="13" applyFont="1" applyFill="1" applyBorder="1" applyAlignment="1" applyProtection="1">
      <alignment horizontal="right" vertical="center" shrinkToFit="1"/>
    </xf>
    <xf numFmtId="38" fontId="28" fillId="0" borderId="148" xfId="13" applyFont="1" applyFill="1" applyBorder="1" applyAlignment="1" applyProtection="1">
      <alignment horizontal="right" vertical="center" shrinkToFit="1"/>
    </xf>
    <xf numFmtId="0" fontId="30" fillId="4" borderId="172" xfId="23" applyFont="1" applyFill="1" applyBorder="1" applyAlignment="1" applyProtection="1">
      <alignment horizontal="center" vertical="center" textRotation="255" shrinkToFit="1"/>
    </xf>
    <xf numFmtId="0" fontId="30" fillId="4" borderId="173" xfId="23" applyFont="1" applyFill="1" applyBorder="1" applyAlignment="1" applyProtection="1">
      <alignment horizontal="center" vertical="center" textRotation="255" shrinkToFit="1"/>
    </xf>
    <xf numFmtId="0" fontId="30" fillId="4" borderId="174" xfId="23" applyFont="1" applyFill="1" applyBorder="1" applyAlignment="1" applyProtection="1">
      <alignment horizontal="center" vertical="center" textRotation="255" shrinkToFit="1"/>
    </xf>
    <xf numFmtId="0" fontId="85" fillId="6" borderId="134" xfId="23" applyFont="1" applyFill="1" applyBorder="1" applyAlignment="1" applyProtection="1">
      <alignment horizontal="center" vertical="center"/>
    </xf>
    <xf numFmtId="0" fontId="85" fillId="6" borderId="135" xfId="23" applyFont="1" applyFill="1" applyBorder="1" applyAlignment="1" applyProtection="1">
      <alignment horizontal="center" vertical="center"/>
    </xf>
    <xf numFmtId="0" fontId="85" fillId="6" borderId="138" xfId="23" applyFont="1" applyFill="1" applyBorder="1" applyAlignment="1" applyProtection="1">
      <alignment horizontal="center" vertical="center"/>
    </xf>
    <xf numFmtId="178" fontId="28" fillId="0" borderId="157" xfId="13" applyNumberFormat="1" applyFont="1" applyFill="1" applyBorder="1" applyAlignment="1" applyProtection="1">
      <alignment horizontal="right" vertical="center" shrinkToFit="1"/>
    </xf>
    <xf numFmtId="178" fontId="28" fillId="0" borderId="158" xfId="13" applyNumberFormat="1" applyFont="1" applyFill="1" applyBorder="1" applyAlignment="1" applyProtection="1">
      <alignment horizontal="right" vertical="center" shrinkToFit="1"/>
    </xf>
    <xf numFmtId="178" fontId="28" fillId="0" borderId="159" xfId="13" applyNumberFormat="1" applyFont="1" applyFill="1" applyBorder="1" applyAlignment="1" applyProtection="1">
      <alignment horizontal="right" vertical="center" shrinkToFit="1"/>
    </xf>
    <xf numFmtId="178" fontId="28" fillId="0" borderId="160" xfId="13" applyNumberFormat="1" applyFont="1" applyFill="1" applyBorder="1" applyAlignment="1" applyProtection="1">
      <alignment horizontal="right" vertical="center" shrinkToFit="1"/>
    </xf>
    <xf numFmtId="178" fontId="28" fillId="0" borderId="161" xfId="13" applyNumberFormat="1" applyFont="1" applyFill="1" applyBorder="1" applyAlignment="1" applyProtection="1">
      <alignment horizontal="right" vertical="center" shrinkToFit="1"/>
    </xf>
    <xf numFmtId="38" fontId="28" fillId="13" borderId="157" xfId="13" applyFont="1" applyFill="1" applyBorder="1" applyAlignment="1" applyProtection="1">
      <alignment horizontal="right" vertical="center" shrinkToFit="1"/>
    </xf>
    <xf numFmtId="38" fontId="28" fillId="13" borderId="158" xfId="13" applyFont="1" applyFill="1" applyBorder="1" applyAlignment="1" applyProtection="1">
      <alignment horizontal="right" vertical="center" shrinkToFit="1"/>
    </xf>
    <xf numFmtId="38" fontId="28" fillId="13" borderId="159" xfId="13" applyFont="1" applyFill="1" applyBorder="1" applyAlignment="1" applyProtection="1">
      <alignment horizontal="right" vertical="center" shrinkToFit="1"/>
    </xf>
    <xf numFmtId="0" fontId="85" fillId="7" borderId="136" xfId="23" applyFont="1" applyFill="1" applyBorder="1" applyAlignment="1" applyProtection="1">
      <alignment horizontal="center" vertical="center"/>
    </xf>
    <xf numFmtId="0" fontId="85" fillId="7" borderId="137" xfId="23" applyFont="1" applyFill="1" applyBorder="1" applyAlignment="1" applyProtection="1">
      <alignment horizontal="center" vertical="center"/>
    </xf>
    <xf numFmtId="0" fontId="85" fillId="7" borderId="139" xfId="23" applyFont="1" applyFill="1" applyBorder="1" applyAlignment="1" applyProtection="1">
      <alignment horizontal="center" vertical="center"/>
    </xf>
    <xf numFmtId="0" fontId="85" fillId="4" borderId="155" xfId="23" applyFont="1" applyFill="1" applyBorder="1" applyAlignment="1" applyProtection="1">
      <alignment horizontal="center" vertical="center"/>
    </xf>
    <xf numFmtId="178" fontId="28" fillId="0" borderId="169" xfId="13" applyNumberFormat="1" applyFont="1" applyFill="1" applyBorder="1" applyAlignment="1" applyProtection="1">
      <alignment horizontal="right" vertical="center" shrinkToFit="1"/>
    </xf>
    <xf numFmtId="178" fontId="28" fillId="0" borderId="170" xfId="13" applyNumberFormat="1" applyFont="1" applyFill="1" applyBorder="1" applyAlignment="1" applyProtection="1">
      <alignment horizontal="right" vertical="center" shrinkToFit="1"/>
    </xf>
    <xf numFmtId="178" fontId="28" fillId="0" borderId="171" xfId="13" applyNumberFormat="1" applyFont="1" applyFill="1" applyBorder="1" applyAlignment="1" applyProtection="1">
      <alignment horizontal="right" vertical="center" shrinkToFit="1"/>
    </xf>
    <xf numFmtId="0" fontId="30" fillId="4" borderId="150" xfId="23" applyFont="1" applyFill="1" applyBorder="1" applyAlignment="1" applyProtection="1">
      <alignment horizontal="center" vertical="center" textRotation="255"/>
    </xf>
    <xf numFmtId="0" fontId="30" fillId="4" borderId="151" xfId="23" applyFont="1" applyFill="1" applyBorder="1" applyAlignment="1" applyProtection="1">
      <alignment horizontal="center" vertical="center" textRotation="255"/>
    </xf>
    <xf numFmtId="0" fontId="30" fillId="4" borderId="200" xfId="23" applyFont="1" applyFill="1" applyBorder="1" applyAlignment="1" applyProtection="1">
      <alignment horizontal="center" vertical="center" textRotation="255"/>
    </xf>
    <xf numFmtId="0" fontId="85" fillId="6" borderId="206" xfId="23" applyFont="1" applyFill="1" applyBorder="1" applyAlignment="1" applyProtection="1">
      <alignment horizontal="center" vertical="center"/>
    </xf>
    <xf numFmtId="178" fontId="28" fillId="0" borderId="162" xfId="13" applyNumberFormat="1" applyFont="1" applyFill="1" applyBorder="1" applyAlignment="1" applyProtection="1">
      <alignment horizontal="right" vertical="center" shrinkToFit="1"/>
    </xf>
    <xf numFmtId="178" fontId="28" fillId="0" borderId="163" xfId="13" applyNumberFormat="1" applyFont="1" applyFill="1" applyBorder="1" applyAlignment="1" applyProtection="1">
      <alignment horizontal="right" vertical="center" shrinkToFit="1"/>
    </xf>
    <xf numFmtId="178" fontId="28" fillId="0" borderId="164" xfId="13" applyNumberFormat="1" applyFont="1" applyFill="1" applyBorder="1" applyAlignment="1" applyProtection="1">
      <alignment horizontal="right" vertical="center" shrinkToFit="1"/>
    </xf>
    <xf numFmtId="0" fontId="85" fillId="7" borderId="207" xfId="23" applyFont="1" applyFill="1" applyBorder="1" applyAlignment="1" applyProtection="1">
      <alignment horizontal="center" vertical="center"/>
    </xf>
    <xf numFmtId="0" fontId="85" fillId="4" borderId="201" xfId="23" applyFont="1" applyFill="1" applyBorder="1" applyAlignment="1" applyProtection="1">
      <alignment horizontal="center" vertical="center"/>
    </xf>
    <xf numFmtId="0" fontId="85" fillId="4" borderId="202" xfId="23" applyFont="1" applyFill="1" applyBorder="1" applyAlignment="1" applyProtection="1">
      <alignment horizontal="center" vertical="center"/>
    </xf>
    <xf numFmtId="0" fontId="85" fillId="4" borderId="205" xfId="23" applyFont="1" applyFill="1" applyBorder="1" applyAlignment="1" applyProtection="1">
      <alignment horizontal="center" vertical="center"/>
    </xf>
    <xf numFmtId="0" fontId="2" fillId="0" borderId="0" xfId="23" applyAlignment="1" applyProtection="1">
      <alignment horizontal="right" vertical="center"/>
    </xf>
    <xf numFmtId="0" fontId="85" fillId="4" borderId="203" xfId="23" applyFont="1" applyFill="1" applyBorder="1" applyAlignment="1" applyProtection="1">
      <alignment horizontal="center" vertical="center"/>
    </xf>
    <xf numFmtId="0" fontId="85" fillId="4" borderId="180" xfId="23" applyFont="1" applyFill="1" applyBorder="1" applyAlignment="1" applyProtection="1">
      <alignment horizontal="center" vertical="center"/>
    </xf>
    <xf numFmtId="0" fontId="85" fillId="4" borderId="195" xfId="23" applyFont="1" applyFill="1" applyBorder="1" applyAlignment="1" applyProtection="1">
      <alignment horizontal="center" vertical="center"/>
    </xf>
    <xf numFmtId="0" fontId="85" fillId="4" borderId="181" xfId="23" applyFont="1" applyFill="1" applyBorder="1" applyAlignment="1" applyProtection="1">
      <alignment horizontal="center" vertical="center"/>
    </xf>
    <xf numFmtId="38" fontId="28" fillId="0" borderId="169" xfId="13" applyFont="1" applyFill="1" applyBorder="1" applyAlignment="1" applyProtection="1">
      <alignment horizontal="right" vertical="center" shrinkToFit="1"/>
    </xf>
    <xf numFmtId="38" fontId="28" fillId="0" borderId="170" xfId="13" applyFont="1" applyFill="1" applyBorder="1" applyAlignment="1" applyProtection="1">
      <alignment horizontal="right" vertical="center" shrinkToFit="1"/>
    </xf>
    <xf numFmtId="38" fontId="28" fillId="0" borderId="171" xfId="13" applyFont="1" applyFill="1" applyBorder="1" applyAlignment="1" applyProtection="1">
      <alignment horizontal="right" vertical="center" shrinkToFit="1"/>
    </xf>
    <xf numFmtId="178" fontId="28" fillId="0" borderId="190" xfId="13" applyNumberFormat="1" applyFont="1" applyFill="1" applyBorder="1" applyAlignment="1" applyProtection="1">
      <alignment horizontal="right" vertical="center" shrinkToFit="1"/>
    </xf>
    <xf numFmtId="178" fontId="28" fillId="0" borderId="191" xfId="13" applyNumberFormat="1" applyFont="1" applyFill="1" applyBorder="1" applyAlignment="1" applyProtection="1">
      <alignment horizontal="right" vertical="center" shrinkToFit="1"/>
    </xf>
    <xf numFmtId="178" fontId="28" fillId="0" borderId="192" xfId="13" applyNumberFormat="1" applyFont="1" applyFill="1" applyBorder="1" applyAlignment="1" applyProtection="1">
      <alignment horizontal="right" vertical="center" shrinkToFit="1"/>
    </xf>
    <xf numFmtId="38" fontId="28" fillId="0" borderId="193" xfId="13" applyFont="1" applyFill="1" applyBorder="1" applyAlignment="1" applyProtection="1">
      <alignment horizontal="right" vertical="center" shrinkToFit="1"/>
    </xf>
    <xf numFmtId="38" fontId="28" fillId="0" borderId="191" xfId="13" applyFont="1" applyFill="1" applyBorder="1" applyAlignment="1" applyProtection="1">
      <alignment horizontal="right" vertical="center" shrinkToFit="1"/>
    </xf>
    <xf numFmtId="38" fontId="28" fillId="0" borderId="192" xfId="13" applyFont="1" applyFill="1" applyBorder="1" applyAlignment="1" applyProtection="1">
      <alignment horizontal="right" vertical="center" shrinkToFit="1"/>
    </xf>
    <xf numFmtId="178" fontId="28" fillId="0" borderId="204" xfId="13" applyNumberFormat="1" applyFont="1" applyFill="1" applyBorder="1" applyAlignment="1" applyProtection="1">
      <alignment horizontal="right" vertical="center" shrinkToFit="1"/>
    </xf>
    <xf numFmtId="178" fontId="28" fillId="0" borderId="202" xfId="13" applyNumberFormat="1" applyFont="1" applyFill="1" applyBorder="1" applyAlignment="1" applyProtection="1">
      <alignment horizontal="right" vertical="center" shrinkToFit="1"/>
    </xf>
    <xf numFmtId="178" fontId="28" fillId="0" borderId="205" xfId="13" applyNumberFormat="1" applyFont="1" applyFill="1" applyBorder="1" applyAlignment="1" applyProtection="1">
      <alignment horizontal="right" vertical="center" shrinkToFit="1"/>
    </xf>
    <xf numFmtId="38" fontId="28" fillId="0" borderId="197" xfId="13" applyFont="1" applyFill="1" applyBorder="1" applyAlignment="1" applyProtection="1">
      <alignment horizontal="right" vertical="center" shrinkToFit="1"/>
    </xf>
    <xf numFmtId="38" fontId="28" fillId="0" borderId="198" xfId="13" applyFont="1" applyFill="1" applyBorder="1" applyAlignment="1" applyProtection="1">
      <alignment horizontal="right" vertical="center" shrinkToFit="1"/>
    </xf>
    <xf numFmtId="38" fontId="28" fillId="0" borderId="199" xfId="13" applyFont="1" applyFill="1" applyBorder="1" applyAlignment="1" applyProtection="1">
      <alignment horizontal="right" vertical="center" shrinkToFit="1"/>
    </xf>
    <xf numFmtId="0" fontId="26" fillId="0" borderId="101" xfId="23" applyFont="1" applyBorder="1" applyAlignment="1" applyProtection="1">
      <alignment horizontal="center" vertical="center" wrapText="1" shrinkToFit="1"/>
    </xf>
    <xf numFmtId="0" fontId="26" fillId="0" borderId="49" xfId="23" applyFont="1" applyBorder="1" applyAlignment="1" applyProtection="1">
      <alignment horizontal="center" vertical="center" wrapText="1" shrinkToFit="1"/>
    </xf>
    <xf numFmtId="0" fontId="26" fillId="0" borderId="102" xfId="23" applyFont="1" applyBorder="1" applyAlignment="1" applyProtection="1">
      <alignment horizontal="center" vertical="center" wrapText="1" shrinkToFit="1"/>
    </xf>
    <xf numFmtId="0" fontId="26" fillId="0" borderId="98" xfId="23" applyFont="1" applyBorder="1" applyAlignment="1" applyProtection="1">
      <alignment horizontal="center" vertical="center" wrapText="1" shrinkToFit="1"/>
    </xf>
    <xf numFmtId="0" fontId="26" fillId="0" borderId="0" xfId="23" applyFont="1" applyBorder="1" applyAlignment="1" applyProtection="1">
      <alignment horizontal="center" vertical="center" wrapText="1" shrinkToFit="1"/>
    </xf>
    <xf numFmtId="0" fontId="26" fillId="0" borderId="5" xfId="23" applyFont="1" applyBorder="1" applyAlignment="1" applyProtection="1">
      <alignment horizontal="center" vertical="center" wrapText="1" shrinkToFit="1"/>
    </xf>
    <xf numFmtId="0" fontId="26" fillId="0" borderId="99" xfId="23" applyFont="1" applyBorder="1" applyAlignment="1" applyProtection="1">
      <alignment horizontal="center" vertical="center" wrapText="1" shrinkToFit="1"/>
    </xf>
    <xf numFmtId="0" fontId="26" fillId="0" borderId="39" xfId="23" applyFont="1" applyBorder="1" applyAlignment="1" applyProtection="1">
      <alignment horizontal="center" vertical="center" wrapText="1" shrinkToFit="1"/>
    </xf>
    <xf numFmtId="0" fontId="26" fillId="0" borderId="100" xfId="23" applyFont="1" applyBorder="1" applyAlignment="1" applyProtection="1">
      <alignment horizontal="center" vertical="center" wrapText="1" shrinkToFit="1"/>
    </xf>
    <xf numFmtId="0" fontId="2" fillId="0" borderId="0" xfId="23" applyFont="1" applyAlignment="1" applyProtection="1">
      <alignment horizontal="right" vertical="center" shrinkToFit="1"/>
    </xf>
    <xf numFmtId="0" fontId="35" fillId="0" borderId="39" xfId="23" applyFont="1" applyBorder="1" applyAlignment="1" applyProtection="1">
      <alignment horizontal="left" vertical="center"/>
    </xf>
    <xf numFmtId="5" fontId="26" fillId="0" borderId="78" xfId="23" applyNumberFormat="1" applyFont="1" applyBorder="1" applyAlignment="1" applyProtection="1">
      <alignment horizontal="center" vertical="center"/>
    </xf>
    <xf numFmtId="5" fontId="26" fillId="0" borderId="57" xfId="23" applyNumberFormat="1" applyFont="1" applyBorder="1" applyAlignment="1" applyProtection="1">
      <alignment horizontal="center" vertical="center"/>
    </xf>
    <xf numFmtId="5" fontId="26" fillId="0" borderId="84" xfId="23" applyNumberFormat="1" applyFont="1" applyBorder="1" applyAlignment="1" applyProtection="1">
      <alignment horizontal="center" vertical="center"/>
    </xf>
    <xf numFmtId="178" fontId="26" fillId="0" borderId="71" xfId="23" applyNumberFormat="1" applyFont="1" applyBorder="1" applyAlignment="1" applyProtection="1">
      <alignment horizontal="center" vertical="center" shrinkToFit="1"/>
    </xf>
    <xf numFmtId="178" fontId="26" fillId="0" borderId="79" xfId="23" applyNumberFormat="1" applyFont="1" applyBorder="1" applyAlignment="1" applyProtection="1">
      <alignment horizontal="center" vertical="center" shrinkToFit="1"/>
    </xf>
    <xf numFmtId="178" fontId="26" fillId="0" borderId="78" xfId="23" applyNumberFormat="1" applyFont="1" applyBorder="1" applyAlignment="1" applyProtection="1">
      <alignment horizontal="center" vertical="center" shrinkToFit="1"/>
    </xf>
    <xf numFmtId="178" fontId="26" fillId="0" borderId="3" xfId="23" applyNumberFormat="1" applyFont="1" applyBorder="1" applyAlignment="1" applyProtection="1">
      <alignment horizontal="center" vertical="center" shrinkToFit="1"/>
    </xf>
    <xf numFmtId="178" fontId="26" fillId="0" borderId="54" xfId="23" applyNumberFormat="1" applyFont="1" applyBorder="1" applyAlignment="1" applyProtection="1">
      <alignment horizontal="center" vertical="center" shrinkToFit="1"/>
    </xf>
    <xf numFmtId="178" fontId="26" fillId="12" borderId="2" xfId="23" applyNumberFormat="1" applyFont="1" applyFill="1" applyBorder="1" applyAlignment="1" applyProtection="1">
      <alignment horizontal="center" vertical="center" shrinkToFit="1"/>
    </xf>
    <xf numFmtId="178" fontId="26" fillId="11" borderId="2" xfId="23" applyNumberFormat="1" applyFont="1" applyFill="1" applyBorder="1" applyAlignment="1" applyProtection="1">
      <alignment horizontal="center" vertical="center" shrinkToFit="1"/>
    </xf>
    <xf numFmtId="178" fontId="26" fillId="0" borderId="2" xfId="23" applyNumberFormat="1" applyFont="1" applyBorder="1" applyAlignment="1" applyProtection="1">
      <alignment horizontal="center" vertical="center" shrinkToFit="1"/>
    </xf>
    <xf numFmtId="178" fontId="26" fillId="0" borderId="57" xfId="23" applyNumberFormat="1" applyFont="1" applyBorder="1" applyAlignment="1" applyProtection="1">
      <alignment horizontal="center" vertical="center" shrinkToFit="1"/>
    </xf>
  </cellXfs>
  <cellStyles count="84">
    <cellStyle name="パーセント 2" xfId="2"/>
    <cellStyle name="パーセント 2 2" xfId="49"/>
    <cellStyle name="パーセント 3" xfId="16"/>
    <cellStyle name="パーセント 3 2" xfId="34"/>
    <cellStyle name="パーセント 4" xfId="24"/>
    <cellStyle name="パーセント 5" xfId="50"/>
    <cellStyle name="パーセント 6" xfId="51"/>
    <cellStyle name="ハイパーリンク 2" xfId="3"/>
    <cellStyle name="桁区切り" xfId="65" builtinId="6"/>
    <cellStyle name="桁区切り 2" xfId="4"/>
    <cellStyle name="桁区切り 2 2" xfId="68"/>
    <cellStyle name="桁区切り 2 3" xfId="69"/>
    <cellStyle name="桁区切り 3" xfId="20"/>
    <cellStyle name="桁区切り 3 2" xfId="37"/>
    <cellStyle name="桁区切り 4" xfId="22"/>
    <cellStyle name="桁区切り 4 2" xfId="28"/>
    <cellStyle name="桁区切り 4 2 2" xfId="39"/>
    <cellStyle name="桁区切り 4 3" xfId="30"/>
    <cellStyle name="桁区切り 4 3 2" xfId="40"/>
    <cellStyle name="桁区切り 4 4" xfId="33"/>
    <cellStyle name="桁区切り 4 4 2" xfId="41"/>
    <cellStyle name="桁区切り 4 5" xfId="38"/>
    <cellStyle name="桁区切り 4 6" xfId="52"/>
    <cellStyle name="桁区切り 5" xfId="53"/>
    <cellStyle name="桁区切り 6" xfId="54"/>
    <cellStyle name="桁区切り 7" xfId="13"/>
    <cellStyle name="標準" xfId="0" builtinId="0"/>
    <cellStyle name="標準 10" xfId="23"/>
    <cellStyle name="標準 11" xfId="55"/>
    <cellStyle name="標準 11 2" xfId="61"/>
    <cellStyle name="標準 12" xfId="56"/>
    <cellStyle name="標準 13" xfId="57"/>
    <cellStyle name="標準 14" xfId="59"/>
    <cellStyle name="標準 14 2" xfId="62"/>
    <cellStyle name="標準 15" xfId="1"/>
    <cellStyle name="標準 2" xfId="5"/>
    <cellStyle name="標準 2 2" xfId="6"/>
    <cellStyle name="標準 2 2 2" xfId="7"/>
    <cellStyle name="標準 2 2 3" xfId="70"/>
    <cellStyle name="標準 2 2 3 2" xfId="71"/>
    <cellStyle name="標準 2 2 3 3" xfId="72"/>
    <cellStyle name="標準 2 2 3_【建材】申請書式（個人・戸建）_0729_1" xfId="73"/>
    <cellStyle name="標準 2 2_(見本)【ガラス】対象製品申請リスト_20130624" xfId="74"/>
    <cellStyle name="標準 2 3" xfId="8"/>
    <cellStyle name="標準 2 3 2" xfId="9"/>
    <cellStyle name="標準 2 3_【建材】申請書式（個人・戸建）_0729_1" xfId="75"/>
    <cellStyle name="標準 2 4" xfId="10"/>
    <cellStyle name="標準 2 5" xfId="17"/>
    <cellStyle name="標準 2 5 2" xfId="76"/>
    <cellStyle name="標準 2 5 2 2" xfId="77"/>
    <cellStyle name="標準 2 5 2 3" xfId="78"/>
    <cellStyle name="標準 2 5 2_【建材】申請書式（個人・戸建）_0729_1" xfId="79"/>
    <cellStyle name="標準 2_【建材】申請書式（個人・戸建）_0729_1" xfId="80"/>
    <cellStyle name="標準 3" xfId="11"/>
    <cellStyle name="標準 3 2" xfId="81"/>
    <cellStyle name="標準 3_【建材】申請書式（個人・戸建）_0729_1" xfId="82"/>
    <cellStyle name="標準 4" xfId="12"/>
    <cellStyle name="標準 4 2" xfId="14"/>
    <cellStyle name="標準 4 3" xfId="15"/>
    <cellStyle name="標準 4_【建材】申請書式（個人・戸建）_0729_1" xfId="83"/>
    <cellStyle name="標準 5" xfId="18"/>
    <cellStyle name="標準 5 2" xfId="48"/>
    <cellStyle name="標準 5 3" xfId="35"/>
    <cellStyle name="標準 5 4" xfId="60"/>
    <cellStyle name="標準 5 5" xfId="63"/>
    <cellStyle name="標準 6" xfId="19"/>
    <cellStyle name="標準 6 2" xfId="47"/>
    <cellStyle name="標準 6 3" xfId="36"/>
    <cellStyle name="標準 7" xfId="21"/>
    <cellStyle name="標準 7 2" xfId="27"/>
    <cellStyle name="標準 7 2 2" xfId="43"/>
    <cellStyle name="標準 7 2 3" xfId="67"/>
    <cellStyle name="標準 7 3" xfId="29"/>
    <cellStyle name="標準 7 3 2" xfId="32"/>
    <cellStyle name="標準 7 3 2 2" xfId="45"/>
    <cellStyle name="標準 7 3 3" xfId="44"/>
    <cellStyle name="標準 7 4" xfId="31"/>
    <cellStyle name="標準 7 4 2" xfId="46"/>
    <cellStyle name="標準 7 5" xfId="42"/>
    <cellStyle name="標準 7 6" xfId="58"/>
    <cellStyle name="標準 8" xfId="25"/>
    <cellStyle name="標準 9" xfId="26"/>
    <cellStyle name="標準_Sheet1" xfId="64"/>
    <cellStyle name="標準_ｼｽﾃﾑ提案記載例16年（建築物）040302" xfId="66"/>
  </cellStyles>
  <dxfs count="192">
    <dxf>
      <fill>
        <patternFill>
          <bgColor rgb="FFFFFF00"/>
        </patternFill>
      </fill>
    </dxf>
    <dxf>
      <fill>
        <patternFill>
          <bgColor rgb="FFFFFF99"/>
        </patternFill>
      </fill>
    </dxf>
    <dxf>
      <fill>
        <patternFill>
          <bgColor rgb="FFCCFFCC"/>
        </patternFill>
      </fill>
    </dxf>
    <dxf>
      <fill>
        <patternFill>
          <bgColor rgb="FFFFFF00"/>
        </patternFill>
      </fill>
    </dxf>
    <dxf>
      <fill>
        <patternFill>
          <bgColor rgb="FFFFFF99"/>
        </patternFill>
      </fill>
    </dxf>
    <dxf>
      <fill>
        <patternFill>
          <bgColor rgb="FFCCFFCC"/>
        </patternFill>
      </fill>
    </dxf>
    <dxf>
      <fill>
        <patternFill>
          <bgColor rgb="FFFFFF00"/>
        </patternFill>
      </fill>
    </dxf>
    <dxf>
      <fill>
        <patternFill>
          <bgColor rgb="FFFFFF99"/>
        </patternFill>
      </fill>
    </dxf>
    <dxf>
      <fill>
        <patternFill>
          <bgColor rgb="FFCCFFCC"/>
        </patternFill>
      </fill>
    </dxf>
    <dxf>
      <fill>
        <patternFill>
          <bgColor rgb="FFFFFF00"/>
        </patternFill>
      </fill>
    </dxf>
    <dxf>
      <fill>
        <patternFill>
          <bgColor rgb="FFFFFF99"/>
        </patternFill>
      </fill>
    </dxf>
    <dxf>
      <fill>
        <patternFill>
          <bgColor rgb="FFCCFFCC"/>
        </patternFill>
      </fill>
    </dxf>
    <dxf>
      <fill>
        <patternFill>
          <bgColor rgb="FFFFFF00"/>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00"/>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00B0F0"/>
        </patternFill>
      </fill>
    </dxf>
    <dxf>
      <fill>
        <patternFill>
          <bgColor rgb="FFFFFF00"/>
        </patternFill>
      </fill>
    </dxf>
    <dxf>
      <fill>
        <patternFill>
          <bgColor indexed="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theme="0" tint="-0.24994659260841701"/>
        </patternFill>
      </fill>
    </dxf>
    <dxf>
      <fill>
        <patternFill>
          <bgColor theme="0" tint="-0.24994659260841701"/>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FF"/>
      <color rgb="FFFF99FF"/>
      <color rgb="FFFFFFCC"/>
      <color rgb="FFE8E8E8"/>
      <color rgb="FFFFFF99"/>
      <color rgb="FFCCFFCC"/>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2.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20.emf"/></Relationships>
</file>

<file path=xl/drawings/_rels/drawing14.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21.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22.emf"/></Relationships>
</file>

<file path=xl/drawings/_rels/drawing16.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23.emf"/></Relationships>
</file>

<file path=xl/drawings/_rels/drawing2.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9.x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178</xdr:row>
      <xdr:rowOff>-1</xdr:rowOff>
    </xdr:from>
    <xdr:to>
      <xdr:col>83</xdr:col>
      <xdr:colOff>34018</xdr:colOff>
      <xdr:row>241</xdr:row>
      <xdr:rowOff>17317</xdr:rowOff>
    </xdr:to>
    <xdr:pic>
      <xdr:nvPicPr>
        <xdr:cNvPr id="18" name="図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62276181"/>
          <a:ext cx="9940018" cy="15188045"/>
        </a:xfrm>
        <a:prstGeom prst="rect">
          <a:avLst/>
        </a:prstGeom>
        <a:solidFill>
          <a:schemeClr val="bg1"/>
        </a:solidFill>
      </xdr:spPr>
    </xdr:pic>
    <xdr:clientData/>
  </xdr:twoCellAnchor>
  <xdr:twoCellAnchor editAs="oneCell">
    <xdr:from>
      <xdr:col>44</xdr:col>
      <xdr:colOff>1</xdr:colOff>
      <xdr:row>40</xdr:row>
      <xdr:rowOff>0</xdr:rowOff>
    </xdr:from>
    <xdr:to>
      <xdr:col>82</xdr:col>
      <xdr:colOff>54428</xdr:colOff>
      <xdr:row>71</xdr:row>
      <xdr:rowOff>13607</xdr:rowOff>
    </xdr:to>
    <xdr:pic>
      <xdr:nvPicPr>
        <xdr:cNvPr id="19" name="図 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78144" y="13756821"/>
          <a:ext cx="9946820" cy="10232572"/>
        </a:xfrm>
        <a:prstGeom prst="rect">
          <a:avLst/>
        </a:prstGeom>
        <a:solidFill>
          <a:schemeClr val="bg1"/>
        </a:solidFill>
      </xdr:spPr>
    </xdr:pic>
    <xdr:clientData/>
  </xdr:twoCellAnchor>
  <xdr:twoCellAnchor editAs="oneCell">
    <xdr:from>
      <xdr:col>44</xdr:col>
      <xdr:colOff>0</xdr:colOff>
      <xdr:row>96</xdr:row>
      <xdr:rowOff>0</xdr:rowOff>
    </xdr:from>
    <xdr:to>
      <xdr:col>83</xdr:col>
      <xdr:colOff>54429</xdr:colOff>
      <xdr:row>142</xdr:row>
      <xdr:rowOff>81643</xdr:rowOff>
    </xdr:to>
    <xdr:pic>
      <xdr:nvPicPr>
        <xdr:cNvPr id="12"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78143" y="32970107"/>
          <a:ext cx="10178143" cy="15593786"/>
        </a:xfrm>
        <a:prstGeom prst="rect">
          <a:avLst/>
        </a:prstGeom>
        <a:solidFill>
          <a:schemeClr val="bg1"/>
        </a:solidFill>
        <a:extLst/>
      </xdr:spPr>
    </xdr:pic>
    <xdr:clientData/>
  </xdr:twoCellAnchor>
  <xdr:twoCellAnchor editAs="oneCell">
    <xdr:from>
      <xdr:col>44</xdr:col>
      <xdr:colOff>0</xdr:colOff>
      <xdr:row>142</xdr:row>
      <xdr:rowOff>0</xdr:rowOff>
    </xdr:from>
    <xdr:to>
      <xdr:col>83</xdr:col>
      <xdr:colOff>34018</xdr:colOff>
      <xdr:row>178</xdr:row>
      <xdr:rowOff>9525</xdr:rowOff>
    </xdr:to>
    <xdr:pic>
      <xdr:nvPicPr>
        <xdr:cNvPr id="17" name="図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78143" y="48482250"/>
          <a:ext cx="10157732" cy="13725525"/>
        </a:xfrm>
        <a:prstGeom prst="rect">
          <a:avLst/>
        </a:prstGeom>
        <a:solidFill>
          <a:schemeClr val="bg1"/>
        </a:solidFill>
      </xdr:spPr>
    </xdr:pic>
    <xdr:clientData/>
  </xdr:twoCellAnchor>
  <xdr:twoCellAnchor editAs="oneCell">
    <xdr:from>
      <xdr:col>44</xdr:col>
      <xdr:colOff>0</xdr:colOff>
      <xdr:row>71</xdr:row>
      <xdr:rowOff>0</xdr:rowOff>
    </xdr:from>
    <xdr:to>
      <xdr:col>82</xdr:col>
      <xdr:colOff>54428</xdr:colOff>
      <xdr:row>95</xdr:row>
      <xdr:rowOff>261257</xdr:rowOff>
    </xdr:to>
    <xdr:pic>
      <xdr:nvPicPr>
        <xdr:cNvPr id="8" name="図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78143" y="23975786"/>
          <a:ext cx="9946821" cy="8915400"/>
        </a:xfrm>
        <a:prstGeom prst="rect">
          <a:avLst/>
        </a:prstGeom>
        <a:solidFill>
          <a:schemeClr val="bg1"/>
        </a:solidFill>
      </xdr:spPr>
    </xdr:pic>
    <xdr:clientData/>
  </xdr:twoCellAnchor>
  <xdr:twoCellAnchor editAs="oneCell">
    <xdr:from>
      <xdr:col>44</xdr:col>
      <xdr:colOff>0</xdr:colOff>
      <xdr:row>0</xdr:row>
      <xdr:rowOff>0</xdr:rowOff>
    </xdr:from>
    <xdr:to>
      <xdr:col>81</xdr:col>
      <xdr:colOff>67418</xdr:colOff>
      <xdr:row>39</xdr:row>
      <xdr:rowOff>240846</xdr:rowOff>
    </xdr:to>
    <xdr:pic>
      <xdr:nvPicPr>
        <xdr:cNvPr id="10" name="図 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78143" y="0"/>
          <a:ext cx="9728489" cy="13725525"/>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30</xdr:col>
      <xdr:colOff>0</xdr:colOff>
      <xdr:row>5</xdr:row>
      <xdr:rowOff>190499</xdr:rowOff>
    </xdr:from>
    <xdr:to>
      <xdr:col>70</xdr:col>
      <xdr:colOff>24863</xdr:colOff>
      <xdr:row>75</xdr:row>
      <xdr:rowOff>40821</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6357" y="1047749"/>
          <a:ext cx="9822006" cy="22288501"/>
        </a:xfrm>
        <a:prstGeom prst="rect">
          <a:avLst/>
        </a:prstGeom>
        <a:solidFill>
          <a:schemeClr val="bg1"/>
        </a:solid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329044</xdr:colOff>
      <xdr:row>8</xdr:row>
      <xdr:rowOff>190499</xdr:rowOff>
    </xdr:from>
    <xdr:to>
      <xdr:col>34</xdr:col>
      <xdr:colOff>256908</xdr:colOff>
      <xdr:row>88</xdr:row>
      <xdr:rowOff>133487</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5" y="1818408"/>
          <a:ext cx="12726000" cy="19980124"/>
        </a:xfrm>
        <a:prstGeom prst="rect">
          <a:avLst/>
        </a:prstGeom>
        <a:solidFill>
          <a:schemeClr val="bg1"/>
        </a:solidFill>
        <a:extLst/>
      </xdr:spPr>
    </xdr:pic>
    <xdr:clientData/>
  </xdr:twoCellAnchor>
  <xdr:twoCellAnchor>
    <xdr:from>
      <xdr:col>35</xdr:col>
      <xdr:colOff>0</xdr:colOff>
      <xdr:row>14</xdr:row>
      <xdr:rowOff>0</xdr:rowOff>
    </xdr:from>
    <xdr:to>
      <xdr:col>42</xdr:col>
      <xdr:colOff>560677</xdr:colOff>
      <xdr:row>18</xdr:row>
      <xdr:rowOff>121227</xdr:rowOff>
    </xdr:to>
    <xdr:sp macro="" textlink="">
      <xdr:nvSpPr>
        <xdr:cNvPr id="8" name="四角形吹き出し 7"/>
        <xdr:cNvSpPr/>
      </xdr:nvSpPr>
      <xdr:spPr>
        <a:xfrm>
          <a:off x="26550938" y="3000375"/>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35</xdr:col>
      <xdr:colOff>0</xdr:colOff>
      <xdr:row>87</xdr:row>
      <xdr:rowOff>0</xdr:rowOff>
    </xdr:from>
    <xdr:to>
      <xdr:col>42</xdr:col>
      <xdr:colOff>560677</xdr:colOff>
      <xdr:row>92</xdr:row>
      <xdr:rowOff>25977</xdr:rowOff>
    </xdr:to>
    <xdr:sp macro="" textlink="">
      <xdr:nvSpPr>
        <xdr:cNvPr id="9" name="四角形吹き出し 8"/>
        <xdr:cNvSpPr/>
      </xdr:nvSpPr>
      <xdr:spPr>
        <a:xfrm>
          <a:off x="26550938" y="21097875"/>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560676</xdr:colOff>
      <xdr:row>145</xdr:row>
      <xdr:rowOff>25977</xdr:rowOff>
    </xdr:to>
    <xdr:sp macro="" textlink="">
      <xdr:nvSpPr>
        <xdr:cNvPr id="10" name="四角形吹き出し 9"/>
        <xdr:cNvSpPr/>
      </xdr:nvSpPr>
      <xdr:spPr>
        <a:xfrm>
          <a:off x="13430250" y="33718500"/>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560676</xdr:colOff>
      <xdr:row>223</xdr:row>
      <xdr:rowOff>25977</xdr:rowOff>
    </xdr:to>
    <xdr:sp macro="" textlink="">
      <xdr:nvSpPr>
        <xdr:cNvPr id="11" name="四角形吹き出し 10"/>
        <xdr:cNvSpPr/>
      </xdr:nvSpPr>
      <xdr:spPr>
        <a:xfrm>
          <a:off x="13430250" y="52292250"/>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560676</xdr:colOff>
      <xdr:row>291</xdr:row>
      <xdr:rowOff>25977</xdr:rowOff>
    </xdr:to>
    <xdr:sp macro="" textlink="">
      <xdr:nvSpPr>
        <xdr:cNvPr id="12" name="四角形吹き出し 11"/>
        <xdr:cNvSpPr/>
      </xdr:nvSpPr>
      <xdr:spPr>
        <a:xfrm>
          <a:off x="13430250" y="68484750"/>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560676</xdr:colOff>
      <xdr:row>361</xdr:row>
      <xdr:rowOff>25977</xdr:rowOff>
    </xdr:to>
    <xdr:sp macro="" textlink="">
      <xdr:nvSpPr>
        <xdr:cNvPr id="13" name="四角形吹き出し 12"/>
        <xdr:cNvSpPr/>
      </xdr:nvSpPr>
      <xdr:spPr>
        <a:xfrm>
          <a:off x="13430250" y="85153500"/>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560676</xdr:colOff>
      <xdr:row>431</xdr:row>
      <xdr:rowOff>25977</xdr:rowOff>
    </xdr:to>
    <xdr:sp macro="" textlink="">
      <xdr:nvSpPr>
        <xdr:cNvPr id="14" name="四角形吹き出し 13"/>
        <xdr:cNvSpPr/>
      </xdr:nvSpPr>
      <xdr:spPr>
        <a:xfrm>
          <a:off x="13430250" y="101822250"/>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560676</xdr:colOff>
      <xdr:row>501</xdr:row>
      <xdr:rowOff>25977</xdr:rowOff>
    </xdr:to>
    <xdr:sp macro="" textlink="">
      <xdr:nvSpPr>
        <xdr:cNvPr id="15" name="四角形吹き出し 14"/>
        <xdr:cNvSpPr/>
      </xdr:nvSpPr>
      <xdr:spPr>
        <a:xfrm>
          <a:off x="13430250" y="118491000"/>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560676</xdr:colOff>
      <xdr:row>571</xdr:row>
      <xdr:rowOff>25977</xdr:rowOff>
    </xdr:to>
    <xdr:sp macro="" textlink="">
      <xdr:nvSpPr>
        <xdr:cNvPr id="16" name="四角形吹き出し 15"/>
        <xdr:cNvSpPr/>
      </xdr:nvSpPr>
      <xdr:spPr>
        <a:xfrm>
          <a:off x="13430250" y="135159750"/>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86</xdr:row>
      <xdr:rowOff>363682</xdr:rowOff>
    </xdr:from>
    <xdr:to>
      <xdr:col>34</xdr:col>
      <xdr:colOff>256909</xdr:colOff>
      <xdr:row>140</xdr:row>
      <xdr:rowOff>163476</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21405273"/>
          <a:ext cx="12726000" cy="13030885"/>
        </a:xfrm>
        <a:prstGeom prst="rect">
          <a:avLst/>
        </a:prstGeom>
        <a:solidFill>
          <a:sysClr val="window" lastClr="FFFFFF"/>
        </a:solid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0</xdr:colOff>
      <xdr:row>9</xdr:row>
      <xdr:rowOff>0</xdr:rowOff>
    </xdr:from>
    <xdr:to>
      <xdr:col>34</xdr:col>
      <xdr:colOff>256909</xdr:colOff>
      <xdr:row>87</xdr:row>
      <xdr:rowOff>52881</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6" y="1818409"/>
          <a:ext cx="12726000" cy="19657063"/>
        </a:xfrm>
        <a:prstGeom prst="rect">
          <a:avLst/>
        </a:prstGeom>
        <a:solidFill>
          <a:schemeClr val="bg1"/>
        </a:solidFill>
        <a:extLst/>
      </xdr:spPr>
    </xdr:pic>
    <xdr:clientData/>
  </xdr:twoCellAnchor>
  <xdr:twoCellAnchor>
    <xdr:from>
      <xdr:col>35</xdr:col>
      <xdr:colOff>0</xdr:colOff>
      <xdr:row>14</xdr:row>
      <xdr:rowOff>0</xdr:rowOff>
    </xdr:from>
    <xdr:to>
      <xdr:col>42</xdr:col>
      <xdr:colOff>545524</xdr:colOff>
      <xdr:row>18</xdr:row>
      <xdr:rowOff>108239</xdr:rowOff>
    </xdr:to>
    <xdr:sp macro="" textlink="">
      <xdr:nvSpPr>
        <xdr:cNvPr id="4" name="四角形吹き出し 3"/>
        <xdr:cNvSpPr/>
      </xdr:nvSpPr>
      <xdr:spPr>
        <a:xfrm>
          <a:off x="26531455" y="3030682"/>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35</xdr:col>
      <xdr:colOff>0</xdr:colOff>
      <xdr:row>87</xdr:row>
      <xdr:rowOff>0</xdr:rowOff>
    </xdr:from>
    <xdr:to>
      <xdr:col>42</xdr:col>
      <xdr:colOff>545524</xdr:colOff>
      <xdr:row>92</xdr:row>
      <xdr:rowOff>4329</xdr:rowOff>
    </xdr:to>
    <xdr:sp macro="" textlink="">
      <xdr:nvSpPr>
        <xdr:cNvPr id="5" name="四角形吹き出し 4"/>
        <xdr:cNvSpPr/>
      </xdr:nvSpPr>
      <xdr:spPr>
        <a:xfrm>
          <a:off x="26531455" y="21422591"/>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545523</xdr:colOff>
      <xdr:row>223</xdr:row>
      <xdr:rowOff>4329</xdr:rowOff>
    </xdr:to>
    <xdr:sp macro="" textlink="">
      <xdr:nvSpPr>
        <xdr:cNvPr id="7" name="四角形吹き出し 6"/>
        <xdr:cNvSpPr/>
      </xdr:nvSpPr>
      <xdr:spPr>
        <a:xfrm>
          <a:off x="13369636" y="53184136"/>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545523</xdr:colOff>
      <xdr:row>291</xdr:row>
      <xdr:rowOff>4329</xdr:rowOff>
    </xdr:to>
    <xdr:sp macro="" textlink="">
      <xdr:nvSpPr>
        <xdr:cNvPr id="8" name="四角形吹き出し 7"/>
        <xdr:cNvSpPr/>
      </xdr:nvSpPr>
      <xdr:spPr>
        <a:xfrm>
          <a:off x="13369636" y="69671045"/>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545523</xdr:colOff>
      <xdr:row>361</xdr:row>
      <xdr:rowOff>4330</xdr:rowOff>
    </xdr:to>
    <xdr:sp macro="" textlink="">
      <xdr:nvSpPr>
        <xdr:cNvPr id="9" name="四角形吹き出し 8"/>
        <xdr:cNvSpPr/>
      </xdr:nvSpPr>
      <xdr:spPr>
        <a:xfrm>
          <a:off x="13369636" y="86642864"/>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545523</xdr:colOff>
      <xdr:row>431</xdr:row>
      <xdr:rowOff>4329</xdr:rowOff>
    </xdr:to>
    <xdr:sp macro="" textlink="">
      <xdr:nvSpPr>
        <xdr:cNvPr id="10" name="四角形吹き出し 9"/>
        <xdr:cNvSpPr/>
      </xdr:nvSpPr>
      <xdr:spPr>
        <a:xfrm>
          <a:off x="13369636" y="103614682"/>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545523</xdr:colOff>
      <xdr:row>501</xdr:row>
      <xdr:rowOff>4329</xdr:rowOff>
    </xdr:to>
    <xdr:sp macro="" textlink="">
      <xdr:nvSpPr>
        <xdr:cNvPr id="11" name="四角形吹き出し 10"/>
        <xdr:cNvSpPr/>
      </xdr:nvSpPr>
      <xdr:spPr>
        <a:xfrm>
          <a:off x="13369636" y="120586500"/>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545523</xdr:colOff>
      <xdr:row>571</xdr:row>
      <xdr:rowOff>4329</xdr:rowOff>
    </xdr:to>
    <xdr:sp macro="" textlink="">
      <xdr:nvSpPr>
        <xdr:cNvPr id="12" name="四角形吹き出し 11"/>
        <xdr:cNvSpPr/>
      </xdr:nvSpPr>
      <xdr:spPr>
        <a:xfrm>
          <a:off x="13369636" y="137558318"/>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545523</xdr:colOff>
      <xdr:row>145</xdr:row>
      <xdr:rowOff>4329</xdr:rowOff>
    </xdr:to>
    <xdr:sp macro="" textlink="">
      <xdr:nvSpPr>
        <xdr:cNvPr id="13" name="四角形吹き出し 12"/>
        <xdr:cNvSpPr/>
      </xdr:nvSpPr>
      <xdr:spPr>
        <a:xfrm>
          <a:off x="13369636" y="34272682"/>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87</xdr:row>
      <xdr:rowOff>0</xdr:rowOff>
    </xdr:from>
    <xdr:to>
      <xdr:col>34</xdr:col>
      <xdr:colOff>256909</xdr:colOff>
      <xdr:row>140</xdr:row>
      <xdr:rowOff>84929</xdr:rowOff>
    </xdr:to>
    <xdr:pic>
      <xdr:nvPicPr>
        <xdr:cNvPr id="14" name="図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21422591"/>
          <a:ext cx="12726000" cy="12935020"/>
        </a:xfrm>
        <a:prstGeom prst="rect">
          <a:avLst/>
        </a:prstGeom>
        <a:solidFill>
          <a:sysClr val="window" lastClr="FFFFFF"/>
        </a:solid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0</xdr:colOff>
      <xdr:row>9</xdr:row>
      <xdr:rowOff>0</xdr:rowOff>
    </xdr:from>
    <xdr:to>
      <xdr:col>34</xdr:col>
      <xdr:colOff>256909</xdr:colOff>
      <xdr:row>86</xdr:row>
      <xdr:rowOff>331572</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6" y="1818409"/>
          <a:ext cx="12726000" cy="19554754"/>
        </a:xfrm>
        <a:prstGeom prst="rect">
          <a:avLst/>
        </a:prstGeom>
        <a:solidFill>
          <a:schemeClr val="bg1"/>
        </a:solidFill>
        <a:extLst/>
      </xdr:spPr>
    </xdr:pic>
    <xdr:clientData/>
  </xdr:twoCellAnchor>
  <xdr:twoCellAnchor>
    <xdr:from>
      <xdr:col>35</xdr:col>
      <xdr:colOff>0</xdr:colOff>
      <xdr:row>14</xdr:row>
      <xdr:rowOff>0</xdr:rowOff>
    </xdr:from>
    <xdr:to>
      <xdr:col>42</xdr:col>
      <xdr:colOff>545524</xdr:colOff>
      <xdr:row>18</xdr:row>
      <xdr:rowOff>108239</xdr:rowOff>
    </xdr:to>
    <xdr:sp macro="" textlink="">
      <xdr:nvSpPr>
        <xdr:cNvPr id="4" name="四角形吹き出し 3"/>
        <xdr:cNvSpPr/>
      </xdr:nvSpPr>
      <xdr:spPr>
        <a:xfrm>
          <a:off x="26531455" y="3030682"/>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35</xdr:col>
      <xdr:colOff>0</xdr:colOff>
      <xdr:row>87</xdr:row>
      <xdr:rowOff>0</xdr:rowOff>
    </xdr:from>
    <xdr:to>
      <xdr:col>42</xdr:col>
      <xdr:colOff>545524</xdr:colOff>
      <xdr:row>92</xdr:row>
      <xdr:rowOff>4329</xdr:rowOff>
    </xdr:to>
    <xdr:sp macro="" textlink="">
      <xdr:nvSpPr>
        <xdr:cNvPr id="5" name="四角形吹き出し 4"/>
        <xdr:cNvSpPr/>
      </xdr:nvSpPr>
      <xdr:spPr>
        <a:xfrm>
          <a:off x="26531455" y="21422591"/>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545523</xdr:colOff>
      <xdr:row>145</xdr:row>
      <xdr:rowOff>4329</xdr:rowOff>
    </xdr:to>
    <xdr:sp macro="" textlink="">
      <xdr:nvSpPr>
        <xdr:cNvPr id="6" name="四角形吹き出し 5"/>
        <xdr:cNvSpPr/>
      </xdr:nvSpPr>
      <xdr:spPr>
        <a:xfrm>
          <a:off x="13369636" y="34272682"/>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545523</xdr:colOff>
      <xdr:row>223</xdr:row>
      <xdr:rowOff>4329</xdr:rowOff>
    </xdr:to>
    <xdr:sp macro="" textlink="">
      <xdr:nvSpPr>
        <xdr:cNvPr id="7" name="四角形吹き出し 6"/>
        <xdr:cNvSpPr/>
      </xdr:nvSpPr>
      <xdr:spPr>
        <a:xfrm>
          <a:off x="13369636" y="53184136"/>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545523</xdr:colOff>
      <xdr:row>291</xdr:row>
      <xdr:rowOff>4329</xdr:rowOff>
    </xdr:to>
    <xdr:sp macro="" textlink="">
      <xdr:nvSpPr>
        <xdr:cNvPr id="8" name="四角形吹き出し 7"/>
        <xdr:cNvSpPr/>
      </xdr:nvSpPr>
      <xdr:spPr>
        <a:xfrm>
          <a:off x="13369636" y="69671045"/>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545523</xdr:colOff>
      <xdr:row>361</xdr:row>
      <xdr:rowOff>4330</xdr:rowOff>
    </xdr:to>
    <xdr:sp macro="" textlink="">
      <xdr:nvSpPr>
        <xdr:cNvPr id="9" name="四角形吹き出し 8"/>
        <xdr:cNvSpPr/>
      </xdr:nvSpPr>
      <xdr:spPr>
        <a:xfrm>
          <a:off x="13369636" y="86642864"/>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545523</xdr:colOff>
      <xdr:row>431</xdr:row>
      <xdr:rowOff>4329</xdr:rowOff>
    </xdr:to>
    <xdr:sp macro="" textlink="">
      <xdr:nvSpPr>
        <xdr:cNvPr id="10" name="四角形吹き出し 9"/>
        <xdr:cNvSpPr/>
      </xdr:nvSpPr>
      <xdr:spPr>
        <a:xfrm>
          <a:off x="13369636" y="103614682"/>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545523</xdr:colOff>
      <xdr:row>501</xdr:row>
      <xdr:rowOff>4329</xdr:rowOff>
    </xdr:to>
    <xdr:sp macro="" textlink="">
      <xdr:nvSpPr>
        <xdr:cNvPr id="11" name="四角形吹き出し 10"/>
        <xdr:cNvSpPr/>
      </xdr:nvSpPr>
      <xdr:spPr>
        <a:xfrm>
          <a:off x="13369636" y="120586500"/>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545523</xdr:colOff>
      <xdr:row>571</xdr:row>
      <xdr:rowOff>4329</xdr:rowOff>
    </xdr:to>
    <xdr:sp macro="" textlink="">
      <xdr:nvSpPr>
        <xdr:cNvPr id="12" name="四角形吹き出し 11"/>
        <xdr:cNvSpPr/>
      </xdr:nvSpPr>
      <xdr:spPr>
        <a:xfrm>
          <a:off x="13369636" y="137558318"/>
          <a:ext cx="5394614" cy="1216602"/>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87</xdr:row>
      <xdr:rowOff>0</xdr:rowOff>
    </xdr:from>
    <xdr:to>
      <xdr:col>34</xdr:col>
      <xdr:colOff>256909</xdr:colOff>
      <xdr:row>139</xdr:row>
      <xdr:rowOff>213328</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21422591"/>
          <a:ext cx="12726000" cy="12820964"/>
        </a:xfrm>
        <a:prstGeom prst="rect">
          <a:avLst/>
        </a:prstGeom>
        <a:solidFill>
          <a:sysClr val="window" lastClr="FFFFFF"/>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0</xdr:colOff>
      <xdr:row>9</xdr:row>
      <xdr:rowOff>0</xdr:rowOff>
    </xdr:from>
    <xdr:to>
      <xdr:col>34</xdr:col>
      <xdr:colOff>256309</xdr:colOff>
      <xdr:row>87</xdr:row>
      <xdr:rowOff>17318</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6" y="1818409"/>
          <a:ext cx="12725400" cy="19621500"/>
        </a:xfrm>
        <a:prstGeom prst="rect">
          <a:avLst/>
        </a:prstGeom>
        <a:solidFill>
          <a:schemeClr val="bg1"/>
        </a:solidFill>
        <a:extLst/>
      </xdr:spPr>
    </xdr:pic>
    <xdr:clientData/>
  </xdr:twoCellAnchor>
  <xdr:twoCellAnchor>
    <xdr:from>
      <xdr:col>35</xdr:col>
      <xdr:colOff>0</xdr:colOff>
      <xdr:row>14</xdr:row>
      <xdr:rowOff>0</xdr:rowOff>
    </xdr:from>
    <xdr:to>
      <xdr:col>42</xdr:col>
      <xdr:colOff>562842</xdr:colOff>
      <xdr:row>18</xdr:row>
      <xdr:rowOff>121228</xdr:rowOff>
    </xdr:to>
    <xdr:sp macro="" textlink="">
      <xdr:nvSpPr>
        <xdr:cNvPr id="4" name="四角形吹き出し 3"/>
        <xdr:cNvSpPr/>
      </xdr:nvSpPr>
      <xdr:spPr>
        <a:xfrm>
          <a:off x="26531455" y="3030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35</xdr:col>
      <xdr:colOff>0</xdr:colOff>
      <xdr:row>87</xdr:row>
      <xdr:rowOff>0</xdr:rowOff>
    </xdr:from>
    <xdr:to>
      <xdr:col>42</xdr:col>
      <xdr:colOff>562842</xdr:colOff>
      <xdr:row>92</xdr:row>
      <xdr:rowOff>17318</xdr:rowOff>
    </xdr:to>
    <xdr:sp macro="" textlink="">
      <xdr:nvSpPr>
        <xdr:cNvPr id="5" name="四角形吹き出し 4"/>
        <xdr:cNvSpPr/>
      </xdr:nvSpPr>
      <xdr:spPr>
        <a:xfrm>
          <a:off x="26531455" y="21422591"/>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562841</xdr:colOff>
      <xdr:row>145</xdr:row>
      <xdr:rowOff>17318</xdr:rowOff>
    </xdr:to>
    <xdr:sp macro="" textlink="">
      <xdr:nvSpPr>
        <xdr:cNvPr id="7" name="四角形吹き出し 6"/>
        <xdr:cNvSpPr/>
      </xdr:nvSpPr>
      <xdr:spPr>
        <a:xfrm>
          <a:off x="13369636" y="34272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562841</xdr:colOff>
      <xdr:row>223</xdr:row>
      <xdr:rowOff>17318</xdr:rowOff>
    </xdr:to>
    <xdr:sp macro="" textlink="">
      <xdr:nvSpPr>
        <xdr:cNvPr id="8" name="四角形吹き出し 7"/>
        <xdr:cNvSpPr/>
      </xdr:nvSpPr>
      <xdr:spPr>
        <a:xfrm>
          <a:off x="13369636" y="53184136"/>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562841</xdr:colOff>
      <xdr:row>291</xdr:row>
      <xdr:rowOff>17318</xdr:rowOff>
    </xdr:to>
    <xdr:sp macro="" textlink="">
      <xdr:nvSpPr>
        <xdr:cNvPr id="9" name="四角形吹き出し 8"/>
        <xdr:cNvSpPr/>
      </xdr:nvSpPr>
      <xdr:spPr>
        <a:xfrm>
          <a:off x="13369636" y="69671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562841</xdr:colOff>
      <xdr:row>361</xdr:row>
      <xdr:rowOff>17319</xdr:rowOff>
    </xdr:to>
    <xdr:sp macro="" textlink="">
      <xdr:nvSpPr>
        <xdr:cNvPr id="10" name="四角形吹き出し 9"/>
        <xdr:cNvSpPr/>
      </xdr:nvSpPr>
      <xdr:spPr>
        <a:xfrm>
          <a:off x="13369636" y="86642864"/>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562841</xdr:colOff>
      <xdr:row>431</xdr:row>
      <xdr:rowOff>17318</xdr:rowOff>
    </xdr:to>
    <xdr:sp macro="" textlink="">
      <xdr:nvSpPr>
        <xdr:cNvPr id="11" name="四角形吹き出し 10"/>
        <xdr:cNvSpPr/>
      </xdr:nvSpPr>
      <xdr:spPr>
        <a:xfrm>
          <a:off x="13369636" y="103614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562841</xdr:colOff>
      <xdr:row>501</xdr:row>
      <xdr:rowOff>17318</xdr:rowOff>
    </xdr:to>
    <xdr:sp macro="" textlink="">
      <xdr:nvSpPr>
        <xdr:cNvPr id="12" name="四角形吹き出し 11"/>
        <xdr:cNvSpPr/>
      </xdr:nvSpPr>
      <xdr:spPr>
        <a:xfrm>
          <a:off x="13369636" y="120586500"/>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562841</xdr:colOff>
      <xdr:row>571</xdr:row>
      <xdr:rowOff>17318</xdr:rowOff>
    </xdr:to>
    <xdr:sp macro="" textlink="">
      <xdr:nvSpPr>
        <xdr:cNvPr id="13" name="四角形吹き出し 12"/>
        <xdr:cNvSpPr/>
      </xdr:nvSpPr>
      <xdr:spPr>
        <a:xfrm>
          <a:off x="13369636" y="137558318"/>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87</xdr:row>
      <xdr:rowOff>0</xdr:rowOff>
    </xdr:from>
    <xdr:to>
      <xdr:col>34</xdr:col>
      <xdr:colOff>295275</xdr:colOff>
      <xdr:row>140</xdr:row>
      <xdr:rowOff>9525</xdr:rowOff>
    </xdr:to>
    <xdr:pic>
      <xdr:nvPicPr>
        <xdr:cNvPr id="14" name="図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21422591"/>
          <a:ext cx="12764366" cy="12859616"/>
        </a:xfrm>
        <a:prstGeom prst="rect">
          <a:avLst/>
        </a:prstGeom>
        <a:solidFill>
          <a:sysClr val="window" lastClr="FFFFFF"/>
        </a:solid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0</xdr:colOff>
      <xdr:row>9</xdr:row>
      <xdr:rowOff>0</xdr:rowOff>
    </xdr:from>
    <xdr:to>
      <xdr:col>34</xdr:col>
      <xdr:colOff>256309</xdr:colOff>
      <xdr:row>87</xdr:row>
      <xdr:rowOff>34636</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6" y="1818409"/>
          <a:ext cx="12725400" cy="19638818"/>
        </a:xfrm>
        <a:prstGeom prst="rect">
          <a:avLst/>
        </a:prstGeom>
        <a:solidFill>
          <a:schemeClr val="bg1"/>
        </a:solidFill>
        <a:extLst/>
      </xdr:spPr>
    </xdr:pic>
    <xdr:clientData/>
  </xdr:twoCellAnchor>
  <xdr:twoCellAnchor>
    <xdr:from>
      <xdr:col>35</xdr:col>
      <xdr:colOff>0</xdr:colOff>
      <xdr:row>14</xdr:row>
      <xdr:rowOff>0</xdr:rowOff>
    </xdr:from>
    <xdr:to>
      <xdr:col>42</xdr:col>
      <xdr:colOff>562842</xdr:colOff>
      <xdr:row>18</xdr:row>
      <xdr:rowOff>121228</xdr:rowOff>
    </xdr:to>
    <xdr:sp macro="" textlink="">
      <xdr:nvSpPr>
        <xdr:cNvPr id="5" name="四角形吹き出し 4"/>
        <xdr:cNvSpPr/>
      </xdr:nvSpPr>
      <xdr:spPr>
        <a:xfrm>
          <a:off x="26531455" y="3030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35</xdr:col>
      <xdr:colOff>0</xdr:colOff>
      <xdr:row>88</xdr:row>
      <xdr:rowOff>0</xdr:rowOff>
    </xdr:from>
    <xdr:to>
      <xdr:col>42</xdr:col>
      <xdr:colOff>562842</xdr:colOff>
      <xdr:row>93</xdr:row>
      <xdr:rowOff>17318</xdr:rowOff>
    </xdr:to>
    <xdr:sp macro="" textlink="">
      <xdr:nvSpPr>
        <xdr:cNvPr id="6" name="四角形吹き出し 5"/>
        <xdr:cNvSpPr/>
      </xdr:nvSpPr>
      <xdr:spPr>
        <a:xfrm>
          <a:off x="26531455" y="21665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562841</xdr:colOff>
      <xdr:row>145</xdr:row>
      <xdr:rowOff>17318</xdr:rowOff>
    </xdr:to>
    <xdr:sp macro="" textlink="">
      <xdr:nvSpPr>
        <xdr:cNvPr id="7" name="四角形吹き出し 6"/>
        <xdr:cNvSpPr/>
      </xdr:nvSpPr>
      <xdr:spPr>
        <a:xfrm>
          <a:off x="13369636" y="34272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562841</xdr:colOff>
      <xdr:row>223</xdr:row>
      <xdr:rowOff>17318</xdr:rowOff>
    </xdr:to>
    <xdr:sp macro="" textlink="">
      <xdr:nvSpPr>
        <xdr:cNvPr id="8" name="四角形吹き出し 7"/>
        <xdr:cNvSpPr/>
      </xdr:nvSpPr>
      <xdr:spPr>
        <a:xfrm>
          <a:off x="13369636" y="53184136"/>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562841</xdr:colOff>
      <xdr:row>291</xdr:row>
      <xdr:rowOff>17318</xdr:rowOff>
    </xdr:to>
    <xdr:sp macro="" textlink="">
      <xdr:nvSpPr>
        <xdr:cNvPr id="9" name="四角形吹き出し 8"/>
        <xdr:cNvSpPr/>
      </xdr:nvSpPr>
      <xdr:spPr>
        <a:xfrm>
          <a:off x="13369636" y="69671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562841</xdr:colOff>
      <xdr:row>361</xdr:row>
      <xdr:rowOff>17319</xdr:rowOff>
    </xdr:to>
    <xdr:sp macro="" textlink="">
      <xdr:nvSpPr>
        <xdr:cNvPr id="10" name="四角形吹き出し 9"/>
        <xdr:cNvSpPr/>
      </xdr:nvSpPr>
      <xdr:spPr>
        <a:xfrm>
          <a:off x="13369636" y="86642864"/>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562841</xdr:colOff>
      <xdr:row>431</xdr:row>
      <xdr:rowOff>17318</xdr:rowOff>
    </xdr:to>
    <xdr:sp macro="" textlink="">
      <xdr:nvSpPr>
        <xdr:cNvPr id="11" name="四角形吹き出し 10"/>
        <xdr:cNvSpPr/>
      </xdr:nvSpPr>
      <xdr:spPr>
        <a:xfrm>
          <a:off x="13369636" y="103614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562841</xdr:colOff>
      <xdr:row>501</xdr:row>
      <xdr:rowOff>17318</xdr:rowOff>
    </xdr:to>
    <xdr:sp macro="" textlink="">
      <xdr:nvSpPr>
        <xdr:cNvPr id="12" name="四角形吹き出し 11"/>
        <xdr:cNvSpPr/>
      </xdr:nvSpPr>
      <xdr:spPr>
        <a:xfrm>
          <a:off x="13369636" y="120586500"/>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562841</xdr:colOff>
      <xdr:row>571</xdr:row>
      <xdr:rowOff>17318</xdr:rowOff>
    </xdr:to>
    <xdr:sp macro="" textlink="">
      <xdr:nvSpPr>
        <xdr:cNvPr id="13" name="四角形吹き出し 12"/>
        <xdr:cNvSpPr/>
      </xdr:nvSpPr>
      <xdr:spPr>
        <a:xfrm>
          <a:off x="13369636" y="137558318"/>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87</xdr:row>
      <xdr:rowOff>17318</xdr:rowOff>
    </xdr:from>
    <xdr:to>
      <xdr:col>34</xdr:col>
      <xdr:colOff>256909</xdr:colOff>
      <xdr:row>139</xdr:row>
      <xdr:rowOff>230646</xdr:rowOff>
    </xdr:to>
    <xdr:pic>
      <xdr:nvPicPr>
        <xdr:cNvPr id="14" name="図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21439909"/>
          <a:ext cx="12726000" cy="12820964"/>
        </a:xfrm>
        <a:prstGeom prst="rect">
          <a:avLst/>
        </a:prstGeom>
        <a:solidFill>
          <a:sysClr val="window" lastClr="FFFFFF"/>
        </a:solid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16</xdr:col>
      <xdr:colOff>0</xdr:colOff>
      <xdr:row>9</xdr:row>
      <xdr:rowOff>0</xdr:rowOff>
    </xdr:from>
    <xdr:to>
      <xdr:col>34</xdr:col>
      <xdr:colOff>256309</xdr:colOff>
      <xdr:row>87</xdr:row>
      <xdr:rowOff>34636</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6" y="1818409"/>
          <a:ext cx="12725400" cy="19638818"/>
        </a:xfrm>
        <a:prstGeom prst="rect">
          <a:avLst/>
        </a:prstGeom>
        <a:solidFill>
          <a:schemeClr val="bg1"/>
        </a:solidFill>
        <a:extLst/>
      </xdr:spPr>
    </xdr:pic>
    <xdr:clientData/>
  </xdr:twoCellAnchor>
  <xdr:twoCellAnchor>
    <xdr:from>
      <xdr:col>35</xdr:col>
      <xdr:colOff>0</xdr:colOff>
      <xdr:row>14</xdr:row>
      <xdr:rowOff>0</xdr:rowOff>
    </xdr:from>
    <xdr:to>
      <xdr:col>42</xdr:col>
      <xdr:colOff>562842</xdr:colOff>
      <xdr:row>18</xdr:row>
      <xdr:rowOff>121228</xdr:rowOff>
    </xdr:to>
    <xdr:sp macro="" textlink="">
      <xdr:nvSpPr>
        <xdr:cNvPr id="5" name="四角形吹き出し 4"/>
        <xdr:cNvSpPr/>
      </xdr:nvSpPr>
      <xdr:spPr>
        <a:xfrm>
          <a:off x="26531455" y="3030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35</xdr:col>
      <xdr:colOff>0</xdr:colOff>
      <xdr:row>87</xdr:row>
      <xdr:rowOff>0</xdr:rowOff>
    </xdr:from>
    <xdr:to>
      <xdr:col>42</xdr:col>
      <xdr:colOff>562842</xdr:colOff>
      <xdr:row>92</xdr:row>
      <xdr:rowOff>17318</xdr:rowOff>
    </xdr:to>
    <xdr:sp macro="" textlink="">
      <xdr:nvSpPr>
        <xdr:cNvPr id="6" name="四角形吹き出し 5"/>
        <xdr:cNvSpPr/>
      </xdr:nvSpPr>
      <xdr:spPr>
        <a:xfrm>
          <a:off x="26531455" y="21422591"/>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562841</xdr:colOff>
      <xdr:row>145</xdr:row>
      <xdr:rowOff>17318</xdr:rowOff>
    </xdr:to>
    <xdr:sp macro="" textlink="">
      <xdr:nvSpPr>
        <xdr:cNvPr id="7" name="四角形吹き出し 6"/>
        <xdr:cNvSpPr/>
      </xdr:nvSpPr>
      <xdr:spPr>
        <a:xfrm>
          <a:off x="13369636" y="34272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562841</xdr:colOff>
      <xdr:row>223</xdr:row>
      <xdr:rowOff>17318</xdr:rowOff>
    </xdr:to>
    <xdr:sp macro="" textlink="">
      <xdr:nvSpPr>
        <xdr:cNvPr id="8" name="四角形吹き出し 7"/>
        <xdr:cNvSpPr/>
      </xdr:nvSpPr>
      <xdr:spPr>
        <a:xfrm>
          <a:off x="13369636" y="53184136"/>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562841</xdr:colOff>
      <xdr:row>291</xdr:row>
      <xdr:rowOff>17318</xdr:rowOff>
    </xdr:to>
    <xdr:sp macro="" textlink="">
      <xdr:nvSpPr>
        <xdr:cNvPr id="9" name="四角形吹き出し 8"/>
        <xdr:cNvSpPr/>
      </xdr:nvSpPr>
      <xdr:spPr>
        <a:xfrm>
          <a:off x="13369636" y="69671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562841</xdr:colOff>
      <xdr:row>361</xdr:row>
      <xdr:rowOff>17319</xdr:rowOff>
    </xdr:to>
    <xdr:sp macro="" textlink="">
      <xdr:nvSpPr>
        <xdr:cNvPr id="10" name="四角形吹き出し 9"/>
        <xdr:cNvSpPr/>
      </xdr:nvSpPr>
      <xdr:spPr>
        <a:xfrm>
          <a:off x="13369636" y="86642864"/>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562841</xdr:colOff>
      <xdr:row>431</xdr:row>
      <xdr:rowOff>17318</xdr:rowOff>
    </xdr:to>
    <xdr:sp macro="" textlink="">
      <xdr:nvSpPr>
        <xdr:cNvPr id="11" name="四角形吹き出し 10"/>
        <xdr:cNvSpPr/>
      </xdr:nvSpPr>
      <xdr:spPr>
        <a:xfrm>
          <a:off x="13369636" y="103614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562841</xdr:colOff>
      <xdr:row>501</xdr:row>
      <xdr:rowOff>17318</xdr:rowOff>
    </xdr:to>
    <xdr:sp macro="" textlink="">
      <xdr:nvSpPr>
        <xdr:cNvPr id="12" name="四角形吹き出し 11"/>
        <xdr:cNvSpPr/>
      </xdr:nvSpPr>
      <xdr:spPr>
        <a:xfrm>
          <a:off x="13369636" y="120586500"/>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562841</xdr:colOff>
      <xdr:row>571</xdr:row>
      <xdr:rowOff>17318</xdr:rowOff>
    </xdr:to>
    <xdr:sp macro="" textlink="">
      <xdr:nvSpPr>
        <xdr:cNvPr id="13" name="四角形吹き出し 12"/>
        <xdr:cNvSpPr/>
      </xdr:nvSpPr>
      <xdr:spPr>
        <a:xfrm>
          <a:off x="13369636" y="137558318"/>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87</xdr:row>
      <xdr:rowOff>0</xdr:rowOff>
    </xdr:from>
    <xdr:to>
      <xdr:col>34</xdr:col>
      <xdr:colOff>295275</xdr:colOff>
      <xdr:row>140</xdr:row>
      <xdr:rowOff>9525</xdr:rowOff>
    </xdr:to>
    <xdr:pic>
      <xdr:nvPicPr>
        <xdr:cNvPr id="14" name="図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21422591"/>
          <a:ext cx="12764366" cy="12859616"/>
        </a:xfrm>
        <a:prstGeom prst="rect">
          <a:avLst/>
        </a:prstGeom>
        <a:solidFill>
          <a:sysClr val="window" lastClr="FFFFFF"/>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37</xdr:col>
      <xdr:colOff>0</xdr:colOff>
      <xdr:row>2</xdr:row>
      <xdr:rowOff>0</xdr:rowOff>
    </xdr:from>
    <xdr:to>
      <xdr:col>71</xdr:col>
      <xdr:colOff>108177</xdr:colOff>
      <xdr:row>42</xdr:row>
      <xdr:rowOff>46945</xdr:rowOff>
    </xdr:to>
    <xdr:pic>
      <xdr:nvPicPr>
        <xdr:cNvPr id="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3143" y="408214"/>
          <a:ext cx="7510463" cy="10129838"/>
        </a:xfrm>
        <a:prstGeom prst="rect">
          <a:avLst/>
        </a:prstGeom>
        <a:solidFill>
          <a:schemeClr val="bg1"/>
        </a:solidFill>
      </xdr:spPr>
    </xdr:pic>
    <xdr:clientData/>
  </xdr:twoCellAnchor>
  <xdr:twoCellAnchor>
    <xdr:from>
      <xdr:col>73</xdr:col>
      <xdr:colOff>43391</xdr:colOff>
      <xdr:row>2</xdr:row>
      <xdr:rowOff>165100</xdr:rowOff>
    </xdr:from>
    <xdr:to>
      <xdr:col>88</xdr:col>
      <xdr:colOff>22701</xdr:colOff>
      <xdr:row>9</xdr:row>
      <xdr:rowOff>120951</xdr:rowOff>
    </xdr:to>
    <xdr:sp macro="" textlink="">
      <xdr:nvSpPr>
        <xdr:cNvPr id="7" name="四角形吹き出し 6"/>
        <xdr:cNvSpPr/>
      </xdr:nvSpPr>
      <xdr:spPr>
        <a:xfrm>
          <a:off x="16019991" y="596900"/>
          <a:ext cx="3217810" cy="1467151"/>
        </a:xfrm>
        <a:prstGeom prst="wedgeRectCallout">
          <a:avLst>
            <a:gd name="adj1" fmla="val -20991"/>
            <a:gd name="adj2" fmla="val -1410"/>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・法人名又は氏名、代表者名等、住所</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略称等を使用せず、商業登記簿謄本等と</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整合のとれる内容で入力すること</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・旧字体で変換できない文字は代替の</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新字体で入力すること</a:t>
          </a:r>
        </a:p>
      </xdr:txBody>
    </xdr:sp>
    <xdr:clientData/>
  </xdr:twoCellAnchor>
  <xdr:twoCellAnchor>
    <xdr:from>
      <xdr:col>73</xdr:col>
      <xdr:colOff>25400</xdr:colOff>
      <xdr:row>10</xdr:row>
      <xdr:rowOff>2928</xdr:rowOff>
    </xdr:from>
    <xdr:to>
      <xdr:col>86</xdr:col>
      <xdr:colOff>204015</xdr:colOff>
      <xdr:row>13</xdr:row>
      <xdr:rowOff>242640</xdr:rowOff>
    </xdr:to>
    <xdr:sp macro="" textlink="">
      <xdr:nvSpPr>
        <xdr:cNvPr id="11" name="四角形吹き出し 10"/>
        <xdr:cNvSpPr/>
      </xdr:nvSpPr>
      <xdr:spPr>
        <a:xfrm>
          <a:off x="16002000" y="2200028"/>
          <a:ext cx="2985315" cy="1001712"/>
        </a:xfrm>
        <a:prstGeom prst="wedgeRectCallout">
          <a:avLst>
            <a:gd name="adj1" fmla="val -77236"/>
            <a:gd name="adj2" fmla="val -34543"/>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国税庁ホームページ「法人番号公表サイト」 で</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公表されている法人番号を、半角数字で</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入力してください</a:t>
          </a:r>
        </a:p>
      </xdr:txBody>
    </xdr:sp>
    <xdr:clientData/>
  </xdr:twoCellAnchor>
  <xdr:twoCellAnchor>
    <xdr:from>
      <xdr:col>73</xdr:col>
      <xdr:colOff>25400</xdr:colOff>
      <xdr:row>15</xdr:row>
      <xdr:rowOff>35711</xdr:rowOff>
    </xdr:from>
    <xdr:to>
      <xdr:col>86</xdr:col>
      <xdr:colOff>204015</xdr:colOff>
      <xdr:row>19</xdr:row>
      <xdr:rowOff>182003</xdr:rowOff>
    </xdr:to>
    <xdr:sp macro="" textlink="">
      <xdr:nvSpPr>
        <xdr:cNvPr id="13" name="四角形吹き出し 12"/>
        <xdr:cNvSpPr/>
      </xdr:nvSpPr>
      <xdr:spPr>
        <a:xfrm>
          <a:off x="16002000" y="3591711"/>
          <a:ext cx="2985315" cy="1187692"/>
        </a:xfrm>
        <a:prstGeom prst="wedgeRectCallout">
          <a:avLst>
            <a:gd name="adj1" fmla="val -77482"/>
            <a:gd name="adj2" fmla="val 7057"/>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・すでに</a:t>
          </a:r>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ZEH</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デベロッパーとして登録済の場合、</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登録番号を入力してください</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・登録申請中の場合は、登録申請中の</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ZEH</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デベロッパーの法人名を入力してください </a:t>
          </a:r>
        </a:p>
      </xdr:txBody>
    </xdr:sp>
    <xdr:clientData/>
  </xdr:twoCellAnchor>
  <xdr:twoCellAnchor>
    <xdr:from>
      <xdr:col>73</xdr:col>
      <xdr:colOff>25400</xdr:colOff>
      <xdr:row>21</xdr:row>
      <xdr:rowOff>1193</xdr:rowOff>
    </xdr:from>
    <xdr:to>
      <xdr:col>88</xdr:col>
      <xdr:colOff>9094</xdr:colOff>
      <xdr:row>28</xdr:row>
      <xdr:rowOff>148165</xdr:rowOff>
    </xdr:to>
    <xdr:sp macro="" textlink="">
      <xdr:nvSpPr>
        <xdr:cNvPr id="14" name="四角形吹き出し 13"/>
        <xdr:cNvSpPr/>
      </xdr:nvSpPr>
      <xdr:spPr>
        <a:xfrm>
          <a:off x="16002000" y="5081193"/>
          <a:ext cx="3222194" cy="2153572"/>
        </a:xfrm>
        <a:prstGeom prst="wedgeRectCallout">
          <a:avLst>
            <a:gd name="adj1" fmla="val -37131"/>
            <a:gd name="adj2" fmla="val -198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「（３）補助事業担当者情報」には</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SII</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からの問合せ等に確実に対応できる方を</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実務担当者とすること</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※SII</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からの送付物、電話連絡、メール等は全て</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担当者経由で行われます。各項目をよくご確認</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の上、入力してください。</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携帯電話のメールアドレスは使用できません。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62</xdr:row>
      <xdr:rowOff>0</xdr:rowOff>
    </xdr:from>
    <xdr:to>
      <xdr:col>80</xdr:col>
      <xdr:colOff>133350</xdr:colOff>
      <xdr:row>126</xdr:row>
      <xdr:rowOff>9525</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0" y="22979063"/>
          <a:ext cx="17159288" cy="22821900"/>
        </a:xfrm>
        <a:prstGeom prst="rect">
          <a:avLst/>
        </a:prstGeom>
        <a:solidFill>
          <a:schemeClr val="bg1"/>
        </a:solidFill>
      </xdr:spPr>
    </xdr:pic>
    <xdr:clientData/>
  </xdr:twoCellAnchor>
  <xdr:twoCellAnchor editAs="oneCell">
    <xdr:from>
      <xdr:col>53</xdr:col>
      <xdr:colOff>0</xdr:colOff>
      <xdr:row>2</xdr:row>
      <xdr:rowOff>0</xdr:rowOff>
    </xdr:from>
    <xdr:to>
      <xdr:col>80</xdr:col>
      <xdr:colOff>133350</xdr:colOff>
      <xdr:row>63</xdr:row>
      <xdr:rowOff>57150</xdr:rowOff>
    </xdr:to>
    <xdr:pic>
      <xdr:nvPicPr>
        <xdr:cNvPr id="8" name="図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16500" y="857250"/>
          <a:ext cx="17159288" cy="22536150"/>
        </a:xfrm>
        <a:prstGeom prst="rect">
          <a:avLst/>
        </a:prstGeom>
        <a:solidFill>
          <a:sysClr val="window" lastClr="FFFFFF"/>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5</xdr:row>
      <xdr:rowOff>149679</xdr:rowOff>
    </xdr:from>
    <xdr:to>
      <xdr:col>73</xdr:col>
      <xdr:colOff>9525</xdr:colOff>
      <xdr:row>33</xdr:row>
      <xdr:rowOff>9525</xdr:rowOff>
    </xdr:to>
    <xdr:pic>
      <xdr:nvPicPr>
        <xdr:cNvPr id="5" name="図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706"/>
        <a:stretch/>
      </xdr:blipFill>
      <xdr:spPr bwMode="auto">
        <a:xfrm>
          <a:off x="843643" y="1592036"/>
          <a:ext cx="14297025" cy="8622846"/>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37</xdr:col>
      <xdr:colOff>0</xdr:colOff>
      <xdr:row>2</xdr:row>
      <xdr:rowOff>0</xdr:rowOff>
    </xdr:from>
    <xdr:to>
      <xdr:col>72</xdr:col>
      <xdr:colOff>9525</xdr:colOff>
      <xdr:row>43</xdr:row>
      <xdr:rowOff>9525</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3143" y="408214"/>
          <a:ext cx="7629525" cy="10269311"/>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45</xdr:col>
      <xdr:colOff>0</xdr:colOff>
      <xdr:row>2</xdr:row>
      <xdr:rowOff>0</xdr:rowOff>
    </xdr:from>
    <xdr:to>
      <xdr:col>96</xdr:col>
      <xdr:colOff>139411</xdr:colOff>
      <xdr:row>54</xdr:row>
      <xdr:rowOff>81643</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93286" y="707571"/>
          <a:ext cx="10712161" cy="12899572"/>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0</xdr:colOff>
      <xdr:row>2</xdr:row>
      <xdr:rowOff>0</xdr:rowOff>
    </xdr:from>
    <xdr:to>
      <xdr:col>71</xdr:col>
      <xdr:colOff>180975</xdr:colOff>
      <xdr:row>53</xdr:row>
      <xdr:rowOff>19050</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5325" y="495300"/>
          <a:ext cx="7629525" cy="10706100"/>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51956</xdr:colOff>
      <xdr:row>4</xdr:row>
      <xdr:rowOff>294409</xdr:rowOff>
    </xdr:from>
    <xdr:to>
      <xdr:col>73</xdr:col>
      <xdr:colOff>61481</xdr:colOff>
      <xdr:row>33</xdr:row>
      <xdr:rowOff>303935</xdr:rowOff>
    </xdr:to>
    <xdr:pic>
      <xdr:nvPicPr>
        <xdr:cNvPr id="9"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547" y="1298864"/>
          <a:ext cx="14556798" cy="904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37</xdr:col>
      <xdr:colOff>0</xdr:colOff>
      <xdr:row>2</xdr:row>
      <xdr:rowOff>0</xdr:rowOff>
    </xdr:from>
    <xdr:to>
      <xdr:col>69</xdr:col>
      <xdr:colOff>22332</xdr:colOff>
      <xdr:row>48</xdr:row>
      <xdr:rowOff>46345</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4059" y="425824"/>
          <a:ext cx="7194097" cy="10949668"/>
        </a:xfrm>
        <a:prstGeom prst="rect">
          <a:avLst/>
        </a:prstGeom>
        <a:solidFill>
          <a:schemeClr val="bg1"/>
        </a:solidFill>
      </xdr:spPr>
    </xdr:pic>
    <xdr:clientData/>
  </xdr:twoCellAnchor>
  <xdr:twoCellAnchor>
    <xdr:from>
      <xdr:col>71</xdr:col>
      <xdr:colOff>78441</xdr:colOff>
      <xdr:row>31</xdr:row>
      <xdr:rowOff>134472</xdr:rowOff>
    </xdr:from>
    <xdr:to>
      <xdr:col>84</xdr:col>
      <xdr:colOff>224117</xdr:colOff>
      <xdr:row>40</xdr:row>
      <xdr:rowOff>179296</xdr:rowOff>
    </xdr:to>
    <xdr:sp macro="" textlink="">
      <xdr:nvSpPr>
        <xdr:cNvPr id="2" name="四角形吹き出し 1"/>
        <xdr:cNvSpPr/>
      </xdr:nvSpPr>
      <xdr:spPr>
        <a:xfrm>
          <a:off x="16192500" y="7642413"/>
          <a:ext cx="3059205" cy="2162736"/>
        </a:xfrm>
        <a:prstGeom prst="wedgeRectCallout">
          <a:avLst>
            <a:gd name="adj1" fmla="val -77482"/>
            <a:gd name="adj2" fmla="val 7057"/>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・申請者 </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・補助事業担当者</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・ＺＥＨデベロッパー</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・設計者</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・建築工事施工者</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・販売者　等、補助事業実施体制に係る方全てを</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組織図等で事業体制を示すこと。</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AE2" sqref="AE2:AH2"/>
    </sheetView>
  </sheetViews>
  <sheetFormatPr defaultRowHeight="13.5" x14ac:dyDescent="0.15"/>
  <cols>
    <col min="1" max="1" width="50.25" style="644" bestFit="1" customWidth="1"/>
    <col min="2" max="2" width="29.625" style="644" bestFit="1" customWidth="1"/>
    <col min="3" max="3" width="11" style="644" bestFit="1" customWidth="1"/>
    <col min="4" max="16384" width="9" style="644"/>
  </cols>
  <sheetData>
    <row r="1" spans="1:3" x14ac:dyDescent="0.15">
      <c r="A1" s="644" t="s">
        <v>683</v>
      </c>
      <c r="B1" s="644" t="s">
        <v>684</v>
      </c>
      <c r="C1" s="644" t="s">
        <v>685</v>
      </c>
    </row>
    <row r="2" spans="1:3" x14ac:dyDescent="0.15">
      <c r="A2" s="644" t="s">
        <v>686</v>
      </c>
      <c r="B2" s="645" t="s">
        <v>687</v>
      </c>
      <c r="C2" s="644" t="s">
        <v>688</v>
      </c>
    </row>
    <row r="3" spans="1:3" x14ac:dyDescent="0.15">
      <c r="A3" s="644" t="s">
        <v>689</v>
      </c>
      <c r="B3" s="645" t="s">
        <v>690</v>
      </c>
      <c r="C3" s="644" t="s">
        <v>691</v>
      </c>
    </row>
    <row r="4" spans="1:3" x14ac:dyDescent="0.15">
      <c r="A4" s="644" t="s">
        <v>692</v>
      </c>
      <c r="B4" s="644" t="s">
        <v>693</v>
      </c>
    </row>
    <row r="5" spans="1:3" x14ac:dyDescent="0.15">
      <c r="B5" s="645"/>
    </row>
  </sheetData>
  <phoneticPr fontId="7"/>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K6444"/>
  <sheetViews>
    <sheetView showGridLines="0" view="pageBreakPreview" zoomScale="70" zoomScaleNormal="55" zoomScaleSheetLayoutView="70" workbookViewId="0">
      <selection activeCell="I6" sqref="I6:P6"/>
    </sheetView>
  </sheetViews>
  <sheetFormatPr defaultColWidth="2.625" defaultRowHeight="13.5" x14ac:dyDescent="0.15"/>
  <cols>
    <col min="1" max="1" width="5.625" style="222" customWidth="1"/>
    <col min="2" max="2" width="4" style="224" customWidth="1"/>
    <col min="3" max="4" width="3.125" style="222" customWidth="1"/>
    <col min="5" max="5" width="3.25" style="222" customWidth="1"/>
    <col min="6" max="26" width="3.125" style="222" customWidth="1"/>
    <col min="27" max="38" width="3.5" style="222" customWidth="1"/>
    <col min="39" max="39" width="3.125" style="223" customWidth="1"/>
    <col min="40" max="43" width="3.125" style="222" customWidth="1"/>
    <col min="44" max="45" width="3.25" style="222" customWidth="1"/>
    <col min="46" max="46" width="3.25" style="223" customWidth="1"/>
    <col min="47" max="49" width="3.25" style="222" customWidth="1"/>
    <col min="50" max="257" width="2.625" style="222"/>
    <col min="258" max="258" width="4" style="222" customWidth="1"/>
    <col min="259" max="260" width="3.125" style="222" customWidth="1"/>
    <col min="261" max="261" width="3.25" style="222" customWidth="1"/>
    <col min="262" max="282" width="3.125" style="222" customWidth="1"/>
    <col min="283" max="294" width="3.5" style="222" customWidth="1"/>
    <col min="295" max="299" width="3.125" style="222" customWidth="1"/>
    <col min="300" max="305" width="3.25" style="222" customWidth="1"/>
    <col min="306" max="513" width="2.625" style="222"/>
    <col min="514" max="514" width="4" style="222" customWidth="1"/>
    <col min="515" max="516" width="3.125" style="222" customWidth="1"/>
    <col min="517" max="517" width="3.25" style="222" customWidth="1"/>
    <col min="518" max="538" width="3.125" style="222" customWidth="1"/>
    <col min="539" max="550" width="3.5" style="222" customWidth="1"/>
    <col min="551" max="555" width="3.125" style="222" customWidth="1"/>
    <col min="556" max="561" width="3.25" style="222" customWidth="1"/>
    <col min="562" max="769" width="2.625" style="222"/>
    <col min="770" max="770" width="4" style="222" customWidth="1"/>
    <col min="771" max="772" width="3.125" style="222" customWidth="1"/>
    <col min="773" max="773" width="3.25" style="222" customWidth="1"/>
    <col min="774" max="794" width="3.125" style="222" customWidth="1"/>
    <col min="795" max="806" width="3.5" style="222" customWidth="1"/>
    <col min="807" max="811" width="3.125" style="222" customWidth="1"/>
    <col min="812" max="817" width="3.25" style="222" customWidth="1"/>
    <col min="818" max="1025" width="2.625" style="222"/>
    <col min="1026" max="1026" width="4" style="222" customWidth="1"/>
    <col min="1027" max="1028" width="3.125" style="222" customWidth="1"/>
    <col min="1029" max="1029" width="3.25" style="222" customWidth="1"/>
    <col min="1030" max="1050" width="3.125" style="222" customWidth="1"/>
    <col min="1051" max="1062" width="3.5" style="222" customWidth="1"/>
    <col min="1063" max="1067" width="3.125" style="222" customWidth="1"/>
    <col min="1068" max="1073" width="3.25" style="222" customWidth="1"/>
    <col min="1074" max="1281" width="2.625" style="222"/>
    <col min="1282" max="1282" width="4" style="222" customWidth="1"/>
    <col min="1283" max="1284" width="3.125" style="222" customWidth="1"/>
    <col min="1285" max="1285" width="3.25" style="222" customWidth="1"/>
    <col min="1286" max="1306" width="3.125" style="222" customWidth="1"/>
    <col min="1307" max="1318" width="3.5" style="222" customWidth="1"/>
    <col min="1319" max="1323" width="3.125" style="222" customWidth="1"/>
    <col min="1324" max="1329" width="3.25" style="222" customWidth="1"/>
    <col min="1330" max="1537" width="2.625" style="222"/>
    <col min="1538" max="1538" width="4" style="222" customWidth="1"/>
    <col min="1539" max="1540" width="3.125" style="222" customWidth="1"/>
    <col min="1541" max="1541" width="3.25" style="222" customWidth="1"/>
    <col min="1542" max="1562" width="3.125" style="222" customWidth="1"/>
    <col min="1563" max="1574" width="3.5" style="222" customWidth="1"/>
    <col min="1575" max="1579" width="3.125" style="222" customWidth="1"/>
    <col min="1580" max="1585" width="3.25" style="222" customWidth="1"/>
    <col min="1586" max="1793" width="2.625" style="222"/>
    <col min="1794" max="1794" width="4" style="222" customWidth="1"/>
    <col min="1795" max="1796" width="3.125" style="222" customWidth="1"/>
    <col min="1797" max="1797" width="3.25" style="222" customWidth="1"/>
    <col min="1798" max="1818" width="3.125" style="222" customWidth="1"/>
    <col min="1819" max="1830" width="3.5" style="222" customWidth="1"/>
    <col min="1831" max="1835" width="3.125" style="222" customWidth="1"/>
    <col min="1836" max="1841" width="3.25" style="222" customWidth="1"/>
    <col min="1842" max="2049" width="2.625" style="222"/>
    <col min="2050" max="2050" width="4" style="222" customWidth="1"/>
    <col min="2051" max="2052" width="3.125" style="222" customWidth="1"/>
    <col min="2053" max="2053" width="3.25" style="222" customWidth="1"/>
    <col min="2054" max="2074" width="3.125" style="222" customWidth="1"/>
    <col min="2075" max="2086" width="3.5" style="222" customWidth="1"/>
    <col min="2087" max="2091" width="3.125" style="222" customWidth="1"/>
    <col min="2092" max="2097" width="3.25" style="222" customWidth="1"/>
    <col min="2098" max="2305" width="2.625" style="222"/>
    <col min="2306" max="2306" width="4" style="222" customWidth="1"/>
    <col min="2307" max="2308" width="3.125" style="222" customWidth="1"/>
    <col min="2309" max="2309" width="3.25" style="222" customWidth="1"/>
    <col min="2310" max="2330" width="3.125" style="222" customWidth="1"/>
    <col min="2331" max="2342" width="3.5" style="222" customWidth="1"/>
    <col min="2343" max="2347" width="3.125" style="222" customWidth="1"/>
    <col min="2348" max="2353" width="3.25" style="222" customWidth="1"/>
    <col min="2354" max="2561" width="2.625" style="222"/>
    <col min="2562" max="2562" width="4" style="222" customWidth="1"/>
    <col min="2563" max="2564" width="3.125" style="222" customWidth="1"/>
    <col min="2565" max="2565" width="3.25" style="222" customWidth="1"/>
    <col min="2566" max="2586" width="3.125" style="222" customWidth="1"/>
    <col min="2587" max="2598" width="3.5" style="222" customWidth="1"/>
    <col min="2599" max="2603" width="3.125" style="222" customWidth="1"/>
    <col min="2604" max="2609" width="3.25" style="222" customWidth="1"/>
    <col min="2610" max="2817" width="2.625" style="222"/>
    <col min="2818" max="2818" width="4" style="222" customWidth="1"/>
    <col min="2819" max="2820" width="3.125" style="222" customWidth="1"/>
    <col min="2821" max="2821" width="3.25" style="222" customWidth="1"/>
    <col min="2822" max="2842" width="3.125" style="222" customWidth="1"/>
    <col min="2843" max="2854" width="3.5" style="222" customWidth="1"/>
    <col min="2855" max="2859" width="3.125" style="222" customWidth="1"/>
    <col min="2860" max="2865" width="3.25" style="222" customWidth="1"/>
    <col min="2866" max="3073" width="2.625" style="222"/>
    <col min="3074" max="3074" width="4" style="222" customWidth="1"/>
    <col min="3075" max="3076" width="3.125" style="222" customWidth="1"/>
    <col min="3077" max="3077" width="3.25" style="222" customWidth="1"/>
    <col min="3078" max="3098" width="3.125" style="222" customWidth="1"/>
    <col min="3099" max="3110" width="3.5" style="222" customWidth="1"/>
    <col min="3111" max="3115" width="3.125" style="222" customWidth="1"/>
    <col min="3116" max="3121" width="3.25" style="222" customWidth="1"/>
    <col min="3122" max="3329" width="2.625" style="222"/>
    <col min="3330" max="3330" width="4" style="222" customWidth="1"/>
    <col min="3331" max="3332" width="3.125" style="222" customWidth="1"/>
    <col min="3333" max="3333" width="3.25" style="222" customWidth="1"/>
    <col min="3334" max="3354" width="3.125" style="222" customWidth="1"/>
    <col min="3355" max="3366" width="3.5" style="222" customWidth="1"/>
    <col min="3367" max="3371" width="3.125" style="222" customWidth="1"/>
    <col min="3372" max="3377" width="3.25" style="222" customWidth="1"/>
    <col min="3378" max="3585" width="2.625" style="222"/>
    <col min="3586" max="3586" width="4" style="222" customWidth="1"/>
    <col min="3587" max="3588" width="3.125" style="222" customWidth="1"/>
    <col min="3589" max="3589" width="3.25" style="222" customWidth="1"/>
    <col min="3590" max="3610" width="3.125" style="222" customWidth="1"/>
    <col min="3611" max="3622" width="3.5" style="222" customWidth="1"/>
    <col min="3623" max="3627" width="3.125" style="222" customWidth="1"/>
    <col min="3628" max="3633" width="3.25" style="222" customWidth="1"/>
    <col min="3634" max="3841" width="2.625" style="222"/>
    <col min="3842" max="3842" width="4" style="222" customWidth="1"/>
    <col min="3843" max="3844" width="3.125" style="222" customWidth="1"/>
    <col min="3845" max="3845" width="3.25" style="222" customWidth="1"/>
    <col min="3846" max="3866" width="3.125" style="222" customWidth="1"/>
    <col min="3867" max="3878" width="3.5" style="222" customWidth="1"/>
    <col min="3879" max="3883" width="3.125" style="222" customWidth="1"/>
    <col min="3884" max="3889" width="3.25" style="222" customWidth="1"/>
    <col min="3890" max="4097" width="2.625" style="222"/>
    <col min="4098" max="4098" width="4" style="222" customWidth="1"/>
    <col min="4099" max="4100" width="3.125" style="222" customWidth="1"/>
    <col min="4101" max="4101" width="3.25" style="222" customWidth="1"/>
    <col min="4102" max="4122" width="3.125" style="222" customWidth="1"/>
    <col min="4123" max="4134" width="3.5" style="222" customWidth="1"/>
    <col min="4135" max="4139" width="3.125" style="222" customWidth="1"/>
    <col min="4140" max="4145" width="3.25" style="222" customWidth="1"/>
    <col min="4146" max="4353" width="2.625" style="222"/>
    <col min="4354" max="4354" width="4" style="222" customWidth="1"/>
    <col min="4355" max="4356" width="3.125" style="222" customWidth="1"/>
    <col min="4357" max="4357" width="3.25" style="222" customWidth="1"/>
    <col min="4358" max="4378" width="3.125" style="222" customWidth="1"/>
    <col min="4379" max="4390" width="3.5" style="222" customWidth="1"/>
    <col min="4391" max="4395" width="3.125" style="222" customWidth="1"/>
    <col min="4396" max="4401" width="3.25" style="222" customWidth="1"/>
    <col min="4402" max="4609" width="2.625" style="222"/>
    <col min="4610" max="4610" width="4" style="222" customWidth="1"/>
    <col min="4611" max="4612" width="3.125" style="222" customWidth="1"/>
    <col min="4613" max="4613" width="3.25" style="222" customWidth="1"/>
    <col min="4614" max="4634" width="3.125" style="222" customWidth="1"/>
    <col min="4635" max="4646" width="3.5" style="222" customWidth="1"/>
    <col min="4647" max="4651" width="3.125" style="222" customWidth="1"/>
    <col min="4652" max="4657" width="3.25" style="222" customWidth="1"/>
    <col min="4658" max="4865" width="2.625" style="222"/>
    <col min="4866" max="4866" width="4" style="222" customWidth="1"/>
    <col min="4867" max="4868" width="3.125" style="222" customWidth="1"/>
    <col min="4869" max="4869" width="3.25" style="222" customWidth="1"/>
    <col min="4870" max="4890" width="3.125" style="222" customWidth="1"/>
    <col min="4891" max="4902" width="3.5" style="222" customWidth="1"/>
    <col min="4903" max="4907" width="3.125" style="222" customWidth="1"/>
    <col min="4908" max="4913" width="3.25" style="222" customWidth="1"/>
    <col min="4914" max="5121" width="2.625" style="222"/>
    <col min="5122" max="5122" width="4" style="222" customWidth="1"/>
    <col min="5123" max="5124" width="3.125" style="222" customWidth="1"/>
    <col min="5125" max="5125" width="3.25" style="222" customWidth="1"/>
    <col min="5126" max="5146" width="3.125" style="222" customWidth="1"/>
    <col min="5147" max="5158" width="3.5" style="222" customWidth="1"/>
    <col min="5159" max="5163" width="3.125" style="222" customWidth="1"/>
    <col min="5164" max="5169" width="3.25" style="222" customWidth="1"/>
    <col min="5170" max="5377" width="2.625" style="222"/>
    <col min="5378" max="5378" width="4" style="222" customWidth="1"/>
    <col min="5379" max="5380" width="3.125" style="222" customWidth="1"/>
    <col min="5381" max="5381" width="3.25" style="222" customWidth="1"/>
    <col min="5382" max="5402" width="3.125" style="222" customWidth="1"/>
    <col min="5403" max="5414" width="3.5" style="222" customWidth="1"/>
    <col min="5415" max="5419" width="3.125" style="222" customWidth="1"/>
    <col min="5420" max="5425" width="3.25" style="222" customWidth="1"/>
    <col min="5426" max="5633" width="2.625" style="222"/>
    <col min="5634" max="5634" width="4" style="222" customWidth="1"/>
    <col min="5635" max="5636" width="3.125" style="222" customWidth="1"/>
    <col min="5637" max="5637" width="3.25" style="222" customWidth="1"/>
    <col min="5638" max="5658" width="3.125" style="222" customWidth="1"/>
    <col min="5659" max="5670" width="3.5" style="222" customWidth="1"/>
    <col min="5671" max="5675" width="3.125" style="222" customWidth="1"/>
    <col min="5676" max="5681" width="3.25" style="222" customWidth="1"/>
    <col min="5682" max="5889" width="2.625" style="222"/>
    <col min="5890" max="5890" width="4" style="222" customWidth="1"/>
    <col min="5891" max="5892" width="3.125" style="222" customWidth="1"/>
    <col min="5893" max="5893" width="3.25" style="222" customWidth="1"/>
    <col min="5894" max="5914" width="3.125" style="222" customWidth="1"/>
    <col min="5915" max="5926" width="3.5" style="222" customWidth="1"/>
    <col min="5927" max="5931" width="3.125" style="222" customWidth="1"/>
    <col min="5932" max="5937" width="3.25" style="222" customWidth="1"/>
    <col min="5938" max="6145" width="2.625" style="222"/>
    <col min="6146" max="6146" width="4" style="222" customWidth="1"/>
    <col min="6147" max="6148" width="3.125" style="222" customWidth="1"/>
    <col min="6149" max="6149" width="3.25" style="222" customWidth="1"/>
    <col min="6150" max="6170" width="3.125" style="222" customWidth="1"/>
    <col min="6171" max="6182" width="3.5" style="222" customWidth="1"/>
    <col min="6183" max="6187" width="3.125" style="222" customWidth="1"/>
    <col min="6188" max="6193" width="3.25" style="222" customWidth="1"/>
    <col min="6194" max="6401" width="2.625" style="222"/>
    <col min="6402" max="6402" width="4" style="222" customWidth="1"/>
    <col min="6403" max="6404" width="3.125" style="222" customWidth="1"/>
    <col min="6405" max="6405" width="3.25" style="222" customWidth="1"/>
    <col min="6406" max="6426" width="3.125" style="222" customWidth="1"/>
    <col min="6427" max="6438" width="3.5" style="222" customWidth="1"/>
    <col min="6439" max="6443" width="3.125" style="222" customWidth="1"/>
    <col min="6444" max="6449" width="3.25" style="222" customWidth="1"/>
    <col min="6450" max="6657" width="2.625" style="222"/>
    <col min="6658" max="6658" width="4" style="222" customWidth="1"/>
    <col min="6659" max="6660" width="3.125" style="222" customWidth="1"/>
    <col min="6661" max="6661" width="3.25" style="222" customWidth="1"/>
    <col min="6662" max="6682" width="3.125" style="222" customWidth="1"/>
    <col min="6683" max="6694" width="3.5" style="222" customWidth="1"/>
    <col min="6695" max="6699" width="3.125" style="222" customWidth="1"/>
    <col min="6700" max="6705" width="3.25" style="222" customWidth="1"/>
    <col min="6706" max="6913" width="2.625" style="222"/>
    <col min="6914" max="6914" width="4" style="222" customWidth="1"/>
    <col min="6915" max="6916" width="3.125" style="222" customWidth="1"/>
    <col min="6917" max="6917" width="3.25" style="222" customWidth="1"/>
    <col min="6918" max="6938" width="3.125" style="222" customWidth="1"/>
    <col min="6939" max="6950" width="3.5" style="222" customWidth="1"/>
    <col min="6951" max="6955" width="3.125" style="222" customWidth="1"/>
    <col min="6956" max="6961" width="3.25" style="222" customWidth="1"/>
    <col min="6962" max="7169" width="2.625" style="222"/>
    <col min="7170" max="7170" width="4" style="222" customWidth="1"/>
    <col min="7171" max="7172" width="3.125" style="222" customWidth="1"/>
    <col min="7173" max="7173" width="3.25" style="222" customWidth="1"/>
    <col min="7174" max="7194" width="3.125" style="222" customWidth="1"/>
    <col min="7195" max="7206" width="3.5" style="222" customWidth="1"/>
    <col min="7207" max="7211" width="3.125" style="222" customWidth="1"/>
    <col min="7212" max="7217" width="3.25" style="222" customWidth="1"/>
    <col min="7218" max="7425" width="2.625" style="222"/>
    <col min="7426" max="7426" width="4" style="222" customWidth="1"/>
    <col min="7427" max="7428" width="3.125" style="222" customWidth="1"/>
    <col min="7429" max="7429" width="3.25" style="222" customWidth="1"/>
    <col min="7430" max="7450" width="3.125" style="222" customWidth="1"/>
    <col min="7451" max="7462" width="3.5" style="222" customWidth="1"/>
    <col min="7463" max="7467" width="3.125" style="222" customWidth="1"/>
    <col min="7468" max="7473" width="3.25" style="222" customWidth="1"/>
    <col min="7474" max="7681" width="2.625" style="222"/>
    <col min="7682" max="7682" width="4" style="222" customWidth="1"/>
    <col min="7683" max="7684" width="3.125" style="222" customWidth="1"/>
    <col min="7685" max="7685" width="3.25" style="222" customWidth="1"/>
    <col min="7686" max="7706" width="3.125" style="222" customWidth="1"/>
    <col min="7707" max="7718" width="3.5" style="222" customWidth="1"/>
    <col min="7719" max="7723" width="3.125" style="222" customWidth="1"/>
    <col min="7724" max="7729" width="3.25" style="222" customWidth="1"/>
    <col min="7730" max="7937" width="2.625" style="222"/>
    <col min="7938" max="7938" width="4" style="222" customWidth="1"/>
    <col min="7939" max="7940" width="3.125" style="222" customWidth="1"/>
    <col min="7941" max="7941" width="3.25" style="222" customWidth="1"/>
    <col min="7942" max="7962" width="3.125" style="222" customWidth="1"/>
    <col min="7963" max="7974" width="3.5" style="222" customWidth="1"/>
    <col min="7975" max="7979" width="3.125" style="222" customWidth="1"/>
    <col min="7980" max="7985" width="3.25" style="222" customWidth="1"/>
    <col min="7986" max="8193" width="2.625" style="222"/>
    <col min="8194" max="8194" width="4" style="222" customWidth="1"/>
    <col min="8195" max="8196" width="3.125" style="222" customWidth="1"/>
    <col min="8197" max="8197" width="3.25" style="222" customWidth="1"/>
    <col min="8198" max="8218" width="3.125" style="222" customWidth="1"/>
    <col min="8219" max="8230" width="3.5" style="222" customWidth="1"/>
    <col min="8231" max="8235" width="3.125" style="222" customWidth="1"/>
    <col min="8236" max="8241" width="3.25" style="222" customWidth="1"/>
    <col min="8242" max="8449" width="2.625" style="222"/>
    <col min="8450" max="8450" width="4" style="222" customWidth="1"/>
    <col min="8451" max="8452" width="3.125" style="222" customWidth="1"/>
    <col min="8453" max="8453" width="3.25" style="222" customWidth="1"/>
    <col min="8454" max="8474" width="3.125" style="222" customWidth="1"/>
    <col min="8475" max="8486" width="3.5" style="222" customWidth="1"/>
    <col min="8487" max="8491" width="3.125" style="222" customWidth="1"/>
    <col min="8492" max="8497" width="3.25" style="222" customWidth="1"/>
    <col min="8498" max="8705" width="2.625" style="222"/>
    <col min="8706" max="8706" width="4" style="222" customWidth="1"/>
    <col min="8707" max="8708" width="3.125" style="222" customWidth="1"/>
    <col min="8709" max="8709" width="3.25" style="222" customWidth="1"/>
    <col min="8710" max="8730" width="3.125" style="222" customWidth="1"/>
    <col min="8731" max="8742" width="3.5" style="222" customWidth="1"/>
    <col min="8743" max="8747" width="3.125" style="222" customWidth="1"/>
    <col min="8748" max="8753" width="3.25" style="222" customWidth="1"/>
    <col min="8754" max="8961" width="2.625" style="222"/>
    <col min="8962" max="8962" width="4" style="222" customWidth="1"/>
    <col min="8963" max="8964" width="3.125" style="222" customWidth="1"/>
    <col min="8965" max="8965" width="3.25" style="222" customWidth="1"/>
    <col min="8966" max="8986" width="3.125" style="222" customWidth="1"/>
    <col min="8987" max="8998" width="3.5" style="222" customWidth="1"/>
    <col min="8999" max="9003" width="3.125" style="222" customWidth="1"/>
    <col min="9004" max="9009" width="3.25" style="222" customWidth="1"/>
    <col min="9010" max="9217" width="2.625" style="222"/>
    <col min="9218" max="9218" width="4" style="222" customWidth="1"/>
    <col min="9219" max="9220" width="3.125" style="222" customWidth="1"/>
    <col min="9221" max="9221" width="3.25" style="222" customWidth="1"/>
    <col min="9222" max="9242" width="3.125" style="222" customWidth="1"/>
    <col min="9243" max="9254" width="3.5" style="222" customWidth="1"/>
    <col min="9255" max="9259" width="3.125" style="222" customWidth="1"/>
    <col min="9260" max="9265" width="3.25" style="222" customWidth="1"/>
    <col min="9266" max="9473" width="2.625" style="222"/>
    <col min="9474" max="9474" width="4" style="222" customWidth="1"/>
    <col min="9475" max="9476" width="3.125" style="222" customWidth="1"/>
    <col min="9477" max="9477" width="3.25" style="222" customWidth="1"/>
    <col min="9478" max="9498" width="3.125" style="222" customWidth="1"/>
    <col min="9499" max="9510" width="3.5" style="222" customWidth="1"/>
    <col min="9511" max="9515" width="3.125" style="222" customWidth="1"/>
    <col min="9516" max="9521" width="3.25" style="222" customWidth="1"/>
    <col min="9522" max="9729" width="2.625" style="222"/>
    <col min="9730" max="9730" width="4" style="222" customWidth="1"/>
    <col min="9731" max="9732" width="3.125" style="222" customWidth="1"/>
    <col min="9733" max="9733" width="3.25" style="222" customWidth="1"/>
    <col min="9734" max="9754" width="3.125" style="222" customWidth="1"/>
    <col min="9755" max="9766" width="3.5" style="222" customWidth="1"/>
    <col min="9767" max="9771" width="3.125" style="222" customWidth="1"/>
    <col min="9772" max="9777" width="3.25" style="222" customWidth="1"/>
    <col min="9778" max="9985" width="2.625" style="222"/>
    <col min="9986" max="9986" width="4" style="222" customWidth="1"/>
    <col min="9987" max="9988" width="3.125" style="222" customWidth="1"/>
    <col min="9989" max="9989" width="3.25" style="222" customWidth="1"/>
    <col min="9990" max="10010" width="3.125" style="222" customWidth="1"/>
    <col min="10011" max="10022" width="3.5" style="222" customWidth="1"/>
    <col min="10023" max="10027" width="3.125" style="222" customWidth="1"/>
    <col min="10028" max="10033" width="3.25" style="222" customWidth="1"/>
    <col min="10034" max="10241" width="2.625" style="222"/>
    <col min="10242" max="10242" width="4" style="222" customWidth="1"/>
    <col min="10243" max="10244" width="3.125" style="222" customWidth="1"/>
    <col min="10245" max="10245" width="3.25" style="222" customWidth="1"/>
    <col min="10246" max="10266" width="3.125" style="222" customWidth="1"/>
    <col min="10267" max="10278" width="3.5" style="222" customWidth="1"/>
    <col min="10279" max="10283" width="3.125" style="222" customWidth="1"/>
    <col min="10284" max="10289" width="3.25" style="222" customWidth="1"/>
    <col min="10290" max="10497" width="2.625" style="222"/>
    <col min="10498" max="10498" width="4" style="222" customWidth="1"/>
    <col min="10499" max="10500" width="3.125" style="222" customWidth="1"/>
    <col min="10501" max="10501" width="3.25" style="222" customWidth="1"/>
    <col min="10502" max="10522" width="3.125" style="222" customWidth="1"/>
    <col min="10523" max="10534" width="3.5" style="222" customWidth="1"/>
    <col min="10535" max="10539" width="3.125" style="222" customWidth="1"/>
    <col min="10540" max="10545" width="3.25" style="222" customWidth="1"/>
    <col min="10546" max="10753" width="2.625" style="222"/>
    <col min="10754" max="10754" width="4" style="222" customWidth="1"/>
    <col min="10755" max="10756" width="3.125" style="222" customWidth="1"/>
    <col min="10757" max="10757" width="3.25" style="222" customWidth="1"/>
    <col min="10758" max="10778" width="3.125" style="222" customWidth="1"/>
    <col min="10779" max="10790" width="3.5" style="222" customWidth="1"/>
    <col min="10791" max="10795" width="3.125" style="222" customWidth="1"/>
    <col min="10796" max="10801" width="3.25" style="222" customWidth="1"/>
    <col min="10802" max="11009" width="2.625" style="222"/>
    <col min="11010" max="11010" width="4" style="222" customWidth="1"/>
    <col min="11011" max="11012" width="3.125" style="222" customWidth="1"/>
    <col min="11013" max="11013" width="3.25" style="222" customWidth="1"/>
    <col min="11014" max="11034" width="3.125" style="222" customWidth="1"/>
    <col min="11035" max="11046" width="3.5" style="222" customWidth="1"/>
    <col min="11047" max="11051" width="3.125" style="222" customWidth="1"/>
    <col min="11052" max="11057" width="3.25" style="222" customWidth="1"/>
    <col min="11058" max="11265" width="2.625" style="222"/>
    <col min="11266" max="11266" width="4" style="222" customWidth="1"/>
    <col min="11267" max="11268" width="3.125" style="222" customWidth="1"/>
    <col min="11269" max="11269" width="3.25" style="222" customWidth="1"/>
    <col min="11270" max="11290" width="3.125" style="222" customWidth="1"/>
    <col min="11291" max="11302" width="3.5" style="222" customWidth="1"/>
    <col min="11303" max="11307" width="3.125" style="222" customWidth="1"/>
    <col min="11308" max="11313" width="3.25" style="222" customWidth="1"/>
    <col min="11314" max="11521" width="2.625" style="222"/>
    <col min="11522" max="11522" width="4" style="222" customWidth="1"/>
    <col min="11523" max="11524" width="3.125" style="222" customWidth="1"/>
    <col min="11525" max="11525" width="3.25" style="222" customWidth="1"/>
    <col min="11526" max="11546" width="3.125" style="222" customWidth="1"/>
    <col min="11547" max="11558" width="3.5" style="222" customWidth="1"/>
    <col min="11559" max="11563" width="3.125" style="222" customWidth="1"/>
    <col min="11564" max="11569" width="3.25" style="222" customWidth="1"/>
    <col min="11570" max="11777" width="2.625" style="222"/>
    <col min="11778" max="11778" width="4" style="222" customWidth="1"/>
    <col min="11779" max="11780" width="3.125" style="222" customWidth="1"/>
    <col min="11781" max="11781" width="3.25" style="222" customWidth="1"/>
    <col min="11782" max="11802" width="3.125" style="222" customWidth="1"/>
    <col min="11803" max="11814" width="3.5" style="222" customWidth="1"/>
    <col min="11815" max="11819" width="3.125" style="222" customWidth="1"/>
    <col min="11820" max="11825" width="3.25" style="222" customWidth="1"/>
    <col min="11826" max="12033" width="2.625" style="222"/>
    <col min="12034" max="12034" width="4" style="222" customWidth="1"/>
    <col min="12035" max="12036" width="3.125" style="222" customWidth="1"/>
    <col min="12037" max="12037" width="3.25" style="222" customWidth="1"/>
    <col min="12038" max="12058" width="3.125" style="222" customWidth="1"/>
    <col min="12059" max="12070" width="3.5" style="222" customWidth="1"/>
    <col min="12071" max="12075" width="3.125" style="222" customWidth="1"/>
    <col min="12076" max="12081" width="3.25" style="222" customWidth="1"/>
    <col min="12082" max="12289" width="2.625" style="222"/>
    <col min="12290" max="12290" width="4" style="222" customWidth="1"/>
    <col min="12291" max="12292" width="3.125" style="222" customWidth="1"/>
    <col min="12293" max="12293" width="3.25" style="222" customWidth="1"/>
    <col min="12294" max="12314" width="3.125" style="222" customWidth="1"/>
    <col min="12315" max="12326" width="3.5" style="222" customWidth="1"/>
    <col min="12327" max="12331" width="3.125" style="222" customWidth="1"/>
    <col min="12332" max="12337" width="3.25" style="222" customWidth="1"/>
    <col min="12338" max="12545" width="2.625" style="222"/>
    <col min="12546" max="12546" width="4" style="222" customWidth="1"/>
    <col min="12547" max="12548" width="3.125" style="222" customWidth="1"/>
    <col min="12549" max="12549" width="3.25" style="222" customWidth="1"/>
    <col min="12550" max="12570" width="3.125" style="222" customWidth="1"/>
    <col min="12571" max="12582" width="3.5" style="222" customWidth="1"/>
    <col min="12583" max="12587" width="3.125" style="222" customWidth="1"/>
    <col min="12588" max="12593" width="3.25" style="222" customWidth="1"/>
    <col min="12594" max="12801" width="2.625" style="222"/>
    <col min="12802" max="12802" width="4" style="222" customWidth="1"/>
    <col min="12803" max="12804" width="3.125" style="222" customWidth="1"/>
    <col min="12805" max="12805" width="3.25" style="222" customWidth="1"/>
    <col min="12806" max="12826" width="3.125" style="222" customWidth="1"/>
    <col min="12827" max="12838" width="3.5" style="222" customWidth="1"/>
    <col min="12839" max="12843" width="3.125" style="222" customWidth="1"/>
    <col min="12844" max="12849" width="3.25" style="222" customWidth="1"/>
    <col min="12850" max="13057" width="2.625" style="222"/>
    <col min="13058" max="13058" width="4" style="222" customWidth="1"/>
    <col min="13059" max="13060" width="3.125" style="222" customWidth="1"/>
    <col min="13061" max="13061" width="3.25" style="222" customWidth="1"/>
    <col min="13062" max="13082" width="3.125" style="222" customWidth="1"/>
    <col min="13083" max="13094" width="3.5" style="222" customWidth="1"/>
    <col min="13095" max="13099" width="3.125" style="222" customWidth="1"/>
    <col min="13100" max="13105" width="3.25" style="222" customWidth="1"/>
    <col min="13106" max="13313" width="2.625" style="222"/>
    <col min="13314" max="13314" width="4" style="222" customWidth="1"/>
    <col min="13315" max="13316" width="3.125" style="222" customWidth="1"/>
    <col min="13317" max="13317" width="3.25" style="222" customWidth="1"/>
    <col min="13318" max="13338" width="3.125" style="222" customWidth="1"/>
    <col min="13339" max="13350" width="3.5" style="222" customWidth="1"/>
    <col min="13351" max="13355" width="3.125" style="222" customWidth="1"/>
    <col min="13356" max="13361" width="3.25" style="222" customWidth="1"/>
    <col min="13362" max="13569" width="2.625" style="222"/>
    <col min="13570" max="13570" width="4" style="222" customWidth="1"/>
    <col min="13571" max="13572" width="3.125" style="222" customWidth="1"/>
    <col min="13573" max="13573" width="3.25" style="222" customWidth="1"/>
    <col min="13574" max="13594" width="3.125" style="222" customWidth="1"/>
    <col min="13595" max="13606" width="3.5" style="222" customWidth="1"/>
    <col min="13607" max="13611" width="3.125" style="222" customWidth="1"/>
    <col min="13612" max="13617" width="3.25" style="222" customWidth="1"/>
    <col min="13618" max="13825" width="2.625" style="222"/>
    <col min="13826" max="13826" width="4" style="222" customWidth="1"/>
    <col min="13827" max="13828" width="3.125" style="222" customWidth="1"/>
    <col min="13829" max="13829" width="3.25" style="222" customWidth="1"/>
    <col min="13830" max="13850" width="3.125" style="222" customWidth="1"/>
    <col min="13851" max="13862" width="3.5" style="222" customWidth="1"/>
    <col min="13863" max="13867" width="3.125" style="222" customWidth="1"/>
    <col min="13868" max="13873" width="3.25" style="222" customWidth="1"/>
    <col min="13874" max="14081" width="2.625" style="222"/>
    <col min="14082" max="14082" width="4" style="222" customWidth="1"/>
    <col min="14083" max="14084" width="3.125" style="222" customWidth="1"/>
    <col min="14085" max="14085" width="3.25" style="222" customWidth="1"/>
    <col min="14086" max="14106" width="3.125" style="222" customWidth="1"/>
    <col min="14107" max="14118" width="3.5" style="222" customWidth="1"/>
    <col min="14119" max="14123" width="3.125" style="222" customWidth="1"/>
    <col min="14124" max="14129" width="3.25" style="222" customWidth="1"/>
    <col min="14130" max="14337" width="2.625" style="222"/>
    <col min="14338" max="14338" width="4" style="222" customWidth="1"/>
    <col min="14339" max="14340" width="3.125" style="222" customWidth="1"/>
    <col min="14341" max="14341" width="3.25" style="222" customWidth="1"/>
    <col min="14342" max="14362" width="3.125" style="222" customWidth="1"/>
    <col min="14363" max="14374" width="3.5" style="222" customWidth="1"/>
    <col min="14375" max="14379" width="3.125" style="222" customWidth="1"/>
    <col min="14380" max="14385" width="3.25" style="222" customWidth="1"/>
    <col min="14386" max="14593" width="2.625" style="222"/>
    <col min="14594" max="14594" width="4" style="222" customWidth="1"/>
    <col min="14595" max="14596" width="3.125" style="222" customWidth="1"/>
    <col min="14597" max="14597" width="3.25" style="222" customWidth="1"/>
    <col min="14598" max="14618" width="3.125" style="222" customWidth="1"/>
    <col min="14619" max="14630" width="3.5" style="222" customWidth="1"/>
    <col min="14631" max="14635" width="3.125" style="222" customWidth="1"/>
    <col min="14636" max="14641" width="3.25" style="222" customWidth="1"/>
    <col min="14642" max="14849" width="2.625" style="222"/>
    <col min="14850" max="14850" width="4" style="222" customWidth="1"/>
    <col min="14851" max="14852" width="3.125" style="222" customWidth="1"/>
    <col min="14853" max="14853" width="3.25" style="222" customWidth="1"/>
    <col min="14854" max="14874" width="3.125" style="222" customWidth="1"/>
    <col min="14875" max="14886" width="3.5" style="222" customWidth="1"/>
    <col min="14887" max="14891" width="3.125" style="222" customWidth="1"/>
    <col min="14892" max="14897" width="3.25" style="222" customWidth="1"/>
    <col min="14898" max="15105" width="2.625" style="222"/>
    <col min="15106" max="15106" width="4" style="222" customWidth="1"/>
    <col min="15107" max="15108" width="3.125" style="222" customWidth="1"/>
    <col min="15109" max="15109" width="3.25" style="222" customWidth="1"/>
    <col min="15110" max="15130" width="3.125" style="222" customWidth="1"/>
    <col min="15131" max="15142" width="3.5" style="222" customWidth="1"/>
    <col min="15143" max="15147" width="3.125" style="222" customWidth="1"/>
    <col min="15148" max="15153" width="3.25" style="222" customWidth="1"/>
    <col min="15154" max="15361" width="2.625" style="222"/>
    <col min="15362" max="15362" width="4" style="222" customWidth="1"/>
    <col min="15363" max="15364" width="3.125" style="222" customWidth="1"/>
    <col min="15365" max="15365" width="3.25" style="222" customWidth="1"/>
    <col min="15366" max="15386" width="3.125" style="222" customWidth="1"/>
    <col min="15387" max="15398" width="3.5" style="222" customWidth="1"/>
    <col min="15399" max="15403" width="3.125" style="222" customWidth="1"/>
    <col min="15404" max="15409" width="3.25" style="222" customWidth="1"/>
    <col min="15410" max="15617" width="2.625" style="222"/>
    <col min="15618" max="15618" width="4" style="222" customWidth="1"/>
    <col min="15619" max="15620" width="3.125" style="222" customWidth="1"/>
    <col min="15621" max="15621" width="3.25" style="222" customWidth="1"/>
    <col min="15622" max="15642" width="3.125" style="222" customWidth="1"/>
    <col min="15643" max="15654" width="3.5" style="222" customWidth="1"/>
    <col min="15655" max="15659" width="3.125" style="222" customWidth="1"/>
    <col min="15660" max="15665" width="3.25" style="222" customWidth="1"/>
    <col min="15666" max="15873" width="2.625" style="222"/>
    <col min="15874" max="15874" width="4" style="222" customWidth="1"/>
    <col min="15875" max="15876" width="3.125" style="222" customWidth="1"/>
    <col min="15877" max="15877" width="3.25" style="222" customWidth="1"/>
    <col min="15878" max="15898" width="3.125" style="222" customWidth="1"/>
    <col min="15899" max="15910" width="3.5" style="222" customWidth="1"/>
    <col min="15911" max="15915" width="3.125" style="222" customWidth="1"/>
    <col min="15916" max="15921" width="3.25" style="222" customWidth="1"/>
    <col min="15922" max="16129" width="2.625" style="222"/>
    <col min="16130" max="16130" width="4" style="222" customWidth="1"/>
    <col min="16131" max="16132" width="3.125" style="222" customWidth="1"/>
    <col min="16133" max="16133" width="3.25" style="222" customWidth="1"/>
    <col min="16134" max="16154" width="3.125" style="222" customWidth="1"/>
    <col min="16155" max="16166" width="3.5" style="222" customWidth="1"/>
    <col min="16167" max="16171" width="3.125" style="222" customWidth="1"/>
    <col min="16172" max="16177" width="3.25" style="222" customWidth="1"/>
    <col min="16178" max="16384" width="2.625" style="222"/>
  </cols>
  <sheetData>
    <row r="1" spans="2:46" ht="33.75" customHeight="1" x14ac:dyDescent="0.15">
      <c r="B1" s="103" t="s">
        <v>302</v>
      </c>
    </row>
    <row r="2" spans="2:46" ht="21.95" customHeight="1" x14ac:dyDescent="0.15"/>
    <row r="3" spans="2:46" ht="21" customHeight="1" x14ac:dyDescent="0.15">
      <c r="B3" s="1707" t="s">
        <v>755</v>
      </c>
      <c r="C3" s="1707"/>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225"/>
      <c r="AT3" s="222"/>
    </row>
    <row r="4" spans="2:46" s="227" customFormat="1" ht="21" x14ac:dyDescent="0.15">
      <c r="B4" s="226" t="s">
        <v>303</v>
      </c>
      <c r="D4" s="228"/>
      <c r="E4" s="229"/>
      <c r="F4" s="230"/>
      <c r="G4" s="230"/>
      <c r="H4" s="230"/>
      <c r="I4" s="230"/>
      <c r="J4" s="230"/>
      <c r="K4" s="230"/>
      <c r="L4" s="231"/>
      <c r="M4" s="231"/>
      <c r="N4" s="231"/>
      <c r="O4" s="231"/>
      <c r="P4" s="231"/>
      <c r="Q4" s="231"/>
      <c r="R4" s="231"/>
      <c r="S4" s="231"/>
      <c r="T4" s="231"/>
      <c r="U4" s="231"/>
      <c r="V4" s="231"/>
      <c r="W4" s="231"/>
      <c r="X4" s="231"/>
      <c r="Y4" s="231"/>
      <c r="Z4" s="231"/>
      <c r="AA4" s="231"/>
      <c r="AB4" s="231"/>
      <c r="AC4" s="231"/>
      <c r="AD4" s="232"/>
      <c r="AE4" s="231"/>
      <c r="AF4" s="233"/>
      <c r="AG4" s="233"/>
      <c r="AH4" s="233"/>
      <c r="AI4" s="233"/>
      <c r="AJ4" s="231"/>
      <c r="AK4" s="229"/>
      <c r="AL4" s="229"/>
      <c r="AM4" s="223"/>
      <c r="AN4" s="229"/>
      <c r="AO4" s="229"/>
      <c r="AP4" s="234"/>
      <c r="AQ4" s="229"/>
      <c r="AT4" s="235"/>
    </row>
    <row r="5" spans="2:46" s="227" customFormat="1" ht="9.75" customHeight="1" x14ac:dyDescent="0.15">
      <c r="B5" s="707"/>
      <c r="D5" s="228"/>
      <c r="E5" s="229"/>
      <c r="F5" s="230"/>
      <c r="G5" s="230"/>
      <c r="H5" s="230"/>
      <c r="I5" s="230"/>
      <c r="J5" s="230"/>
      <c r="K5" s="230"/>
      <c r="L5" s="231"/>
      <c r="M5" s="231"/>
      <c r="N5" s="231"/>
      <c r="O5" s="231"/>
      <c r="P5" s="231"/>
      <c r="Q5" s="231"/>
      <c r="R5" s="231"/>
      <c r="S5" s="231"/>
      <c r="T5" s="231"/>
      <c r="U5" s="231"/>
      <c r="V5" s="231"/>
      <c r="W5" s="231"/>
      <c r="X5" s="231"/>
      <c r="Y5" s="231"/>
      <c r="Z5" s="231"/>
      <c r="AA5" s="231"/>
      <c r="AB5" s="231"/>
      <c r="AC5" s="231"/>
      <c r="AD5" s="232"/>
      <c r="AE5" s="231"/>
      <c r="AF5" s="233"/>
      <c r="AG5" s="233"/>
      <c r="AH5" s="233"/>
      <c r="AI5" s="233"/>
      <c r="AJ5" s="231"/>
      <c r="AK5" s="229"/>
      <c r="AL5" s="229"/>
      <c r="AM5" s="223"/>
      <c r="AN5" s="229"/>
      <c r="AO5" s="229"/>
      <c r="AP5" s="234"/>
      <c r="AQ5" s="229"/>
      <c r="AT5" s="235"/>
    </row>
    <row r="6" spans="2:46" s="227" customFormat="1" ht="37.5" customHeight="1" x14ac:dyDescent="0.15">
      <c r="B6" s="707"/>
      <c r="C6" s="1708" t="s">
        <v>301</v>
      </c>
      <c r="D6" s="1709"/>
      <c r="E6" s="1709"/>
      <c r="F6" s="1709"/>
      <c r="G6" s="1709"/>
      <c r="H6" s="1710"/>
      <c r="I6" s="1711"/>
      <c r="J6" s="1712"/>
      <c r="K6" s="1712"/>
      <c r="L6" s="1712"/>
      <c r="M6" s="1712"/>
      <c r="N6" s="1712"/>
      <c r="O6" s="1712"/>
      <c r="P6" s="1712"/>
      <c r="Q6" s="236"/>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T6" s="235"/>
    </row>
    <row r="7" spans="2:46" ht="9.75" customHeight="1" x14ac:dyDescent="0.15">
      <c r="B7" s="238"/>
      <c r="C7" s="239"/>
      <c r="D7" s="239"/>
      <c r="E7" s="240"/>
      <c r="F7" s="240"/>
      <c r="G7" s="240"/>
      <c r="H7" s="240"/>
      <c r="I7" s="239"/>
      <c r="J7" s="239"/>
      <c r="K7" s="240"/>
      <c r="L7" s="240"/>
      <c r="M7" s="240"/>
      <c r="N7" s="240"/>
      <c r="O7" s="239"/>
      <c r="P7" s="239"/>
      <c r="Q7" s="240"/>
      <c r="R7" s="240"/>
      <c r="S7" s="240"/>
      <c r="T7" s="240"/>
      <c r="U7" s="239"/>
      <c r="V7" s="239"/>
      <c r="W7" s="240"/>
      <c r="X7" s="240"/>
      <c r="Y7" s="240"/>
      <c r="Z7" s="240"/>
      <c r="AA7" s="239"/>
      <c r="AB7" s="239"/>
      <c r="AC7" s="240"/>
      <c r="AD7" s="240"/>
      <c r="AE7" s="240"/>
      <c r="AF7" s="240"/>
      <c r="AG7" s="239"/>
      <c r="AH7" s="239"/>
      <c r="AI7" s="240"/>
      <c r="AJ7" s="240"/>
      <c r="AK7" s="240"/>
      <c r="AL7" s="240"/>
      <c r="AP7" s="241"/>
    </row>
    <row r="8" spans="2:46" s="227" customFormat="1" ht="17.25" customHeight="1" x14ac:dyDescent="0.15">
      <c r="B8" s="229"/>
      <c r="C8" s="242" t="s">
        <v>431</v>
      </c>
      <c r="D8" s="243" t="s">
        <v>188</v>
      </c>
      <c r="E8" s="230"/>
      <c r="F8" s="230"/>
      <c r="G8" s="230"/>
      <c r="H8" s="230"/>
      <c r="I8" s="230"/>
      <c r="J8" s="230"/>
      <c r="K8" s="230"/>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29"/>
      <c r="AL8" s="229"/>
      <c r="AM8" s="223"/>
      <c r="AN8" s="229"/>
      <c r="AO8" s="229"/>
      <c r="AP8" s="229"/>
      <c r="AQ8" s="229"/>
      <c r="AT8" s="235"/>
    </row>
    <row r="9" spans="2:46" s="227" customFormat="1" ht="17.25" customHeight="1" x14ac:dyDescent="0.15">
      <c r="B9" s="229"/>
      <c r="C9" s="243" t="s">
        <v>432</v>
      </c>
      <c r="D9" s="243"/>
      <c r="E9" s="243"/>
      <c r="F9" s="243"/>
      <c r="G9" s="243"/>
      <c r="H9" s="243"/>
      <c r="I9" s="243"/>
      <c r="J9" s="235"/>
      <c r="K9" s="230"/>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29"/>
      <c r="AL9" s="229"/>
      <c r="AM9" s="223"/>
      <c r="AN9" s="229"/>
      <c r="AO9" s="229"/>
      <c r="AT9" s="235"/>
    </row>
    <row r="10" spans="2:46" s="227" customFormat="1" ht="24.95" customHeight="1" x14ac:dyDescent="0.15">
      <c r="B10" s="229"/>
      <c r="C10" s="1678" t="s">
        <v>189</v>
      </c>
      <c r="D10" s="1679"/>
      <c r="E10" s="1679"/>
      <c r="F10" s="1679"/>
      <c r="G10" s="1679"/>
      <c r="H10" s="1685"/>
      <c r="I10" s="1633" t="s">
        <v>187</v>
      </c>
      <c r="J10" s="1634"/>
      <c r="K10" s="1634"/>
      <c r="L10" s="1634"/>
      <c r="M10" s="1634"/>
      <c r="N10" s="1634"/>
      <c r="O10" s="1634"/>
      <c r="P10" s="1635"/>
      <c r="Q10" s="1633" t="s">
        <v>190</v>
      </c>
      <c r="R10" s="1634"/>
      <c r="S10" s="1634"/>
      <c r="T10" s="1634"/>
      <c r="U10" s="1634"/>
      <c r="V10" s="1634"/>
      <c r="W10" s="1634"/>
      <c r="X10" s="1634"/>
      <c r="Y10" s="1634"/>
      <c r="Z10" s="1634"/>
      <c r="AA10" s="1634"/>
      <c r="AB10" s="1635"/>
      <c r="AC10" s="1697" t="s">
        <v>191</v>
      </c>
      <c r="AD10" s="1713"/>
      <c r="AE10" s="1713"/>
      <c r="AF10" s="1713"/>
      <c r="AG10" s="1713"/>
      <c r="AH10" s="1698"/>
      <c r="AI10" s="1648" t="s">
        <v>192</v>
      </c>
      <c r="AJ10" s="1648"/>
      <c r="AK10" s="1648"/>
      <c r="AL10" s="1648"/>
      <c r="AM10" s="1648"/>
      <c r="AN10" s="1648"/>
      <c r="AT10" s="235"/>
    </row>
    <row r="11" spans="2:46" s="227" customFormat="1" ht="22.5" customHeight="1" x14ac:dyDescent="0.15">
      <c r="B11" s="229"/>
      <c r="C11" s="1640"/>
      <c r="D11" s="1641"/>
      <c r="E11" s="1641"/>
      <c r="F11" s="1641"/>
      <c r="G11" s="1641"/>
      <c r="H11" s="1642"/>
      <c r="I11" s="1640"/>
      <c r="J11" s="1641"/>
      <c r="K11" s="1641"/>
      <c r="L11" s="1641"/>
      <c r="M11" s="1641"/>
      <c r="N11" s="1641"/>
      <c r="O11" s="1641"/>
      <c r="P11" s="1642"/>
      <c r="Q11" s="1640"/>
      <c r="R11" s="1641"/>
      <c r="S11" s="1641"/>
      <c r="T11" s="1641"/>
      <c r="U11" s="1641"/>
      <c r="V11" s="1641"/>
      <c r="W11" s="1641"/>
      <c r="X11" s="1641"/>
      <c r="Y11" s="1641"/>
      <c r="Z11" s="1641"/>
      <c r="AA11" s="1641"/>
      <c r="AB11" s="1641"/>
      <c r="AC11" s="1673"/>
      <c r="AD11" s="1674"/>
      <c r="AE11" s="1674"/>
      <c r="AF11" s="1674"/>
      <c r="AG11" s="1674"/>
      <c r="AH11" s="1675"/>
      <c r="AI11" s="1640"/>
      <c r="AJ11" s="1641"/>
      <c r="AK11" s="1641"/>
      <c r="AL11" s="1641"/>
      <c r="AM11" s="1641"/>
      <c r="AN11" s="1642"/>
      <c r="AT11" s="235"/>
    </row>
    <row r="12" spans="2:46" s="227" customFormat="1" ht="22.5" customHeight="1" x14ac:dyDescent="0.15">
      <c r="B12" s="229"/>
      <c r="C12" s="1640"/>
      <c r="D12" s="1641"/>
      <c r="E12" s="1641"/>
      <c r="F12" s="1641"/>
      <c r="G12" s="1641"/>
      <c r="H12" s="1642"/>
      <c r="I12" s="1640"/>
      <c r="J12" s="1641"/>
      <c r="K12" s="1641"/>
      <c r="L12" s="1641"/>
      <c r="M12" s="1641"/>
      <c r="N12" s="1641"/>
      <c r="O12" s="1641"/>
      <c r="P12" s="1642"/>
      <c r="Q12" s="1640"/>
      <c r="R12" s="1641"/>
      <c r="S12" s="1641"/>
      <c r="T12" s="1641"/>
      <c r="U12" s="1641"/>
      <c r="V12" s="1641"/>
      <c r="W12" s="1641"/>
      <c r="X12" s="1641"/>
      <c r="Y12" s="1641"/>
      <c r="Z12" s="1641"/>
      <c r="AA12" s="1641"/>
      <c r="AB12" s="1642"/>
      <c r="AC12" s="1673"/>
      <c r="AD12" s="1674"/>
      <c r="AE12" s="1674"/>
      <c r="AF12" s="1674"/>
      <c r="AG12" s="1674"/>
      <c r="AH12" s="1675"/>
      <c r="AI12" s="1640"/>
      <c r="AJ12" s="1641"/>
      <c r="AK12" s="1641"/>
      <c r="AL12" s="1641"/>
      <c r="AM12" s="1641"/>
      <c r="AN12" s="1642"/>
      <c r="AT12" s="235"/>
    </row>
    <row r="13" spans="2:46" s="227" customFormat="1" ht="22.5" customHeight="1" x14ac:dyDescent="0.15">
      <c r="B13" s="229"/>
      <c r="C13" s="1640"/>
      <c r="D13" s="1641"/>
      <c r="E13" s="1641"/>
      <c r="F13" s="1641"/>
      <c r="G13" s="1641"/>
      <c r="H13" s="1642"/>
      <c r="I13" s="1640"/>
      <c r="J13" s="1641"/>
      <c r="K13" s="1641"/>
      <c r="L13" s="1641"/>
      <c r="M13" s="1641"/>
      <c r="N13" s="1641"/>
      <c r="O13" s="1641"/>
      <c r="P13" s="1642"/>
      <c r="Q13" s="1640"/>
      <c r="R13" s="1641"/>
      <c r="S13" s="1641"/>
      <c r="T13" s="1641"/>
      <c r="U13" s="1641"/>
      <c r="V13" s="1641"/>
      <c r="W13" s="1641"/>
      <c r="X13" s="1641"/>
      <c r="Y13" s="1641"/>
      <c r="Z13" s="1641"/>
      <c r="AA13" s="1641"/>
      <c r="AB13" s="1642"/>
      <c r="AC13" s="1673"/>
      <c r="AD13" s="1674"/>
      <c r="AE13" s="1674"/>
      <c r="AF13" s="1674"/>
      <c r="AG13" s="1674"/>
      <c r="AH13" s="1675"/>
      <c r="AI13" s="1640"/>
      <c r="AJ13" s="1641"/>
      <c r="AK13" s="1641"/>
      <c r="AL13" s="1641"/>
      <c r="AM13" s="1641"/>
      <c r="AN13" s="1642"/>
      <c r="AT13" s="235"/>
    </row>
    <row r="14" spans="2:46" s="227" customFormat="1" ht="9.75" customHeight="1" x14ac:dyDescent="0.15">
      <c r="B14" s="229"/>
      <c r="C14" s="244"/>
      <c r="D14" s="244"/>
      <c r="E14" s="245"/>
      <c r="F14" s="245"/>
      <c r="G14" s="245"/>
      <c r="H14" s="245"/>
      <c r="I14" s="245"/>
      <c r="J14" s="245"/>
      <c r="K14" s="245"/>
      <c r="L14" s="245"/>
      <c r="M14" s="245"/>
      <c r="N14" s="245"/>
      <c r="O14" s="245"/>
      <c r="P14" s="245"/>
      <c r="Q14" s="245"/>
      <c r="R14" s="245"/>
      <c r="S14" s="245"/>
      <c r="T14" s="245"/>
      <c r="U14" s="246"/>
      <c r="V14" s="246"/>
      <c r="W14" s="246"/>
      <c r="X14" s="247"/>
      <c r="Y14" s="247"/>
      <c r="Z14" s="247"/>
      <c r="AA14" s="247"/>
      <c r="AB14" s="247"/>
      <c r="AC14" s="247"/>
      <c r="AD14" s="247"/>
      <c r="AE14" s="247"/>
      <c r="AF14" s="247"/>
      <c r="AG14" s="247"/>
      <c r="AH14" s="247"/>
      <c r="AI14" s="247"/>
      <c r="AJ14" s="229"/>
      <c r="AK14" s="248"/>
      <c r="AL14" s="248"/>
      <c r="AM14" s="249"/>
      <c r="AN14" s="250"/>
      <c r="AO14" s="250"/>
      <c r="AT14" s="235"/>
    </row>
    <row r="15" spans="2:46" s="227" customFormat="1" ht="17.25" customHeight="1" x14ac:dyDescent="0.15">
      <c r="B15" s="229"/>
      <c r="C15" s="243" t="s">
        <v>193</v>
      </c>
      <c r="E15" s="245"/>
      <c r="F15" s="245"/>
      <c r="G15" s="245"/>
      <c r="H15" s="245"/>
      <c r="I15" s="245"/>
      <c r="J15" s="245"/>
      <c r="K15" s="245"/>
      <c r="L15" s="245"/>
      <c r="M15" s="245"/>
      <c r="N15" s="245"/>
      <c r="O15" s="245"/>
      <c r="P15" s="245"/>
      <c r="Q15" s="245"/>
      <c r="R15" s="245"/>
      <c r="S15" s="245"/>
      <c r="T15" s="245"/>
      <c r="U15" s="246"/>
      <c r="V15" s="246"/>
      <c r="W15" s="246"/>
      <c r="X15" s="247"/>
      <c r="Y15" s="247"/>
      <c r="Z15" s="247"/>
      <c r="AA15" s="247"/>
      <c r="AB15" s="247"/>
      <c r="AC15" s="247"/>
      <c r="AD15" s="247"/>
      <c r="AE15" s="247"/>
      <c r="AF15" s="247"/>
      <c r="AG15" s="247"/>
      <c r="AH15" s="247"/>
      <c r="AI15" s="247"/>
      <c r="AJ15" s="229"/>
      <c r="AK15" s="248"/>
      <c r="AL15" s="248"/>
      <c r="AM15" s="249"/>
      <c r="AN15" s="250"/>
      <c r="AO15" s="250"/>
      <c r="AP15" s="250"/>
      <c r="AQ15" s="250"/>
      <c r="AR15" s="250"/>
      <c r="AT15" s="235"/>
    </row>
    <row r="16" spans="2:46" s="251" customFormat="1" ht="18.75" customHeight="1" x14ac:dyDescent="0.15">
      <c r="B16" s="227"/>
      <c r="C16" s="1701" t="s">
        <v>189</v>
      </c>
      <c r="D16" s="1702"/>
      <c r="E16" s="1702"/>
      <c r="F16" s="1702"/>
      <c r="G16" s="1702"/>
      <c r="H16" s="1703"/>
      <c r="I16" s="1663" t="s">
        <v>187</v>
      </c>
      <c r="J16" s="1664"/>
      <c r="K16" s="1664"/>
      <c r="L16" s="1664"/>
      <c r="M16" s="1664"/>
      <c r="N16" s="1664"/>
      <c r="O16" s="1664"/>
      <c r="P16" s="1665"/>
      <c r="Q16" s="1663" t="s">
        <v>190</v>
      </c>
      <c r="R16" s="1664"/>
      <c r="S16" s="1664"/>
      <c r="T16" s="1664"/>
      <c r="U16" s="1664"/>
      <c r="V16" s="1664"/>
      <c r="W16" s="1664"/>
      <c r="X16" s="1664"/>
      <c r="Y16" s="1664"/>
      <c r="Z16" s="1664"/>
      <c r="AA16" s="1664"/>
      <c r="AB16" s="1665"/>
      <c r="AC16" s="1648" t="s">
        <v>194</v>
      </c>
      <c r="AD16" s="1648"/>
      <c r="AE16" s="1648"/>
      <c r="AF16" s="1648"/>
      <c r="AG16" s="1648"/>
      <c r="AH16" s="1648"/>
      <c r="AI16" s="1648"/>
      <c r="AJ16" s="1648"/>
      <c r="AK16" s="1648" t="s">
        <v>195</v>
      </c>
      <c r="AL16" s="1648"/>
      <c r="AM16" s="1648"/>
      <c r="AN16" s="1648"/>
      <c r="AO16" s="1648"/>
      <c r="AP16" s="1648"/>
      <c r="AQ16" s="1648"/>
      <c r="AR16" s="1648"/>
      <c r="AT16" s="252"/>
    </row>
    <row r="17" spans="2:46" s="251" customFormat="1" ht="24.95" customHeight="1" x14ac:dyDescent="0.15">
      <c r="B17" s="227"/>
      <c r="C17" s="1704"/>
      <c r="D17" s="1705"/>
      <c r="E17" s="1705"/>
      <c r="F17" s="1705"/>
      <c r="G17" s="1705"/>
      <c r="H17" s="1706"/>
      <c r="I17" s="1669"/>
      <c r="J17" s="1670"/>
      <c r="K17" s="1670"/>
      <c r="L17" s="1670"/>
      <c r="M17" s="1670"/>
      <c r="N17" s="1670"/>
      <c r="O17" s="1670"/>
      <c r="P17" s="1671"/>
      <c r="Q17" s="1669"/>
      <c r="R17" s="1670"/>
      <c r="S17" s="1670"/>
      <c r="T17" s="1670"/>
      <c r="U17" s="1670"/>
      <c r="V17" s="1670"/>
      <c r="W17" s="1670"/>
      <c r="X17" s="1670"/>
      <c r="Y17" s="1670"/>
      <c r="Z17" s="1670"/>
      <c r="AA17" s="1670"/>
      <c r="AB17" s="1671"/>
      <c r="AC17" s="1680" t="s">
        <v>196</v>
      </c>
      <c r="AD17" s="1680"/>
      <c r="AE17" s="1680"/>
      <c r="AF17" s="1681" t="s">
        <v>197</v>
      </c>
      <c r="AG17" s="1681"/>
      <c r="AH17" s="1681"/>
      <c r="AI17" s="1700" t="s">
        <v>433</v>
      </c>
      <c r="AJ17" s="1700"/>
      <c r="AK17" s="1680" t="s">
        <v>196</v>
      </c>
      <c r="AL17" s="1680"/>
      <c r="AM17" s="1680"/>
      <c r="AN17" s="1681" t="s">
        <v>197</v>
      </c>
      <c r="AO17" s="1681"/>
      <c r="AP17" s="1681"/>
      <c r="AQ17" s="1700" t="s">
        <v>433</v>
      </c>
      <c r="AR17" s="1700"/>
      <c r="AT17" s="252"/>
    </row>
    <row r="18" spans="2:46" s="251" customFormat="1" ht="22.5" customHeight="1" x14ac:dyDescent="0.15">
      <c r="B18" s="227"/>
      <c r="C18" s="1640"/>
      <c r="D18" s="1641"/>
      <c r="E18" s="1641"/>
      <c r="F18" s="1641"/>
      <c r="G18" s="1641"/>
      <c r="H18" s="1642"/>
      <c r="I18" s="1640"/>
      <c r="J18" s="1641"/>
      <c r="K18" s="1641"/>
      <c r="L18" s="1641"/>
      <c r="M18" s="1641"/>
      <c r="N18" s="1641"/>
      <c r="O18" s="1641"/>
      <c r="P18" s="1642"/>
      <c r="Q18" s="1640"/>
      <c r="R18" s="1641"/>
      <c r="S18" s="1641"/>
      <c r="T18" s="1641"/>
      <c r="U18" s="1641"/>
      <c r="V18" s="1641"/>
      <c r="W18" s="1641"/>
      <c r="X18" s="1641"/>
      <c r="Y18" s="1641"/>
      <c r="Z18" s="1641"/>
      <c r="AA18" s="1641"/>
      <c r="AB18" s="1641"/>
      <c r="AC18" s="1699"/>
      <c r="AD18" s="1699"/>
      <c r="AE18" s="1699"/>
      <c r="AF18" s="1699"/>
      <c r="AG18" s="1699"/>
      <c r="AH18" s="1699"/>
      <c r="AI18" s="1653" t="str">
        <f>IF(OR(AC18="",AF18=""),"",ROUND(AC18/AF18*1000,2))</f>
        <v/>
      </c>
      <c r="AJ18" s="1655"/>
      <c r="AK18" s="1699"/>
      <c r="AL18" s="1699"/>
      <c r="AM18" s="1699"/>
      <c r="AN18" s="1699"/>
      <c r="AO18" s="1699"/>
      <c r="AP18" s="1699"/>
      <c r="AQ18" s="1653" t="str">
        <f>IF(OR(AK18="",AN18=""),"",ROUND(AK18/AN18*1000,2))</f>
        <v/>
      </c>
      <c r="AR18" s="1655"/>
      <c r="AT18" s="252"/>
    </row>
    <row r="19" spans="2:46" s="251" customFormat="1" ht="22.5" customHeight="1" x14ac:dyDescent="0.15">
      <c r="B19" s="227"/>
      <c r="C19" s="1640"/>
      <c r="D19" s="1641"/>
      <c r="E19" s="1641"/>
      <c r="F19" s="1641"/>
      <c r="G19" s="1641"/>
      <c r="H19" s="1642"/>
      <c r="I19" s="1640"/>
      <c r="J19" s="1641"/>
      <c r="K19" s="1641"/>
      <c r="L19" s="1641"/>
      <c r="M19" s="1641"/>
      <c r="N19" s="1641"/>
      <c r="O19" s="1641"/>
      <c r="P19" s="1642"/>
      <c r="Q19" s="1640"/>
      <c r="R19" s="1641"/>
      <c r="S19" s="1641"/>
      <c r="T19" s="1641"/>
      <c r="U19" s="1641"/>
      <c r="V19" s="1641"/>
      <c r="W19" s="1641"/>
      <c r="X19" s="1641"/>
      <c r="Y19" s="1641"/>
      <c r="Z19" s="1641"/>
      <c r="AA19" s="1641"/>
      <c r="AB19" s="1641"/>
      <c r="AC19" s="1699"/>
      <c r="AD19" s="1699"/>
      <c r="AE19" s="1699"/>
      <c r="AF19" s="1699"/>
      <c r="AG19" s="1699"/>
      <c r="AH19" s="1699"/>
      <c r="AI19" s="1653" t="str">
        <f>IF(OR(AC19="",AF19=""),"",ROUND(AC19/AF19*1000,2))</f>
        <v/>
      </c>
      <c r="AJ19" s="1655"/>
      <c r="AK19" s="1699"/>
      <c r="AL19" s="1699"/>
      <c r="AM19" s="1699"/>
      <c r="AN19" s="1699"/>
      <c r="AO19" s="1699"/>
      <c r="AP19" s="1699"/>
      <c r="AQ19" s="1653" t="str">
        <f>IF(OR(AK19="",AN19=""),"",ROUND(AK19/AN19*1000,2))</f>
        <v/>
      </c>
      <c r="AR19" s="1655"/>
      <c r="AT19" s="252"/>
    </row>
    <row r="20" spans="2:46" s="253" customFormat="1" ht="9.75" customHeight="1" x14ac:dyDescent="0.15">
      <c r="B20" s="222"/>
      <c r="C20" s="254"/>
      <c r="D20" s="254"/>
      <c r="E20" s="255"/>
      <c r="F20" s="255"/>
      <c r="G20" s="255"/>
      <c r="H20" s="255"/>
      <c r="I20" s="255"/>
      <c r="J20" s="255"/>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0"/>
      <c r="AO20" s="250"/>
      <c r="AP20" s="250"/>
      <c r="AQ20" s="250"/>
      <c r="AR20" s="250"/>
      <c r="AT20" s="256"/>
    </row>
    <row r="21" spans="2:46" s="257" customFormat="1" ht="17.25" customHeight="1" x14ac:dyDescent="0.15">
      <c r="B21" s="242"/>
      <c r="C21" s="243" t="s">
        <v>241</v>
      </c>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9"/>
      <c r="AN21" s="250"/>
      <c r="AO21" s="250"/>
      <c r="AP21" s="250"/>
      <c r="AQ21" s="250"/>
      <c r="AR21" s="250"/>
      <c r="AT21" s="260"/>
    </row>
    <row r="22" spans="2:46" s="227" customFormat="1" ht="33" customHeight="1" x14ac:dyDescent="0.15">
      <c r="B22" s="229"/>
      <c r="C22" s="1678" t="s">
        <v>189</v>
      </c>
      <c r="D22" s="1679"/>
      <c r="E22" s="1679"/>
      <c r="F22" s="1679"/>
      <c r="G22" s="1679"/>
      <c r="H22" s="1685"/>
      <c r="I22" s="1649" t="s">
        <v>198</v>
      </c>
      <c r="J22" s="1649"/>
      <c r="K22" s="1649"/>
      <c r="L22" s="1649"/>
      <c r="M22" s="1649"/>
      <c r="N22" s="1649"/>
      <c r="O22" s="1636" t="s">
        <v>199</v>
      </c>
      <c r="P22" s="1637"/>
      <c r="Q22" s="1637"/>
      <c r="R22" s="1637"/>
      <c r="S22" s="1637"/>
      <c r="T22" s="1638"/>
      <c r="U22" s="1691" t="s">
        <v>434</v>
      </c>
      <c r="V22" s="1692"/>
      <c r="W22" s="1633" t="s">
        <v>187</v>
      </c>
      <c r="X22" s="1634"/>
      <c r="Y22" s="1634"/>
      <c r="Z22" s="1634"/>
      <c r="AA22" s="1634"/>
      <c r="AB22" s="1635"/>
      <c r="AC22" s="1633" t="s">
        <v>190</v>
      </c>
      <c r="AD22" s="1634"/>
      <c r="AE22" s="1634"/>
      <c r="AF22" s="1634"/>
      <c r="AG22" s="1634"/>
      <c r="AH22" s="1634"/>
      <c r="AI22" s="1634"/>
      <c r="AJ22" s="1635"/>
      <c r="AK22" s="1693" t="s">
        <v>200</v>
      </c>
      <c r="AL22" s="1694"/>
      <c r="AM22" s="1695" t="s">
        <v>201</v>
      </c>
      <c r="AN22" s="1696"/>
      <c r="AO22" s="1697" t="s">
        <v>202</v>
      </c>
      <c r="AP22" s="1698"/>
      <c r="AQ22" s="1682" t="s">
        <v>203</v>
      </c>
      <c r="AR22" s="1684"/>
      <c r="AT22" s="235"/>
    </row>
    <row r="23" spans="2:46" s="227" customFormat="1" ht="22.5" customHeight="1" x14ac:dyDescent="0.15">
      <c r="B23" s="229"/>
      <c r="C23" s="1640"/>
      <c r="D23" s="1641"/>
      <c r="E23" s="1641"/>
      <c r="F23" s="1641"/>
      <c r="G23" s="1641"/>
      <c r="H23" s="1642"/>
      <c r="I23" s="1640"/>
      <c r="J23" s="1641"/>
      <c r="K23" s="1641"/>
      <c r="L23" s="1641"/>
      <c r="M23" s="1641"/>
      <c r="N23" s="1642"/>
      <c r="O23" s="1686"/>
      <c r="P23" s="1687"/>
      <c r="Q23" s="1687"/>
      <c r="R23" s="1687"/>
      <c r="S23" s="1687"/>
      <c r="T23" s="1688"/>
      <c r="U23" s="1689"/>
      <c r="V23" s="1690"/>
      <c r="W23" s="1626"/>
      <c r="X23" s="1627"/>
      <c r="Y23" s="1627"/>
      <c r="Z23" s="1627"/>
      <c r="AA23" s="1627"/>
      <c r="AB23" s="1628"/>
      <c r="AC23" s="1626"/>
      <c r="AD23" s="1627"/>
      <c r="AE23" s="1627"/>
      <c r="AF23" s="1627"/>
      <c r="AG23" s="1627"/>
      <c r="AH23" s="1627"/>
      <c r="AI23" s="1627"/>
      <c r="AJ23" s="1628"/>
      <c r="AK23" s="1673"/>
      <c r="AL23" s="1675"/>
      <c r="AM23" s="1673"/>
      <c r="AN23" s="1675"/>
      <c r="AO23" s="1653" t="str">
        <f>IF(OR(AK23="",AM23=""),"",ROUND(AK23/AM23*1000,2))</f>
        <v/>
      </c>
      <c r="AP23" s="1655"/>
      <c r="AQ23" s="1673"/>
      <c r="AR23" s="1675"/>
      <c r="AT23" s="235"/>
    </row>
    <row r="24" spans="2:46" s="227" customFormat="1" ht="22.5" customHeight="1" x14ac:dyDescent="0.15">
      <c r="B24" s="229"/>
      <c r="C24" s="1640"/>
      <c r="D24" s="1641"/>
      <c r="E24" s="1641"/>
      <c r="F24" s="1641"/>
      <c r="G24" s="1641"/>
      <c r="H24" s="1642"/>
      <c r="I24" s="1640"/>
      <c r="J24" s="1641"/>
      <c r="K24" s="1641"/>
      <c r="L24" s="1641"/>
      <c r="M24" s="1641"/>
      <c r="N24" s="1642"/>
      <c r="O24" s="1686"/>
      <c r="P24" s="1687"/>
      <c r="Q24" s="1687"/>
      <c r="R24" s="1687"/>
      <c r="S24" s="1687"/>
      <c r="T24" s="1688"/>
      <c r="U24" s="1689"/>
      <c r="V24" s="1690"/>
      <c r="W24" s="1626"/>
      <c r="X24" s="1627"/>
      <c r="Y24" s="1627"/>
      <c r="Z24" s="1627"/>
      <c r="AA24" s="1627"/>
      <c r="AB24" s="1628"/>
      <c r="AC24" s="1626"/>
      <c r="AD24" s="1627"/>
      <c r="AE24" s="1627"/>
      <c r="AF24" s="1627"/>
      <c r="AG24" s="1627"/>
      <c r="AH24" s="1627"/>
      <c r="AI24" s="1627"/>
      <c r="AJ24" s="1628"/>
      <c r="AK24" s="1673"/>
      <c r="AL24" s="1675"/>
      <c r="AM24" s="1673"/>
      <c r="AN24" s="1675"/>
      <c r="AO24" s="1653" t="str">
        <f t="shared" ref="AO24:AO25" si="0">IF(OR(AK24="",AM24=""),"",ROUND(AK24/AM24*1000,2))</f>
        <v/>
      </c>
      <c r="AP24" s="1655"/>
      <c r="AQ24" s="1673"/>
      <c r="AR24" s="1675"/>
      <c r="AT24" s="235"/>
    </row>
    <row r="25" spans="2:46" s="227" customFormat="1" ht="22.5" customHeight="1" x14ac:dyDescent="0.15">
      <c r="B25" s="229"/>
      <c r="C25" s="1640"/>
      <c r="D25" s="1641"/>
      <c r="E25" s="1641"/>
      <c r="F25" s="1641"/>
      <c r="G25" s="1641"/>
      <c r="H25" s="1642"/>
      <c r="I25" s="1640"/>
      <c r="J25" s="1641"/>
      <c r="K25" s="1641"/>
      <c r="L25" s="1641"/>
      <c r="M25" s="1641"/>
      <c r="N25" s="1642"/>
      <c r="O25" s="1686"/>
      <c r="P25" s="1687"/>
      <c r="Q25" s="1687"/>
      <c r="R25" s="1687"/>
      <c r="S25" s="1687"/>
      <c r="T25" s="1688"/>
      <c r="U25" s="1689"/>
      <c r="V25" s="1690"/>
      <c r="W25" s="1626"/>
      <c r="X25" s="1627"/>
      <c r="Y25" s="1627"/>
      <c r="Z25" s="1627"/>
      <c r="AA25" s="1627"/>
      <c r="AB25" s="1628"/>
      <c r="AC25" s="1626"/>
      <c r="AD25" s="1627"/>
      <c r="AE25" s="1627"/>
      <c r="AF25" s="1627"/>
      <c r="AG25" s="1627"/>
      <c r="AH25" s="1627"/>
      <c r="AI25" s="1627"/>
      <c r="AJ25" s="1628"/>
      <c r="AK25" s="1673"/>
      <c r="AL25" s="1675"/>
      <c r="AM25" s="1673"/>
      <c r="AN25" s="1675"/>
      <c r="AO25" s="1653" t="str">
        <f t="shared" si="0"/>
        <v/>
      </c>
      <c r="AP25" s="1655"/>
      <c r="AQ25" s="1673"/>
      <c r="AR25" s="1675"/>
      <c r="AT25" s="235"/>
    </row>
    <row r="26" spans="2:46" s="257" customFormat="1" ht="9.75" customHeight="1" x14ac:dyDescent="0.15">
      <c r="B26" s="261"/>
      <c r="C26" s="244"/>
      <c r="D26" s="244"/>
      <c r="E26" s="247"/>
      <c r="F26" s="247"/>
      <c r="G26" s="247"/>
      <c r="H26" s="247"/>
      <c r="I26" s="247"/>
      <c r="J26" s="247"/>
      <c r="K26" s="245"/>
      <c r="L26" s="245"/>
      <c r="M26" s="245"/>
      <c r="N26" s="245"/>
      <c r="O26" s="245"/>
      <c r="P26" s="245"/>
      <c r="Q26" s="245"/>
      <c r="R26" s="245"/>
      <c r="S26" s="245"/>
      <c r="T26" s="245"/>
      <c r="U26" s="245"/>
      <c r="V26" s="245"/>
      <c r="W26" s="245"/>
      <c r="X26" s="247"/>
      <c r="Y26" s="247"/>
      <c r="Z26" s="247"/>
      <c r="AA26" s="247"/>
      <c r="AB26" s="247"/>
      <c r="AC26" s="247"/>
      <c r="AD26" s="247"/>
      <c r="AE26" s="247"/>
      <c r="AF26" s="247"/>
      <c r="AG26" s="247"/>
      <c r="AH26" s="247"/>
      <c r="AI26" s="247"/>
      <c r="AJ26" s="258"/>
      <c r="AK26" s="262"/>
      <c r="AL26" s="262"/>
      <c r="AM26" s="263"/>
      <c r="AN26" s="250"/>
      <c r="AO26" s="250"/>
      <c r="AP26" s="250"/>
      <c r="AQ26" s="250"/>
      <c r="AR26" s="250"/>
      <c r="AT26" s="260"/>
    </row>
    <row r="27" spans="2:46" s="227" customFormat="1" ht="17.25" customHeight="1" x14ac:dyDescent="0.15">
      <c r="B27" s="229"/>
      <c r="C27" s="264" t="s">
        <v>435</v>
      </c>
      <c r="D27" s="264" t="s">
        <v>204</v>
      </c>
      <c r="E27" s="229"/>
      <c r="F27" s="229"/>
      <c r="G27" s="264"/>
      <c r="H27" s="264" t="s">
        <v>436</v>
      </c>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58"/>
      <c r="AL27" s="258"/>
      <c r="AM27" s="259"/>
      <c r="AN27" s="250"/>
      <c r="AO27" s="250"/>
      <c r="AP27" s="250"/>
      <c r="AQ27" s="250"/>
      <c r="AR27" s="250"/>
      <c r="AT27" s="235"/>
    </row>
    <row r="28" spans="2:46" s="227" customFormat="1" ht="22.5" customHeight="1" x14ac:dyDescent="0.15">
      <c r="B28" s="229"/>
      <c r="C28" s="1633" t="s">
        <v>205</v>
      </c>
      <c r="D28" s="1634"/>
      <c r="E28" s="1634"/>
      <c r="F28" s="1634"/>
      <c r="G28" s="1634"/>
      <c r="H28" s="1635"/>
      <c r="I28" s="1633" t="s">
        <v>187</v>
      </c>
      <c r="J28" s="1634"/>
      <c r="K28" s="1634"/>
      <c r="L28" s="1634"/>
      <c r="M28" s="1634"/>
      <c r="N28" s="1635"/>
      <c r="O28" s="1632" t="s">
        <v>190</v>
      </c>
      <c r="P28" s="1632"/>
      <c r="Q28" s="1632"/>
      <c r="R28" s="1632"/>
      <c r="S28" s="1632"/>
      <c r="T28" s="1632"/>
      <c r="U28" s="1632"/>
      <c r="V28" s="1632"/>
      <c r="W28" s="1632"/>
      <c r="X28" s="1632"/>
      <c r="Y28" s="1632"/>
      <c r="Z28" s="1681" t="s">
        <v>437</v>
      </c>
      <c r="AA28" s="1681"/>
      <c r="AB28" s="1681"/>
      <c r="AC28" s="1681" t="s">
        <v>438</v>
      </c>
      <c r="AD28" s="1681"/>
      <c r="AE28" s="1681"/>
      <c r="AF28" s="1681" t="s">
        <v>439</v>
      </c>
      <c r="AG28" s="1681"/>
      <c r="AH28" s="1681"/>
      <c r="AI28" s="1681"/>
      <c r="AJ28" s="1682" t="s">
        <v>440</v>
      </c>
      <c r="AK28" s="1683"/>
      <c r="AL28" s="1683"/>
      <c r="AM28" s="1683"/>
      <c r="AN28" s="1684"/>
      <c r="AO28" s="1678" t="s">
        <v>192</v>
      </c>
      <c r="AP28" s="1679"/>
      <c r="AQ28" s="1679"/>
      <c r="AR28" s="1685"/>
      <c r="AT28" s="235"/>
    </row>
    <row r="29" spans="2:46" s="227" customFormat="1" ht="22.5" customHeight="1" x14ac:dyDescent="0.15">
      <c r="B29" s="229"/>
      <c r="C29" s="1626"/>
      <c r="D29" s="1627"/>
      <c r="E29" s="1627"/>
      <c r="F29" s="1627"/>
      <c r="G29" s="1627"/>
      <c r="H29" s="1628"/>
      <c r="I29" s="1626"/>
      <c r="J29" s="1627"/>
      <c r="K29" s="1627"/>
      <c r="L29" s="1627"/>
      <c r="M29" s="1627"/>
      <c r="N29" s="1628"/>
      <c r="O29" s="1626"/>
      <c r="P29" s="1627"/>
      <c r="Q29" s="1627"/>
      <c r="R29" s="1627"/>
      <c r="S29" s="1627"/>
      <c r="T29" s="1627"/>
      <c r="U29" s="1627"/>
      <c r="V29" s="1627"/>
      <c r="W29" s="1627"/>
      <c r="X29" s="1627"/>
      <c r="Y29" s="1628"/>
      <c r="Z29" s="1647"/>
      <c r="AA29" s="1647"/>
      <c r="AB29" s="1647"/>
      <c r="AC29" s="1672"/>
      <c r="AD29" s="1672"/>
      <c r="AE29" s="1672"/>
      <c r="AF29" s="1673"/>
      <c r="AG29" s="1674"/>
      <c r="AH29" s="1674"/>
      <c r="AI29" s="1675"/>
      <c r="AJ29" s="1653" t="str">
        <f>IF(AND(AC29&gt;0,AF29&gt;0),ROUNDUP( (IF(AC29="",0,AC29)) / (IF(AF29="",0,AF29)),2),"")</f>
        <v/>
      </c>
      <c r="AK29" s="1654"/>
      <c r="AL29" s="1654"/>
      <c r="AM29" s="1654"/>
      <c r="AN29" s="1655"/>
      <c r="AO29" s="1656"/>
      <c r="AP29" s="1656"/>
      <c r="AQ29" s="1656"/>
      <c r="AR29" s="1656"/>
      <c r="AT29" s="235"/>
    </row>
    <row r="30" spans="2:46" s="227" customFormat="1" ht="22.5" customHeight="1" x14ac:dyDescent="0.15">
      <c r="B30" s="229"/>
      <c r="C30" s="1626"/>
      <c r="D30" s="1627"/>
      <c r="E30" s="1627"/>
      <c r="F30" s="1627"/>
      <c r="G30" s="1627"/>
      <c r="H30" s="1628"/>
      <c r="I30" s="1626"/>
      <c r="J30" s="1627"/>
      <c r="K30" s="1627"/>
      <c r="L30" s="1627"/>
      <c r="M30" s="1627"/>
      <c r="N30" s="1628"/>
      <c r="O30" s="1626"/>
      <c r="P30" s="1627"/>
      <c r="Q30" s="1627"/>
      <c r="R30" s="1627"/>
      <c r="S30" s="1627"/>
      <c r="T30" s="1627"/>
      <c r="U30" s="1627"/>
      <c r="V30" s="1627"/>
      <c r="W30" s="1627"/>
      <c r="X30" s="1627"/>
      <c r="Y30" s="1628"/>
      <c r="Z30" s="1647"/>
      <c r="AA30" s="1647"/>
      <c r="AB30" s="1647"/>
      <c r="AC30" s="1672"/>
      <c r="AD30" s="1672"/>
      <c r="AE30" s="1672"/>
      <c r="AF30" s="1673"/>
      <c r="AG30" s="1674"/>
      <c r="AH30" s="1674"/>
      <c r="AI30" s="1675"/>
      <c r="AJ30" s="1653" t="str">
        <f t="shared" ref="AJ30:AJ31" si="1">IF(AND(AC30&gt;0,AF30&gt;0),ROUNDUP( (IF(AC30="",0,AC30)) / (IF(AF30="",0,AF30)),2),"")</f>
        <v/>
      </c>
      <c r="AK30" s="1654"/>
      <c r="AL30" s="1654"/>
      <c r="AM30" s="1654"/>
      <c r="AN30" s="1655"/>
      <c r="AO30" s="1656"/>
      <c r="AP30" s="1656"/>
      <c r="AQ30" s="1656"/>
      <c r="AR30" s="1656"/>
      <c r="AT30" s="235"/>
    </row>
    <row r="31" spans="2:46" s="227" customFormat="1" ht="22.5" customHeight="1" x14ac:dyDescent="0.15">
      <c r="B31" s="229"/>
      <c r="C31" s="1626"/>
      <c r="D31" s="1627"/>
      <c r="E31" s="1627"/>
      <c r="F31" s="1627"/>
      <c r="G31" s="1627"/>
      <c r="H31" s="1628"/>
      <c r="I31" s="1626"/>
      <c r="J31" s="1627"/>
      <c r="K31" s="1627"/>
      <c r="L31" s="1627"/>
      <c r="M31" s="1627"/>
      <c r="N31" s="1628"/>
      <c r="O31" s="1626"/>
      <c r="P31" s="1627"/>
      <c r="Q31" s="1627"/>
      <c r="R31" s="1627"/>
      <c r="S31" s="1627"/>
      <c r="T31" s="1627"/>
      <c r="U31" s="1627"/>
      <c r="V31" s="1627"/>
      <c r="W31" s="1627"/>
      <c r="X31" s="1627"/>
      <c r="Y31" s="1628"/>
      <c r="Z31" s="1647"/>
      <c r="AA31" s="1647"/>
      <c r="AB31" s="1647"/>
      <c r="AC31" s="1672"/>
      <c r="AD31" s="1672"/>
      <c r="AE31" s="1672"/>
      <c r="AF31" s="1673"/>
      <c r="AG31" s="1674"/>
      <c r="AH31" s="1674"/>
      <c r="AI31" s="1675"/>
      <c r="AJ31" s="1653" t="str">
        <f t="shared" si="1"/>
        <v/>
      </c>
      <c r="AK31" s="1654"/>
      <c r="AL31" s="1654"/>
      <c r="AM31" s="1654"/>
      <c r="AN31" s="1655"/>
      <c r="AO31" s="1656"/>
      <c r="AP31" s="1656"/>
      <c r="AQ31" s="1656"/>
      <c r="AR31" s="1656"/>
      <c r="AT31" s="235"/>
    </row>
    <row r="32" spans="2:46" s="227" customFormat="1" ht="22.5" customHeight="1" x14ac:dyDescent="0.15">
      <c r="B32" s="229"/>
      <c r="C32" s="1657" t="s">
        <v>206</v>
      </c>
      <c r="D32" s="1658"/>
      <c r="E32" s="1658"/>
      <c r="F32" s="1658"/>
      <c r="G32" s="1658"/>
      <c r="H32" s="1658"/>
      <c r="I32" s="1658"/>
      <c r="J32" s="1658"/>
      <c r="K32" s="1658"/>
      <c r="L32" s="1658"/>
      <c r="M32" s="1658"/>
      <c r="N32" s="1658"/>
      <c r="O32" s="1658"/>
      <c r="P32" s="1658"/>
      <c r="Q32" s="1658"/>
      <c r="R32" s="1658"/>
      <c r="S32" s="1658"/>
      <c r="T32" s="1658"/>
      <c r="U32" s="1658"/>
      <c r="V32" s="1658"/>
      <c r="W32" s="1658"/>
      <c r="X32" s="1658"/>
      <c r="Y32" s="1658"/>
      <c r="Z32" s="1658"/>
      <c r="AA32" s="1658"/>
      <c r="AB32" s="1658"/>
      <c r="AC32" s="1658"/>
      <c r="AD32" s="1658"/>
      <c r="AE32" s="1658"/>
      <c r="AF32" s="1658"/>
      <c r="AG32" s="1658"/>
      <c r="AH32" s="1658"/>
      <c r="AI32" s="1658"/>
      <c r="AJ32" s="1659"/>
      <c r="AK32" s="1660"/>
      <c r="AL32" s="1660"/>
      <c r="AM32" s="1660"/>
      <c r="AN32" s="1660"/>
      <c r="AO32" s="1661" t="s">
        <v>441</v>
      </c>
      <c r="AP32" s="1661"/>
      <c r="AQ32" s="1661"/>
      <c r="AR32" s="1662"/>
      <c r="AT32" s="235"/>
    </row>
    <row r="33" spans="2:89" s="227" customFormat="1" ht="9.75" customHeight="1" x14ac:dyDescent="0.15">
      <c r="B33" s="265"/>
      <c r="C33" s="265"/>
      <c r="D33" s="265"/>
      <c r="E33" s="265"/>
      <c r="F33" s="265"/>
      <c r="G33" s="265"/>
      <c r="H33" s="265"/>
      <c r="I33" s="265"/>
      <c r="J33" s="231"/>
      <c r="K33" s="231"/>
      <c r="L33" s="231"/>
      <c r="M33" s="231"/>
      <c r="N33" s="231"/>
      <c r="O33" s="231"/>
      <c r="P33" s="231"/>
      <c r="Q33" s="231"/>
      <c r="R33" s="231"/>
      <c r="S33" s="231"/>
      <c r="T33" s="231"/>
      <c r="U33" s="231"/>
      <c r="V33" s="231"/>
      <c r="W33" s="231"/>
      <c r="X33" s="231"/>
      <c r="Y33" s="118"/>
      <c r="Z33" s="118"/>
      <c r="AA33" s="118"/>
      <c r="AI33" s="266"/>
      <c r="AJ33" s="266"/>
      <c r="AK33" s="235"/>
      <c r="AL33" s="229"/>
      <c r="AM33" s="223"/>
      <c r="AN33" s="250"/>
      <c r="AO33" s="250"/>
      <c r="AP33" s="250"/>
      <c r="AQ33" s="250"/>
      <c r="AR33" s="250"/>
      <c r="AT33" s="235"/>
    </row>
    <row r="34" spans="2:89" s="227" customFormat="1" ht="18" customHeight="1" x14ac:dyDescent="0.15">
      <c r="B34" s="229"/>
      <c r="C34" s="264" t="s">
        <v>442</v>
      </c>
      <c r="D34" s="264" t="s">
        <v>207</v>
      </c>
      <c r="E34" s="229"/>
      <c r="F34" s="229"/>
      <c r="G34" s="229"/>
      <c r="H34" s="267" t="s">
        <v>443</v>
      </c>
      <c r="I34" s="229"/>
      <c r="J34" s="229"/>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29"/>
      <c r="AI34" s="235"/>
      <c r="AJ34" s="235"/>
      <c r="AK34" s="229"/>
      <c r="AL34" s="229"/>
      <c r="AM34" s="223"/>
      <c r="AN34" s="250"/>
      <c r="AO34" s="250"/>
      <c r="AP34" s="250"/>
      <c r="AQ34" s="250"/>
      <c r="AR34" s="250"/>
      <c r="AT34" s="235"/>
    </row>
    <row r="35" spans="2:89" s="227" customFormat="1" ht="14.25" customHeight="1" x14ac:dyDescent="0.15">
      <c r="B35" s="229"/>
      <c r="C35" s="1663" t="s">
        <v>205</v>
      </c>
      <c r="D35" s="1664"/>
      <c r="E35" s="1664"/>
      <c r="F35" s="1664"/>
      <c r="G35" s="1664"/>
      <c r="H35" s="1665"/>
      <c r="I35" s="1663" t="s">
        <v>187</v>
      </c>
      <c r="J35" s="1664"/>
      <c r="K35" s="1664"/>
      <c r="L35" s="1664"/>
      <c r="M35" s="1664"/>
      <c r="N35" s="1665"/>
      <c r="O35" s="1632" t="s">
        <v>190</v>
      </c>
      <c r="P35" s="1632"/>
      <c r="Q35" s="1632"/>
      <c r="R35" s="1632"/>
      <c r="S35" s="1632"/>
      <c r="T35" s="1632"/>
      <c r="U35" s="1632"/>
      <c r="V35" s="1632"/>
      <c r="W35" s="1632"/>
      <c r="X35" s="1632"/>
      <c r="Y35" s="1632"/>
      <c r="Z35" s="1678" t="s">
        <v>208</v>
      </c>
      <c r="AA35" s="1679"/>
      <c r="AB35" s="1679"/>
      <c r="AC35" s="1679"/>
      <c r="AD35" s="1679"/>
      <c r="AE35" s="1679"/>
      <c r="AF35" s="1679"/>
      <c r="AG35" s="1679"/>
      <c r="AH35" s="1679"/>
      <c r="AI35" s="1679"/>
      <c r="AJ35" s="1679"/>
      <c r="AK35" s="1679"/>
      <c r="AL35" s="1648" t="s">
        <v>763</v>
      </c>
      <c r="AM35" s="1648"/>
      <c r="AN35" s="1648"/>
      <c r="AO35" s="1648"/>
      <c r="AP35" s="1648"/>
      <c r="AQ35" s="1648"/>
      <c r="AR35" s="1648"/>
      <c r="AT35" s="235"/>
    </row>
    <row r="36" spans="2:89" s="227" customFormat="1" ht="22.5" customHeight="1" x14ac:dyDescent="0.15">
      <c r="B36" s="229"/>
      <c r="C36" s="1666"/>
      <c r="D36" s="1667"/>
      <c r="E36" s="1667"/>
      <c r="F36" s="1667"/>
      <c r="G36" s="1667"/>
      <c r="H36" s="1668"/>
      <c r="I36" s="1666"/>
      <c r="J36" s="1667"/>
      <c r="K36" s="1667"/>
      <c r="L36" s="1667"/>
      <c r="M36" s="1667"/>
      <c r="N36" s="1668"/>
      <c r="O36" s="1632"/>
      <c r="P36" s="1632"/>
      <c r="Q36" s="1632"/>
      <c r="R36" s="1632"/>
      <c r="S36" s="1632"/>
      <c r="T36" s="1632"/>
      <c r="U36" s="1632"/>
      <c r="V36" s="1632"/>
      <c r="W36" s="1632"/>
      <c r="X36" s="1632"/>
      <c r="Y36" s="1632"/>
      <c r="Z36" s="1678" t="s">
        <v>209</v>
      </c>
      <c r="AA36" s="1679"/>
      <c r="AB36" s="1679"/>
      <c r="AC36" s="1679"/>
      <c r="AD36" s="1648" t="str">
        <f>IF($C38="潜熱回収型石油給湯機","石油","ガス")</f>
        <v>ガス</v>
      </c>
      <c r="AE36" s="1648"/>
      <c r="AF36" s="1648"/>
      <c r="AG36" s="1648"/>
      <c r="AH36" s="1648" t="s">
        <v>444</v>
      </c>
      <c r="AI36" s="1648"/>
      <c r="AJ36" s="1648"/>
      <c r="AK36" s="1678"/>
      <c r="AL36" s="1648"/>
      <c r="AM36" s="1648"/>
      <c r="AN36" s="1648"/>
      <c r="AO36" s="1648"/>
      <c r="AP36" s="1648"/>
      <c r="AQ36" s="1648"/>
      <c r="AR36" s="1648"/>
      <c r="AT36" s="235"/>
      <c r="BS36" s="268"/>
      <c r="BT36" s="268"/>
      <c r="BU36" s="268"/>
      <c r="BV36" s="268"/>
      <c r="BW36" s="268"/>
      <c r="BX36" s="268"/>
      <c r="BY36" s="268"/>
      <c r="BZ36" s="268"/>
      <c r="CA36" s="268"/>
      <c r="CB36" s="268"/>
      <c r="CC36" s="268"/>
      <c r="CD36" s="268"/>
      <c r="CE36" s="268"/>
      <c r="CF36" s="268"/>
      <c r="CG36" s="268"/>
      <c r="CH36" s="268"/>
      <c r="CI36" s="268"/>
      <c r="CJ36" s="268"/>
      <c r="CK36" s="268"/>
    </row>
    <row r="37" spans="2:89" s="227" customFormat="1" ht="24.95" customHeight="1" x14ac:dyDescent="0.15">
      <c r="B37" s="229"/>
      <c r="C37" s="1669"/>
      <c r="D37" s="1670"/>
      <c r="E37" s="1670"/>
      <c r="F37" s="1670"/>
      <c r="G37" s="1670"/>
      <c r="H37" s="1671"/>
      <c r="I37" s="1669"/>
      <c r="J37" s="1670"/>
      <c r="K37" s="1670"/>
      <c r="L37" s="1670"/>
      <c r="M37" s="1670"/>
      <c r="N37" s="1671"/>
      <c r="O37" s="1632"/>
      <c r="P37" s="1632"/>
      <c r="Q37" s="1632"/>
      <c r="R37" s="1632"/>
      <c r="S37" s="1632"/>
      <c r="T37" s="1632"/>
      <c r="U37" s="1632"/>
      <c r="V37" s="1632"/>
      <c r="W37" s="1632"/>
      <c r="X37" s="1632"/>
      <c r="Y37" s="1632"/>
      <c r="Z37" s="1676" t="s">
        <v>210</v>
      </c>
      <c r="AA37" s="1677"/>
      <c r="AB37" s="1677"/>
      <c r="AC37" s="1677"/>
      <c r="AD37" s="1680" t="s">
        <v>211</v>
      </c>
      <c r="AE37" s="1680"/>
      <c r="AF37" s="1680"/>
      <c r="AG37" s="1680"/>
      <c r="AH37" s="1680" t="s">
        <v>746</v>
      </c>
      <c r="AI37" s="1680"/>
      <c r="AJ37" s="1680"/>
      <c r="AK37" s="1680"/>
      <c r="AL37" s="1648" t="s">
        <v>764</v>
      </c>
      <c r="AM37" s="1648"/>
      <c r="AN37" s="1648"/>
      <c r="AO37" s="1648"/>
      <c r="AP37" s="1648"/>
      <c r="AQ37" s="1648"/>
      <c r="AR37" s="1648"/>
      <c r="AT37" s="235"/>
      <c r="BS37" s="268"/>
      <c r="BT37" s="268"/>
      <c r="BU37" s="268"/>
      <c r="BV37" s="268"/>
      <c r="BW37" s="268"/>
      <c r="BX37" s="268"/>
      <c r="BY37" s="268"/>
      <c r="BZ37" s="268"/>
      <c r="CA37" s="268"/>
      <c r="CB37" s="268"/>
      <c r="CC37" s="268"/>
      <c r="CD37" s="268"/>
      <c r="CE37" s="268"/>
      <c r="CF37" s="268"/>
      <c r="CG37" s="268"/>
      <c r="CH37" s="268"/>
      <c r="CI37" s="268"/>
      <c r="CJ37" s="268"/>
      <c r="CK37" s="268"/>
    </row>
    <row r="38" spans="2:89" s="227" customFormat="1" ht="22.5" customHeight="1" x14ac:dyDescent="0.15">
      <c r="B38" s="229"/>
      <c r="C38" s="1626"/>
      <c r="D38" s="1627"/>
      <c r="E38" s="1627"/>
      <c r="F38" s="1627"/>
      <c r="G38" s="1627"/>
      <c r="H38" s="1628"/>
      <c r="I38" s="1626"/>
      <c r="J38" s="1627"/>
      <c r="K38" s="1627"/>
      <c r="L38" s="1627"/>
      <c r="M38" s="1627"/>
      <c r="N38" s="1628"/>
      <c r="O38" s="1629"/>
      <c r="P38" s="1629"/>
      <c r="Q38" s="1629"/>
      <c r="R38" s="1629"/>
      <c r="S38" s="1629"/>
      <c r="T38" s="1629"/>
      <c r="U38" s="1629"/>
      <c r="V38" s="1629"/>
      <c r="W38" s="1629"/>
      <c r="X38" s="1629"/>
      <c r="Y38" s="1629"/>
      <c r="Z38" s="1630"/>
      <c r="AA38" s="1631"/>
      <c r="AB38" s="1631"/>
      <c r="AC38" s="1631"/>
      <c r="AD38" s="1715"/>
      <c r="AE38" s="1715"/>
      <c r="AF38" s="1715"/>
      <c r="AG38" s="1715"/>
      <c r="AH38" s="1672"/>
      <c r="AI38" s="1672"/>
      <c r="AJ38" s="1672"/>
      <c r="AK38" s="1672"/>
      <c r="AL38" s="1630"/>
      <c r="AM38" s="1631"/>
      <c r="AN38" s="1631"/>
      <c r="AO38" s="1631"/>
      <c r="AP38" s="1631"/>
      <c r="AQ38" s="1631"/>
      <c r="AR38" s="1714"/>
      <c r="AT38" s="235"/>
      <c r="BS38" s="268"/>
      <c r="BT38" s="268"/>
      <c r="BU38" s="268"/>
      <c r="BV38" s="268"/>
      <c r="BW38" s="268"/>
      <c r="BX38" s="268"/>
      <c r="BY38" s="268"/>
      <c r="BZ38" s="268"/>
      <c r="CA38" s="268"/>
      <c r="CB38" s="268"/>
      <c r="CC38" s="268"/>
      <c r="CD38" s="268"/>
      <c r="CE38" s="268"/>
      <c r="CF38" s="268"/>
      <c r="CG38" s="268"/>
      <c r="CH38" s="268"/>
      <c r="CI38" s="268"/>
      <c r="CJ38" s="268"/>
      <c r="CK38" s="268"/>
    </row>
    <row r="39" spans="2:89" s="227" customFormat="1" ht="22.5" customHeight="1" x14ac:dyDescent="0.15">
      <c r="B39" s="229"/>
      <c r="C39" s="1626"/>
      <c r="D39" s="1627"/>
      <c r="E39" s="1627"/>
      <c r="F39" s="1627"/>
      <c r="G39" s="1627"/>
      <c r="H39" s="1628"/>
      <c r="I39" s="1626"/>
      <c r="J39" s="1627"/>
      <c r="K39" s="1627"/>
      <c r="L39" s="1627"/>
      <c r="M39" s="1627"/>
      <c r="N39" s="1628"/>
      <c r="O39" s="1629"/>
      <c r="P39" s="1629"/>
      <c r="Q39" s="1629"/>
      <c r="R39" s="1629"/>
      <c r="S39" s="1629"/>
      <c r="T39" s="1629"/>
      <c r="U39" s="1629"/>
      <c r="V39" s="1629"/>
      <c r="W39" s="1629"/>
      <c r="X39" s="1629"/>
      <c r="Y39" s="1629"/>
      <c r="Z39" s="1630"/>
      <c r="AA39" s="1631"/>
      <c r="AB39" s="1631"/>
      <c r="AC39" s="1631"/>
      <c r="AD39" s="1715"/>
      <c r="AE39" s="1715"/>
      <c r="AF39" s="1715"/>
      <c r="AG39" s="1715"/>
      <c r="AH39" s="1672"/>
      <c r="AI39" s="1672"/>
      <c r="AJ39" s="1672"/>
      <c r="AK39" s="1672"/>
      <c r="AL39" s="1630"/>
      <c r="AM39" s="1631"/>
      <c r="AN39" s="1631"/>
      <c r="AO39" s="1631"/>
      <c r="AP39" s="1631"/>
      <c r="AQ39" s="1631"/>
      <c r="AR39" s="1714"/>
      <c r="AT39" s="235"/>
      <c r="BS39" s="268"/>
      <c r="BT39" s="268"/>
      <c r="BU39" s="268"/>
      <c r="BV39" s="269"/>
      <c r="BW39" s="269"/>
      <c r="BX39" s="270"/>
      <c r="BY39" s="270"/>
      <c r="BZ39" s="270"/>
      <c r="CA39" s="270"/>
      <c r="CB39" s="270"/>
      <c r="CC39" s="270"/>
      <c r="CD39" s="270"/>
      <c r="CE39" s="270"/>
      <c r="CF39" s="268"/>
      <c r="CG39" s="268"/>
      <c r="CH39" s="268"/>
      <c r="CI39" s="268"/>
      <c r="CJ39" s="268"/>
      <c r="CK39" s="268"/>
    </row>
    <row r="40" spans="2:89" s="257" customFormat="1" ht="12.75" customHeight="1" x14ac:dyDescent="0.15">
      <c r="B40" s="261"/>
      <c r="C40" s="271" t="s">
        <v>222</v>
      </c>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58"/>
      <c r="AK40" s="250"/>
      <c r="AL40" s="250"/>
      <c r="AM40" s="250"/>
      <c r="AN40" s="250"/>
      <c r="AO40" s="250"/>
      <c r="AP40" s="250"/>
      <c r="AQ40" s="250"/>
      <c r="AR40" s="250"/>
      <c r="AT40" s="260"/>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68"/>
      <c r="BT40" s="268"/>
      <c r="BU40" s="268"/>
      <c r="BV40" s="1650"/>
      <c r="BW40" s="1650"/>
      <c r="BX40" s="1650"/>
      <c r="BY40" s="1650"/>
      <c r="BZ40" s="1651"/>
      <c r="CA40" s="1651"/>
      <c r="CB40" s="1650"/>
      <c r="CC40" s="1650"/>
      <c r="CD40" s="1652"/>
      <c r="CE40" s="1652"/>
      <c r="CF40" s="260"/>
      <c r="CG40" s="260"/>
      <c r="CH40" s="260"/>
      <c r="CI40" s="260"/>
      <c r="CJ40" s="260"/>
      <c r="CK40" s="260"/>
    </row>
    <row r="41" spans="2:89" s="257" customFormat="1" ht="12.75" customHeight="1" x14ac:dyDescent="0.15">
      <c r="B41" s="261"/>
      <c r="C41" s="271" t="s">
        <v>212</v>
      </c>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58"/>
      <c r="AK41" s="258"/>
      <c r="AL41" s="258"/>
      <c r="AM41" s="259"/>
      <c r="AN41" s="250"/>
      <c r="AO41" s="250"/>
      <c r="AP41" s="250"/>
      <c r="AQ41" s="250"/>
      <c r="AR41" s="250"/>
      <c r="AT41" s="260"/>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68"/>
      <c r="BT41" s="268"/>
      <c r="BU41" s="268"/>
      <c r="BV41" s="1650"/>
      <c r="BW41" s="1650"/>
      <c r="BX41" s="1650"/>
      <c r="BY41" s="1650"/>
      <c r="BZ41" s="1651"/>
      <c r="CA41" s="1651"/>
      <c r="CB41" s="1650"/>
      <c r="CC41" s="1650"/>
      <c r="CD41" s="1652"/>
      <c r="CE41" s="1652"/>
      <c r="CF41" s="260"/>
      <c r="CG41" s="260"/>
      <c r="CH41" s="260"/>
      <c r="CI41" s="260"/>
      <c r="CJ41" s="260"/>
      <c r="CK41" s="260"/>
    </row>
    <row r="42" spans="2:89" s="257" customFormat="1" ht="9.75" customHeight="1" x14ac:dyDescent="0.15">
      <c r="B42" s="261"/>
      <c r="C42" s="27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58"/>
      <c r="AK42" s="258"/>
      <c r="AL42" s="258"/>
      <c r="AM42" s="259"/>
      <c r="AN42" s="250"/>
      <c r="AO42" s="250"/>
      <c r="AP42" s="250"/>
      <c r="AQ42" s="250"/>
      <c r="AR42" s="250"/>
      <c r="AT42" s="260"/>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68"/>
      <c r="BT42" s="268"/>
      <c r="BU42" s="268"/>
      <c r="BV42" s="1645"/>
      <c r="BW42" s="1645"/>
      <c r="BX42" s="1645"/>
      <c r="BY42" s="1645"/>
      <c r="BZ42" s="1645"/>
      <c r="CA42" s="1645"/>
      <c r="CB42" s="1645"/>
      <c r="CC42" s="1645"/>
      <c r="CD42" s="1645"/>
      <c r="CE42" s="1645"/>
      <c r="CF42" s="260"/>
      <c r="CG42" s="260"/>
      <c r="CH42" s="260"/>
      <c r="CI42" s="260"/>
      <c r="CJ42" s="260"/>
      <c r="CK42" s="260"/>
    </row>
    <row r="43" spans="2:89" s="227" customFormat="1" ht="18" customHeight="1" x14ac:dyDescent="0.15">
      <c r="B43" s="229"/>
      <c r="C43" s="264" t="s">
        <v>445</v>
      </c>
      <c r="D43" s="264" t="s">
        <v>218</v>
      </c>
      <c r="E43" s="229"/>
      <c r="F43" s="229"/>
      <c r="G43" s="229"/>
      <c r="H43" s="267"/>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35"/>
      <c r="AJ43" s="235"/>
      <c r="AK43" s="229"/>
      <c r="AL43" s="229"/>
      <c r="AM43" s="223"/>
      <c r="AN43" s="250"/>
      <c r="AO43" s="250"/>
      <c r="AP43" s="250"/>
      <c r="AQ43" s="250"/>
      <c r="AR43" s="250"/>
      <c r="AS43" s="268"/>
      <c r="AT43" s="235"/>
      <c r="BS43" s="268"/>
      <c r="BT43" s="268"/>
      <c r="BU43" s="268"/>
      <c r="BV43" s="268"/>
      <c r="BW43" s="268"/>
      <c r="BX43" s="268"/>
      <c r="BY43" s="268"/>
      <c r="BZ43" s="268"/>
      <c r="CA43" s="268"/>
      <c r="CB43" s="268"/>
      <c r="CC43" s="268"/>
      <c r="CD43" s="268"/>
      <c r="CE43" s="268"/>
      <c r="CF43" s="268"/>
      <c r="CG43" s="268"/>
      <c r="CH43" s="268"/>
      <c r="CI43" s="268"/>
      <c r="CJ43" s="268"/>
      <c r="CK43" s="268"/>
    </row>
    <row r="44" spans="2:89" s="257" customFormat="1" ht="22.5" customHeight="1" x14ac:dyDescent="0.15">
      <c r="B44" s="261"/>
      <c r="C44" s="1648" t="s">
        <v>189</v>
      </c>
      <c r="D44" s="1648"/>
      <c r="E44" s="1648"/>
      <c r="F44" s="1648"/>
      <c r="G44" s="1648"/>
      <c r="H44" s="1648"/>
      <c r="I44" s="1633" t="s">
        <v>187</v>
      </c>
      <c r="J44" s="1634"/>
      <c r="K44" s="1634"/>
      <c r="L44" s="1634"/>
      <c r="M44" s="1634"/>
      <c r="N44" s="1635"/>
      <c r="O44" s="1632" t="s">
        <v>219</v>
      </c>
      <c r="P44" s="1632"/>
      <c r="Q44" s="1632"/>
      <c r="R44" s="1632"/>
      <c r="S44" s="1632"/>
      <c r="T44" s="1632"/>
      <c r="U44" s="1632"/>
      <c r="V44" s="1632"/>
      <c r="W44" s="1632"/>
      <c r="X44" s="1632"/>
      <c r="Y44" s="1632"/>
      <c r="Z44" s="1632"/>
      <c r="AA44" s="1632"/>
      <c r="AB44" s="1632"/>
      <c r="AC44" s="1648" t="s">
        <v>446</v>
      </c>
      <c r="AD44" s="1648"/>
      <c r="AE44" s="1648"/>
      <c r="AF44" s="1648"/>
      <c r="AG44" s="1648"/>
      <c r="AH44" s="1648"/>
      <c r="AI44" s="1648"/>
      <c r="AJ44" s="1649" t="s">
        <v>220</v>
      </c>
      <c r="AK44" s="1649"/>
      <c r="AL44" s="1649"/>
      <c r="AM44" s="1649"/>
      <c r="AN44" s="1649"/>
      <c r="AO44" s="272"/>
      <c r="AP44" s="250"/>
      <c r="AQ44" s="250"/>
      <c r="AR44" s="250"/>
      <c r="AS44" s="260"/>
      <c r="AT44" s="260"/>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68"/>
      <c r="BT44" s="268"/>
      <c r="BU44" s="268"/>
      <c r="BV44" s="1645"/>
      <c r="BW44" s="1645"/>
      <c r="BX44" s="1645"/>
      <c r="BY44" s="1645"/>
      <c r="BZ44" s="1645"/>
      <c r="CA44" s="1645"/>
      <c r="CB44" s="1645"/>
      <c r="CC44" s="1645"/>
      <c r="CD44" s="1645"/>
      <c r="CE44" s="1645"/>
      <c r="CF44" s="260"/>
      <c r="CG44" s="260"/>
      <c r="CH44" s="260"/>
      <c r="CI44" s="260"/>
      <c r="CJ44" s="260"/>
      <c r="CK44" s="260"/>
    </row>
    <row r="45" spans="2:89" s="257" customFormat="1" ht="22.5" customHeight="1" x14ac:dyDescent="0.15">
      <c r="B45" s="261"/>
      <c r="C45" s="1629"/>
      <c r="D45" s="1629"/>
      <c r="E45" s="1629"/>
      <c r="F45" s="1629"/>
      <c r="G45" s="1629"/>
      <c r="H45" s="1629"/>
      <c r="I45" s="1626"/>
      <c r="J45" s="1627"/>
      <c r="K45" s="1627"/>
      <c r="L45" s="1627"/>
      <c r="M45" s="1627"/>
      <c r="N45" s="1628"/>
      <c r="O45" s="1629"/>
      <c r="P45" s="1629"/>
      <c r="Q45" s="1629"/>
      <c r="R45" s="1629"/>
      <c r="S45" s="1629"/>
      <c r="T45" s="1629"/>
      <c r="U45" s="1629"/>
      <c r="V45" s="1629"/>
      <c r="W45" s="1629"/>
      <c r="X45" s="1629"/>
      <c r="Y45" s="1629"/>
      <c r="Z45" s="1629"/>
      <c r="AA45" s="1629"/>
      <c r="AB45" s="1629"/>
      <c r="AC45" s="1646"/>
      <c r="AD45" s="1646"/>
      <c r="AE45" s="1646"/>
      <c r="AF45" s="1646"/>
      <c r="AG45" s="1646"/>
      <c r="AH45" s="1646"/>
      <c r="AI45" s="1646"/>
      <c r="AJ45" s="1647"/>
      <c r="AK45" s="1647"/>
      <c r="AL45" s="1647"/>
      <c r="AM45" s="1647"/>
      <c r="AN45" s="1647"/>
      <c r="AO45" s="250"/>
      <c r="AP45" s="250"/>
      <c r="AQ45" s="250"/>
      <c r="AR45" s="250"/>
      <c r="AS45" s="260"/>
      <c r="AT45" s="260"/>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68"/>
      <c r="BT45" s="268"/>
      <c r="BU45" s="268"/>
      <c r="BV45" s="1645"/>
      <c r="BW45" s="1645"/>
      <c r="BX45" s="1645"/>
      <c r="BY45" s="1645"/>
      <c r="BZ45" s="1645"/>
      <c r="CA45" s="1645"/>
      <c r="CB45" s="1645"/>
      <c r="CC45" s="1645"/>
      <c r="CD45" s="1645"/>
      <c r="CE45" s="1645"/>
      <c r="CF45" s="260"/>
      <c r="CG45" s="260"/>
      <c r="CH45" s="260"/>
      <c r="CI45" s="260"/>
      <c r="CJ45" s="260"/>
      <c r="CK45" s="260"/>
    </row>
    <row r="46" spans="2:89" s="257" customFormat="1" ht="22.5" customHeight="1" x14ac:dyDescent="0.15">
      <c r="B46" s="261"/>
      <c r="C46" s="1629"/>
      <c r="D46" s="1629"/>
      <c r="E46" s="1629"/>
      <c r="F46" s="1629"/>
      <c r="G46" s="1629"/>
      <c r="H46" s="1629"/>
      <c r="I46" s="1626"/>
      <c r="J46" s="1627"/>
      <c r="K46" s="1627"/>
      <c r="L46" s="1627"/>
      <c r="M46" s="1627"/>
      <c r="N46" s="1628"/>
      <c r="O46" s="1629"/>
      <c r="P46" s="1629"/>
      <c r="Q46" s="1629"/>
      <c r="R46" s="1629"/>
      <c r="S46" s="1629"/>
      <c r="T46" s="1629"/>
      <c r="U46" s="1629"/>
      <c r="V46" s="1629"/>
      <c r="W46" s="1629"/>
      <c r="X46" s="1629"/>
      <c r="Y46" s="1629"/>
      <c r="Z46" s="1629"/>
      <c r="AA46" s="1629"/>
      <c r="AB46" s="1629"/>
      <c r="AC46" s="1646"/>
      <c r="AD46" s="1646"/>
      <c r="AE46" s="1646"/>
      <c r="AF46" s="1646"/>
      <c r="AG46" s="1646"/>
      <c r="AH46" s="1646"/>
      <c r="AI46" s="1646"/>
      <c r="AJ46" s="1647"/>
      <c r="AK46" s="1647"/>
      <c r="AL46" s="1647"/>
      <c r="AM46" s="1647"/>
      <c r="AN46" s="1647"/>
      <c r="AO46" s="250"/>
      <c r="AP46" s="250"/>
      <c r="AQ46" s="250"/>
      <c r="AR46" s="250"/>
      <c r="AS46" s="260"/>
      <c r="AT46" s="260"/>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68"/>
      <c r="BT46" s="268"/>
      <c r="BU46" s="268"/>
      <c r="BV46" s="1645"/>
      <c r="BW46" s="1645"/>
      <c r="BX46" s="1645"/>
      <c r="BY46" s="1645"/>
      <c r="BZ46" s="1645"/>
      <c r="CA46" s="1645"/>
      <c r="CB46" s="1645"/>
      <c r="CC46" s="1645"/>
      <c r="CD46" s="1645"/>
      <c r="CE46" s="1645"/>
      <c r="CF46" s="260"/>
      <c r="CG46" s="260"/>
      <c r="CH46" s="260"/>
      <c r="CI46" s="260"/>
      <c r="CJ46" s="260"/>
      <c r="CK46" s="260"/>
    </row>
    <row r="47" spans="2:89" s="257" customFormat="1" ht="22.5" customHeight="1" x14ac:dyDescent="0.15">
      <c r="B47" s="261"/>
      <c r="C47" s="1629"/>
      <c r="D47" s="1629"/>
      <c r="E47" s="1629"/>
      <c r="F47" s="1629"/>
      <c r="G47" s="1629"/>
      <c r="H47" s="1629"/>
      <c r="I47" s="1626"/>
      <c r="J47" s="1627"/>
      <c r="K47" s="1627"/>
      <c r="L47" s="1627"/>
      <c r="M47" s="1627"/>
      <c r="N47" s="1628"/>
      <c r="O47" s="1629"/>
      <c r="P47" s="1629"/>
      <c r="Q47" s="1629"/>
      <c r="R47" s="1629"/>
      <c r="S47" s="1629"/>
      <c r="T47" s="1629"/>
      <c r="U47" s="1629"/>
      <c r="V47" s="1629"/>
      <c r="W47" s="1629"/>
      <c r="X47" s="1629"/>
      <c r="Y47" s="1629"/>
      <c r="Z47" s="1629"/>
      <c r="AA47" s="1629"/>
      <c r="AB47" s="1629"/>
      <c r="AC47" s="1646"/>
      <c r="AD47" s="1646"/>
      <c r="AE47" s="1646"/>
      <c r="AF47" s="1646"/>
      <c r="AG47" s="1646"/>
      <c r="AH47" s="1646"/>
      <c r="AI47" s="1646"/>
      <c r="AJ47" s="1647"/>
      <c r="AK47" s="1647"/>
      <c r="AL47" s="1647"/>
      <c r="AM47" s="1647"/>
      <c r="AN47" s="1647"/>
      <c r="AO47" s="250"/>
      <c r="AP47" s="250"/>
      <c r="AQ47" s="250"/>
      <c r="AR47" s="250"/>
      <c r="AS47" s="260"/>
      <c r="AT47" s="260"/>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68"/>
      <c r="BT47" s="268"/>
      <c r="BU47" s="268"/>
      <c r="BV47" s="1645"/>
      <c r="BW47" s="1645"/>
      <c r="BX47" s="1645"/>
      <c r="BY47" s="1645"/>
      <c r="BZ47" s="1645"/>
      <c r="CA47" s="1645"/>
      <c r="CB47" s="1645"/>
      <c r="CC47" s="1645"/>
      <c r="CD47" s="1645"/>
      <c r="CE47" s="1645"/>
      <c r="CF47" s="260"/>
      <c r="CG47" s="260"/>
      <c r="CH47" s="260"/>
      <c r="CI47" s="260"/>
      <c r="CJ47" s="260"/>
      <c r="CK47" s="260"/>
    </row>
    <row r="48" spans="2:89" s="257" customFormat="1" ht="9.75" customHeight="1" x14ac:dyDescent="0.15">
      <c r="B48" s="261"/>
      <c r="C48" s="27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58"/>
      <c r="AK48" s="258"/>
      <c r="AL48" s="258"/>
      <c r="AM48" s="259"/>
      <c r="AN48" s="250"/>
      <c r="AO48" s="250"/>
      <c r="AP48" s="250"/>
      <c r="AQ48" s="250"/>
      <c r="AR48" s="250"/>
      <c r="AT48" s="260"/>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68"/>
      <c r="BT48" s="268"/>
      <c r="BU48" s="268"/>
      <c r="BV48" s="1645"/>
      <c r="BW48" s="1645"/>
      <c r="BX48" s="1645"/>
      <c r="BY48" s="1645"/>
      <c r="BZ48" s="1645"/>
      <c r="CA48" s="1645"/>
      <c r="CB48" s="1645"/>
      <c r="CC48" s="1645"/>
      <c r="CD48" s="1645"/>
      <c r="CE48" s="1645"/>
      <c r="CF48" s="260"/>
      <c r="CG48" s="260"/>
      <c r="CH48" s="260"/>
      <c r="CI48" s="260"/>
      <c r="CJ48" s="260"/>
      <c r="CK48" s="260"/>
    </row>
    <row r="49" spans="2:89" s="227" customFormat="1" ht="18" customHeight="1" x14ac:dyDescent="0.15">
      <c r="B49" s="273"/>
      <c r="C49" s="264" t="s">
        <v>453</v>
      </c>
      <c r="D49" s="264" t="s">
        <v>242</v>
      </c>
      <c r="E49" s="273"/>
      <c r="F49" s="273"/>
      <c r="G49" s="273"/>
      <c r="H49" s="273"/>
      <c r="I49" s="273"/>
      <c r="J49" s="246"/>
      <c r="K49" s="246"/>
      <c r="L49" s="246"/>
      <c r="M49" s="246"/>
      <c r="N49" s="246"/>
      <c r="AR49" s="250"/>
      <c r="AT49" s="235"/>
      <c r="BS49" s="268"/>
      <c r="BT49" s="268"/>
      <c r="BU49" s="268"/>
      <c r="BV49" s="1645"/>
      <c r="BW49" s="1645"/>
      <c r="BX49" s="1645"/>
      <c r="BY49" s="1645"/>
      <c r="BZ49" s="1645"/>
      <c r="CA49" s="1645"/>
      <c r="CB49" s="1645"/>
      <c r="CC49" s="1645"/>
      <c r="CD49" s="1645"/>
      <c r="CE49" s="1645"/>
      <c r="CF49" s="268"/>
      <c r="CG49" s="268"/>
      <c r="CH49" s="268"/>
      <c r="CI49" s="268"/>
      <c r="CJ49" s="268"/>
      <c r="CK49" s="268"/>
    </row>
    <row r="50" spans="2:89" s="227" customFormat="1" ht="22.5" customHeight="1" x14ac:dyDescent="0.15">
      <c r="B50" s="273"/>
      <c r="C50" s="1619" t="s">
        <v>311</v>
      </c>
      <c r="D50" s="1620"/>
      <c r="E50" s="1620"/>
      <c r="F50" s="1620"/>
      <c r="G50" s="1620"/>
      <c r="H50" s="1620"/>
      <c r="I50" s="1620"/>
      <c r="J50" s="1620"/>
      <c r="K50" s="1620"/>
      <c r="L50" s="1620"/>
      <c r="M50" s="1620"/>
      <c r="N50" s="1621"/>
      <c r="O50" s="1622" t="s">
        <v>27</v>
      </c>
      <c r="P50" s="1623"/>
      <c r="Q50" s="1624" t="s">
        <v>243</v>
      </c>
      <c r="R50" s="1624"/>
      <c r="S50" s="1624"/>
      <c r="T50" s="1624"/>
      <c r="U50" s="1625"/>
      <c r="V50" s="1622" t="s">
        <v>27</v>
      </c>
      <c r="W50" s="1623"/>
      <c r="X50" s="1624" t="s">
        <v>244</v>
      </c>
      <c r="Y50" s="1624"/>
      <c r="Z50" s="1624"/>
      <c r="AA50" s="1624"/>
      <c r="AB50" s="1625"/>
      <c r="AF50" s="274"/>
      <c r="AG50" s="274"/>
      <c r="AH50" s="274"/>
      <c r="AI50" s="274"/>
      <c r="AJ50" s="274"/>
      <c r="AK50" s="274"/>
      <c r="AL50" s="274"/>
      <c r="AM50" s="274"/>
      <c r="AN50" s="274"/>
      <c r="AO50" s="274"/>
      <c r="AP50" s="274"/>
      <c r="AQ50" s="274"/>
      <c r="AR50" s="274"/>
      <c r="AT50" s="235"/>
      <c r="BS50" s="268"/>
      <c r="BT50" s="268"/>
      <c r="BU50" s="268"/>
      <c r="BV50" s="268"/>
      <c r="BW50" s="268"/>
      <c r="BX50" s="268"/>
      <c r="BY50" s="268"/>
      <c r="BZ50" s="268"/>
      <c r="CA50" s="268"/>
      <c r="CB50" s="268"/>
      <c r="CC50" s="268"/>
      <c r="CD50" s="268"/>
      <c r="CE50" s="268"/>
      <c r="CF50" s="268"/>
      <c r="CG50" s="268"/>
      <c r="CH50" s="268"/>
      <c r="CI50" s="268"/>
      <c r="CJ50" s="268"/>
      <c r="CK50" s="268"/>
    </row>
    <row r="51" spans="2:89" s="227" customFormat="1" ht="9.75" customHeight="1" x14ac:dyDescent="0.15">
      <c r="B51" s="273"/>
      <c r="C51" s="273"/>
      <c r="D51" s="273"/>
      <c r="E51" s="273"/>
      <c r="F51" s="273"/>
      <c r="G51" s="273"/>
      <c r="H51" s="273"/>
      <c r="I51" s="273"/>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75"/>
      <c r="AG51" s="275"/>
      <c r="AH51" s="275"/>
      <c r="AI51" s="275"/>
      <c r="AJ51" s="275"/>
      <c r="AK51" s="275"/>
      <c r="AL51" s="275"/>
      <c r="AM51" s="276"/>
      <c r="AN51" s="250"/>
      <c r="AO51" s="250"/>
      <c r="AP51" s="250"/>
      <c r="AQ51" s="250"/>
      <c r="AR51" s="250"/>
      <c r="AT51" s="235"/>
      <c r="BS51" s="268"/>
      <c r="BT51" s="268"/>
      <c r="BU51" s="268"/>
      <c r="BV51" s="268"/>
      <c r="BW51" s="268"/>
      <c r="BX51" s="268"/>
      <c r="BY51" s="268"/>
      <c r="BZ51" s="268"/>
      <c r="CA51" s="268"/>
      <c r="CB51" s="268"/>
      <c r="CC51" s="268"/>
      <c r="CD51" s="268"/>
      <c r="CE51" s="268"/>
      <c r="CF51" s="268"/>
      <c r="CG51" s="268"/>
      <c r="CH51" s="268"/>
      <c r="CI51" s="268"/>
      <c r="CJ51" s="268"/>
      <c r="CK51" s="268"/>
    </row>
    <row r="52" spans="2:89" s="227" customFormat="1" ht="18" customHeight="1" x14ac:dyDescent="0.15">
      <c r="B52" s="273"/>
      <c r="C52" s="264" t="s">
        <v>454</v>
      </c>
      <c r="D52" s="264" t="s">
        <v>213</v>
      </c>
      <c r="E52" s="229"/>
      <c r="F52" s="229"/>
      <c r="G52" s="229"/>
      <c r="H52" s="229"/>
      <c r="I52" s="229"/>
      <c r="J52" s="229"/>
      <c r="L52" s="229"/>
      <c r="N52" s="277"/>
      <c r="O52" s="227" t="s">
        <v>447</v>
      </c>
      <c r="P52" s="229"/>
      <c r="Q52" s="229"/>
      <c r="R52" s="229"/>
      <c r="S52" s="229"/>
      <c r="T52" s="229"/>
      <c r="U52" s="229"/>
      <c r="V52" s="229"/>
      <c r="W52" s="229"/>
      <c r="X52" s="229"/>
      <c r="Y52" s="229"/>
      <c r="Z52" s="229"/>
      <c r="AA52" s="229"/>
      <c r="AB52" s="229"/>
      <c r="AC52" s="229"/>
      <c r="AD52" s="229"/>
      <c r="AE52" s="229"/>
      <c r="AF52" s="229"/>
      <c r="AG52" s="275"/>
      <c r="AH52" s="275"/>
      <c r="AI52" s="275"/>
      <c r="AJ52" s="275"/>
      <c r="AK52" s="275"/>
      <c r="AL52" s="275"/>
      <c r="AM52" s="276"/>
      <c r="AN52" s="250"/>
      <c r="AO52" s="250"/>
      <c r="AP52" s="250"/>
      <c r="AQ52" s="250"/>
      <c r="AR52" s="250"/>
      <c r="AS52" s="250"/>
      <c r="AT52" s="235"/>
      <c r="BS52" s="268"/>
      <c r="BT52" s="268"/>
      <c r="BU52" s="268"/>
      <c r="BV52" s="268"/>
      <c r="BW52" s="268"/>
      <c r="BX52" s="268"/>
      <c r="BY52" s="268"/>
      <c r="BZ52" s="268"/>
      <c r="CA52" s="268"/>
      <c r="CB52" s="268"/>
      <c r="CC52" s="268"/>
      <c r="CD52" s="268"/>
      <c r="CE52" s="268"/>
      <c r="CF52" s="268"/>
      <c r="CG52" s="268"/>
      <c r="CH52" s="268"/>
      <c r="CI52" s="268"/>
      <c r="CJ52" s="268"/>
      <c r="CK52" s="268"/>
    </row>
    <row r="53" spans="2:89" s="227" customFormat="1" ht="22.5" customHeight="1" x14ac:dyDescent="0.15">
      <c r="B53" s="273"/>
      <c r="C53" s="1632" t="s">
        <v>448</v>
      </c>
      <c r="D53" s="1632"/>
      <c r="E53" s="1632"/>
      <c r="F53" s="1632"/>
      <c r="G53" s="1632"/>
      <c r="H53" s="1632"/>
      <c r="I53" s="1632"/>
      <c r="J53" s="1632"/>
      <c r="K53" s="1632"/>
      <c r="L53" s="1632"/>
      <c r="M53" s="1632"/>
      <c r="N53" s="1632"/>
      <c r="O53" s="1633" t="s">
        <v>449</v>
      </c>
      <c r="P53" s="1634"/>
      <c r="Q53" s="1634"/>
      <c r="R53" s="1634"/>
      <c r="S53" s="1634"/>
      <c r="T53" s="1634"/>
      <c r="U53" s="1634"/>
      <c r="V53" s="1634"/>
      <c r="W53" s="1634"/>
      <c r="X53" s="1634"/>
      <c r="Y53" s="1634"/>
      <c r="Z53" s="1634"/>
      <c r="AA53" s="1634"/>
      <c r="AB53" s="1634"/>
      <c r="AC53" s="1634"/>
      <c r="AD53" s="1635"/>
      <c r="AE53" s="1636" t="s">
        <v>221</v>
      </c>
      <c r="AF53" s="1637"/>
      <c r="AG53" s="1637"/>
      <c r="AH53" s="1637"/>
      <c r="AI53" s="1637"/>
      <c r="AJ53" s="1637"/>
      <c r="AK53" s="1637"/>
      <c r="AL53" s="1637"/>
      <c r="AM53" s="1637"/>
      <c r="AN53" s="1638"/>
      <c r="AO53" s="250"/>
      <c r="AP53" s="250"/>
      <c r="AQ53" s="250"/>
      <c r="AR53" s="250"/>
      <c r="AS53" s="250"/>
      <c r="AT53" s="235"/>
    </row>
    <row r="54" spans="2:89" s="227" customFormat="1" ht="22.5" customHeight="1" x14ac:dyDescent="0.15">
      <c r="B54" s="273"/>
      <c r="C54" s="1639"/>
      <c r="D54" s="1639"/>
      <c r="E54" s="1639"/>
      <c r="F54" s="1639"/>
      <c r="G54" s="1639"/>
      <c r="H54" s="1639"/>
      <c r="I54" s="1639"/>
      <c r="J54" s="1639"/>
      <c r="K54" s="1639"/>
      <c r="L54" s="1639"/>
      <c r="M54" s="1639"/>
      <c r="N54" s="1639"/>
      <c r="O54" s="1640"/>
      <c r="P54" s="1641"/>
      <c r="Q54" s="1641"/>
      <c r="R54" s="1641"/>
      <c r="S54" s="1641"/>
      <c r="T54" s="1641"/>
      <c r="U54" s="1641"/>
      <c r="V54" s="1641"/>
      <c r="W54" s="1641"/>
      <c r="X54" s="1641"/>
      <c r="Y54" s="1641"/>
      <c r="Z54" s="1641"/>
      <c r="AA54" s="1641"/>
      <c r="AB54" s="1641"/>
      <c r="AC54" s="1641"/>
      <c r="AD54" s="1642"/>
      <c r="AE54" s="1622" t="s">
        <v>27</v>
      </c>
      <c r="AF54" s="1623"/>
      <c r="AG54" s="1643" t="s">
        <v>450</v>
      </c>
      <c r="AH54" s="1643"/>
      <c r="AI54" s="1644"/>
      <c r="AJ54" s="1622" t="s">
        <v>27</v>
      </c>
      <c r="AK54" s="1623"/>
      <c r="AL54" s="1643" t="s">
        <v>245</v>
      </c>
      <c r="AM54" s="1643"/>
      <c r="AN54" s="1644"/>
      <c r="AO54" s="250"/>
      <c r="AP54" s="250"/>
      <c r="AQ54" s="250"/>
      <c r="AR54" s="250"/>
      <c r="AS54" s="250"/>
      <c r="AT54" s="235"/>
    </row>
    <row r="55" spans="2:89" s="227" customFormat="1" ht="9.75" customHeight="1" x14ac:dyDescent="0.15">
      <c r="B55" s="273"/>
      <c r="C55" s="271"/>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75"/>
      <c r="AK55" s="250"/>
      <c r="AL55" s="250"/>
      <c r="AM55" s="250"/>
      <c r="AN55" s="250"/>
      <c r="AO55" s="250"/>
      <c r="AP55" s="250"/>
      <c r="AQ55" s="250"/>
      <c r="AR55" s="250"/>
      <c r="AS55" s="250"/>
      <c r="AT55" s="235"/>
    </row>
    <row r="56" spans="2:89" x14ac:dyDescent="0.15">
      <c r="AN56" s="250"/>
      <c r="AO56" s="250"/>
      <c r="AP56" s="250"/>
      <c r="AQ56" s="250"/>
      <c r="AR56" s="250"/>
    </row>
    <row r="57" spans="2:89" x14ac:dyDescent="0.15">
      <c r="AN57" s="250"/>
      <c r="AO57" s="250"/>
      <c r="AP57" s="250"/>
      <c r="AQ57" s="250"/>
      <c r="AR57" s="250"/>
    </row>
    <row r="58" spans="2:89" x14ac:dyDescent="0.15">
      <c r="AN58" s="250"/>
      <c r="AO58" s="250"/>
      <c r="AP58" s="250"/>
      <c r="AQ58" s="250"/>
      <c r="AR58" s="250"/>
    </row>
    <row r="59" spans="2:89" x14ac:dyDescent="0.15">
      <c r="AN59" s="250"/>
      <c r="AO59" s="250"/>
      <c r="AP59" s="250"/>
      <c r="AQ59" s="250"/>
      <c r="AR59" s="250"/>
    </row>
    <row r="60" spans="2:89" x14ac:dyDescent="0.15">
      <c r="AN60" s="250"/>
      <c r="AO60" s="250"/>
      <c r="AP60" s="250"/>
      <c r="AQ60" s="250"/>
      <c r="AR60" s="250"/>
    </row>
    <row r="61" spans="2:89" ht="21" x14ac:dyDescent="0.15">
      <c r="Z61" s="222" ph="1"/>
      <c r="AN61" s="250"/>
      <c r="AO61" s="250"/>
      <c r="AP61" s="250"/>
      <c r="AQ61" s="250"/>
      <c r="AR61" s="250"/>
    </row>
    <row r="62" spans="2:89" x14ac:dyDescent="0.15">
      <c r="AN62" s="250"/>
      <c r="AO62" s="250"/>
      <c r="AP62" s="250"/>
      <c r="AQ62" s="250"/>
      <c r="AR62" s="250"/>
    </row>
    <row r="63" spans="2:89" x14ac:dyDescent="0.15">
      <c r="AN63" s="250"/>
      <c r="AO63" s="250"/>
      <c r="AP63" s="250"/>
      <c r="AQ63" s="250"/>
      <c r="AR63" s="250"/>
    </row>
    <row r="64" spans="2:89" x14ac:dyDescent="0.15">
      <c r="AN64" s="250"/>
      <c r="AO64" s="250"/>
      <c r="AP64" s="250"/>
      <c r="AQ64" s="250"/>
      <c r="AR64" s="250"/>
    </row>
    <row r="65" spans="26:44" x14ac:dyDescent="0.15">
      <c r="AN65" s="250"/>
      <c r="AO65" s="250"/>
      <c r="AP65" s="250"/>
      <c r="AQ65" s="250"/>
      <c r="AR65" s="250"/>
    </row>
    <row r="66" spans="26:44" ht="21" x14ac:dyDescent="0.15">
      <c r="Z66" s="222" ph="1"/>
      <c r="AN66" s="250"/>
      <c r="AO66" s="250"/>
      <c r="AP66" s="250"/>
      <c r="AQ66" s="250"/>
      <c r="AR66" s="250"/>
    </row>
    <row r="67" spans="26:44" x14ac:dyDescent="0.15">
      <c r="AN67" s="250"/>
      <c r="AO67" s="250"/>
      <c r="AP67" s="250"/>
      <c r="AQ67" s="250"/>
      <c r="AR67" s="250"/>
    </row>
    <row r="68" spans="26:44" ht="21" x14ac:dyDescent="0.15">
      <c r="Z68" s="222" ph="1"/>
      <c r="AN68" s="250"/>
      <c r="AO68" s="250"/>
      <c r="AP68" s="250"/>
      <c r="AQ68" s="250"/>
      <c r="AR68" s="250"/>
    </row>
    <row r="69" spans="26:44" ht="21" x14ac:dyDescent="0.15">
      <c r="Z69" s="222" ph="1"/>
      <c r="AN69" s="250"/>
      <c r="AO69" s="250"/>
      <c r="AP69" s="250"/>
      <c r="AQ69" s="250"/>
      <c r="AR69" s="250"/>
    </row>
    <row r="70" spans="26:44" x14ac:dyDescent="0.15">
      <c r="AN70" s="250"/>
      <c r="AO70" s="250"/>
      <c r="AP70" s="250"/>
      <c r="AQ70" s="250"/>
      <c r="AR70" s="250"/>
    </row>
    <row r="71" spans="26:44" x14ac:dyDescent="0.15">
      <c r="AN71" s="250"/>
      <c r="AO71" s="250"/>
      <c r="AP71" s="250"/>
      <c r="AQ71" s="250"/>
      <c r="AR71" s="250"/>
    </row>
    <row r="72" spans="26:44" x14ac:dyDescent="0.15">
      <c r="AN72" s="250"/>
      <c r="AO72" s="250"/>
      <c r="AP72" s="250"/>
      <c r="AQ72" s="250"/>
      <c r="AR72" s="250"/>
    </row>
    <row r="73" spans="26:44" ht="21" x14ac:dyDescent="0.15">
      <c r="Z73" s="222" ph="1"/>
      <c r="AN73" s="250"/>
      <c r="AO73" s="250"/>
      <c r="AP73" s="250"/>
      <c r="AQ73" s="250"/>
      <c r="AR73" s="250"/>
    </row>
    <row r="74" spans="26:44" x14ac:dyDescent="0.15">
      <c r="AN74" s="250"/>
      <c r="AO74" s="250"/>
      <c r="AP74" s="250"/>
      <c r="AQ74" s="250"/>
      <c r="AR74" s="250"/>
    </row>
    <row r="75" spans="26:44" ht="21" x14ac:dyDescent="0.15">
      <c r="Z75" s="222" ph="1"/>
      <c r="AN75" s="250"/>
      <c r="AO75" s="250"/>
      <c r="AP75" s="250"/>
      <c r="AQ75" s="250"/>
      <c r="AR75" s="250"/>
    </row>
    <row r="76" spans="26:44" ht="21" x14ac:dyDescent="0.15">
      <c r="Z76" s="222" ph="1"/>
      <c r="AN76" s="250"/>
      <c r="AO76" s="250"/>
      <c r="AP76" s="250"/>
      <c r="AQ76" s="250"/>
      <c r="AR76" s="250"/>
    </row>
    <row r="77" spans="26:44" x14ac:dyDescent="0.15">
      <c r="AN77" s="250"/>
      <c r="AO77" s="250"/>
      <c r="AP77" s="250"/>
      <c r="AQ77" s="250"/>
      <c r="AR77" s="250"/>
    </row>
    <row r="78" spans="26:44" x14ac:dyDescent="0.15">
      <c r="AN78" s="250"/>
      <c r="AO78" s="250"/>
      <c r="AP78" s="250"/>
      <c r="AQ78" s="250"/>
      <c r="AR78" s="250"/>
    </row>
    <row r="79" spans="26:44" ht="21" x14ac:dyDescent="0.15">
      <c r="Z79" s="222" ph="1"/>
      <c r="AN79" s="250"/>
      <c r="AO79" s="250"/>
      <c r="AP79" s="250"/>
      <c r="AQ79" s="250"/>
      <c r="AR79" s="250"/>
    </row>
    <row r="80" spans="26:44" ht="21" x14ac:dyDescent="0.15">
      <c r="Z80" s="222" ph="1"/>
      <c r="AN80" s="250"/>
      <c r="AO80" s="250"/>
      <c r="AP80" s="250"/>
      <c r="AQ80" s="250"/>
      <c r="AR80" s="250"/>
    </row>
    <row r="81" spans="26:44" ht="21" x14ac:dyDescent="0.15">
      <c r="Z81" s="222" ph="1"/>
      <c r="AN81" s="250"/>
      <c r="AO81" s="250"/>
      <c r="AP81" s="250"/>
      <c r="AQ81" s="250"/>
      <c r="AR81" s="250"/>
    </row>
    <row r="82" spans="26:44" x14ac:dyDescent="0.15">
      <c r="AN82" s="250"/>
      <c r="AO82" s="250"/>
      <c r="AP82" s="250"/>
      <c r="AQ82" s="250"/>
      <c r="AR82" s="250"/>
    </row>
    <row r="83" spans="26:44" ht="21" x14ac:dyDescent="0.15">
      <c r="Z83" s="222" ph="1"/>
      <c r="AN83" s="250"/>
      <c r="AO83" s="250"/>
      <c r="AP83" s="250"/>
      <c r="AQ83" s="250"/>
      <c r="AR83" s="250"/>
    </row>
    <row r="84" spans="26:44" x14ac:dyDescent="0.15">
      <c r="AN84" s="250"/>
      <c r="AO84" s="250"/>
      <c r="AP84" s="250"/>
      <c r="AQ84" s="250"/>
      <c r="AR84" s="250"/>
    </row>
    <row r="85" spans="26:44" x14ac:dyDescent="0.15">
      <c r="AN85" s="250"/>
      <c r="AO85" s="250"/>
      <c r="AP85" s="250"/>
      <c r="AQ85" s="250"/>
      <c r="AR85" s="250"/>
    </row>
    <row r="86" spans="26:44" ht="21" x14ac:dyDescent="0.15">
      <c r="Z86" s="222" ph="1"/>
      <c r="AN86" s="250"/>
      <c r="AO86" s="250"/>
      <c r="AP86" s="250"/>
      <c r="AQ86" s="250"/>
      <c r="AR86" s="250"/>
    </row>
    <row r="87" spans="26:44" ht="21" x14ac:dyDescent="0.15">
      <c r="Z87" s="222" ph="1"/>
      <c r="AN87" s="250"/>
      <c r="AO87" s="250"/>
      <c r="AP87" s="250"/>
      <c r="AQ87" s="250"/>
      <c r="AR87" s="250"/>
    </row>
    <row r="88" spans="26:44" ht="21" x14ac:dyDescent="0.15">
      <c r="Z88" s="222" ph="1"/>
      <c r="AN88" s="250"/>
      <c r="AO88" s="250"/>
      <c r="AP88" s="250"/>
      <c r="AQ88" s="250"/>
      <c r="AR88" s="250"/>
    </row>
    <row r="89" spans="26:44" ht="21" x14ac:dyDescent="0.15">
      <c r="Z89" s="222" ph="1"/>
      <c r="AN89" s="250"/>
      <c r="AO89" s="250"/>
      <c r="AP89" s="250"/>
      <c r="AQ89" s="250"/>
      <c r="AR89" s="250"/>
    </row>
    <row r="90" spans="26:44" x14ac:dyDescent="0.15">
      <c r="AN90" s="250"/>
      <c r="AO90" s="250"/>
      <c r="AP90" s="250"/>
      <c r="AQ90" s="250"/>
      <c r="AR90" s="250"/>
    </row>
    <row r="91" spans="26:44" x14ac:dyDescent="0.15">
      <c r="AN91" s="250"/>
      <c r="AO91" s="250"/>
      <c r="AP91" s="250"/>
      <c r="AQ91" s="250"/>
      <c r="AR91" s="250"/>
    </row>
    <row r="92" spans="26:44" ht="21" x14ac:dyDescent="0.15">
      <c r="Z92" s="222" ph="1"/>
      <c r="AN92" s="250"/>
      <c r="AO92" s="250"/>
      <c r="AP92" s="250"/>
      <c r="AQ92" s="250"/>
      <c r="AR92" s="250"/>
    </row>
    <row r="93" spans="26:44" ht="21" x14ac:dyDescent="0.15">
      <c r="Z93" s="222" ph="1"/>
      <c r="AN93" s="250"/>
      <c r="AO93" s="250"/>
      <c r="AP93" s="250"/>
      <c r="AQ93" s="250"/>
      <c r="AR93" s="250"/>
    </row>
    <row r="94" spans="26:44" ht="21" x14ac:dyDescent="0.15">
      <c r="Z94" s="222" ph="1"/>
      <c r="AN94" s="250"/>
      <c r="AO94" s="250"/>
      <c r="AP94" s="250"/>
      <c r="AQ94" s="250"/>
      <c r="AR94" s="250"/>
    </row>
    <row r="95" spans="26:44" ht="21" x14ac:dyDescent="0.15">
      <c r="Z95" s="222" ph="1"/>
      <c r="AN95" s="250"/>
      <c r="AO95" s="250"/>
      <c r="AP95" s="250"/>
      <c r="AQ95" s="250"/>
      <c r="AR95" s="250"/>
    </row>
    <row r="96" spans="26:44" ht="21" x14ac:dyDescent="0.15">
      <c r="Z96" s="222" ph="1"/>
      <c r="AN96" s="250"/>
      <c r="AO96" s="250"/>
      <c r="AP96" s="250"/>
      <c r="AQ96" s="250"/>
      <c r="AR96" s="250"/>
    </row>
    <row r="97" spans="26:44" ht="21" x14ac:dyDescent="0.15">
      <c r="Z97" s="222" ph="1"/>
      <c r="AN97" s="250"/>
      <c r="AO97" s="250"/>
      <c r="AP97" s="250"/>
      <c r="AQ97" s="250"/>
      <c r="AR97" s="250"/>
    </row>
    <row r="98" spans="26:44" ht="21" x14ac:dyDescent="0.15">
      <c r="Z98" s="222" ph="1"/>
      <c r="AN98" s="250"/>
      <c r="AO98" s="250"/>
      <c r="AP98" s="250"/>
      <c r="AQ98" s="250"/>
      <c r="AR98" s="250"/>
    </row>
    <row r="99" spans="26:44" x14ac:dyDescent="0.15">
      <c r="AN99" s="250"/>
      <c r="AO99" s="250"/>
      <c r="AP99" s="250"/>
      <c r="AQ99" s="250"/>
      <c r="AR99" s="250"/>
    </row>
    <row r="100" spans="26:44" x14ac:dyDescent="0.15">
      <c r="AN100" s="250"/>
      <c r="AO100" s="250"/>
      <c r="AP100" s="250"/>
      <c r="AQ100" s="250"/>
      <c r="AR100" s="250"/>
    </row>
    <row r="101" spans="26:44" ht="21" x14ac:dyDescent="0.15">
      <c r="Z101" s="222" ph="1"/>
      <c r="AN101" s="250"/>
      <c r="AO101" s="250"/>
      <c r="AP101" s="250"/>
      <c r="AQ101" s="250"/>
      <c r="AR101" s="250"/>
    </row>
    <row r="102" spans="26:44" x14ac:dyDescent="0.15">
      <c r="AN102" s="250"/>
      <c r="AO102" s="250"/>
      <c r="AP102" s="250"/>
      <c r="AQ102" s="250"/>
      <c r="AR102" s="250"/>
    </row>
    <row r="103" spans="26:44" x14ac:dyDescent="0.15">
      <c r="AN103" s="250"/>
      <c r="AO103" s="250"/>
      <c r="AP103" s="250"/>
      <c r="AQ103" s="250"/>
      <c r="AR103" s="250"/>
    </row>
    <row r="104" spans="26:44" x14ac:dyDescent="0.15">
      <c r="AN104" s="250"/>
      <c r="AO104" s="250"/>
      <c r="AP104" s="250"/>
      <c r="AQ104" s="250"/>
      <c r="AR104" s="250"/>
    </row>
    <row r="105" spans="26:44" ht="21" x14ac:dyDescent="0.15">
      <c r="Z105" s="222" ph="1"/>
      <c r="AN105" s="250"/>
      <c r="AO105" s="250"/>
      <c r="AP105" s="250"/>
      <c r="AQ105" s="250"/>
      <c r="AR105" s="250"/>
    </row>
    <row r="106" spans="26:44" x14ac:dyDescent="0.15">
      <c r="AN106" s="250"/>
      <c r="AO106" s="250"/>
      <c r="AP106" s="250"/>
      <c r="AQ106" s="250"/>
      <c r="AR106" s="250"/>
    </row>
    <row r="107" spans="26:44" ht="21" x14ac:dyDescent="0.15">
      <c r="Z107" s="222" ph="1"/>
      <c r="AN107" s="250"/>
      <c r="AO107" s="250"/>
      <c r="AP107" s="250"/>
      <c r="AQ107" s="250"/>
      <c r="AR107" s="250"/>
    </row>
    <row r="108" spans="26:44" ht="21" x14ac:dyDescent="0.15">
      <c r="Z108" s="222" ph="1"/>
      <c r="AN108" s="250"/>
      <c r="AO108" s="250"/>
      <c r="AP108" s="250"/>
      <c r="AQ108" s="250"/>
      <c r="AR108" s="250"/>
    </row>
    <row r="109" spans="26:44" x14ac:dyDescent="0.15">
      <c r="AN109" s="250"/>
      <c r="AO109" s="250"/>
      <c r="AP109" s="250"/>
      <c r="AQ109" s="250"/>
      <c r="AR109" s="250"/>
    </row>
    <row r="111" spans="26:44" ht="21" x14ac:dyDescent="0.15">
      <c r="Z111" s="222" ph="1"/>
    </row>
    <row r="112" spans="26:44" ht="21" x14ac:dyDescent="0.15">
      <c r="Z112" s="222" ph="1"/>
    </row>
    <row r="113" spans="26:26" ht="21" x14ac:dyDescent="0.15">
      <c r="Z113" s="222" ph="1"/>
    </row>
    <row r="115" spans="26:26" ht="21" x14ac:dyDescent="0.15">
      <c r="Z115" s="222" ph="1"/>
    </row>
    <row r="118" spans="26:26" ht="21" x14ac:dyDescent="0.15">
      <c r="Z118" s="222" ph="1"/>
    </row>
    <row r="119" spans="26:26" ht="21" x14ac:dyDescent="0.15">
      <c r="Z119" s="222" ph="1"/>
    </row>
    <row r="120" spans="26:26" ht="21" x14ac:dyDescent="0.15">
      <c r="Z120" s="222" ph="1"/>
    </row>
    <row r="121" spans="26:26" ht="21" x14ac:dyDescent="0.15">
      <c r="Z121" s="222" ph="1"/>
    </row>
    <row r="124" spans="26:26" ht="21" x14ac:dyDescent="0.15">
      <c r="Z124" s="222" ph="1"/>
    </row>
    <row r="125" spans="26:26" ht="21" x14ac:dyDescent="0.15">
      <c r="Z125" s="222" ph="1"/>
    </row>
    <row r="126" spans="26:26" ht="21" x14ac:dyDescent="0.15">
      <c r="Z126" s="222" ph="1"/>
    </row>
    <row r="127" spans="26:26" ht="21" x14ac:dyDescent="0.15">
      <c r="Z127" s="222" ph="1"/>
    </row>
    <row r="128" spans="26:26" ht="21" x14ac:dyDescent="0.15">
      <c r="Z128" s="222" ph="1"/>
    </row>
    <row r="129" spans="26:26" ht="21" x14ac:dyDescent="0.15">
      <c r="Z129" s="222" ph="1"/>
    </row>
    <row r="130" spans="26:26" ht="21" x14ac:dyDescent="0.15">
      <c r="Z130" s="222" ph="1"/>
    </row>
    <row r="133" spans="26:26" ht="21" x14ac:dyDescent="0.15">
      <c r="Z133" s="222" ph="1"/>
    </row>
    <row r="134" spans="26:26" ht="21" x14ac:dyDescent="0.15">
      <c r="Z134" s="222" ph="1"/>
    </row>
    <row r="135" spans="26:26" ht="21" x14ac:dyDescent="0.15">
      <c r="Z135" s="222" ph="1"/>
    </row>
    <row r="137" spans="26:26" ht="21" x14ac:dyDescent="0.15">
      <c r="Z137" s="222" ph="1"/>
    </row>
    <row r="140" spans="26:26" ht="21" x14ac:dyDescent="0.15">
      <c r="Z140" s="222" ph="1"/>
    </row>
    <row r="141" spans="26:26" ht="21" x14ac:dyDescent="0.15">
      <c r="Z141" s="222" ph="1"/>
    </row>
    <row r="142" spans="26:26" ht="21" x14ac:dyDescent="0.15">
      <c r="Z142" s="222" ph="1"/>
    </row>
    <row r="143" spans="26:26" ht="21" x14ac:dyDescent="0.15">
      <c r="Z143" s="222" ph="1"/>
    </row>
    <row r="146" spans="26:26" ht="21" x14ac:dyDescent="0.15">
      <c r="Z146" s="222" ph="1"/>
    </row>
    <row r="147" spans="26:26" ht="21" x14ac:dyDescent="0.15">
      <c r="Z147" s="222" ph="1"/>
    </row>
    <row r="148" spans="26:26" ht="21" x14ac:dyDescent="0.15">
      <c r="Z148" s="222" ph="1"/>
    </row>
    <row r="149" spans="26:26" ht="21" x14ac:dyDescent="0.15">
      <c r="Z149" s="222" ph="1"/>
    </row>
    <row r="150" spans="26:26" ht="21" x14ac:dyDescent="0.15">
      <c r="Z150" s="222" ph="1"/>
    </row>
    <row r="151" spans="26:26" ht="21" x14ac:dyDescent="0.15">
      <c r="Z151" s="222" ph="1"/>
    </row>
    <row r="152" spans="26:26" ht="21" x14ac:dyDescent="0.15">
      <c r="Z152" s="222" ph="1"/>
    </row>
    <row r="155" spans="26:26" ht="21" x14ac:dyDescent="0.15">
      <c r="Z155" s="222" ph="1"/>
    </row>
    <row r="156" spans="26:26" ht="21" x14ac:dyDescent="0.15">
      <c r="Z156" s="222" ph="1"/>
    </row>
    <row r="158" spans="26:26" ht="21" x14ac:dyDescent="0.15">
      <c r="Z158" s="222" ph="1"/>
    </row>
    <row r="159" spans="26:26" ht="21" x14ac:dyDescent="0.15">
      <c r="Z159" s="222" ph="1"/>
    </row>
    <row r="160" spans="26:26" ht="21" x14ac:dyDescent="0.15">
      <c r="Z160" s="222" ph="1"/>
    </row>
    <row r="162" spans="26:26" ht="21" x14ac:dyDescent="0.15">
      <c r="Z162" s="222" ph="1"/>
    </row>
    <row r="164" spans="26:26" ht="21" x14ac:dyDescent="0.15">
      <c r="Z164" s="222" ph="1"/>
    </row>
    <row r="166" spans="26:26" ht="21" x14ac:dyDescent="0.15">
      <c r="Z166" s="222" ph="1"/>
    </row>
    <row r="173" spans="26:26" ht="21" x14ac:dyDescent="0.15">
      <c r="Z173" s="222" ph="1"/>
    </row>
    <row r="178" spans="26:26" ht="21" x14ac:dyDescent="0.15">
      <c r="Z178" s="222" ph="1"/>
    </row>
    <row r="180" spans="26:26" ht="21" x14ac:dyDescent="0.15">
      <c r="Z180" s="222" ph="1"/>
    </row>
    <row r="183" spans="26:26" ht="21" x14ac:dyDescent="0.15">
      <c r="Z183" s="222" ph="1"/>
    </row>
    <row r="185" spans="26:26" ht="21" x14ac:dyDescent="0.15">
      <c r="Z185" s="222" ph="1"/>
    </row>
    <row r="187" spans="26:26" ht="21" x14ac:dyDescent="0.15">
      <c r="Z187" s="222" ph="1"/>
    </row>
    <row r="194" spans="26:26" ht="21" x14ac:dyDescent="0.15">
      <c r="Z194" s="222" ph="1"/>
    </row>
    <row r="199" spans="26:26" ht="21" x14ac:dyDescent="0.15">
      <c r="Z199" s="222" ph="1"/>
    </row>
    <row r="201" spans="26:26" ht="21" x14ac:dyDescent="0.15">
      <c r="Z201" s="222" ph="1"/>
    </row>
    <row r="202" spans="26:26" ht="21" x14ac:dyDescent="0.15">
      <c r="Z202" s="222" ph="1"/>
    </row>
    <row r="206" spans="26:26" ht="21" x14ac:dyDescent="0.15">
      <c r="Z206" s="222" ph="1"/>
    </row>
    <row r="208" spans="26:26" ht="21" x14ac:dyDescent="0.15">
      <c r="Z208" s="222" ph="1"/>
    </row>
    <row r="209" spans="26:26" ht="21" x14ac:dyDescent="0.15">
      <c r="Z209" s="222" ph="1"/>
    </row>
    <row r="212" spans="26:26" ht="21" x14ac:dyDescent="0.15">
      <c r="Z212" s="222" ph="1"/>
    </row>
    <row r="213" spans="26:26" ht="21" x14ac:dyDescent="0.15">
      <c r="Z213" s="222" ph="1"/>
    </row>
    <row r="214" spans="26:26" ht="21" x14ac:dyDescent="0.15">
      <c r="Z214" s="222" ph="1"/>
    </row>
    <row r="216" spans="26:26" ht="21" x14ac:dyDescent="0.15">
      <c r="Z216" s="222" ph="1"/>
    </row>
    <row r="219" spans="26:26" ht="21" x14ac:dyDescent="0.15">
      <c r="Z219" s="222" ph="1"/>
    </row>
    <row r="220" spans="26:26" ht="21" x14ac:dyDescent="0.15">
      <c r="Z220" s="222" ph="1"/>
    </row>
    <row r="221" spans="26:26" ht="21" x14ac:dyDescent="0.15">
      <c r="Z221" s="222" ph="1"/>
    </row>
    <row r="222" spans="26:26" ht="21" x14ac:dyDescent="0.15">
      <c r="Z222" s="222" ph="1"/>
    </row>
    <row r="225" spans="26:26" ht="21" x14ac:dyDescent="0.15">
      <c r="Z225" s="222" ph="1"/>
    </row>
    <row r="226" spans="26:26" ht="21" x14ac:dyDescent="0.15">
      <c r="Z226" s="222" ph="1"/>
    </row>
    <row r="227" spans="26:26" ht="21" x14ac:dyDescent="0.15">
      <c r="Z227" s="222" ph="1"/>
    </row>
    <row r="228" spans="26:26" ht="21" x14ac:dyDescent="0.15">
      <c r="Z228" s="222" ph="1"/>
    </row>
    <row r="229" spans="26:26" ht="21" x14ac:dyDescent="0.15">
      <c r="Z229" s="222" ph="1"/>
    </row>
    <row r="230" spans="26:26" ht="21" x14ac:dyDescent="0.15">
      <c r="Z230" s="222" ph="1"/>
    </row>
    <row r="231" spans="26:26" ht="21" x14ac:dyDescent="0.15">
      <c r="Z231" s="222" ph="1"/>
    </row>
    <row r="234" spans="26:26" ht="21" x14ac:dyDescent="0.15">
      <c r="Z234" s="222" ph="1"/>
    </row>
    <row r="238" spans="26:26" ht="21" x14ac:dyDescent="0.15">
      <c r="Z238" s="222" ph="1"/>
    </row>
    <row r="240" spans="26:26" ht="21" x14ac:dyDescent="0.15">
      <c r="Z240" s="222" ph="1"/>
    </row>
    <row r="241" spans="26:26" ht="21" x14ac:dyDescent="0.15">
      <c r="Z241" s="222" ph="1"/>
    </row>
    <row r="244" spans="26:26" ht="21" x14ac:dyDescent="0.15">
      <c r="Z244" s="222" ph="1"/>
    </row>
    <row r="245" spans="26:26" ht="21" x14ac:dyDescent="0.15">
      <c r="Z245" s="222" ph="1"/>
    </row>
    <row r="246" spans="26:26" ht="21" x14ac:dyDescent="0.15">
      <c r="Z246" s="222" ph="1"/>
    </row>
    <row r="248" spans="26:26" ht="21" x14ac:dyDescent="0.15">
      <c r="Z248" s="222" ph="1"/>
    </row>
    <row r="251" spans="26:26" ht="21" x14ac:dyDescent="0.15">
      <c r="Z251" s="222" ph="1"/>
    </row>
    <row r="252" spans="26:26" ht="21" x14ac:dyDescent="0.15">
      <c r="Z252" s="222" ph="1"/>
    </row>
    <row r="253" spans="26:26" ht="21" x14ac:dyDescent="0.15">
      <c r="Z253" s="222" ph="1"/>
    </row>
    <row r="254" spans="26:26" ht="21" x14ac:dyDescent="0.15">
      <c r="Z254" s="222" ph="1"/>
    </row>
    <row r="257" spans="26:26" ht="21" x14ac:dyDescent="0.15">
      <c r="Z257" s="222" ph="1"/>
    </row>
    <row r="258" spans="26:26" ht="21" x14ac:dyDescent="0.15">
      <c r="Z258" s="222" ph="1"/>
    </row>
    <row r="259" spans="26:26" ht="21" x14ac:dyDescent="0.15">
      <c r="Z259" s="222" ph="1"/>
    </row>
    <row r="260" spans="26:26" ht="21" x14ac:dyDescent="0.15">
      <c r="Z260" s="222" ph="1"/>
    </row>
    <row r="261" spans="26:26" ht="21" x14ac:dyDescent="0.15">
      <c r="Z261" s="222" ph="1"/>
    </row>
    <row r="262" spans="26:26" ht="21" x14ac:dyDescent="0.15">
      <c r="Z262" s="222" ph="1"/>
    </row>
    <row r="263" spans="26:26" ht="21" x14ac:dyDescent="0.15">
      <c r="Z263" s="222" ph="1"/>
    </row>
    <row r="266" spans="26:26" ht="21" x14ac:dyDescent="0.15">
      <c r="Z266" s="222" ph="1"/>
    </row>
    <row r="267" spans="26:26" ht="21" x14ac:dyDescent="0.15">
      <c r="Z267" s="222" ph="1"/>
    </row>
    <row r="268" spans="26:26" ht="21" x14ac:dyDescent="0.15">
      <c r="Z268" s="222" ph="1"/>
    </row>
    <row r="270" spans="26:26" ht="21" x14ac:dyDescent="0.15">
      <c r="Z270" s="222" ph="1"/>
    </row>
    <row r="273" spans="26:26" ht="21" x14ac:dyDescent="0.15">
      <c r="Z273" s="222" ph="1"/>
    </row>
    <row r="274" spans="26:26" ht="21" x14ac:dyDescent="0.15">
      <c r="Z274" s="222" ph="1"/>
    </row>
    <row r="275" spans="26:26" ht="21" x14ac:dyDescent="0.15">
      <c r="Z275" s="222" ph="1"/>
    </row>
    <row r="276" spans="26:26" ht="21" x14ac:dyDescent="0.15">
      <c r="Z276" s="222" ph="1"/>
    </row>
    <row r="279" spans="26:26" ht="21" x14ac:dyDescent="0.15">
      <c r="Z279" s="222" ph="1"/>
    </row>
    <row r="280" spans="26:26" ht="21" x14ac:dyDescent="0.15">
      <c r="Z280" s="222" ph="1"/>
    </row>
    <row r="281" spans="26:26" ht="21" x14ac:dyDescent="0.15">
      <c r="Z281" s="222" ph="1"/>
    </row>
    <row r="282" spans="26:26" ht="21" x14ac:dyDescent="0.15">
      <c r="Z282" s="222" ph="1"/>
    </row>
    <row r="283" spans="26:26" ht="21" x14ac:dyDescent="0.15">
      <c r="Z283" s="222" ph="1"/>
    </row>
    <row r="284" spans="26:26" ht="21" x14ac:dyDescent="0.15">
      <c r="Z284" s="222" ph="1"/>
    </row>
    <row r="285" spans="26:26" ht="21" x14ac:dyDescent="0.15">
      <c r="Z285" s="222" ph="1"/>
    </row>
    <row r="288" spans="26:26" ht="21" x14ac:dyDescent="0.15">
      <c r="Z288" s="222" ph="1"/>
    </row>
    <row r="289" spans="26:26" ht="21" x14ac:dyDescent="0.15">
      <c r="Z289" s="222" ph="1"/>
    </row>
    <row r="290" spans="26:26" ht="21" x14ac:dyDescent="0.15">
      <c r="Z290" s="222" ph="1"/>
    </row>
    <row r="291" spans="26:26" ht="21" x14ac:dyDescent="0.15">
      <c r="Z291" s="222" ph="1"/>
    </row>
    <row r="294" spans="26:26" ht="21" x14ac:dyDescent="0.15">
      <c r="Z294" s="222" ph="1"/>
    </row>
    <row r="295" spans="26:26" ht="21" x14ac:dyDescent="0.15">
      <c r="Z295" s="222" ph="1"/>
    </row>
    <row r="296" spans="26:26" ht="21" x14ac:dyDescent="0.15">
      <c r="Z296" s="222" ph="1"/>
    </row>
    <row r="297" spans="26:26" ht="21" x14ac:dyDescent="0.15">
      <c r="Z297" s="222" ph="1"/>
    </row>
    <row r="298" spans="26:26" ht="21" x14ac:dyDescent="0.15">
      <c r="Z298" s="222" ph="1"/>
    </row>
    <row r="299" spans="26:26" ht="21" x14ac:dyDescent="0.15">
      <c r="Z299" s="222" ph="1"/>
    </row>
    <row r="300" spans="26:26" ht="21" x14ac:dyDescent="0.15">
      <c r="Z300" s="222" ph="1"/>
    </row>
    <row r="303" spans="26:26" ht="21" x14ac:dyDescent="0.15">
      <c r="Z303" s="222" ph="1"/>
    </row>
    <row r="304" spans="26:26" ht="21" x14ac:dyDescent="0.15">
      <c r="Z304" s="222" ph="1"/>
    </row>
    <row r="305" spans="26:26" ht="21" x14ac:dyDescent="0.15">
      <c r="Z305" s="222" ph="1"/>
    </row>
    <row r="307" spans="26:26" ht="21" x14ac:dyDescent="0.15">
      <c r="Z307" s="222" ph="1"/>
    </row>
    <row r="310" spans="26:26" ht="21" x14ac:dyDescent="0.15">
      <c r="Z310" s="222" ph="1"/>
    </row>
    <row r="311" spans="26:26" ht="21" x14ac:dyDescent="0.15">
      <c r="Z311" s="222" ph="1"/>
    </row>
    <row r="312" spans="26:26" ht="21" x14ac:dyDescent="0.15">
      <c r="Z312" s="222" ph="1"/>
    </row>
    <row r="313" spans="26:26" ht="21" x14ac:dyDescent="0.15">
      <c r="Z313" s="222" ph="1"/>
    </row>
    <row r="316" spans="26:26" ht="21" x14ac:dyDescent="0.15">
      <c r="Z316" s="222" ph="1"/>
    </row>
    <row r="317" spans="26:26" ht="21" x14ac:dyDescent="0.15">
      <c r="Z317" s="222" ph="1"/>
    </row>
    <row r="318" spans="26:26" ht="21" x14ac:dyDescent="0.15">
      <c r="Z318" s="222" ph="1"/>
    </row>
    <row r="319" spans="26:26" ht="21" x14ac:dyDescent="0.15">
      <c r="Z319" s="222" ph="1"/>
    </row>
    <row r="320" spans="26:26" ht="21" x14ac:dyDescent="0.15">
      <c r="Z320" s="222" ph="1"/>
    </row>
    <row r="321" spans="26:26" ht="21" x14ac:dyDescent="0.15">
      <c r="Z321" s="222" ph="1"/>
    </row>
    <row r="322" spans="26:26" ht="21" x14ac:dyDescent="0.15">
      <c r="Z322" s="222" ph="1"/>
    </row>
    <row r="325" spans="26:26" ht="21" x14ac:dyDescent="0.15">
      <c r="Z325" s="222" ph="1"/>
    </row>
    <row r="326" spans="26:26" ht="21" x14ac:dyDescent="0.15">
      <c r="Z326" s="222" ph="1"/>
    </row>
    <row r="327" spans="26:26" ht="21" x14ac:dyDescent="0.15">
      <c r="Z327" s="222" ph="1"/>
    </row>
    <row r="328" spans="26:26" ht="21" x14ac:dyDescent="0.15">
      <c r="Z328" s="222" ph="1"/>
    </row>
    <row r="329" spans="26:26" ht="21" x14ac:dyDescent="0.15">
      <c r="Z329" s="222" ph="1"/>
    </row>
    <row r="330" spans="26:26" ht="21" x14ac:dyDescent="0.15">
      <c r="Z330" s="222" ph="1"/>
    </row>
    <row r="331" spans="26:26" ht="21" x14ac:dyDescent="0.15">
      <c r="Z331" s="222" ph="1"/>
    </row>
    <row r="332" spans="26:26" ht="21" x14ac:dyDescent="0.15">
      <c r="Z332" s="222" ph="1"/>
    </row>
    <row r="333" spans="26:26" ht="21" x14ac:dyDescent="0.15">
      <c r="Z333" s="222" ph="1"/>
    </row>
    <row r="336" spans="26:26" ht="21" x14ac:dyDescent="0.15">
      <c r="Z336" s="222" ph="1"/>
    </row>
    <row r="337" spans="26:26" ht="21" x14ac:dyDescent="0.15">
      <c r="Z337" s="222" ph="1"/>
    </row>
    <row r="338" spans="26:26" ht="21" x14ac:dyDescent="0.15">
      <c r="Z338" s="222" ph="1"/>
    </row>
    <row r="339" spans="26:26" ht="21" x14ac:dyDescent="0.15">
      <c r="Z339" s="222" ph="1"/>
    </row>
    <row r="342" spans="26:26" ht="21" x14ac:dyDescent="0.15">
      <c r="Z342" s="222" ph="1"/>
    </row>
    <row r="343" spans="26:26" ht="21" x14ac:dyDescent="0.15">
      <c r="Z343" s="222" ph="1"/>
    </row>
    <row r="344" spans="26:26" ht="21" x14ac:dyDescent="0.15">
      <c r="Z344" s="222" ph="1"/>
    </row>
    <row r="345" spans="26:26" ht="21" x14ac:dyDescent="0.15">
      <c r="Z345" s="222" ph="1"/>
    </row>
    <row r="346" spans="26:26" ht="21" x14ac:dyDescent="0.15">
      <c r="Z346" s="222" ph="1"/>
    </row>
    <row r="347" spans="26:26" ht="21" x14ac:dyDescent="0.15">
      <c r="Z347" s="222" ph="1"/>
    </row>
    <row r="348" spans="26:26" ht="21" x14ac:dyDescent="0.15">
      <c r="Z348" s="222" ph="1"/>
    </row>
    <row r="351" spans="26:26" ht="21" x14ac:dyDescent="0.15">
      <c r="Z351" s="222" ph="1"/>
    </row>
    <row r="352" spans="26:26" ht="21" x14ac:dyDescent="0.15">
      <c r="Z352" s="222" ph="1"/>
    </row>
    <row r="353" spans="26:26" ht="21" x14ac:dyDescent="0.15">
      <c r="Z353" s="222" ph="1"/>
    </row>
    <row r="355" spans="26:26" ht="21" x14ac:dyDescent="0.15">
      <c r="Z355" s="222" ph="1"/>
    </row>
    <row r="358" spans="26:26" ht="21" x14ac:dyDescent="0.15">
      <c r="Z358" s="222" ph="1"/>
    </row>
    <row r="359" spans="26:26" ht="21" x14ac:dyDescent="0.15">
      <c r="Z359" s="222" ph="1"/>
    </row>
    <row r="360" spans="26:26" ht="21" x14ac:dyDescent="0.15">
      <c r="Z360" s="222" ph="1"/>
    </row>
    <row r="361" spans="26:26" ht="21" x14ac:dyDescent="0.15">
      <c r="Z361" s="222" ph="1"/>
    </row>
    <row r="364" spans="26:26" ht="21" x14ac:dyDescent="0.15">
      <c r="Z364" s="222" ph="1"/>
    </row>
    <row r="365" spans="26:26" ht="21" x14ac:dyDescent="0.15">
      <c r="Z365" s="222" ph="1"/>
    </row>
    <row r="366" spans="26:26" ht="21" x14ac:dyDescent="0.15">
      <c r="Z366" s="222" ph="1"/>
    </row>
    <row r="367" spans="26:26" ht="21" x14ac:dyDescent="0.15">
      <c r="Z367" s="222" ph="1"/>
    </row>
    <row r="368" spans="26:26" ht="21" x14ac:dyDescent="0.15">
      <c r="Z368" s="222" ph="1"/>
    </row>
    <row r="369" spans="26:26" ht="21" x14ac:dyDescent="0.15">
      <c r="Z369" s="222" ph="1"/>
    </row>
    <row r="370" spans="26:26" ht="21" x14ac:dyDescent="0.15">
      <c r="Z370" s="222" ph="1"/>
    </row>
    <row r="373" spans="26:26" ht="21" x14ac:dyDescent="0.15">
      <c r="Z373" s="222" ph="1"/>
    </row>
    <row r="374" spans="26:26" ht="21" x14ac:dyDescent="0.15">
      <c r="Z374" s="222" ph="1"/>
    </row>
    <row r="375" spans="26:26" ht="21" x14ac:dyDescent="0.15">
      <c r="Z375" s="222" ph="1"/>
    </row>
    <row r="376" spans="26:26" ht="21" x14ac:dyDescent="0.15">
      <c r="Z376" s="222" ph="1"/>
    </row>
    <row r="377" spans="26:26" ht="21" x14ac:dyDescent="0.15">
      <c r="Z377" s="222" ph="1"/>
    </row>
    <row r="380" spans="26:26" ht="21" x14ac:dyDescent="0.15">
      <c r="Z380" s="222" ph="1"/>
    </row>
    <row r="383" spans="26:26" ht="21" x14ac:dyDescent="0.15">
      <c r="Z383" s="222" ph="1"/>
    </row>
    <row r="384" spans="26:26" ht="21" x14ac:dyDescent="0.15">
      <c r="Z384" s="222" ph="1"/>
    </row>
    <row r="385" spans="26:26" ht="21" x14ac:dyDescent="0.15">
      <c r="Z385" s="222" ph="1"/>
    </row>
    <row r="386" spans="26:26" ht="21" x14ac:dyDescent="0.15">
      <c r="Z386" s="222" ph="1"/>
    </row>
    <row r="387" spans="26:26" ht="21" x14ac:dyDescent="0.15">
      <c r="Z387" s="222" ph="1"/>
    </row>
    <row r="390" spans="26:26" ht="21" x14ac:dyDescent="0.15">
      <c r="Z390" s="222" ph="1"/>
    </row>
    <row r="393" spans="26:26" ht="21" x14ac:dyDescent="0.15">
      <c r="Z393" s="222" ph="1"/>
    </row>
    <row r="394" spans="26:26" ht="21" x14ac:dyDescent="0.15">
      <c r="Z394" s="222" ph="1"/>
    </row>
    <row r="395" spans="26:26" ht="21" x14ac:dyDescent="0.15">
      <c r="Z395" s="222" ph="1"/>
    </row>
    <row r="396" spans="26:26" ht="21" x14ac:dyDescent="0.15">
      <c r="Z396" s="222" ph="1"/>
    </row>
    <row r="397" spans="26:26" ht="21" x14ac:dyDescent="0.15">
      <c r="Z397" s="222" ph="1"/>
    </row>
    <row r="400" spans="26:26" ht="21" x14ac:dyDescent="0.15">
      <c r="Z400" s="222" ph="1"/>
    </row>
    <row r="403" spans="26:26" ht="21" x14ac:dyDescent="0.15">
      <c r="Z403" s="222" ph="1"/>
    </row>
    <row r="404" spans="26:26" ht="21" x14ac:dyDescent="0.15">
      <c r="Z404" s="222" ph="1"/>
    </row>
    <row r="405" spans="26:26" ht="21" x14ac:dyDescent="0.15">
      <c r="Z405" s="222" ph="1"/>
    </row>
    <row r="406" spans="26:26" ht="21" x14ac:dyDescent="0.15">
      <c r="Z406" s="222" ph="1"/>
    </row>
    <row r="407" spans="26:26" ht="21" x14ac:dyDescent="0.15">
      <c r="Z407" s="222" ph="1"/>
    </row>
    <row r="409" spans="26:26" ht="21" x14ac:dyDescent="0.15">
      <c r="Z409" s="222" ph="1"/>
    </row>
    <row r="410" spans="26:26" ht="21" x14ac:dyDescent="0.15">
      <c r="Z410" s="222" ph="1"/>
    </row>
    <row r="411" spans="26:26" ht="21" x14ac:dyDescent="0.15">
      <c r="Z411" s="222" ph="1"/>
    </row>
    <row r="413" spans="26:26" ht="21" x14ac:dyDescent="0.15">
      <c r="Z413" s="222" ph="1"/>
    </row>
    <row r="416" spans="26:26" ht="21" x14ac:dyDescent="0.15">
      <c r="Z416" s="222" ph="1"/>
    </row>
    <row r="417" spans="26:26" ht="21" x14ac:dyDescent="0.15">
      <c r="Z417" s="222" ph="1"/>
    </row>
    <row r="418" spans="26:26" ht="21" x14ac:dyDescent="0.15">
      <c r="Z418" s="222" ph="1"/>
    </row>
    <row r="419" spans="26:26" ht="21" x14ac:dyDescent="0.15">
      <c r="Z419" s="222" ph="1"/>
    </row>
    <row r="420" spans="26:26" ht="21" x14ac:dyDescent="0.15">
      <c r="Z420" s="222" ph="1"/>
    </row>
    <row r="421" spans="26:26" ht="21" x14ac:dyDescent="0.15">
      <c r="Z421" s="222" ph="1"/>
    </row>
    <row r="422" spans="26:26" ht="21" x14ac:dyDescent="0.15">
      <c r="Z422" s="222" ph="1"/>
    </row>
    <row r="425" spans="26:26" ht="21" x14ac:dyDescent="0.15">
      <c r="Z425" s="222" ph="1"/>
    </row>
    <row r="427" spans="26:26" ht="21" x14ac:dyDescent="0.15">
      <c r="Z427" s="222" ph="1"/>
    </row>
    <row r="428" spans="26:26" ht="21" x14ac:dyDescent="0.15">
      <c r="Z428" s="222" ph="1"/>
    </row>
    <row r="429" spans="26:26" ht="21" x14ac:dyDescent="0.15">
      <c r="Z429" s="222" ph="1"/>
    </row>
    <row r="430" spans="26:26" ht="21" x14ac:dyDescent="0.15">
      <c r="Z430" s="222" ph="1"/>
    </row>
    <row r="432" spans="26:26" ht="21" x14ac:dyDescent="0.15">
      <c r="Z432" s="222" ph="1"/>
    </row>
    <row r="433" spans="26:26" ht="21" x14ac:dyDescent="0.15">
      <c r="Z433" s="222" ph="1"/>
    </row>
    <row r="436" spans="26:26" ht="21" x14ac:dyDescent="0.15">
      <c r="Z436" s="222" ph="1"/>
    </row>
    <row r="437" spans="26:26" ht="21" x14ac:dyDescent="0.15">
      <c r="Z437" s="222" ph="1"/>
    </row>
    <row r="438" spans="26:26" ht="21" x14ac:dyDescent="0.15">
      <c r="Z438" s="222" ph="1"/>
    </row>
    <row r="439" spans="26:26" ht="21" x14ac:dyDescent="0.15">
      <c r="Z439" s="222" ph="1"/>
    </row>
    <row r="440" spans="26:26" ht="21" x14ac:dyDescent="0.15">
      <c r="Z440" s="222" ph="1"/>
    </row>
    <row r="443" spans="26:26" ht="21" x14ac:dyDescent="0.15">
      <c r="Z443" s="222" ph="1"/>
    </row>
    <row r="446" spans="26:26" ht="21" x14ac:dyDescent="0.15">
      <c r="Z446" s="222" ph="1"/>
    </row>
    <row r="447" spans="26:26" ht="21" x14ac:dyDescent="0.15">
      <c r="Z447" s="222" ph="1"/>
    </row>
    <row r="448" spans="26:26" ht="21" x14ac:dyDescent="0.15">
      <c r="Z448" s="222" ph="1"/>
    </row>
    <row r="449" spans="26:26" ht="21" x14ac:dyDescent="0.15">
      <c r="Z449" s="222" ph="1"/>
    </row>
    <row r="450" spans="26:26" ht="21" x14ac:dyDescent="0.15">
      <c r="Z450" s="222" ph="1"/>
    </row>
    <row r="453" spans="26:26" ht="21" x14ac:dyDescent="0.15">
      <c r="Z453" s="222" ph="1"/>
    </row>
    <row r="456" spans="26:26" ht="21" x14ac:dyDescent="0.15">
      <c r="Z456" s="222" ph="1"/>
    </row>
    <row r="457" spans="26:26" ht="21" x14ac:dyDescent="0.15">
      <c r="Z457" s="222" ph="1"/>
    </row>
    <row r="458" spans="26:26" ht="21" x14ac:dyDescent="0.15">
      <c r="Z458" s="222" ph="1"/>
    </row>
    <row r="459" spans="26:26" ht="21" x14ac:dyDescent="0.15">
      <c r="Z459" s="222" ph="1"/>
    </row>
    <row r="460" spans="26:26" ht="21" x14ac:dyDescent="0.15">
      <c r="Z460" s="222" ph="1"/>
    </row>
    <row r="463" spans="26:26" ht="21" x14ac:dyDescent="0.15">
      <c r="Z463" s="222" ph="1"/>
    </row>
    <row r="466" spans="26:26" ht="21" x14ac:dyDescent="0.15">
      <c r="Z466" s="222" ph="1"/>
    </row>
    <row r="467" spans="26:26" ht="21" x14ac:dyDescent="0.15">
      <c r="Z467" s="222" ph="1"/>
    </row>
    <row r="468" spans="26:26" ht="21" x14ac:dyDescent="0.15">
      <c r="Z468" s="222" ph="1"/>
    </row>
    <row r="469" spans="26:26" ht="21" x14ac:dyDescent="0.15">
      <c r="Z469" s="222" ph="1"/>
    </row>
    <row r="470" spans="26:26" ht="21" x14ac:dyDescent="0.15">
      <c r="Z470" s="222" ph="1"/>
    </row>
    <row r="472" spans="26:26" ht="21" x14ac:dyDescent="0.15">
      <c r="Z472" s="222" ph="1"/>
    </row>
    <row r="473" spans="26:26" ht="21" x14ac:dyDescent="0.15">
      <c r="Z473" s="222" ph="1"/>
    </row>
    <row r="474" spans="26:26" ht="21" x14ac:dyDescent="0.15">
      <c r="Z474" s="222" ph="1"/>
    </row>
    <row r="476" spans="26:26" ht="21" x14ac:dyDescent="0.15">
      <c r="Z476" s="222" ph="1"/>
    </row>
    <row r="479" spans="26:26" ht="21" x14ac:dyDescent="0.15">
      <c r="Z479" s="222" ph="1"/>
    </row>
    <row r="480" spans="26:26" ht="21" x14ac:dyDescent="0.15">
      <c r="Z480" s="222" ph="1"/>
    </row>
    <row r="481" spans="26:26" ht="21" x14ac:dyDescent="0.15">
      <c r="Z481" s="222" ph="1"/>
    </row>
    <row r="482" spans="26:26" ht="21" x14ac:dyDescent="0.15">
      <c r="Z482" s="222" ph="1"/>
    </row>
    <row r="483" spans="26:26" ht="21" x14ac:dyDescent="0.15">
      <c r="Z483" s="222" ph="1"/>
    </row>
    <row r="484" spans="26:26" ht="21" x14ac:dyDescent="0.15">
      <c r="Z484" s="222" ph="1"/>
    </row>
    <row r="485" spans="26:26" ht="21" x14ac:dyDescent="0.15">
      <c r="Z485" s="222" ph="1"/>
    </row>
    <row r="488" spans="26:26" ht="21" x14ac:dyDescent="0.15">
      <c r="Z488" s="222" ph="1"/>
    </row>
    <row r="490" spans="26:26" ht="21" x14ac:dyDescent="0.15">
      <c r="Z490" s="222" ph="1"/>
    </row>
    <row r="491" spans="26:26" ht="21" x14ac:dyDescent="0.15">
      <c r="Z491" s="222" ph="1"/>
    </row>
    <row r="492" spans="26:26" ht="21" x14ac:dyDescent="0.15">
      <c r="Z492" s="222" ph="1"/>
    </row>
    <row r="493" spans="26:26" ht="21" x14ac:dyDescent="0.15">
      <c r="Z493" s="222" ph="1"/>
    </row>
    <row r="495" spans="26:26" ht="21" x14ac:dyDescent="0.15">
      <c r="Z495" s="222" ph="1"/>
    </row>
    <row r="496" spans="26:26" ht="21" x14ac:dyDescent="0.15">
      <c r="Z496" s="222" ph="1"/>
    </row>
    <row r="498" spans="26:26" ht="21" x14ac:dyDescent="0.15">
      <c r="Z498" s="222" ph="1"/>
    </row>
    <row r="499" spans="26:26" ht="21" x14ac:dyDescent="0.15">
      <c r="Z499" s="222" ph="1"/>
    </row>
    <row r="500" spans="26:26" ht="21" x14ac:dyDescent="0.15">
      <c r="Z500" s="222" ph="1"/>
    </row>
    <row r="502" spans="26:26" ht="21" x14ac:dyDescent="0.15">
      <c r="Z502" s="222" ph="1"/>
    </row>
    <row r="505" spans="26:26" ht="21" x14ac:dyDescent="0.15">
      <c r="Z505" s="222" ph="1"/>
    </row>
    <row r="506" spans="26:26" ht="21" x14ac:dyDescent="0.15">
      <c r="Z506" s="222" ph="1"/>
    </row>
    <row r="507" spans="26:26" ht="21" x14ac:dyDescent="0.15">
      <c r="Z507" s="222" ph="1"/>
    </row>
    <row r="508" spans="26:26" ht="21" x14ac:dyDescent="0.15">
      <c r="Z508" s="222" ph="1"/>
    </row>
    <row r="509" spans="26:26" ht="21" x14ac:dyDescent="0.15">
      <c r="Z509" s="222" ph="1"/>
    </row>
    <row r="510" spans="26:26" ht="21" x14ac:dyDescent="0.15">
      <c r="Z510" s="222" ph="1"/>
    </row>
    <row r="511" spans="26:26" ht="21" x14ac:dyDescent="0.15">
      <c r="Z511" s="222" ph="1"/>
    </row>
    <row r="514" spans="26:26" ht="21" x14ac:dyDescent="0.15">
      <c r="Z514" s="222" ph="1"/>
    </row>
    <row r="516" spans="26:26" ht="21" x14ac:dyDescent="0.15">
      <c r="Z516" s="222" ph="1"/>
    </row>
    <row r="517" spans="26:26" ht="21" x14ac:dyDescent="0.15">
      <c r="Z517" s="222" ph="1"/>
    </row>
    <row r="518" spans="26:26" ht="21" x14ac:dyDescent="0.15">
      <c r="Z518" s="222" ph="1"/>
    </row>
    <row r="519" spans="26:26" ht="21" x14ac:dyDescent="0.15">
      <c r="Z519" s="222" ph="1"/>
    </row>
    <row r="521" spans="26:26" ht="21" x14ac:dyDescent="0.15">
      <c r="Z521" s="222" ph="1"/>
    </row>
    <row r="522" spans="26:26" ht="21" x14ac:dyDescent="0.15">
      <c r="Z522" s="222" ph="1"/>
    </row>
    <row r="524" spans="26:26" ht="21" x14ac:dyDescent="0.15">
      <c r="Z524" s="222" ph="1"/>
    </row>
    <row r="526" spans="26:26" ht="21" x14ac:dyDescent="0.15">
      <c r="Z526" s="222" ph="1"/>
    </row>
    <row r="527" spans="26:26" ht="21" x14ac:dyDescent="0.15">
      <c r="Z527" s="222" ph="1"/>
    </row>
    <row r="528" spans="26:26" ht="21" x14ac:dyDescent="0.15">
      <c r="Z528" s="222" ph="1"/>
    </row>
    <row r="529" spans="26:26" ht="21" x14ac:dyDescent="0.15">
      <c r="Z529" s="222" ph="1"/>
    </row>
    <row r="531" spans="26:26" ht="21" x14ac:dyDescent="0.15">
      <c r="Z531" s="222" ph="1"/>
    </row>
    <row r="532" spans="26:26" ht="21" x14ac:dyDescent="0.15">
      <c r="Z532" s="222" ph="1"/>
    </row>
    <row r="533" spans="26:26" ht="21" x14ac:dyDescent="0.15">
      <c r="Z533" s="222" ph="1"/>
    </row>
    <row r="534" spans="26:26" ht="21" x14ac:dyDescent="0.15">
      <c r="Z534" s="222" ph="1"/>
    </row>
    <row r="536" spans="26:26" ht="21" x14ac:dyDescent="0.15">
      <c r="Z536" s="222" ph="1"/>
    </row>
    <row r="537" spans="26:26" ht="21" x14ac:dyDescent="0.15">
      <c r="Z537" s="222" ph="1"/>
    </row>
    <row r="539" spans="26:26" ht="21" x14ac:dyDescent="0.15">
      <c r="Z539" s="222" ph="1"/>
    </row>
    <row r="541" spans="26:26" ht="21" x14ac:dyDescent="0.15">
      <c r="Z541" s="222" ph="1"/>
    </row>
    <row r="542" spans="26:26" ht="21" x14ac:dyDescent="0.15">
      <c r="Z542" s="222" ph="1"/>
    </row>
    <row r="543" spans="26:26" ht="21" x14ac:dyDescent="0.15">
      <c r="Z543" s="222" ph="1"/>
    </row>
    <row r="545" spans="26:26" ht="21" x14ac:dyDescent="0.15">
      <c r="Z545" s="222" ph="1"/>
    </row>
    <row r="548" spans="26:26" ht="21" x14ac:dyDescent="0.15">
      <c r="Z548" s="222" ph="1"/>
    </row>
    <row r="549" spans="26:26" ht="21" x14ac:dyDescent="0.15">
      <c r="Z549" s="222" ph="1"/>
    </row>
    <row r="550" spans="26:26" ht="21" x14ac:dyDescent="0.15">
      <c r="Z550" s="222" ph="1"/>
    </row>
    <row r="551" spans="26:26" ht="21" x14ac:dyDescent="0.15">
      <c r="Z551" s="222" ph="1"/>
    </row>
    <row r="552" spans="26:26" ht="21" x14ac:dyDescent="0.15">
      <c r="Z552" s="222" ph="1"/>
    </row>
    <row r="554" spans="26:26" ht="21" x14ac:dyDescent="0.15">
      <c r="Z554" s="222" ph="1"/>
    </row>
    <row r="555" spans="26:26" ht="21" x14ac:dyDescent="0.15">
      <c r="Z555" s="222" ph="1"/>
    </row>
    <row r="556" spans="26:26" ht="21" x14ac:dyDescent="0.15">
      <c r="Z556" s="222" ph="1"/>
    </row>
    <row r="558" spans="26:26" ht="21" x14ac:dyDescent="0.15">
      <c r="Z558" s="222" ph="1"/>
    </row>
    <row r="561" spans="26:26" ht="21" x14ac:dyDescent="0.15">
      <c r="Z561" s="222" ph="1"/>
    </row>
    <row r="562" spans="26:26" ht="21" x14ac:dyDescent="0.15">
      <c r="Z562" s="222" ph="1"/>
    </row>
    <row r="563" spans="26:26" ht="21" x14ac:dyDescent="0.15">
      <c r="Z563" s="222" ph="1"/>
    </row>
    <row r="564" spans="26:26" ht="21" x14ac:dyDescent="0.15">
      <c r="Z564" s="222" ph="1"/>
    </row>
    <row r="565" spans="26:26" ht="21" x14ac:dyDescent="0.15">
      <c r="Z565" s="222" ph="1"/>
    </row>
    <row r="566" spans="26:26" ht="21" x14ac:dyDescent="0.15">
      <c r="Z566" s="222" ph="1"/>
    </row>
    <row r="567" spans="26:26" ht="21" x14ac:dyDescent="0.15">
      <c r="Z567" s="222" ph="1"/>
    </row>
    <row r="570" spans="26:26" ht="21" x14ac:dyDescent="0.15">
      <c r="Z570" s="222" ph="1"/>
    </row>
    <row r="572" spans="26:26" ht="21" x14ac:dyDescent="0.15">
      <c r="Z572" s="222" ph="1"/>
    </row>
    <row r="573" spans="26:26" ht="21" x14ac:dyDescent="0.15">
      <c r="Z573" s="222" ph="1"/>
    </row>
    <row r="574" spans="26:26" ht="21" x14ac:dyDescent="0.15">
      <c r="Z574" s="222" ph="1"/>
    </row>
    <row r="575" spans="26:26" ht="21" x14ac:dyDescent="0.15">
      <c r="Z575" s="222" ph="1"/>
    </row>
    <row r="577" spans="26:26" ht="21" x14ac:dyDescent="0.15">
      <c r="Z577" s="222" ph="1"/>
    </row>
    <row r="578" spans="26:26" ht="21" x14ac:dyDescent="0.15">
      <c r="Z578" s="222" ph="1"/>
    </row>
    <row r="580" spans="26:26" ht="21" x14ac:dyDescent="0.15">
      <c r="Z580" s="222" ph="1"/>
    </row>
    <row r="581" spans="26:26" ht="21" x14ac:dyDescent="0.15">
      <c r="Z581" s="222" ph="1"/>
    </row>
    <row r="582" spans="26:26" ht="21" x14ac:dyDescent="0.15">
      <c r="Z582" s="222" ph="1"/>
    </row>
    <row r="584" spans="26:26" ht="21" x14ac:dyDescent="0.15">
      <c r="Z584" s="222" ph="1"/>
    </row>
    <row r="587" spans="26:26" ht="21" x14ac:dyDescent="0.15">
      <c r="Z587" s="222" ph="1"/>
    </row>
    <row r="588" spans="26:26" ht="21" x14ac:dyDescent="0.15">
      <c r="Z588" s="222" ph="1"/>
    </row>
    <row r="589" spans="26:26" ht="21" x14ac:dyDescent="0.15">
      <c r="Z589" s="222" ph="1"/>
    </row>
    <row r="590" spans="26:26" ht="21" x14ac:dyDescent="0.15">
      <c r="Z590" s="222" ph="1"/>
    </row>
    <row r="591" spans="26:26" ht="21" x14ac:dyDescent="0.15">
      <c r="Z591" s="222" ph="1"/>
    </row>
    <row r="592" spans="26:26" ht="21" x14ac:dyDescent="0.15">
      <c r="Z592" s="222" ph="1"/>
    </row>
    <row r="593" spans="26:26" ht="21" x14ac:dyDescent="0.15">
      <c r="Z593" s="222" ph="1"/>
    </row>
    <row r="596" spans="26:26" ht="21" x14ac:dyDescent="0.15">
      <c r="Z596" s="222" ph="1"/>
    </row>
    <row r="598" spans="26:26" ht="21" x14ac:dyDescent="0.15">
      <c r="Z598" s="222" ph="1"/>
    </row>
    <row r="599" spans="26:26" ht="21" x14ac:dyDescent="0.15">
      <c r="Z599" s="222" ph="1"/>
    </row>
    <row r="600" spans="26:26" ht="21" x14ac:dyDescent="0.15">
      <c r="Z600" s="222" ph="1"/>
    </row>
    <row r="601" spans="26:26" ht="21" x14ac:dyDescent="0.15">
      <c r="Z601" s="222" ph="1"/>
    </row>
    <row r="603" spans="26:26" ht="21" x14ac:dyDescent="0.15">
      <c r="Z603" s="222" ph="1"/>
    </row>
    <row r="604" spans="26:26" ht="21" x14ac:dyDescent="0.15">
      <c r="Z604" s="222" ph="1"/>
    </row>
    <row r="606" spans="26:26" ht="21" x14ac:dyDescent="0.15">
      <c r="Z606" s="222" ph="1"/>
    </row>
    <row r="608" spans="26:26" ht="21" x14ac:dyDescent="0.15">
      <c r="Z608" s="222" ph="1"/>
    </row>
    <row r="609" spans="26:26" ht="21" x14ac:dyDescent="0.15">
      <c r="Z609" s="222" ph="1"/>
    </row>
    <row r="610" spans="26:26" ht="21" x14ac:dyDescent="0.15">
      <c r="Z610" s="222" ph="1"/>
    </row>
    <row r="611" spans="26:26" ht="21" x14ac:dyDescent="0.15">
      <c r="Z611" s="222" ph="1"/>
    </row>
    <row r="613" spans="26:26" ht="21" x14ac:dyDescent="0.15">
      <c r="Z613" s="222" ph="1"/>
    </row>
    <row r="614" spans="26:26" ht="21" x14ac:dyDescent="0.15">
      <c r="Z614" s="222" ph="1"/>
    </row>
    <row r="615" spans="26:26" ht="21" x14ac:dyDescent="0.15">
      <c r="Z615" s="222" ph="1"/>
    </row>
    <row r="616" spans="26:26" ht="21" x14ac:dyDescent="0.15">
      <c r="Z616" s="222" ph="1"/>
    </row>
    <row r="618" spans="26:26" ht="21" x14ac:dyDescent="0.15">
      <c r="Z618" s="222" ph="1"/>
    </row>
    <row r="619" spans="26:26" ht="21" x14ac:dyDescent="0.15">
      <c r="Z619" s="222" ph="1"/>
    </row>
    <row r="621" spans="26:26" ht="21" x14ac:dyDescent="0.15">
      <c r="Z621" s="222" ph="1"/>
    </row>
    <row r="623" spans="26:26" ht="21" x14ac:dyDescent="0.15">
      <c r="Z623" s="222" ph="1"/>
    </row>
    <row r="624" spans="26:26" ht="21" x14ac:dyDescent="0.15">
      <c r="Z624" s="222" ph="1"/>
    </row>
    <row r="625" spans="26:26" ht="21" x14ac:dyDescent="0.15">
      <c r="Z625" s="222" ph="1"/>
    </row>
    <row r="627" spans="26:26" ht="21" x14ac:dyDescent="0.15">
      <c r="Z627" s="222" ph="1"/>
    </row>
    <row r="628" spans="26:26" ht="21" x14ac:dyDescent="0.15">
      <c r="Z628" s="222" ph="1"/>
    </row>
    <row r="629" spans="26:26" ht="21" x14ac:dyDescent="0.15">
      <c r="Z629" s="222" ph="1"/>
    </row>
    <row r="630" spans="26:26" ht="21" x14ac:dyDescent="0.15">
      <c r="Z630" s="222" ph="1"/>
    </row>
    <row r="631" spans="26:26" ht="21" x14ac:dyDescent="0.15">
      <c r="Z631" s="222" ph="1"/>
    </row>
    <row r="632" spans="26:26" ht="21" x14ac:dyDescent="0.15">
      <c r="Z632" s="222" ph="1"/>
    </row>
    <row r="633" spans="26:26" ht="21" x14ac:dyDescent="0.15">
      <c r="Z633" s="222" ph="1"/>
    </row>
    <row r="634" spans="26:26" ht="21" x14ac:dyDescent="0.15">
      <c r="Z634" s="222" ph="1"/>
    </row>
    <row r="636" spans="26:26" ht="21" x14ac:dyDescent="0.15">
      <c r="Z636" s="222" ph="1"/>
    </row>
    <row r="637" spans="26:26" ht="21" x14ac:dyDescent="0.15">
      <c r="Z637" s="222" ph="1"/>
    </row>
    <row r="638" spans="26:26" ht="21" x14ac:dyDescent="0.15">
      <c r="Z638" s="222" ph="1"/>
    </row>
    <row r="639" spans="26:26" ht="21" x14ac:dyDescent="0.15">
      <c r="Z639" s="222" ph="1"/>
    </row>
    <row r="640" spans="26:26" ht="21" x14ac:dyDescent="0.15">
      <c r="Z640" s="222" ph="1"/>
    </row>
    <row r="641" spans="26:26" ht="21" x14ac:dyDescent="0.15">
      <c r="Z641" s="222" ph="1"/>
    </row>
    <row r="642" spans="26:26" ht="21" x14ac:dyDescent="0.15">
      <c r="Z642" s="222" ph="1"/>
    </row>
    <row r="643" spans="26:26" ht="21" x14ac:dyDescent="0.15">
      <c r="Z643" s="222" ph="1"/>
    </row>
    <row r="645" spans="26:26" ht="21" x14ac:dyDescent="0.15">
      <c r="Z645" s="222" ph="1"/>
    </row>
    <row r="646" spans="26:26" ht="21" x14ac:dyDescent="0.15">
      <c r="Z646" s="222" ph="1"/>
    </row>
    <row r="647" spans="26:26" ht="21" x14ac:dyDescent="0.15">
      <c r="Z647" s="222" ph="1"/>
    </row>
    <row r="648" spans="26:26" ht="21" x14ac:dyDescent="0.15">
      <c r="Z648" s="222" ph="1"/>
    </row>
    <row r="649" spans="26:26" ht="21" x14ac:dyDescent="0.15">
      <c r="Z649" s="222" ph="1"/>
    </row>
    <row r="652" spans="26:26" ht="21" x14ac:dyDescent="0.15">
      <c r="Z652" s="222" ph="1"/>
    </row>
    <row r="654" spans="26:26" ht="21" x14ac:dyDescent="0.15">
      <c r="Z654" s="222" ph="1"/>
    </row>
    <row r="655" spans="26:26" ht="21" x14ac:dyDescent="0.15">
      <c r="Z655" s="222" ph="1"/>
    </row>
    <row r="656" spans="26:26" ht="21" x14ac:dyDescent="0.15">
      <c r="Z656" s="222" ph="1"/>
    </row>
    <row r="657" spans="26:26" ht="21" x14ac:dyDescent="0.15">
      <c r="Z657" s="222" ph="1"/>
    </row>
    <row r="659" spans="26:26" ht="21" x14ac:dyDescent="0.15">
      <c r="Z659" s="222" ph="1"/>
    </row>
    <row r="660" spans="26:26" ht="21" x14ac:dyDescent="0.15">
      <c r="Z660" s="222" ph="1"/>
    </row>
    <row r="662" spans="26:26" ht="21" x14ac:dyDescent="0.15">
      <c r="Z662" s="222" ph="1"/>
    </row>
    <row r="664" spans="26:26" ht="21" x14ac:dyDescent="0.15">
      <c r="Z664" s="222" ph="1"/>
    </row>
    <row r="665" spans="26:26" ht="21" x14ac:dyDescent="0.15">
      <c r="Z665" s="222" ph="1"/>
    </row>
    <row r="666" spans="26:26" ht="21" x14ac:dyDescent="0.15">
      <c r="Z666" s="222" ph="1"/>
    </row>
    <row r="667" spans="26:26" ht="21" x14ac:dyDescent="0.15">
      <c r="Z667" s="222" ph="1"/>
    </row>
    <row r="669" spans="26:26" ht="21" x14ac:dyDescent="0.15">
      <c r="Z669" s="222" ph="1"/>
    </row>
    <row r="670" spans="26:26" ht="21" x14ac:dyDescent="0.15">
      <c r="Z670" s="222" ph="1"/>
    </row>
    <row r="671" spans="26:26" ht="21" x14ac:dyDescent="0.15">
      <c r="Z671" s="222" ph="1"/>
    </row>
    <row r="672" spans="26:26" ht="21" x14ac:dyDescent="0.15">
      <c r="Z672" s="222" ph="1"/>
    </row>
    <row r="674" spans="26:26" ht="21" x14ac:dyDescent="0.15">
      <c r="Z674" s="222" ph="1"/>
    </row>
    <row r="675" spans="26:26" ht="21" x14ac:dyDescent="0.15">
      <c r="Z675" s="222" ph="1"/>
    </row>
    <row r="677" spans="26:26" ht="21" x14ac:dyDescent="0.15">
      <c r="Z677" s="222" ph="1"/>
    </row>
    <row r="679" spans="26:26" ht="21" x14ac:dyDescent="0.15">
      <c r="Z679" s="222" ph="1"/>
    </row>
    <row r="680" spans="26:26" ht="21" x14ac:dyDescent="0.15">
      <c r="Z680" s="222" ph="1"/>
    </row>
    <row r="681" spans="26:26" ht="21" x14ac:dyDescent="0.15">
      <c r="Z681" s="222" ph="1"/>
    </row>
    <row r="683" spans="26:26" ht="21" x14ac:dyDescent="0.15">
      <c r="Z683" s="222" ph="1"/>
    </row>
    <row r="684" spans="26:26" ht="21" x14ac:dyDescent="0.15">
      <c r="Z684" s="222" ph="1"/>
    </row>
    <row r="685" spans="26:26" ht="21" x14ac:dyDescent="0.15">
      <c r="Z685" s="222" ph="1"/>
    </row>
    <row r="686" spans="26:26" ht="21" x14ac:dyDescent="0.15">
      <c r="Z686" s="222" ph="1"/>
    </row>
    <row r="687" spans="26:26" ht="21" x14ac:dyDescent="0.15">
      <c r="Z687" s="222" ph="1"/>
    </row>
    <row r="688" spans="26:26" ht="21" x14ac:dyDescent="0.15">
      <c r="Z688" s="222" ph="1"/>
    </row>
    <row r="689" spans="26:26" ht="21" x14ac:dyDescent="0.15">
      <c r="Z689" s="222" ph="1"/>
    </row>
    <row r="690" spans="26:26" ht="21" x14ac:dyDescent="0.15">
      <c r="Z690" s="222" ph="1"/>
    </row>
    <row r="692" spans="26:26" ht="21" x14ac:dyDescent="0.15">
      <c r="Z692" s="222" ph="1"/>
    </row>
    <row r="693" spans="26:26" ht="21" x14ac:dyDescent="0.15">
      <c r="Z693" s="222" ph="1"/>
    </row>
    <row r="694" spans="26:26" ht="21" x14ac:dyDescent="0.15">
      <c r="Z694" s="222" ph="1"/>
    </row>
    <row r="695" spans="26:26" ht="21" x14ac:dyDescent="0.15">
      <c r="Z695" s="222" ph="1"/>
    </row>
    <row r="696" spans="26:26" ht="21" x14ac:dyDescent="0.15">
      <c r="Z696" s="222" ph="1"/>
    </row>
    <row r="697" spans="26:26" ht="21" x14ac:dyDescent="0.15">
      <c r="Z697" s="222" ph="1"/>
    </row>
    <row r="698" spans="26:26" ht="21" x14ac:dyDescent="0.15">
      <c r="Z698" s="222" ph="1"/>
    </row>
    <row r="699" spans="26:26" ht="21" x14ac:dyDescent="0.15">
      <c r="Z699" s="222" ph="1"/>
    </row>
    <row r="701" spans="26:26" ht="21" x14ac:dyDescent="0.15">
      <c r="Z701" s="222" ph="1"/>
    </row>
    <row r="702" spans="26:26" ht="21" x14ac:dyDescent="0.15">
      <c r="Z702" s="222" ph="1"/>
    </row>
    <row r="703" spans="26:26" ht="21" x14ac:dyDescent="0.15">
      <c r="Z703" s="222" ph="1"/>
    </row>
    <row r="704" spans="26:26" ht="21" x14ac:dyDescent="0.15">
      <c r="Z704" s="222" ph="1"/>
    </row>
    <row r="705" spans="26:26" ht="21" x14ac:dyDescent="0.15">
      <c r="Z705" s="222" ph="1"/>
    </row>
    <row r="706" spans="26:26" ht="21" x14ac:dyDescent="0.15">
      <c r="Z706" s="222" ph="1"/>
    </row>
    <row r="707" spans="26:26" ht="21" x14ac:dyDescent="0.15">
      <c r="Z707" s="222" ph="1"/>
    </row>
    <row r="708" spans="26:26" ht="21" x14ac:dyDescent="0.15">
      <c r="Z708" s="222" ph="1"/>
    </row>
    <row r="709" spans="26:26" ht="21" x14ac:dyDescent="0.15">
      <c r="Z709" s="222" ph="1"/>
    </row>
    <row r="710" spans="26:26" ht="21" x14ac:dyDescent="0.15">
      <c r="Z710" s="222" ph="1"/>
    </row>
    <row r="711" spans="26:26" ht="21" x14ac:dyDescent="0.15">
      <c r="Z711" s="222" ph="1"/>
    </row>
    <row r="712" spans="26:26" ht="21" x14ac:dyDescent="0.15">
      <c r="Z712" s="222" ph="1"/>
    </row>
    <row r="713" spans="26:26" ht="21" x14ac:dyDescent="0.15">
      <c r="Z713" s="222" ph="1"/>
    </row>
    <row r="714" spans="26:26" ht="21" x14ac:dyDescent="0.15">
      <c r="Z714" s="222" ph="1"/>
    </row>
    <row r="715" spans="26:26" ht="21" x14ac:dyDescent="0.15">
      <c r="Z715" s="222" ph="1"/>
    </row>
    <row r="717" spans="26:26" ht="21" x14ac:dyDescent="0.15">
      <c r="Z717" s="222" ph="1"/>
    </row>
    <row r="718" spans="26:26" ht="21" x14ac:dyDescent="0.15">
      <c r="Z718" s="222" ph="1"/>
    </row>
    <row r="719" spans="26:26" ht="21" x14ac:dyDescent="0.15">
      <c r="Z719" s="222" ph="1"/>
    </row>
    <row r="720" spans="26:26" ht="21" x14ac:dyDescent="0.15">
      <c r="Z720" s="222" ph="1"/>
    </row>
    <row r="721" spans="26:26" ht="21" x14ac:dyDescent="0.15">
      <c r="Z721" s="222" ph="1"/>
    </row>
    <row r="722" spans="26:26" ht="21" x14ac:dyDescent="0.15">
      <c r="Z722" s="222" ph="1"/>
    </row>
    <row r="723" spans="26:26" ht="21" x14ac:dyDescent="0.15">
      <c r="Z723" s="222" ph="1"/>
    </row>
    <row r="724" spans="26:26" ht="21" x14ac:dyDescent="0.15">
      <c r="Z724" s="222" ph="1"/>
    </row>
    <row r="726" spans="26:26" ht="21" x14ac:dyDescent="0.15">
      <c r="Z726" s="222" ph="1"/>
    </row>
    <row r="727" spans="26:26" ht="21" x14ac:dyDescent="0.15">
      <c r="Z727" s="222" ph="1"/>
    </row>
    <row r="728" spans="26:26" ht="21" x14ac:dyDescent="0.15">
      <c r="Z728" s="222" ph="1"/>
    </row>
    <row r="729" spans="26:26" ht="21" x14ac:dyDescent="0.15">
      <c r="Z729" s="222" ph="1"/>
    </row>
    <row r="730" spans="26:26" ht="21" x14ac:dyDescent="0.15">
      <c r="Z730" s="222" ph="1"/>
    </row>
    <row r="731" spans="26:26" ht="21" x14ac:dyDescent="0.15">
      <c r="Z731" s="222" ph="1"/>
    </row>
    <row r="732" spans="26:26" ht="21" x14ac:dyDescent="0.15">
      <c r="Z732" s="222" ph="1"/>
    </row>
    <row r="733" spans="26:26" ht="21" x14ac:dyDescent="0.15">
      <c r="Z733" s="222" ph="1"/>
    </row>
    <row r="734" spans="26:26" ht="21" x14ac:dyDescent="0.15">
      <c r="Z734" s="222" ph="1"/>
    </row>
    <row r="735" spans="26:26" ht="21" x14ac:dyDescent="0.15">
      <c r="Z735" s="222" ph="1"/>
    </row>
    <row r="736" spans="26:26" ht="21" x14ac:dyDescent="0.15">
      <c r="Z736" s="222" ph="1"/>
    </row>
    <row r="737" spans="26:26" ht="21" x14ac:dyDescent="0.15">
      <c r="Z737" s="222" ph="1"/>
    </row>
    <row r="738" spans="26:26" ht="21" x14ac:dyDescent="0.15">
      <c r="Z738" s="222" ph="1"/>
    </row>
    <row r="739" spans="26:26" ht="21" x14ac:dyDescent="0.15">
      <c r="Z739" s="222" ph="1"/>
    </row>
    <row r="741" spans="26:26" ht="21" x14ac:dyDescent="0.15">
      <c r="Z741" s="222" ph="1"/>
    </row>
    <row r="742" spans="26:26" ht="21" x14ac:dyDescent="0.15">
      <c r="Z742" s="222" ph="1"/>
    </row>
    <row r="743" spans="26:26" ht="21" x14ac:dyDescent="0.15">
      <c r="Z743" s="222" ph="1"/>
    </row>
    <row r="744" spans="26:26" ht="21" x14ac:dyDescent="0.15">
      <c r="Z744" s="222" ph="1"/>
    </row>
    <row r="745" spans="26:26" ht="21" x14ac:dyDescent="0.15">
      <c r="Z745" s="222" ph="1"/>
    </row>
    <row r="746" spans="26:26" ht="21" x14ac:dyDescent="0.15">
      <c r="Z746" s="222" ph="1"/>
    </row>
    <row r="747" spans="26:26" ht="21" x14ac:dyDescent="0.15">
      <c r="Z747" s="222" ph="1"/>
    </row>
    <row r="748" spans="26:26" ht="21" x14ac:dyDescent="0.15">
      <c r="Z748" s="222" ph="1"/>
    </row>
    <row r="749" spans="26:26" ht="21" x14ac:dyDescent="0.15">
      <c r="Z749" s="222" ph="1"/>
    </row>
    <row r="750" spans="26:26" ht="21" x14ac:dyDescent="0.15">
      <c r="Z750" s="222" ph="1"/>
    </row>
    <row r="751" spans="26:26" ht="21" x14ac:dyDescent="0.15">
      <c r="Z751" s="222" ph="1"/>
    </row>
    <row r="752" spans="26:26" ht="21" x14ac:dyDescent="0.15">
      <c r="Z752" s="222" ph="1"/>
    </row>
    <row r="753" spans="26:26" ht="21" x14ac:dyDescent="0.15">
      <c r="Z753" s="222" ph="1"/>
    </row>
    <row r="754" spans="26:26" ht="21" x14ac:dyDescent="0.15">
      <c r="Z754" s="222" ph="1"/>
    </row>
    <row r="755" spans="26:26" ht="21" x14ac:dyDescent="0.15">
      <c r="Z755" s="222" ph="1"/>
    </row>
    <row r="756" spans="26:26" ht="21" x14ac:dyDescent="0.15">
      <c r="Z756" s="222" ph="1"/>
    </row>
    <row r="757" spans="26:26" ht="21" x14ac:dyDescent="0.15">
      <c r="Z757" s="222" ph="1"/>
    </row>
    <row r="758" spans="26:26" ht="21" x14ac:dyDescent="0.15">
      <c r="Z758" s="222" ph="1"/>
    </row>
    <row r="759" spans="26:26" ht="21" x14ac:dyDescent="0.15">
      <c r="Z759" s="222" ph="1"/>
    </row>
    <row r="760" spans="26:26" ht="21" x14ac:dyDescent="0.15">
      <c r="Z760" s="222" ph="1"/>
    </row>
    <row r="761" spans="26:26" ht="21" x14ac:dyDescent="0.15">
      <c r="Z761" s="222" ph="1"/>
    </row>
    <row r="762" spans="26:26" ht="21" x14ac:dyDescent="0.15">
      <c r="Z762" s="222" ph="1"/>
    </row>
    <row r="763" spans="26:26" ht="21" x14ac:dyDescent="0.15">
      <c r="Z763" s="222" ph="1"/>
    </row>
    <row r="764" spans="26:26" ht="21" x14ac:dyDescent="0.15">
      <c r="Z764" s="222" ph="1"/>
    </row>
    <row r="765" spans="26:26" ht="21" x14ac:dyDescent="0.15">
      <c r="Z765" s="222" ph="1"/>
    </row>
    <row r="766" spans="26:26" ht="21" x14ac:dyDescent="0.15">
      <c r="Z766" s="222" ph="1"/>
    </row>
    <row r="767" spans="26:26" ht="21" x14ac:dyDescent="0.15">
      <c r="Z767" s="222" ph="1"/>
    </row>
    <row r="768" spans="26:26" ht="21" x14ac:dyDescent="0.15">
      <c r="Z768" s="222" ph="1"/>
    </row>
    <row r="769" spans="26:26" ht="21" x14ac:dyDescent="0.15">
      <c r="Z769" s="222" ph="1"/>
    </row>
    <row r="770" spans="26:26" ht="21" x14ac:dyDescent="0.15">
      <c r="Z770" s="222" ph="1"/>
    </row>
    <row r="771" spans="26:26" ht="21" x14ac:dyDescent="0.15">
      <c r="Z771" s="222" ph="1"/>
    </row>
    <row r="772" spans="26:26" ht="21" x14ac:dyDescent="0.15">
      <c r="Z772" s="222" ph="1"/>
    </row>
    <row r="773" spans="26:26" ht="21" x14ac:dyDescent="0.15">
      <c r="Z773" s="222" ph="1"/>
    </row>
    <row r="774" spans="26:26" ht="21" x14ac:dyDescent="0.15">
      <c r="Z774" s="222" ph="1"/>
    </row>
    <row r="775" spans="26:26" ht="21" x14ac:dyDescent="0.15">
      <c r="Z775" s="222" ph="1"/>
    </row>
    <row r="776" spans="26:26" ht="21" x14ac:dyDescent="0.15">
      <c r="Z776" s="222" ph="1"/>
    </row>
    <row r="777" spans="26:26" ht="21" x14ac:dyDescent="0.15">
      <c r="Z777" s="222" ph="1"/>
    </row>
    <row r="778" spans="26:26" ht="21" x14ac:dyDescent="0.15">
      <c r="Z778" s="222" ph="1"/>
    </row>
    <row r="779" spans="26:26" ht="21" x14ac:dyDescent="0.15">
      <c r="Z779" s="222" ph="1"/>
    </row>
    <row r="780" spans="26:26" ht="21" x14ac:dyDescent="0.15">
      <c r="Z780" s="222" ph="1"/>
    </row>
    <row r="781" spans="26:26" ht="21" x14ac:dyDescent="0.15">
      <c r="Z781" s="222" ph="1"/>
    </row>
    <row r="782" spans="26:26" ht="21" x14ac:dyDescent="0.15">
      <c r="Z782" s="222" ph="1"/>
    </row>
    <row r="783" spans="26:26" ht="21" x14ac:dyDescent="0.15">
      <c r="Z783" s="222" ph="1"/>
    </row>
    <row r="784" spans="26:26" ht="21" x14ac:dyDescent="0.15">
      <c r="Z784" s="222" ph="1"/>
    </row>
    <row r="785" spans="26:26" ht="21" x14ac:dyDescent="0.15">
      <c r="Z785" s="222" ph="1"/>
    </row>
    <row r="786" spans="26:26" ht="21" x14ac:dyDescent="0.15">
      <c r="Z786" s="222" ph="1"/>
    </row>
    <row r="787" spans="26:26" ht="21" x14ac:dyDescent="0.15">
      <c r="Z787" s="222" ph="1"/>
    </row>
    <row r="788" spans="26:26" ht="21" x14ac:dyDescent="0.15">
      <c r="Z788" s="222" ph="1"/>
    </row>
    <row r="789" spans="26:26" ht="21" x14ac:dyDescent="0.15">
      <c r="Z789" s="222" ph="1"/>
    </row>
    <row r="790" spans="26:26" ht="21" x14ac:dyDescent="0.15">
      <c r="Z790" s="222" ph="1"/>
    </row>
    <row r="791" spans="26:26" ht="21" x14ac:dyDescent="0.15">
      <c r="Z791" s="222" ph="1"/>
    </row>
    <row r="792" spans="26:26" ht="21" x14ac:dyDescent="0.15">
      <c r="Z792" s="222" ph="1"/>
    </row>
    <row r="793" spans="26:26" ht="21" x14ac:dyDescent="0.15">
      <c r="Z793" s="222" ph="1"/>
    </row>
    <row r="794" spans="26:26" ht="21" x14ac:dyDescent="0.15">
      <c r="Z794" s="222" ph="1"/>
    </row>
    <row r="795" spans="26:26" ht="21" x14ac:dyDescent="0.15">
      <c r="Z795" s="222" ph="1"/>
    </row>
    <row r="796" spans="26:26" ht="21" x14ac:dyDescent="0.15">
      <c r="Z796" s="222" ph="1"/>
    </row>
    <row r="797" spans="26:26" ht="21" x14ac:dyDescent="0.15">
      <c r="Z797" s="222" ph="1"/>
    </row>
    <row r="798" spans="26:26" ht="21" x14ac:dyDescent="0.15">
      <c r="Z798" s="222" ph="1"/>
    </row>
    <row r="799" spans="26:26" ht="21" x14ac:dyDescent="0.15">
      <c r="Z799" s="222" ph="1"/>
    </row>
    <row r="800" spans="26:26" ht="21" x14ac:dyDescent="0.15">
      <c r="Z800" s="222" ph="1"/>
    </row>
    <row r="801" spans="26:26" ht="21" x14ac:dyDescent="0.15">
      <c r="Z801" s="222" ph="1"/>
    </row>
    <row r="802" spans="26:26" ht="21" x14ac:dyDescent="0.15">
      <c r="Z802" s="222" ph="1"/>
    </row>
    <row r="803" spans="26:26" ht="21" x14ac:dyDescent="0.15">
      <c r="Z803" s="222" ph="1"/>
    </row>
    <row r="804" spans="26:26" ht="21" x14ac:dyDescent="0.15">
      <c r="Z804" s="222" ph="1"/>
    </row>
    <row r="805" spans="26:26" ht="21" x14ac:dyDescent="0.15">
      <c r="Z805" s="222" ph="1"/>
    </row>
    <row r="806" spans="26:26" ht="21" x14ac:dyDescent="0.15">
      <c r="Z806" s="222" ph="1"/>
    </row>
    <row r="807" spans="26:26" ht="21" x14ac:dyDescent="0.15">
      <c r="Z807" s="222" ph="1"/>
    </row>
    <row r="808" spans="26:26" ht="21" x14ac:dyDescent="0.15">
      <c r="Z808" s="222" ph="1"/>
    </row>
    <row r="809" spans="26:26" ht="21" x14ac:dyDescent="0.15">
      <c r="Z809" s="222" ph="1"/>
    </row>
    <row r="810" spans="26:26" ht="21" x14ac:dyDescent="0.15">
      <c r="Z810" s="222" ph="1"/>
    </row>
    <row r="811" spans="26:26" ht="21" x14ac:dyDescent="0.15">
      <c r="Z811" s="222" ph="1"/>
    </row>
    <row r="812" spans="26:26" ht="21" x14ac:dyDescent="0.15">
      <c r="Z812" s="222" ph="1"/>
    </row>
    <row r="813" spans="26:26" ht="21" x14ac:dyDescent="0.15">
      <c r="Z813" s="222" ph="1"/>
    </row>
    <row r="814" spans="26:26" ht="21" x14ac:dyDescent="0.15">
      <c r="Z814" s="222" ph="1"/>
    </row>
    <row r="815" spans="26:26" ht="21" x14ac:dyDescent="0.15">
      <c r="Z815" s="222" ph="1"/>
    </row>
    <row r="816" spans="26:26" ht="21" x14ac:dyDescent="0.15">
      <c r="Z816" s="222" ph="1"/>
    </row>
    <row r="817" spans="26:26" ht="21" x14ac:dyDescent="0.15">
      <c r="Z817" s="222" ph="1"/>
    </row>
    <row r="818" spans="26:26" ht="21" x14ac:dyDescent="0.15">
      <c r="Z818" s="222" ph="1"/>
    </row>
    <row r="819" spans="26:26" ht="21" x14ac:dyDescent="0.15">
      <c r="Z819" s="222" ph="1"/>
    </row>
    <row r="820" spans="26:26" ht="21" x14ac:dyDescent="0.15">
      <c r="Z820" s="222" ph="1"/>
    </row>
    <row r="821" spans="26:26" ht="21" x14ac:dyDescent="0.15">
      <c r="Z821" s="222" ph="1"/>
    </row>
    <row r="822" spans="26:26" ht="21" x14ac:dyDescent="0.15">
      <c r="Z822" s="222" ph="1"/>
    </row>
    <row r="823" spans="26:26" ht="21" x14ac:dyDescent="0.15">
      <c r="Z823" s="222" ph="1"/>
    </row>
    <row r="824" spans="26:26" ht="21" x14ac:dyDescent="0.15">
      <c r="Z824" s="222" ph="1"/>
    </row>
    <row r="825" spans="26:26" ht="21" x14ac:dyDescent="0.15">
      <c r="Z825" s="222" ph="1"/>
    </row>
    <row r="826" spans="26:26" ht="21" x14ac:dyDescent="0.15">
      <c r="Z826" s="222" ph="1"/>
    </row>
    <row r="827" spans="26:26" ht="21" x14ac:dyDescent="0.15">
      <c r="Z827" s="222" ph="1"/>
    </row>
    <row r="828" spans="26:26" ht="21" x14ac:dyDescent="0.15">
      <c r="Z828" s="222" ph="1"/>
    </row>
    <row r="829" spans="26:26" ht="21" x14ac:dyDescent="0.15">
      <c r="Z829" s="222" ph="1"/>
    </row>
    <row r="830" spans="26:26" ht="21" x14ac:dyDescent="0.15">
      <c r="Z830" s="222" ph="1"/>
    </row>
    <row r="831" spans="26:26" ht="21" x14ac:dyDescent="0.15">
      <c r="Z831" s="222" ph="1"/>
    </row>
    <row r="832" spans="26:26" ht="21" x14ac:dyDescent="0.15">
      <c r="Z832" s="222" ph="1"/>
    </row>
    <row r="833" spans="26:26" ht="21" x14ac:dyDescent="0.15">
      <c r="Z833" s="222" ph="1"/>
    </row>
    <row r="834" spans="26:26" ht="21" x14ac:dyDescent="0.15">
      <c r="Z834" s="222" ph="1"/>
    </row>
    <row r="835" spans="26:26" ht="21" x14ac:dyDescent="0.15">
      <c r="Z835" s="222" ph="1"/>
    </row>
    <row r="836" spans="26:26" ht="21" x14ac:dyDescent="0.15">
      <c r="Z836" s="222" ph="1"/>
    </row>
    <row r="837" spans="26:26" ht="21" x14ac:dyDescent="0.15">
      <c r="Z837" s="222" ph="1"/>
    </row>
    <row r="838" spans="26:26" ht="21" x14ac:dyDescent="0.15">
      <c r="Z838" s="222" ph="1"/>
    </row>
    <row r="839" spans="26:26" ht="21" x14ac:dyDescent="0.15">
      <c r="Z839" s="222" ph="1"/>
    </row>
    <row r="840" spans="26:26" ht="21" x14ac:dyDescent="0.15">
      <c r="Z840" s="222" ph="1"/>
    </row>
    <row r="841" spans="26:26" ht="21" x14ac:dyDescent="0.15">
      <c r="Z841" s="222" ph="1"/>
    </row>
    <row r="842" spans="26:26" ht="21" x14ac:dyDescent="0.15">
      <c r="Z842" s="222" ph="1"/>
    </row>
    <row r="843" spans="26:26" ht="21" x14ac:dyDescent="0.15">
      <c r="Z843" s="222" ph="1"/>
    </row>
    <row r="844" spans="26:26" ht="21" x14ac:dyDescent="0.15">
      <c r="Z844" s="222" ph="1"/>
    </row>
    <row r="845" spans="26:26" ht="21" x14ac:dyDescent="0.15">
      <c r="Z845" s="222" ph="1"/>
    </row>
    <row r="846" spans="26:26" ht="21" x14ac:dyDescent="0.15">
      <c r="Z846" s="222" ph="1"/>
    </row>
    <row r="847" spans="26:26" ht="21" x14ac:dyDescent="0.15">
      <c r="Z847" s="222" ph="1"/>
    </row>
    <row r="848" spans="26:26" ht="21" x14ac:dyDescent="0.15">
      <c r="Z848" s="222" ph="1"/>
    </row>
    <row r="849" spans="26:26" ht="21" x14ac:dyDescent="0.15">
      <c r="Z849" s="222" ph="1"/>
    </row>
    <row r="850" spans="26:26" ht="21" x14ac:dyDescent="0.15">
      <c r="Z850" s="222" ph="1"/>
    </row>
    <row r="851" spans="26:26" ht="21" x14ac:dyDescent="0.15">
      <c r="Z851" s="222" ph="1"/>
    </row>
    <row r="852" spans="26:26" ht="21" x14ac:dyDescent="0.15">
      <c r="Z852" s="222" ph="1"/>
    </row>
    <row r="853" spans="26:26" ht="21" x14ac:dyDescent="0.15">
      <c r="Z853" s="222" ph="1"/>
    </row>
    <row r="854" spans="26:26" ht="21" x14ac:dyDescent="0.15">
      <c r="Z854" s="222" ph="1"/>
    </row>
    <row r="855" spans="26:26" ht="21" x14ac:dyDescent="0.15">
      <c r="Z855" s="222" ph="1"/>
    </row>
    <row r="856" spans="26:26" ht="21" x14ac:dyDescent="0.15">
      <c r="Z856" s="222" ph="1"/>
    </row>
    <row r="857" spans="26:26" ht="21" x14ac:dyDescent="0.15">
      <c r="Z857" s="222" ph="1"/>
    </row>
    <row r="858" spans="26:26" ht="21" x14ac:dyDescent="0.15">
      <c r="Z858" s="222" ph="1"/>
    </row>
    <row r="859" spans="26:26" ht="21" x14ac:dyDescent="0.15">
      <c r="Z859" s="222" ph="1"/>
    </row>
    <row r="860" spans="26:26" ht="21" x14ac:dyDescent="0.15">
      <c r="Z860" s="222" ph="1"/>
    </row>
    <row r="861" spans="26:26" ht="21" x14ac:dyDescent="0.15">
      <c r="Z861" s="222" ph="1"/>
    </row>
    <row r="862" spans="26:26" ht="21" x14ac:dyDescent="0.15">
      <c r="Z862" s="222" ph="1"/>
    </row>
    <row r="863" spans="26:26" ht="21" x14ac:dyDescent="0.15">
      <c r="Z863" s="222" ph="1"/>
    </row>
    <row r="864" spans="26:26" ht="21" x14ac:dyDescent="0.15">
      <c r="Z864" s="222" ph="1"/>
    </row>
    <row r="865" spans="26:26" ht="21" x14ac:dyDescent="0.15">
      <c r="Z865" s="222" ph="1"/>
    </row>
    <row r="866" spans="26:26" ht="21" x14ac:dyDescent="0.15">
      <c r="Z866" s="222" ph="1"/>
    </row>
    <row r="867" spans="26:26" ht="21" x14ac:dyDescent="0.15">
      <c r="Z867" s="222" ph="1"/>
    </row>
    <row r="868" spans="26:26" ht="21" x14ac:dyDescent="0.15">
      <c r="Z868" s="222" ph="1"/>
    </row>
    <row r="869" spans="26:26" ht="21" x14ac:dyDescent="0.15">
      <c r="Z869" s="222" ph="1"/>
    </row>
    <row r="870" spans="26:26" ht="21" x14ac:dyDescent="0.15">
      <c r="Z870" s="222" ph="1"/>
    </row>
    <row r="871" spans="26:26" ht="21" x14ac:dyDescent="0.15">
      <c r="Z871" s="222" ph="1"/>
    </row>
    <row r="872" spans="26:26" ht="21" x14ac:dyDescent="0.15">
      <c r="Z872" s="222" ph="1"/>
    </row>
    <row r="873" spans="26:26" ht="21" x14ac:dyDescent="0.15">
      <c r="Z873" s="222" ph="1"/>
    </row>
    <row r="874" spans="26:26" ht="21" x14ac:dyDescent="0.15">
      <c r="Z874" s="222" ph="1"/>
    </row>
    <row r="875" spans="26:26" ht="21" x14ac:dyDescent="0.15">
      <c r="Z875" s="222" ph="1"/>
    </row>
    <row r="876" spans="26:26" ht="21" x14ac:dyDescent="0.15">
      <c r="Z876" s="222" ph="1"/>
    </row>
    <row r="877" spans="26:26" ht="21" x14ac:dyDescent="0.15">
      <c r="Z877" s="222" ph="1"/>
    </row>
    <row r="878" spans="26:26" ht="21" x14ac:dyDescent="0.15">
      <c r="Z878" s="222" ph="1"/>
    </row>
    <row r="879" spans="26:26" ht="21" x14ac:dyDescent="0.15">
      <c r="Z879" s="222" ph="1"/>
    </row>
    <row r="880" spans="26:26" ht="21" x14ac:dyDescent="0.15">
      <c r="Z880" s="222" ph="1"/>
    </row>
    <row r="881" spans="26:26" ht="21" x14ac:dyDescent="0.15">
      <c r="Z881" s="222" ph="1"/>
    </row>
    <row r="882" spans="26:26" ht="21" x14ac:dyDescent="0.15">
      <c r="Z882" s="222" ph="1"/>
    </row>
    <row r="883" spans="26:26" ht="21" x14ac:dyDescent="0.15">
      <c r="Z883" s="222" ph="1"/>
    </row>
    <row r="884" spans="26:26" ht="21" x14ac:dyDescent="0.15">
      <c r="Z884" s="222" ph="1"/>
    </row>
    <row r="885" spans="26:26" ht="21" x14ac:dyDescent="0.15">
      <c r="Z885" s="222" ph="1"/>
    </row>
    <row r="886" spans="26:26" ht="21" x14ac:dyDescent="0.15">
      <c r="Z886" s="222" ph="1"/>
    </row>
    <row r="887" spans="26:26" ht="21" x14ac:dyDescent="0.15">
      <c r="Z887" s="222" ph="1"/>
    </row>
    <row r="888" spans="26:26" ht="21" x14ac:dyDescent="0.15">
      <c r="Z888" s="222" ph="1"/>
    </row>
    <row r="889" spans="26:26" ht="21" x14ac:dyDescent="0.15">
      <c r="Z889" s="222" ph="1"/>
    </row>
    <row r="890" spans="26:26" ht="21" x14ac:dyDescent="0.15">
      <c r="Z890" s="222" ph="1"/>
    </row>
    <row r="891" spans="26:26" ht="21" x14ac:dyDescent="0.15">
      <c r="Z891" s="222" ph="1"/>
    </row>
    <row r="892" spans="26:26" ht="21" x14ac:dyDescent="0.15">
      <c r="Z892" s="222" ph="1"/>
    </row>
    <row r="893" spans="26:26" ht="21" x14ac:dyDescent="0.15">
      <c r="Z893" s="222" ph="1"/>
    </row>
    <row r="894" spans="26:26" ht="21" x14ac:dyDescent="0.15">
      <c r="Z894" s="222" ph="1"/>
    </row>
    <row r="895" spans="26:26" ht="21" x14ac:dyDescent="0.15">
      <c r="Z895" s="222" ph="1"/>
    </row>
    <row r="896" spans="26:26" ht="21" x14ac:dyDescent="0.15">
      <c r="Z896" s="222" ph="1"/>
    </row>
    <row r="897" spans="26:26" ht="21" x14ac:dyDescent="0.15">
      <c r="Z897" s="222" ph="1"/>
    </row>
    <row r="898" spans="26:26" ht="21" x14ac:dyDescent="0.15">
      <c r="Z898" s="222" ph="1"/>
    </row>
    <row r="899" spans="26:26" ht="21" x14ac:dyDescent="0.15">
      <c r="Z899" s="222" ph="1"/>
    </row>
    <row r="900" spans="26:26" ht="21" x14ac:dyDescent="0.15">
      <c r="Z900" s="222" ph="1"/>
    </row>
    <row r="901" spans="26:26" ht="21" x14ac:dyDescent="0.15">
      <c r="Z901" s="222" ph="1"/>
    </row>
    <row r="902" spans="26:26" ht="21" x14ac:dyDescent="0.15">
      <c r="Z902" s="222" ph="1"/>
    </row>
    <row r="903" spans="26:26" ht="21" x14ac:dyDescent="0.15">
      <c r="Z903" s="222" ph="1"/>
    </row>
    <row r="904" spans="26:26" ht="21" x14ac:dyDescent="0.15">
      <c r="Z904" s="222" ph="1"/>
    </row>
    <row r="905" spans="26:26" ht="21" x14ac:dyDescent="0.15">
      <c r="Z905" s="222" ph="1"/>
    </row>
    <row r="906" spans="26:26" ht="21" x14ac:dyDescent="0.15">
      <c r="Z906" s="222" ph="1"/>
    </row>
    <row r="907" spans="26:26" ht="21" x14ac:dyDescent="0.15">
      <c r="Z907" s="222" ph="1"/>
    </row>
    <row r="908" spans="26:26" ht="21" x14ac:dyDescent="0.15">
      <c r="Z908" s="222" ph="1"/>
    </row>
    <row r="909" spans="26:26" ht="21" x14ac:dyDescent="0.15">
      <c r="Z909" s="222" ph="1"/>
    </row>
    <row r="910" spans="26:26" ht="21" x14ac:dyDescent="0.15">
      <c r="Z910" s="222" ph="1"/>
    </row>
    <row r="911" spans="26:26" ht="21" x14ac:dyDescent="0.15">
      <c r="Z911" s="222" ph="1"/>
    </row>
    <row r="912" spans="26:26" ht="21" x14ac:dyDescent="0.15">
      <c r="Z912" s="222" ph="1"/>
    </row>
    <row r="913" spans="26:26" ht="21" x14ac:dyDescent="0.15">
      <c r="Z913" s="222" ph="1"/>
    </row>
    <row r="914" spans="26:26" ht="21" x14ac:dyDescent="0.15">
      <c r="Z914" s="222" ph="1"/>
    </row>
    <row r="915" spans="26:26" ht="21" x14ac:dyDescent="0.15">
      <c r="Z915" s="222" ph="1"/>
    </row>
    <row r="916" spans="26:26" ht="21" x14ac:dyDescent="0.15">
      <c r="Z916" s="222" ph="1"/>
    </row>
    <row r="917" spans="26:26" ht="21" x14ac:dyDescent="0.15">
      <c r="Z917" s="222" ph="1"/>
    </row>
    <row r="918" spans="26:26" ht="21" x14ac:dyDescent="0.15">
      <c r="Z918" s="222" ph="1"/>
    </row>
    <row r="919" spans="26:26" ht="21" x14ac:dyDescent="0.15">
      <c r="Z919" s="222" ph="1"/>
    </row>
    <row r="920" spans="26:26" ht="21" x14ac:dyDescent="0.15">
      <c r="Z920" s="222" ph="1"/>
    </row>
    <row r="921" spans="26:26" ht="21" x14ac:dyDescent="0.15">
      <c r="Z921" s="222" ph="1"/>
    </row>
    <row r="922" spans="26:26" ht="21" x14ac:dyDescent="0.15">
      <c r="Z922" s="222" ph="1"/>
    </row>
    <row r="923" spans="26:26" ht="21" x14ac:dyDescent="0.15">
      <c r="Z923" s="222" ph="1"/>
    </row>
    <row r="924" spans="26:26" ht="21" x14ac:dyDescent="0.15">
      <c r="Z924" s="222" ph="1"/>
    </row>
    <row r="925" spans="26:26" ht="21" x14ac:dyDescent="0.15">
      <c r="Z925" s="222" ph="1"/>
    </row>
    <row r="926" spans="26:26" ht="21" x14ac:dyDescent="0.15">
      <c r="Z926" s="222" ph="1"/>
    </row>
    <row r="927" spans="26:26" ht="21" x14ac:dyDescent="0.15">
      <c r="Z927" s="222" ph="1"/>
    </row>
    <row r="928" spans="26:26" ht="21" x14ac:dyDescent="0.15">
      <c r="Z928" s="222" ph="1"/>
    </row>
    <row r="929" spans="26:26" ht="21" x14ac:dyDescent="0.15">
      <c r="Z929" s="222" ph="1"/>
    </row>
    <row r="930" spans="26:26" ht="21" x14ac:dyDescent="0.15">
      <c r="Z930" s="222" ph="1"/>
    </row>
    <row r="931" spans="26:26" ht="21" x14ac:dyDescent="0.15">
      <c r="Z931" s="222" ph="1"/>
    </row>
    <row r="932" spans="26:26" ht="21" x14ac:dyDescent="0.15">
      <c r="Z932" s="222" ph="1"/>
    </row>
    <row r="933" spans="26:26" ht="21" x14ac:dyDescent="0.15">
      <c r="Z933" s="222" ph="1"/>
    </row>
    <row r="934" spans="26:26" ht="21" x14ac:dyDescent="0.15">
      <c r="Z934" s="222" ph="1"/>
    </row>
    <row r="935" spans="26:26" ht="21" x14ac:dyDescent="0.15">
      <c r="Z935" s="222" ph="1"/>
    </row>
    <row r="936" spans="26:26" ht="21" x14ac:dyDescent="0.15">
      <c r="Z936" s="222" ph="1"/>
    </row>
    <row r="937" spans="26:26" ht="21" x14ac:dyDescent="0.15">
      <c r="Z937" s="222" ph="1"/>
    </row>
    <row r="938" spans="26:26" ht="21" x14ac:dyDescent="0.15">
      <c r="Z938" s="222" ph="1"/>
    </row>
    <row r="939" spans="26:26" ht="21" x14ac:dyDescent="0.15">
      <c r="Z939" s="222" ph="1"/>
    </row>
    <row r="940" spans="26:26" ht="21" x14ac:dyDescent="0.15">
      <c r="Z940" s="222" ph="1"/>
    </row>
    <row r="941" spans="26:26" ht="21" x14ac:dyDescent="0.15">
      <c r="Z941" s="222" ph="1"/>
    </row>
    <row r="942" spans="26:26" ht="21" x14ac:dyDescent="0.15">
      <c r="Z942" s="222" ph="1"/>
    </row>
    <row r="943" spans="26:26" ht="21" x14ac:dyDescent="0.15">
      <c r="Z943" s="222" ph="1"/>
    </row>
    <row r="944" spans="26:26" ht="21" x14ac:dyDescent="0.15">
      <c r="Z944" s="222" ph="1"/>
    </row>
    <row r="945" spans="26:26" ht="21" x14ac:dyDescent="0.15">
      <c r="Z945" s="222" ph="1"/>
    </row>
    <row r="946" spans="26:26" ht="21" x14ac:dyDescent="0.15">
      <c r="Z946" s="222" ph="1"/>
    </row>
    <row r="947" spans="26:26" ht="21" x14ac:dyDescent="0.15">
      <c r="Z947" s="222" ph="1"/>
    </row>
    <row r="948" spans="26:26" ht="21" x14ac:dyDescent="0.15">
      <c r="Z948" s="222" ph="1"/>
    </row>
    <row r="949" spans="26:26" ht="21" x14ac:dyDescent="0.15">
      <c r="Z949" s="222" ph="1"/>
    </row>
    <row r="950" spans="26:26" ht="21" x14ac:dyDescent="0.15">
      <c r="Z950" s="222" ph="1"/>
    </row>
    <row r="951" spans="26:26" ht="21" x14ac:dyDescent="0.15">
      <c r="Z951" s="222" ph="1"/>
    </row>
    <row r="952" spans="26:26" ht="21" x14ac:dyDescent="0.15">
      <c r="Z952" s="222" ph="1"/>
    </row>
    <row r="953" spans="26:26" ht="21" x14ac:dyDescent="0.15">
      <c r="Z953" s="222" ph="1"/>
    </row>
    <row r="954" spans="26:26" ht="21" x14ac:dyDescent="0.15">
      <c r="Z954" s="222" ph="1"/>
    </row>
    <row r="955" spans="26:26" ht="21" x14ac:dyDescent="0.15">
      <c r="Z955" s="222" ph="1"/>
    </row>
    <row r="956" spans="26:26" ht="21" x14ac:dyDescent="0.15">
      <c r="Z956" s="222" ph="1"/>
    </row>
    <row r="957" spans="26:26" ht="21" x14ac:dyDescent="0.15">
      <c r="Z957" s="222" ph="1"/>
    </row>
    <row r="958" spans="26:26" ht="21" x14ac:dyDescent="0.15">
      <c r="Z958" s="222" ph="1"/>
    </row>
    <row r="959" spans="26:26" ht="21" x14ac:dyDescent="0.15">
      <c r="Z959" s="222" ph="1"/>
    </row>
    <row r="960" spans="26:26" ht="21" x14ac:dyDescent="0.15">
      <c r="Z960" s="222" ph="1"/>
    </row>
    <row r="961" spans="26:26" ht="21" x14ac:dyDescent="0.15">
      <c r="Z961" s="222" ph="1"/>
    </row>
    <row r="962" spans="26:26" ht="21" x14ac:dyDescent="0.15">
      <c r="Z962" s="222" ph="1"/>
    </row>
    <row r="963" spans="26:26" ht="21" x14ac:dyDescent="0.15">
      <c r="Z963" s="222" ph="1"/>
    </row>
    <row r="964" spans="26:26" ht="21" x14ac:dyDescent="0.15">
      <c r="Z964" s="222" ph="1"/>
    </row>
    <row r="965" spans="26:26" ht="21" x14ac:dyDescent="0.15">
      <c r="Z965" s="222" ph="1"/>
    </row>
    <row r="966" spans="26:26" ht="21" x14ac:dyDescent="0.15">
      <c r="Z966" s="222" ph="1"/>
    </row>
    <row r="967" spans="26:26" ht="21" x14ac:dyDescent="0.15">
      <c r="Z967" s="222" ph="1"/>
    </row>
    <row r="968" spans="26:26" ht="21" x14ac:dyDescent="0.15">
      <c r="Z968" s="222" ph="1"/>
    </row>
    <row r="969" spans="26:26" ht="21" x14ac:dyDescent="0.15">
      <c r="Z969" s="222" ph="1"/>
    </row>
    <row r="970" spans="26:26" ht="21" x14ac:dyDescent="0.15">
      <c r="Z970" s="222" ph="1"/>
    </row>
    <row r="971" spans="26:26" ht="21" x14ac:dyDescent="0.15">
      <c r="Z971" s="222" ph="1"/>
    </row>
    <row r="972" spans="26:26" ht="21" x14ac:dyDescent="0.15">
      <c r="Z972" s="222" ph="1"/>
    </row>
    <row r="973" spans="26:26" ht="21" x14ac:dyDescent="0.15">
      <c r="Z973" s="222" ph="1"/>
    </row>
    <row r="974" spans="26:26" ht="21" x14ac:dyDescent="0.15">
      <c r="Z974" s="222" ph="1"/>
    </row>
    <row r="975" spans="26:26" ht="21" x14ac:dyDescent="0.15">
      <c r="Z975" s="222" ph="1"/>
    </row>
    <row r="976" spans="26:26" ht="21" x14ac:dyDescent="0.15">
      <c r="Z976" s="222" ph="1"/>
    </row>
    <row r="977" spans="26:26" ht="21" x14ac:dyDescent="0.15">
      <c r="Z977" s="222" ph="1"/>
    </row>
    <row r="978" spans="26:26" ht="21" x14ac:dyDescent="0.15">
      <c r="Z978" s="222" ph="1"/>
    </row>
    <row r="979" spans="26:26" ht="21" x14ac:dyDescent="0.15">
      <c r="Z979" s="222" ph="1"/>
    </row>
    <row r="980" spans="26:26" ht="21" x14ac:dyDescent="0.15">
      <c r="Z980" s="222" ph="1"/>
    </row>
    <row r="981" spans="26:26" ht="21" x14ac:dyDescent="0.15">
      <c r="Z981" s="222" ph="1"/>
    </row>
    <row r="982" spans="26:26" ht="21" x14ac:dyDescent="0.15">
      <c r="Z982" s="222" ph="1"/>
    </row>
    <row r="983" spans="26:26" ht="21" x14ac:dyDescent="0.15">
      <c r="Z983" s="222" ph="1"/>
    </row>
    <row r="984" spans="26:26" ht="21" x14ac:dyDescent="0.15">
      <c r="Z984" s="222" ph="1"/>
    </row>
    <row r="985" spans="26:26" ht="21" x14ac:dyDescent="0.15">
      <c r="Z985" s="222" ph="1"/>
    </row>
    <row r="986" spans="26:26" ht="21" x14ac:dyDescent="0.15">
      <c r="Z986" s="222" ph="1"/>
    </row>
    <row r="987" spans="26:26" ht="21" x14ac:dyDescent="0.15">
      <c r="Z987" s="222" ph="1"/>
    </row>
    <row r="988" spans="26:26" ht="21" x14ac:dyDescent="0.15">
      <c r="Z988" s="222" ph="1"/>
    </row>
    <row r="989" spans="26:26" ht="21" x14ac:dyDescent="0.15">
      <c r="Z989" s="222" ph="1"/>
    </row>
    <row r="990" spans="26:26" ht="21" x14ac:dyDescent="0.15">
      <c r="Z990" s="222" ph="1"/>
    </row>
    <row r="991" spans="26:26" ht="21" x14ac:dyDescent="0.15">
      <c r="Z991" s="222" ph="1"/>
    </row>
    <row r="992" spans="26:26" ht="21" x14ac:dyDescent="0.15">
      <c r="Z992" s="222" ph="1"/>
    </row>
    <row r="993" spans="26:26" ht="21" x14ac:dyDescent="0.15">
      <c r="Z993" s="222" ph="1"/>
    </row>
    <row r="994" spans="26:26" ht="21" x14ac:dyDescent="0.15">
      <c r="Z994" s="222" ph="1"/>
    </row>
    <row r="995" spans="26:26" ht="21" x14ac:dyDescent="0.15">
      <c r="Z995" s="222" ph="1"/>
    </row>
    <row r="996" spans="26:26" ht="21" x14ac:dyDescent="0.15">
      <c r="Z996" s="222" ph="1"/>
    </row>
    <row r="997" spans="26:26" ht="21" x14ac:dyDescent="0.15">
      <c r="Z997" s="222" ph="1"/>
    </row>
    <row r="998" spans="26:26" ht="21" x14ac:dyDescent="0.15">
      <c r="Z998" s="222" ph="1"/>
    </row>
    <row r="999" spans="26:26" ht="21" x14ac:dyDescent="0.15">
      <c r="Z999" s="222" ph="1"/>
    </row>
    <row r="1000" spans="26:26" ht="21" x14ac:dyDescent="0.15">
      <c r="Z1000" s="222" ph="1"/>
    </row>
    <row r="1001" spans="26:26" ht="21" x14ac:dyDescent="0.15">
      <c r="Z1001" s="222" ph="1"/>
    </row>
    <row r="1002" spans="26:26" ht="21" x14ac:dyDescent="0.15">
      <c r="Z1002" s="222" ph="1"/>
    </row>
    <row r="1003" spans="26:26" ht="21" x14ac:dyDescent="0.15">
      <c r="Z1003" s="222" ph="1"/>
    </row>
    <row r="1004" spans="26:26" ht="21" x14ac:dyDescent="0.15">
      <c r="Z1004" s="222" ph="1"/>
    </row>
    <row r="1005" spans="26:26" ht="21" x14ac:dyDescent="0.15">
      <c r="Z1005" s="222" ph="1"/>
    </row>
    <row r="1006" spans="26:26" ht="21" x14ac:dyDescent="0.15">
      <c r="Z1006" s="222" ph="1"/>
    </row>
    <row r="1007" spans="26:26" ht="21" x14ac:dyDescent="0.15">
      <c r="Z1007" s="222" ph="1"/>
    </row>
    <row r="1008" spans="26:26" ht="21" x14ac:dyDescent="0.15">
      <c r="Z1008" s="222" ph="1"/>
    </row>
    <row r="1009" spans="26:26" ht="21" x14ac:dyDescent="0.15">
      <c r="Z1009" s="222" ph="1"/>
    </row>
    <row r="1010" spans="26:26" ht="21" x14ac:dyDescent="0.15">
      <c r="Z1010" s="222" ph="1"/>
    </row>
    <row r="1011" spans="26:26" ht="21" x14ac:dyDescent="0.15">
      <c r="Z1011" s="222" ph="1"/>
    </row>
    <row r="1012" spans="26:26" ht="21" x14ac:dyDescent="0.15">
      <c r="Z1012" s="222" ph="1"/>
    </row>
    <row r="1013" spans="26:26" ht="21" x14ac:dyDescent="0.15">
      <c r="Z1013" s="222" ph="1"/>
    </row>
    <row r="1014" spans="26:26" ht="21" x14ac:dyDescent="0.15">
      <c r="Z1014" s="222" ph="1"/>
    </row>
    <row r="1015" spans="26:26" ht="21" x14ac:dyDescent="0.15">
      <c r="Z1015" s="222" ph="1"/>
    </row>
    <row r="1016" spans="26:26" ht="21" x14ac:dyDescent="0.15">
      <c r="Z1016" s="222" ph="1"/>
    </row>
    <row r="1017" spans="26:26" ht="21" x14ac:dyDescent="0.15">
      <c r="Z1017" s="222" ph="1"/>
    </row>
    <row r="1018" spans="26:26" ht="21" x14ac:dyDescent="0.15">
      <c r="Z1018" s="222" ph="1"/>
    </row>
    <row r="1019" spans="26:26" ht="21" x14ac:dyDescent="0.15">
      <c r="Z1019" s="222" ph="1"/>
    </row>
    <row r="1020" spans="26:26" ht="21" x14ac:dyDescent="0.15">
      <c r="Z1020" s="222" ph="1"/>
    </row>
    <row r="1021" spans="26:26" ht="21" x14ac:dyDescent="0.15">
      <c r="Z1021" s="222" ph="1"/>
    </row>
    <row r="1022" spans="26:26" ht="21" x14ac:dyDescent="0.15">
      <c r="Z1022" s="222" ph="1"/>
    </row>
    <row r="1023" spans="26:26" ht="21" x14ac:dyDescent="0.15">
      <c r="Z1023" s="222" ph="1"/>
    </row>
    <row r="1024" spans="26:26" ht="21" x14ac:dyDescent="0.15">
      <c r="Z1024" s="222" ph="1"/>
    </row>
    <row r="1025" spans="26:26" ht="21" x14ac:dyDescent="0.15">
      <c r="Z1025" s="222" ph="1"/>
    </row>
    <row r="1026" spans="26:26" ht="21" x14ac:dyDescent="0.15">
      <c r="Z1026" s="222" ph="1"/>
    </row>
    <row r="1027" spans="26:26" ht="21" x14ac:dyDescent="0.15">
      <c r="Z1027" s="222" ph="1"/>
    </row>
    <row r="1028" spans="26:26" ht="21" x14ac:dyDescent="0.15">
      <c r="Z1028" s="222" ph="1"/>
    </row>
    <row r="1029" spans="26:26" ht="21" x14ac:dyDescent="0.15">
      <c r="Z1029" s="222" ph="1"/>
    </row>
    <row r="1030" spans="26:26" ht="21" x14ac:dyDescent="0.15">
      <c r="Z1030" s="222" ph="1"/>
    </row>
    <row r="1031" spans="26:26" ht="21" x14ac:dyDescent="0.15">
      <c r="Z1031" s="222" ph="1"/>
    </row>
    <row r="1032" spans="26:26" ht="21" x14ac:dyDescent="0.15">
      <c r="Z1032" s="222" ph="1"/>
    </row>
    <row r="1033" spans="26:26" ht="21" x14ac:dyDescent="0.15">
      <c r="Z1033" s="222" ph="1"/>
    </row>
    <row r="1034" spans="26:26" ht="21" x14ac:dyDescent="0.15">
      <c r="Z1034" s="222" ph="1"/>
    </row>
    <row r="1035" spans="26:26" ht="21" x14ac:dyDescent="0.15">
      <c r="Z1035" s="222" ph="1"/>
    </row>
    <row r="1036" spans="26:26" ht="21" x14ac:dyDescent="0.15">
      <c r="Z1036" s="222" ph="1"/>
    </row>
    <row r="1037" spans="26:26" ht="21" x14ac:dyDescent="0.15">
      <c r="Z1037" s="222" ph="1"/>
    </row>
    <row r="1038" spans="26:26" ht="21" x14ac:dyDescent="0.15">
      <c r="Z1038" s="222" ph="1"/>
    </row>
    <row r="1039" spans="26:26" ht="21" x14ac:dyDescent="0.15">
      <c r="Z1039" s="222" ph="1"/>
    </row>
    <row r="1040" spans="26:26" ht="21" x14ac:dyDescent="0.15">
      <c r="Z1040" s="222" ph="1"/>
    </row>
    <row r="1041" spans="26:26" ht="21" x14ac:dyDescent="0.15">
      <c r="Z1041" s="222" ph="1"/>
    </row>
    <row r="1042" spans="26:26" ht="21" x14ac:dyDescent="0.15">
      <c r="Z1042" s="222" ph="1"/>
    </row>
    <row r="1043" spans="26:26" ht="21" x14ac:dyDescent="0.15">
      <c r="Z1043" s="222" ph="1"/>
    </row>
    <row r="1044" spans="26:26" ht="21" x14ac:dyDescent="0.15">
      <c r="Z1044" s="222" ph="1"/>
    </row>
    <row r="1045" spans="26:26" ht="21" x14ac:dyDescent="0.15">
      <c r="Z1045" s="222" ph="1"/>
    </row>
    <row r="1046" spans="26:26" ht="21" x14ac:dyDescent="0.15">
      <c r="Z1046" s="222" ph="1"/>
    </row>
    <row r="1047" spans="26:26" ht="21" x14ac:dyDescent="0.15">
      <c r="Z1047" s="222" ph="1"/>
    </row>
    <row r="1048" spans="26:26" ht="21" x14ac:dyDescent="0.15">
      <c r="Z1048" s="222" ph="1"/>
    </row>
    <row r="1049" spans="26:26" ht="21" x14ac:dyDescent="0.15">
      <c r="Z1049" s="222" ph="1"/>
    </row>
    <row r="1050" spans="26:26" ht="21" x14ac:dyDescent="0.15">
      <c r="Z1050" s="222" ph="1"/>
    </row>
    <row r="1051" spans="26:26" ht="21" x14ac:dyDescent="0.15">
      <c r="Z1051" s="222" ph="1"/>
    </row>
    <row r="1052" spans="26:26" ht="21" x14ac:dyDescent="0.15">
      <c r="Z1052" s="222" ph="1"/>
    </row>
    <row r="1053" spans="26:26" ht="21" x14ac:dyDescent="0.15">
      <c r="Z1053" s="222" ph="1"/>
    </row>
    <row r="1054" spans="26:26" ht="21" x14ac:dyDescent="0.15">
      <c r="Z1054" s="222" ph="1"/>
    </row>
    <row r="1055" spans="26:26" ht="21" x14ac:dyDescent="0.15">
      <c r="Z1055" s="222" ph="1"/>
    </row>
    <row r="1056" spans="26:26" ht="21" x14ac:dyDescent="0.15">
      <c r="Z1056" s="222" ph="1"/>
    </row>
    <row r="1057" spans="26:26" ht="21" x14ac:dyDescent="0.15">
      <c r="Z1057" s="222" ph="1"/>
    </row>
    <row r="1058" spans="26:26" ht="21" x14ac:dyDescent="0.15">
      <c r="Z1058" s="222" ph="1"/>
    </row>
    <row r="1059" spans="26:26" ht="21" x14ac:dyDescent="0.15">
      <c r="Z1059" s="222" ph="1"/>
    </row>
    <row r="1060" spans="26:26" ht="21" x14ac:dyDescent="0.15">
      <c r="Z1060" s="222" ph="1"/>
    </row>
    <row r="1061" spans="26:26" ht="21" x14ac:dyDescent="0.15">
      <c r="Z1061" s="222" ph="1"/>
    </row>
    <row r="1062" spans="26:26" ht="21" x14ac:dyDescent="0.15">
      <c r="Z1062" s="222" ph="1"/>
    </row>
    <row r="1063" spans="26:26" ht="21" x14ac:dyDescent="0.15">
      <c r="Z1063" s="222" ph="1"/>
    </row>
    <row r="1064" spans="26:26" ht="21" x14ac:dyDescent="0.15">
      <c r="Z1064" s="222" ph="1"/>
    </row>
    <row r="1065" spans="26:26" ht="21" x14ac:dyDescent="0.15">
      <c r="Z1065" s="222" ph="1"/>
    </row>
    <row r="1066" spans="26:26" ht="21" x14ac:dyDescent="0.15">
      <c r="Z1066" s="222" ph="1"/>
    </row>
    <row r="1067" spans="26:26" ht="21" x14ac:dyDescent="0.15">
      <c r="Z1067" s="222" ph="1"/>
    </row>
    <row r="1068" spans="26:26" ht="21" x14ac:dyDescent="0.15">
      <c r="Z1068" s="222" ph="1"/>
    </row>
    <row r="1069" spans="26:26" ht="21" x14ac:dyDescent="0.15">
      <c r="Z1069" s="222" ph="1"/>
    </row>
    <row r="1070" spans="26:26" ht="21" x14ac:dyDescent="0.15">
      <c r="Z1070" s="222" ph="1"/>
    </row>
    <row r="1071" spans="26:26" ht="21" x14ac:dyDescent="0.15">
      <c r="Z1071" s="222" ph="1"/>
    </row>
    <row r="1072" spans="26:26" ht="21" x14ac:dyDescent="0.15">
      <c r="Z1072" s="222" ph="1"/>
    </row>
    <row r="1073" spans="26:26" ht="21" x14ac:dyDescent="0.15">
      <c r="Z1073" s="222" ph="1"/>
    </row>
    <row r="1074" spans="26:26" ht="21" x14ac:dyDescent="0.15">
      <c r="Z1074" s="222" ph="1"/>
    </row>
    <row r="1075" spans="26:26" ht="21" x14ac:dyDescent="0.15">
      <c r="Z1075" s="222" ph="1"/>
    </row>
    <row r="1076" spans="26:26" ht="21" x14ac:dyDescent="0.15">
      <c r="Z1076" s="222" ph="1"/>
    </row>
    <row r="1077" spans="26:26" ht="21" x14ac:dyDescent="0.15">
      <c r="Z1077" s="222" ph="1"/>
    </row>
    <row r="1078" spans="26:26" ht="21" x14ac:dyDescent="0.15">
      <c r="Z1078" s="222" ph="1"/>
    </row>
    <row r="1079" spans="26:26" ht="21" x14ac:dyDescent="0.15">
      <c r="Z1079" s="222" ph="1"/>
    </row>
    <row r="1080" spans="26:26" ht="21" x14ac:dyDescent="0.15">
      <c r="Z1080" s="222" ph="1"/>
    </row>
    <row r="1081" spans="26:26" ht="21" x14ac:dyDescent="0.15">
      <c r="Z1081" s="222" ph="1"/>
    </row>
    <row r="1082" spans="26:26" ht="21" x14ac:dyDescent="0.15">
      <c r="Z1082" s="222" ph="1"/>
    </row>
    <row r="1083" spans="26:26" ht="21" x14ac:dyDescent="0.15">
      <c r="Z1083" s="222" ph="1"/>
    </row>
    <row r="1084" spans="26:26" ht="21" x14ac:dyDescent="0.15">
      <c r="Z1084" s="222" ph="1"/>
    </row>
    <row r="1085" spans="26:26" ht="21" x14ac:dyDescent="0.15">
      <c r="Z1085" s="222" ph="1"/>
    </row>
    <row r="1086" spans="26:26" ht="21" x14ac:dyDescent="0.15">
      <c r="Z1086" s="222" ph="1"/>
    </row>
    <row r="1087" spans="26:26" ht="21" x14ac:dyDescent="0.15">
      <c r="Z1087" s="222" ph="1"/>
    </row>
    <row r="1088" spans="26:26" ht="21" x14ac:dyDescent="0.15">
      <c r="Z1088" s="222" ph="1"/>
    </row>
    <row r="1089" spans="26:26" ht="21" x14ac:dyDescent="0.15">
      <c r="Z1089" s="222" ph="1"/>
    </row>
    <row r="1090" spans="26:26" ht="21" x14ac:dyDescent="0.15">
      <c r="Z1090" s="222" ph="1"/>
    </row>
    <row r="1091" spans="26:26" ht="21" x14ac:dyDescent="0.15">
      <c r="Z1091" s="222" ph="1"/>
    </row>
    <row r="1092" spans="26:26" ht="21" x14ac:dyDescent="0.15">
      <c r="Z1092" s="222" ph="1"/>
    </row>
    <row r="1093" spans="26:26" ht="21" x14ac:dyDescent="0.15">
      <c r="Z1093" s="222" ph="1"/>
    </row>
    <row r="1094" spans="26:26" ht="21" x14ac:dyDescent="0.15">
      <c r="Z1094" s="222" ph="1"/>
    </row>
    <row r="1095" spans="26:26" ht="21" x14ac:dyDescent="0.15">
      <c r="Z1095" s="222" ph="1"/>
    </row>
    <row r="1096" spans="26:26" ht="21" x14ac:dyDescent="0.15">
      <c r="Z1096" s="222" ph="1"/>
    </row>
    <row r="1097" spans="26:26" ht="21" x14ac:dyDescent="0.15">
      <c r="Z1097" s="222" ph="1"/>
    </row>
    <row r="1098" spans="26:26" ht="21" x14ac:dyDescent="0.15">
      <c r="Z1098" s="222" ph="1"/>
    </row>
    <row r="1099" spans="26:26" ht="21" x14ac:dyDescent="0.15">
      <c r="Z1099" s="222" ph="1"/>
    </row>
    <row r="1100" spans="26:26" ht="21" x14ac:dyDescent="0.15">
      <c r="Z1100" s="222" ph="1"/>
    </row>
    <row r="1101" spans="26:26" ht="21" x14ac:dyDescent="0.15">
      <c r="Z1101" s="222" ph="1"/>
    </row>
    <row r="1102" spans="26:26" ht="21" x14ac:dyDescent="0.15">
      <c r="Z1102" s="222" ph="1"/>
    </row>
    <row r="1103" spans="26:26" ht="21" x14ac:dyDescent="0.15">
      <c r="Z1103" s="222" ph="1"/>
    </row>
    <row r="1104" spans="26:26" ht="21" x14ac:dyDescent="0.15">
      <c r="Z1104" s="222" ph="1"/>
    </row>
    <row r="1105" spans="26:26" ht="21" x14ac:dyDescent="0.15">
      <c r="Z1105" s="222" ph="1"/>
    </row>
    <row r="1106" spans="26:26" ht="21" x14ac:dyDescent="0.15">
      <c r="Z1106" s="222" ph="1"/>
    </row>
    <row r="1107" spans="26:26" ht="21" x14ac:dyDescent="0.15">
      <c r="Z1107" s="222" ph="1"/>
    </row>
    <row r="1108" spans="26:26" ht="21" x14ac:dyDescent="0.15">
      <c r="Z1108" s="222" ph="1"/>
    </row>
    <row r="1109" spans="26:26" ht="21" x14ac:dyDescent="0.15">
      <c r="Z1109" s="222" ph="1"/>
    </row>
    <row r="1110" spans="26:26" ht="21" x14ac:dyDescent="0.15">
      <c r="Z1110" s="222" ph="1"/>
    </row>
    <row r="1111" spans="26:26" ht="21" x14ac:dyDescent="0.15">
      <c r="Z1111" s="222" ph="1"/>
    </row>
    <row r="1112" spans="26:26" ht="21" x14ac:dyDescent="0.15">
      <c r="Z1112" s="222" ph="1"/>
    </row>
    <row r="1113" spans="26:26" ht="21" x14ac:dyDescent="0.15">
      <c r="Z1113" s="222" ph="1"/>
    </row>
    <row r="1114" spans="26:26" ht="21" x14ac:dyDescent="0.15">
      <c r="Z1114" s="222" ph="1"/>
    </row>
    <row r="1115" spans="26:26" ht="21" x14ac:dyDescent="0.15">
      <c r="Z1115" s="222" ph="1"/>
    </row>
    <row r="1116" spans="26:26" ht="21" x14ac:dyDescent="0.15">
      <c r="Z1116" s="222" ph="1"/>
    </row>
    <row r="1117" spans="26:26" ht="21" x14ac:dyDescent="0.15">
      <c r="Z1117" s="222" ph="1"/>
    </row>
    <row r="1118" spans="26:26" ht="21" x14ac:dyDescent="0.15">
      <c r="Z1118" s="222" ph="1"/>
    </row>
    <row r="1119" spans="26:26" ht="21" x14ac:dyDescent="0.15">
      <c r="Z1119" s="222" ph="1"/>
    </row>
    <row r="1120" spans="26:26" ht="21" x14ac:dyDescent="0.15">
      <c r="Z1120" s="222" ph="1"/>
    </row>
    <row r="1121" spans="26:26" ht="21" x14ac:dyDescent="0.15">
      <c r="Z1121" s="222" ph="1"/>
    </row>
    <row r="1122" spans="26:26" ht="21" x14ac:dyDescent="0.15">
      <c r="Z1122" s="222" ph="1"/>
    </row>
    <row r="1123" spans="26:26" ht="21" x14ac:dyDescent="0.15">
      <c r="Z1123" s="222" ph="1"/>
    </row>
    <row r="1124" spans="26:26" ht="21" x14ac:dyDescent="0.15">
      <c r="Z1124" s="222" ph="1"/>
    </row>
    <row r="1125" spans="26:26" ht="21" x14ac:dyDescent="0.15">
      <c r="Z1125" s="222" ph="1"/>
    </row>
    <row r="1126" spans="26:26" ht="21" x14ac:dyDescent="0.15">
      <c r="Z1126" s="222" ph="1"/>
    </row>
    <row r="1127" spans="26:26" ht="21" x14ac:dyDescent="0.15">
      <c r="Z1127" s="222" ph="1"/>
    </row>
    <row r="1128" spans="26:26" ht="21" x14ac:dyDescent="0.15">
      <c r="Z1128" s="222" ph="1"/>
    </row>
    <row r="1129" spans="26:26" ht="21" x14ac:dyDescent="0.15">
      <c r="Z1129" s="222" ph="1"/>
    </row>
    <row r="1130" spans="26:26" ht="21" x14ac:dyDescent="0.15">
      <c r="Z1130" s="222" ph="1"/>
    </row>
    <row r="1131" spans="26:26" ht="21" x14ac:dyDescent="0.15">
      <c r="Z1131" s="222" ph="1"/>
    </row>
    <row r="1132" spans="26:26" ht="21" x14ac:dyDescent="0.15">
      <c r="Z1132" s="222" ph="1"/>
    </row>
    <row r="1133" spans="26:26" ht="21" x14ac:dyDescent="0.15">
      <c r="Z1133" s="222" ph="1"/>
    </row>
    <row r="1134" spans="26:26" ht="21" x14ac:dyDescent="0.15">
      <c r="Z1134" s="222" ph="1"/>
    </row>
    <row r="1135" spans="26:26" ht="21" x14ac:dyDescent="0.15">
      <c r="Z1135" s="222" ph="1"/>
    </row>
    <row r="1136" spans="26:26" ht="21" x14ac:dyDescent="0.15">
      <c r="Z1136" s="222" ph="1"/>
    </row>
    <row r="1137" spans="26:26" ht="21" x14ac:dyDescent="0.15">
      <c r="Z1137" s="222" ph="1"/>
    </row>
    <row r="1138" spans="26:26" ht="21" x14ac:dyDescent="0.15">
      <c r="Z1138" s="222" ph="1"/>
    </row>
    <row r="1139" spans="26:26" ht="21" x14ac:dyDescent="0.15">
      <c r="Z1139" s="222" ph="1"/>
    </row>
    <row r="1140" spans="26:26" ht="21" x14ac:dyDescent="0.15">
      <c r="Z1140" s="222" ph="1"/>
    </row>
    <row r="1141" spans="26:26" ht="21" x14ac:dyDescent="0.15">
      <c r="Z1141" s="222" ph="1"/>
    </row>
    <row r="1142" spans="26:26" ht="21" x14ac:dyDescent="0.15">
      <c r="Z1142" s="222" ph="1"/>
    </row>
    <row r="1143" spans="26:26" ht="21" x14ac:dyDescent="0.15">
      <c r="Z1143" s="222" ph="1"/>
    </row>
    <row r="1144" spans="26:26" ht="21" x14ac:dyDescent="0.15">
      <c r="Z1144" s="222" ph="1"/>
    </row>
    <row r="1145" spans="26:26" ht="21" x14ac:dyDescent="0.15">
      <c r="Z1145" s="222" ph="1"/>
    </row>
    <row r="1146" spans="26:26" ht="21" x14ac:dyDescent="0.15">
      <c r="Z1146" s="222" ph="1"/>
    </row>
    <row r="1147" spans="26:26" ht="21" x14ac:dyDescent="0.15">
      <c r="Z1147" s="222" ph="1"/>
    </row>
    <row r="1148" spans="26:26" ht="21" x14ac:dyDescent="0.15">
      <c r="Z1148" s="222" ph="1"/>
    </row>
    <row r="1149" spans="26:26" ht="21" x14ac:dyDescent="0.15">
      <c r="Z1149" s="222" ph="1"/>
    </row>
    <row r="1150" spans="26:26" ht="21" x14ac:dyDescent="0.15">
      <c r="Z1150" s="222" ph="1"/>
    </row>
    <row r="1151" spans="26:26" ht="21" x14ac:dyDescent="0.15">
      <c r="Z1151" s="222" ph="1"/>
    </row>
    <row r="1152" spans="26:26" ht="21" x14ac:dyDescent="0.15">
      <c r="Z1152" s="222" ph="1"/>
    </row>
    <row r="1153" spans="26:26" ht="21" x14ac:dyDescent="0.15">
      <c r="Z1153" s="222" ph="1"/>
    </row>
    <row r="1154" spans="26:26" ht="21" x14ac:dyDescent="0.15">
      <c r="Z1154" s="222" ph="1"/>
    </row>
    <row r="1155" spans="26:26" ht="21" x14ac:dyDescent="0.15">
      <c r="Z1155" s="222" ph="1"/>
    </row>
    <row r="1156" spans="26:26" ht="21" x14ac:dyDescent="0.15">
      <c r="Z1156" s="222" ph="1"/>
    </row>
    <row r="1157" spans="26:26" ht="21" x14ac:dyDescent="0.15">
      <c r="Z1157" s="222" ph="1"/>
    </row>
    <row r="1158" spans="26:26" ht="21" x14ac:dyDescent="0.15">
      <c r="Z1158" s="222" ph="1"/>
    </row>
    <row r="1159" spans="26:26" ht="21" x14ac:dyDescent="0.15">
      <c r="Z1159" s="222" ph="1"/>
    </row>
    <row r="1160" spans="26:26" ht="21" x14ac:dyDescent="0.15">
      <c r="Z1160" s="222" ph="1"/>
    </row>
    <row r="1161" spans="26:26" ht="21" x14ac:dyDescent="0.15">
      <c r="Z1161" s="222" ph="1"/>
    </row>
    <row r="1162" spans="26:26" ht="21" x14ac:dyDescent="0.15">
      <c r="Z1162" s="222" ph="1"/>
    </row>
    <row r="1163" spans="26:26" ht="21" x14ac:dyDescent="0.15">
      <c r="Z1163" s="222" ph="1"/>
    </row>
    <row r="1164" spans="26:26" ht="21" x14ac:dyDescent="0.15">
      <c r="Z1164" s="222" ph="1"/>
    </row>
    <row r="1165" spans="26:26" ht="21" x14ac:dyDescent="0.15">
      <c r="Z1165" s="222" ph="1"/>
    </row>
    <row r="1166" spans="26:26" ht="21" x14ac:dyDescent="0.15">
      <c r="Z1166" s="222" ph="1"/>
    </row>
    <row r="1167" spans="26:26" ht="21" x14ac:dyDescent="0.15">
      <c r="Z1167" s="222" ph="1"/>
    </row>
    <row r="1168" spans="26:26" ht="21" x14ac:dyDescent="0.15">
      <c r="Z1168" s="222" ph="1"/>
    </row>
    <row r="1169" spans="26:26" ht="21" x14ac:dyDescent="0.15">
      <c r="Z1169" s="222" ph="1"/>
    </row>
    <row r="1170" spans="26:26" ht="21" x14ac:dyDescent="0.15">
      <c r="Z1170" s="222" ph="1"/>
    </row>
    <row r="1171" spans="26:26" ht="21" x14ac:dyDescent="0.15">
      <c r="Z1171" s="222" ph="1"/>
    </row>
    <row r="1172" spans="26:26" ht="21" x14ac:dyDescent="0.15">
      <c r="Z1172" s="222" ph="1"/>
    </row>
    <row r="1173" spans="26:26" ht="21" x14ac:dyDescent="0.15">
      <c r="Z1173" s="222" ph="1"/>
    </row>
    <row r="1174" spans="26:26" ht="21" x14ac:dyDescent="0.15">
      <c r="Z1174" s="222" ph="1"/>
    </row>
    <row r="1175" spans="26:26" ht="21" x14ac:dyDescent="0.15">
      <c r="Z1175" s="222" ph="1"/>
    </row>
    <row r="1176" spans="26:26" ht="21" x14ac:dyDescent="0.15">
      <c r="Z1176" s="222" ph="1"/>
    </row>
    <row r="1177" spans="26:26" ht="21" x14ac:dyDescent="0.15">
      <c r="Z1177" s="222" ph="1"/>
    </row>
    <row r="1178" spans="26:26" ht="21" x14ac:dyDescent="0.15">
      <c r="Z1178" s="222" ph="1"/>
    </row>
    <row r="1179" spans="26:26" ht="21" x14ac:dyDescent="0.15">
      <c r="Z1179" s="222" ph="1"/>
    </row>
    <row r="1180" spans="26:26" ht="21" x14ac:dyDescent="0.15">
      <c r="Z1180" s="222" ph="1"/>
    </row>
    <row r="1181" spans="26:26" ht="21" x14ac:dyDescent="0.15">
      <c r="Z1181" s="222" ph="1"/>
    </row>
    <row r="1182" spans="26:26" ht="21" x14ac:dyDescent="0.15">
      <c r="Z1182" s="222" ph="1"/>
    </row>
    <row r="1183" spans="26:26" ht="21" x14ac:dyDescent="0.15">
      <c r="Z1183" s="222" ph="1"/>
    </row>
    <row r="1184" spans="26:26" ht="21" x14ac:dyDescent="0.15">
      <c r="Z1184" s="222" ph="1"/>
    </row>
    <row r="1185" spans="26:26" ht="21" x14ac:dyDescent="0.15">
      <c r="Z1185" s="222" ph="1"/>
    </row>
    <row r="1186" spans="26:26" ht="21" x14ac:dyDescent="0.15">
      <c r="Z1186" s="222" ph="1"/>
    </row>
    <row r="1187" spans="26:26" ht="21" x14ac:dyDescent="0.15">
      <c r="Z1187" s="222" ph="1"/>
    </row>
    <row r="1188" spans="26:26" ht="21" x14ac:dyDescent="0.15">
      <c r="Z1188" s="222" ph="1"/>
    </row>
    <row r="1189" spans="26:26" ht="21" x14ac:dyDescent="0.15">
      <c r="Z1189" s="222" ph="1"/>
    </row>
    <row r="1190" spans="26:26" ht="21" x14ac:dyDescent="0.15">
      <c r="Z1190" s="222" ph="1"/>
    </row>
    <row r="1191" spans="26:26" ht="21" x14ac:dyDescent="0.15">
      <c r="Z1191" s="222" ph="1"/>
    </row>
    <row r="1192" spans="26:26" ht="21" x14ac:dyDescent="0.15">
      <c r="Z1192" s="222" ph="1"/>
    </row>
    <row r="1193" spans="26:26" ht="21" x14ac:dyDescent="0.15">
      <c r="Z1193" s="222" ph="1"/>
    </row>
    <row r="1194" spans="26:26" ht="21" x14ac:dyDescent="0.15">
      <c r="Z1194" s="222" ph="1"/>
    </row>
    <row r="1195" spans="26:26" ht="21" x14ac:dyDescent="0.15">
      <c r="Z1195" s="222" ph="1"/>
    </row>
    <row r="1196" spans="26:26" ht="21" x14ac:dyDescent="0.15">
      <c r="Z1196" s="222" ph="1"/>
    </row>
    <row r="1197" spans="26:26" ht="21" x14ac:dyDescent="0.15">
      <c r="Z1197" s="222" ph="1"/>
    </row>
    <row r="1198" spans="26:26" ht="21" x14ac:dyDescent="0.15">
      <c r="Z1198" s="222" ph="1"/>
    </row>
    <row r="1199" spans="26:26" ht="21" x14ac:dyDescent="0.15">
      <c r="Z1199" s="222" ph="1"/>
    </row>
    <row r="1200" spans="26:26" ht="21" x14ac:dyDescent="0.15">
      <c r="Z1200" s="222" ph="1"/>
    </row>
    <row r="1201" spans="26:26" ht="21" x14ac:dyDescent="0.15">
      <c r="Z1201" s="222" ph="1"/>
    </row>
    <row r="1202" spans="26:26" ht="21" x14ac:dyDescent="0.15">
      <c r="Z1202" s="222" ph="1"/>
    </row>
    <row r="1203" spans="26:26" ht="21" x14ac:dyDescent="0.15">
      <c r="Z1203" s="222" ph="1"/>
    </row>
    <row r="1204" spans="26:26" ht="21" x14ac:dyDescent="0.15">
      <c r="Z1204" s="222" ph="1"/>
    </row>
    <row r="1205" spans="26:26" ht="21" x14ac:dyDescent="0.15">
      <c r="Z1205" s="222" ph="1"/>
    </row>
    <row r="1206" spans="26:26" ht="21" x14ac:dyDescent="0.15">
      <c r="Z1206" s="222" ph="1"/>
    </row>
    <row r="1207" spans="26:26" ht="21" x14ac:dyDescent="0.15">
      <c r="Z1207" s="222" ph="1"/>
    </row>
    <row r="1208" spans="26:26" ht="21" x14ac:dyDescent="0.15">
      <c r="Z1208" s="222" ph="1"/>
    </row>
    <row r="1209" spans="26:26" ht="21" x14ac:dyDescent="0.15">
      <c r="Z1209" s="222" ph="1"/>
    </row>
    <row r="1210" spans="26:26" ht="21" x14ac:dyDescent="0.15">
      <c r="Z1210" s="222" ph="1"/>
    </row>
    <row r="1211" spans="26:26" ht="21" x14ac:dyDescent="0.15">
      <c r="Z1211" s="222" ph="1"/>
    </row>
    <row r="1212" spans="26:26" ht="21" x14ac:dyDescent="0.15">
      <c r="Z1212" s="222" ph="1"/>
    </row>
    <row r="1213" spans="26:26" ht="21" x14ac:dyDescent="0.15">
      <c r="Z1213" s="222" ph="1"/>
    </row>
    <row r="1214" spans="26:26" ht="21" x14ac:dyDescent="0.15">
      <c r="Z1214" s="222" ph="1"/>
    </row>
    <row r="1215" spans="26:26" ht="21" x14ac:dyDescent="0.15">
      <c r="Z1215" s="222" ph="1"/>
    </row>
    <row r="1216" spans="26:26" ht="21" x14ac:dyDescent="0.15">
      <c r="Z1216" s="222" ph="1"/>
    </row>
    <row r="1217" spans="26:26" ht="21" x14ac:dyDescent="0.15">
      <c r="Z1217" s="222" ph="1"/>
    </row>
    <row r="1218" spans="26:26" ht="21" x14ac:dyDescent="0.15">
      <c r="Z1218" s="222" ph="1"/>
    </row>
    <row r="1219" spans="26:26" ht="21" x14ac:dyDescent="0.15">
      <c r="Z1219" s="222" ph="1"/>
    </row>
    <row r="1220" spans="26:26" ht="21" x14ac:dyDescent="0.15">
      <c r="Z1220" s="222" ph="1"/>
    </row>
    <row r="1221" spans="26:26" ht="21" x14ac:dyDescent="0.15">
      <c r="Z1221" s="222" ph="1"/>
    </row>
    <row r="1222" spans="26:26" ht="21" x14ac:dyDescent="0.15">
      <c r="Z1222" s="222" ph="1"/>
    </row>
    <row r="1223" spans="26:26" ht="21" x14ac:dyDescent="0.15">
      <c r="Z1223" s="222" ph="1"/>
    </row>
    <row r="1224" spans="26:26" ht="21" x14ac:dyDescent="0.15">
      <c r="Z1224" s="222" ph="1"/>
    </row>
    <row r="1225" spans="26:26" ht="21" x14ac:dyDescent="0.15">
      <c r="Z1225" s="222" ph="1"/>
    </row>
    <row r="1226" spans="26:26" ht="21" x14ac:dyDescent="0.15">
      <c r="Z1226" s="222" ph="1"/>
    </row>
    <row r="1227" spans="26:26" ht="21" x14ac:dyDescent="0.15">
      <c r="Z1227" s="222" ph="1"/>
    </row>
    <row r="1228" spans="26:26" ht="21" x14ac:dyDescent="0.15">
      <c r="Z1228" s="222" ph="1"/>
    </row>
    <row r="1229" spans="26:26" ht="21" x14ac:dyDescent="0.15">
      <c r="Z1229" s="222" ph="1"/>
    </row>
    <row r="1230" spans="26:26" ht="21" x14ac:dyDescent="0.15">
      <c r="Z1230" s="222" ph="1"/>
    </row>
    <row r="1231" spans="26:26" ht="21" x14ac:dyDescent="0.15">
      <c r="Z1231" s="222" ph="1"/>
    </row>
    <row r="1232" spans="26:26" ht="21" x14ac:dyDescent="0.15">
      <c r="Z1232" s="222" ph="1"/>
    </row>
    <row r="1233" spans="26:26" ht="21" x14ac:dyDescent="0.15">
      <c r="Z1233" s="222" ph="1"/>
    </row>
    <row r="1234" spans="26:26" ht="21" x14ac:dyDescent="0.15">
      <c r="Z1234" s="222" ph="1"/>
    </row>
    <row r="1235" spans="26:26" ht="21" x14ac:dyDescent="0.15">
      <c r="Z1235" s="222" ph="1"/>
    </row>
    <row r="1236" spans="26:26" ht="21" x14ac:dyDescent="0.15">
      <c r="Z1236" s="222" ph="1"/>
    </row>
    <row r="1237" spans="26:26" ht="21" x14ac:dyDescent="0.15">
      <c r="Z1237" s="222" ph="1"/>
    </row>
    <row r="1238" spans="26:26" ht="21" x14ac:dyDescent="0.15">
      <c r="Z1238" s="222" ph="1"/>
    </row>
    <row r="1239" spans="26:26" ht="21" x14ac:dyDescent="0.15">
      <c r="Z1239" s="222" ph="1"/>
    </row>
    <row r="1240" spans="26:26" ht="21" x14ac:dyDescent="0.15">
      <c r="Z1240" s="222" ph="1"/>
    </row>
    <row r="1241" spans="26:26" ht="21" x14ac:dyDescent="0.15">
      <c r="Z1241" s="222" ph="1"/>
    </row>
    <row r="1242" spans="26:26" ht="21" x14ac:dyDescent="0.15">
      <c r="Z1242" s="222" ph="1"/>
    </row>
    <row r="1243" spans="26:26" ht="21" x14ac:dyDescent="0.15">
      <c r="Z1243" s="222" ph="1"/>
    </row>
    <row r="1244" spans="26:26" ht="21" x14ac:dyDescent="0.15">
      <c r="Z1244" s="222" ph="1"/>
    </row>
    <row r="1245" spans="26:26" ht="21" x14ac:dyDescent="0.15">
      <c r="Z1245" s="222" ph="1"/>
    </row>
    <row r="1246" spans="26:26" ht="21" x14ac:dyDescent="0.15">
      <c r="Z1246" s="222" ph="1"/>
    </row>
    <row r="1247" spans="26:26" ht="21" x14ac:dyDescent="0.15">
      <c r="Z1247" s="222" ph="1"/>
    </row>
    <row r="1248" spans="26:26" ht="21" x14ac:dyDescent="0.15">
      <c r="Z1248" s="222" ph="1"/>
    </row>
    <row r="1249" spans="26:26" ht="21" x14ac:dyDescent="0.15">
      <c r="Z1249" s="222" ph="1"/>
    </row>
    <row r="1250" spans="26:26" ht="21" x14ac:dyDescent="0.15">
      <c r="Z1250" s="222" ph="1"/>
    </row>
    <row r="1251" spans="26:26" ht="21" x14ac:dyDescent="0.15">
      <c r="Z1251" s="222" ph="1"/>
    </row>
    <row r="1252" spans="26:26" ht="21" x14ac:dyDescent="0.15">
      <c r="Z1252" s="222" ph="1"/>
    </row>
    <row r="1253" spans="26:26" ht="21" x14ac:dyDescent="0.15">
      <c r="Z1253" s="222" ph="1"/>
    </row>
    <row r="1254" spans="26:26" ht="21" x14ac:dyDescent="0.15">
      <c r="Z1254" s="222" ph="1"/>
    </row>
    <row r="1255" spans="26:26" ht="21" x14ac:dyDescent="0.15">
      <c r="Z1255" s="222" ph="1"/>
    </row>
    <row r="1256" spans="26:26" ht="21" x14ac:dyDescent="0.15">
      <c r="Z1256" s="222" ph="1"/>
    </row>
    <row r="1257" spans="26:26" ht="21" x14ac:dyDescent="0.15">
      <c r="Z1257" s="222" ph="1"/>
    </row>
    <row r="1258" spans="26:26" ht="21" x14ac:dyDescent="0.15">
      <c r="Z1258" s="222" ph="1"/>
    </row>
    <row r="1259" spans="26:26" ht="21" x14ac:dyDescent="0.15">
      <c r="Z1259" s="222" ph="1"/>
    </row>
    <row r="1260" spans="26:26" ht="21" x14ac:dyDescent="0.15">
      <c r="Z1260" s="222" ph="1"/>
    </row>
    <row r="1261" spans="26:26" ht="21" x14ac:dyDescent="0.15">
      <c r="Z1261" s="222" ph="1"/>
    </row>
    <row r="1262" spans="26:26" ht="21" x14ac:dyDescent="0.15">
      <c r="Z1262" s="222" ph="1"/>
    </row>
    <row r="1263" spans="26:26" ht="21" x14ac:dyDescent="0.15">
      <c r="Z1263" s="222" ph="1"/>
    </row>
    <row r="1264" spans="26:26" ht="21" x14ac:dyDescent="0.15">
      <c r="Z1264" s="222" ph="1"/>
    </row>
    <row r="1265" spans="26:26" ht="21" x14ac:dyDescent="0.15">
      <c r="Z1265" s="222" ph="1"/>
    </row>
    <row r="1266" spans="26:26" ht="21" x14ac:dyDescent="0.15">
      <c r="Z1266" s="222" ph="1"/>
    </row>
    <row r="1267" spans="26:26" ht="21" x14ac:dyDescent="0.15">
      <c r="Z1267" s="222" ph="1"/>
    </row>
    <row r="1268" spans="26:26" ht="21" x14ac:dyDescent="0.15">
      <c r="Z1268" s="222" ph="1"/>
    </row>
    <row r="1269" spans="26:26" ht="21" x14ac:dyDescent="0.15">
      <c r="Z1269" s="222" ph="1"/>
    </row>
    <row r="1270" spans="26:26" ht="21" x14ac:dyDescent="0.15">
      <c r="Z1270" s="222" ph="1"/>
    </row>
    <row r="1271" spans="26:26" ht="21" x14ac:dyDescent="0.15">
      <c r="Z1271" s="222" ph="1"/>
    </row>
    <row r="1272" spans="26:26" ht="21" x14ac:dyDescent="0.15">
      <c r="Z1272" s="222" ph="1"/>
    </row>
    <row r="1273" spans="26:26" ht="21" x14ac:dyDescent="0.15">
      <c r="Z1273" s="222" ph="1"/>
    </row>
    <row r="1274" spans="26:26" ht="21" x14ac:dyDescent="0.15">
      <c r="Z1274" s="222" ph="1"/>
    </row>
    <row r="1275" spans="26:26" ht="21" x14ac:dyDescent="0.15">
      <c r="Z1275" s="222" ph="1"/>
    </row>
    <row r="1276" spans="26:26" ht="21" x14ac:dyDescent="0.15">
      <c r="Z1276" s="222" ph="1"/>
    </row>
    <row r="1277" spans="26:26" ht="21" x14ac:dyDescent="0.15">
      <c r="Z1277" s="222" ph="1"/>
    </row>
    <row r="1278" spans="26:26" ht="21" x14ac:dyDescent="0.15">
      <c r="Z1278" s="222" ph="1"/>
    </row>
    <row r="1279" spans="26:26" ht="21" x14ac:dyDescent="0.15">
      <c r="Z1279" s="222" ph="1"/>
    </row>
    <row r="1280" spans="26:26" ht="21" x14ac:dyDescent="0.15">
      <c r="Z1280" s="222" ph="1"/>
    </row>
    <row r="1281" spans="26:26" ht="21" x14ac:dyDescent="0.15">
      <c r="Z1281" s="222" ph="1"/>
    </row>
    <row r="1282" spans="26:26" ht="21" x14ac:dyDescent="0.15">
      <c r="Z1282" s="222" ph="1"/>
    </row>
    <row r="1283" spans="26:26" ht="21" x14ac:dyDescent="0.15">
      <c r="Z1283" s="222" ph="1"/>
    </row>
    <row r="1284" spans="26:26" ht="21" x14ac:dyDescent="0.15">
      <c r="Z1284" s="222" ph="1"/>
    </row>
    <row r="1285" spans="26:26" ht="21" x14ac:dyDescent="0.15">
      <c r="Z1285" s="222" ph="1"/>
    </row>
    <row r="1286" spans="26:26" ht="21" x14ac:dyDescent="0.15">
      <c r="Z1286" s="222" ph="1"/>
    </row>
    <row r="1287" spans="26:26" ht="21" x14ac:dyDescent="0.15">
      <c r="Z1287" s="222" ph="1"/>
    </row>
    <row r="1288" spans="26:26" ht="21" x14ac:dyDescent="0.15">
      <c r="Z1288" s="222" ph="1"/>
    </row>
    <row r="1289" spans="26:26" ht="21" x14ac:dyDescent="0.15">
      <c r="Z1289" s="222" ph="1"/>
    </row>
    <row r="1290" spans="26:26" ht="21" x14ac:dyDescent="0.15">
      <c r="Z1290" s="222" ph="1"/>
    </row>
    <row r="1291" spans="26:26" ht="21" x14ac:dyDescent="0.15">
      <c r="Z1291" s="222" ph="1"/>
    </row>
    <row r="1292" spans="26:26" ht="21" x14ac:dyDescent="0.15">
      <c r="Z1292" s="222" ph="1"/>
    </row>
    <row r="1293" spans="26:26" ht="21" x14ac:dyDescent="0.15">
      <c r="Z1293" s="222" ph="1"/>
    </row>
    <row r="1294" spans="26:26" ht="21" x14ac:dyDescent="0.15">
      <c r="Z1294" s="222" ph="1"/>
    </row>
    <row r="1295" spans="26:26" ht="21" x14ac:dyDescent="0.15">
      <c r="Z1295" s="222" ph="1"/>
    </row>
    <row r="1296" spans="26:26" ht="21" x14ac:dyDescent="0.15">
      <c r="Z1296" s="222" ph="1"/>
    </row>
    <row r="1297" spans="26:26" ht="21" x14ac:dyDescent="0.15">
      <c r="Z1297" s="222" ph="1"/>
    </row>
    <row r="1298" spans="26:26" ht="21" x14ac:dyDescent="0.15">
      <c r="Z1298" s="222" ph="1"/>
    </row>
    <row r="1299" spans="26:26" ht="21" x14ac:dyDescent="0.15">
      <c r="Z1299" s="222" ph="1"/>
    </row>
    <row r="1300" spans="26:26" ht="21" x14ac:dyDescent="0.15">
      <c r="Z1300" s="222" ph="1"/>
    </row>
    <row r="1301" spans="26:26" ht="21" x14ac:dyDescent="0.15">
      <c r="Z1301" s="222" ph="1"/>
    </row>
    <row r="1302" spans="26:26" ht="21" x14ac:dyDescent="0.15">
      <c r="Z1302" s="222" ph="1"/>
    </row>
    <row r="1303" spans="26:26" ht="21" x14ac:dyDescent="0.15">
      <c r="Z1303" s="222" ph="1"/>
    </row>
    <row r="1304" spans="26:26" ht="21" x14ac:dyDescent="0.15">
      <c r="Z1304" s="222" ph="1"/>
    </row>
    <row r="1305" spans="26:26" ht="21" x14ac:dyDescent="0.15">
      <c r="Z1305" s="222" ph="1"/>
    </row>
    <row r="1306" spans="26:26" ht="21" x14ac:dyDescent="0.15">
      <c r="Z1306" s="222" ph="1"/>
    </row>
    <row r="1307" spans="26:26" ht="21" x14ac:dyDescent="0.15">
      <c r="Z1307" s="222" ph="1"/>
    </row>
    <row r="1308" spans="26:26" ht="21" x14ac:dyDescent="0.15">
      <c r="Z1308" s="222" ph="1"/>
    </row>
    <row r="1309" spans="26:26" ht="21" x14ac:dyDescent="0.15">
      <c r="Z1309" s="222" ph="1"/>
    </row>
    <row r="1310" spans="26:26" ht="21" x14ac:dyDescent="0.15">
      <c r="Z1310" s="222" ph="1"/>
    </row>
    <row r="1311" spans="26:26" ht="21" x14ac:dyDescent="0.15">
      <c r="Z1311" s="222" ph="1"/>
    </row>
    <row r="1312" spans="26:26" ht="21" x14ac:dyDescent="0.15">
      <c r="Z1312" s="222" ph="1"/>
    </row>
    <row r="1313" spans="26:26" ht="21" x14ac:dyDescent="0.15">
      <c r="Z1313" s="222" ph="1"/>
    </row>
    <row r="1314" spans="26:26" ht="21" x14ac:dyDescent="0.15">
      <c r="Z1314" s="222" ph="1"/>
    </row>
    <row r="1315" spans="26:26" ht="21" x14ac:dyDescent="0.15">
      <c r="Z1315" s="222" ph="1"/>
    </row>
    <row r="1316" spans="26:26" ht="21" x14ac:dyDescent="0.15">
      <c r="Z1316" s="222" ph="1"/>
    </row>
    <row r="1317" spans="26:26" ht="21" x14ac:dyDescent="0.15">
      <c r="Z1317" s="222" ph="1"/>
    </row>
    <row r="1318" spans="26:26" ht="21" x14ac:dyDescent="0.15">
      <c r="Z1318" s="222" ph="1"/>
    </row>
    <row r="1319" spans="26:26" ht="21" x14ac:dyDescent="0.15">
      <c r="Z1319" s="222" ph="1"/>
    </row>
    <row r="1320" spans="26:26" ht="21" x14ac:dyDescent="0.15">
      <c r="Z1320" s="222" ph="1"/>
    </row>
    <row r="1321" spans="26:26" ht="21" x14ac:dyDescent="0.15">
      <c r="Z1321" s="222" ph="1"/>
    </row>
    <row r="1322" spans="26:26" ht="21" x14ac:dyDescent="0.15">
      <c r="Z1322" s="222" ph="1"/>
    </row>
    <row r="1323" spans="26:26" ht="21" x14ac:dyDescent="0.15">
      <c r="Z1323" s="222" ph="1"/>
    </row>
    <row r="1324" spans="26:26" ht="21" x14ac:dyDescent="0.15">
      <c r="Z1324" s="222" ph="1"/>
    </row>
    <row r="1325" spans="26:26" ht="21" x14ac:dyDescent="0.15">
      <c r="Z1325" s="222" ph="1"/>
    </row>
    <row r="1326" spans="26:26" ht="21" x14ac:dyDescent="0.15">
      <c r="Z1326" s="222" ph="1"/>
    </row>
    <row r="1327" spans="26:26" ht="21" x14ac:dyDescent="0.15">
      <c r="Z1327" s="222" ph="1"/>
    </row>
    <row r="1328" spans="26:26" ht="21" x14ac:dyDescent="0.15">
      <c r="Z1328" s="222" ph="1"/>
    </row>
    <row r="1329" spans="26:26" ht="21" x14ac:dyDescent="0.15">
      <c r="Z1329" s="222" ph="1"/>
    </row>
    <row r="1330" spans="26:26" ht="21" x14ac:dyDescent="0.15">
      <c r="Z1330" s="222" ph="1"/>
    </row>
    <row r="1331" spans="26:26" ht="21" x14ac:dyDescent="0.15">
      <c r="Z1331" s="222" ph="1"/>
    </row>
    <row r="1332" spans="26:26" ht="21" x14ac:dyDescent="0.15">
      <c r="Z1332" s="222" ph="1"/>
    </row>
    <row r="1333" spans="26:26" ht="21" x14ac:dyDescent="0.15">
      <c r="Z1333" s="222" ph="1"/>
    </row>
    <row r="1334" spans="26:26" ht="21" x14ac:dyDescent="0.15">
      <c r="Z1334" s="222" ph="1"/>
    </row>
    <row r="1335" spans="26:26" ht="21" x14ac:dyDescent="0.15">
      <c r="Z1335" s="222" ph="1"/>
    </row>
    <row r="1336" spans="26:26" ht="21" x14ac:dyDescent="0.15">
      <c r="Z1336" s="222" ph="1"/>
    </row>
    <row r="1337" spans="26:26" ht="21" x14ac:dyDescent="0.15">
      <c r="Z1337" s="222" ph="1"/>
    </row>
    <row r="1338" spans="26:26" ht="21" x14ac:dyDescent="0.15">
      <c r="Z1338" s="222" ph="1"/>
    </row>
    <row r="1339" spans="26:26" ht="21" x14ac:dyDescent="0.15">
      <c r="Z1339" s="222" ph="1"/>
    </row>
    <row r="1340" spans="26:26" ht="21" x14ac:dyDescent="0.15">
      <c r="Z1340" s="222" ph="1"/>
    </row>
    <row r="1341" spans="26:26" ht="21" x14ac:dyDescent="0.15">
      <c r="Z1341" s="222" ph="1"/>
    </row>
    <row r="1342" spans="26:26" ht="21" x14ac:dyDescent="0.15">
      <c r="Z1342" s="222" ph="1"/>
    </row>
    <row r="1343" spans="26:26" ht="21" x14ac:dyDescent="0.15">
      <c r="Z1343" s="222" ph="1"/>
    </row>
    <row r="1344" spans="26:26" ht="21" x14ac:dyDescent="0.15">
      <c r="Z1344" s="222" ph="1"/>
    </row>
    <row r="1345" spans="26:26" ht="21" x14ac:dyDescent="0.15">
      <c r="Z1345" s="222" ph="1"/>
    </row>
    <row r="1346" spans="26:26" ht="21" x14ac:dyDescent="0.15">
      <c r="Z1346" s="222" ph="1"/>
    </row>
    <row r="1347" spans="26:26" ht="21" x14ac:dyDescent="0.15">
      <c r="Z1347" s="222" ph="1"/>
    </row>
    <row r="1348" spans="26:26" ht="21" x14ac:dyDescent="0.15">
      <c r="Z1348" s="222" ph="1"/>
    </row>
    <row r="1349" spans="26:26" ht="21" x14ac:dyDescent="0.15">
      <c r="Z1349" s="222" ph="1"/>
    </row>
    <row r="1350" spans="26:26" ht="21" x14ac:dyDescent="0.15">
      <c r="Z1350" s="222" ph="1"/>
    </row>
    <row r="1351" spans="26:26" ht="21" x14ac:dyDescent="0.15">
      <c r="Z1351" s="222" ph="1"/>
    </row>
    <row r="1352" spans="26:26" ht="21" x14ac:dyDescent="0.15">
      <c r="Z1352" s="222" ph="1"/>
    </row>
    <row r="1353" spans="26:26" ht="21" x14ac:dyDescent="0.15">
      <c r="Z1353" s="222" ph="1"/>
    </row>
    <row r="1354" spans="26:26" ht="21" x14ac:dyDescent="0.15">
      <c r="Z1354" s="222" ph="1"/>
    </row>
    <row r="1355" spans="26:26" ht="21" x14ac:dyDescent="0.15">
      <c r="Z1355" s="222" ph="1"/>
    </row>
    <row r="1356" spans="26:26" ht="21" x14ac:dyDescent="0.15">
      <c r="Z1356" s="222" ph="1"/>
    </row>
    <row r="1357" spans="26:26" ht="21" x14ac:dyDescent="0.15">
      <c r="Z1357" s="222" ph="1"/>
    </row>
    <row r="1358" spans="26:26" ht="21" x14ac:dyDescent="0.15">
      <c r="Z1358" s="222" ph="1"/>
    </row>
    <row r="1359" spans="26:26" ht="21" x14ac:dyDescent="0.15">
      <c r="Z1359" s="222" ph="1"/>
    </row>
    <row r="1360" spans="26:26" ht="21" x14ac:dyDescent="0.15">
      <c r="Z1360" s="222" ph="1"/>
    </row>
    <row r="1361" spans="26:26" ht="21" x14ac:dyDescent="0.15">
      <c r="Z1361" s="222" ph="1"/>
    </row>
    <row r="1362" spans="26:26" ht="21" x14ac:dyDescent="0.15">
      <c r="Z1362" s="222" ph="1"/>
    </row>
    <row r="1363" spans="26:26" ht="21" x14ac:dyDescent="0.15">
      <c r="Z1363" s="222" ph="1"/>
    </row>
    <row r="1364" spans="26:26" ht="21" x14ac:dyDescent="0.15">
      <c r="Z1364" s="222" ph="1"/>
    </row>
    <row r="1365" spans="26:26" ht="21" x14ac:dyDescent="0.15">
      <c r="Z1365" s="222" ph="1"/>
    </row>
    <row r="1366" spans="26:26" ht="21" x14ac:dyDescent="0.15">
      <c r="Z1366" s="222" ph="1"/>
    </row>
    <row r="1367" spans="26:26" ht="21" x14ac:dyDescent="0.15">
      <c r="Z1367" s="222" ph="1"/>
    </row>
    <row r="1368" spans="26:26" ht="21" x14ac:dyDescent="0.15">
      <c r="Z1368" s="222" ph="1"/>
    </row>
    <row r="1369" spans="26:26" ht="21" x14ac:dyDescent="0.15">
      <c r="Z1369" s="222" ph="1"/>
    </row>
    <row r="1370" spans="26:26" ht="21" x14ac:dyDescent="0.15">
      <c r="Z1370" s="222" ph="1"/>
    </row>
    <row r="1371" spans="26:26" ht="21" x14ac:dyDescent="0.15">
      <c r="Z1371" s="222" ph="1"/>
    </row>
    <row r="1372" spans="26:26" ht="21" x14ac:dyDescent="0.15">
      <c r="Z1372" s="222" ph="1"/>
    </row>
    <row r="1373" spans="26:26" ht="21" x14ac:dyDescent="0.15">
      <c r="Z1373" s="222" ph="1"/>
    </row>
    <row r="1374" spans="26:26" ht="21" x14ac:dyDescent="0.15">
      <c r="Z1374" s="222" ph="1"/>
    </row>
    <row r="1375" spans="26:26" ht="21" x14ac:dyDescent="0.15">
      <c r="Z1375" s="222" ph="1"/>
    </row>
    <row r="1376" spans="26:26" ht="21" x14ac:dyDescent="0.15">
      <c r="Z1376" s="222" ph="1"/>
    </row>
    <row r="1377" spans="26:26" ht="21" x14ac:dyDescent="0.15">
      <c r="Z1377" s="222" ph="1"/>
    </row>
    <row r="1378" spans="26:26" ht="21" x14ac:dyDescent="0.15">
      <c r="Z1378" s="222" ph="1"/>
    </row>
    <row r="1379" spans="26:26" ht="21" x14ac:dyDescent="0.15">
      <c r="Z1379" s="222" ph="1"/>
    </row>
    <row r="1380" spans="26:26" ht="21" x14ac:dyDescent="0.15">
      <c r="Z1380" s="222" ph="1"/>
    </row>
    <row r="1381" spans="26:26" ht="21" x14ac:dyDescent="0.15">
      <c r="Z1381" s="222" ph="1"/>
    </row>
    <row r="1382" spans="26:26" ht="21" x14ac:dyDescent="0.15">
      <c r="Z1382" s="222" ph="1"/>
    </row>
    <row r="1383" spans="26:26" ht="21" x14ac:dyDescent="0.15">
      <c r="Z1383" s="222" ph="1"/>
    </row>
    <row r="1384" spans="26:26" ht="21" x14ac:dyDescent="0.15">
      <c r="Z1384" s="222" ph="1"/>
    </row>
    <row r="1385" spans="26:26" ht="21" x14ac:dyDescent="0.15">
      <c r="Z1385" s="222" ph="1"/>
    </row>
    <row r="1386" spans="26:26" ht="21" x14ac:dyDescent="0.15">
      <c r="Z1386" s="222" ph="1"/>
    </row>
    <row r="1387" spans="26:26" ht="21" x14ac:dyDescent="0.15">
      <c r="Z1387" s="222" ph="1"/>
    </row>
    <row r="1388" spans="26:26" ht="21" x14ac:dyDescent="0.15">
      <c r="Z1388" s="222" ph="1"/>
    </row>
    <row r="1389" spans="26:26" ht="21" x14ac:dyDescent="0.15">
      <c r="Z1389" s="222" ph="1"/>
    </row>
    <row r="1390" spans="26:26" ht="21" x14ac:dyDescent="0.15">
      <c r="Z1390" s="222" ph="1"/>
    </row>
    <row r="1391" spans="26:26" ht="21" x14ac:dyDescent="0.15">
      <c r="Z1391" s="222" ph="1"/>
    </row>
    <row r="1392" spans="26:26" ht="21" x14ac:dyDescent="0.15">
      <c r="Z1392" s="222" ph="1"/>
    </row>
    <row r="1393" spans="26:26" ht="21" x14ac:dyDescent="0.15">
      <c r="Z1393" s="222" ph="1"/>
    </row>
    <row r="1394" spans="26:26" ht="21" x14ac:dyDescent="0.15">
      <c r="Z1394" s="222" ph="1"/>
    </row>
    <row r="1395" spans="26:26" ht="21" x14ac:dyDescent="0.15">
      <c r="Z1395" s="222" ph="1"/>
    </row>
    <row r="1396" spans="26:26" ht="21" x14ac:dyDescent="0.15">
      <c r="Z1396" s="222" ph="1"/>
    </row>
    <row r="1397" spans="26:26" ht="21" x14ac:dyDescent="0.15">
      <c r="Z1397" s="222" ph="1"/>
    </row>
    <row r="1398" spans="26:26" ht="21" x14ac:dyDescent="0.15">
      <c r="Z1398" s="222" ph="1"/>
    </row>
    <row r="1399" spans="26:26" ht="21" x14ac:dyDescent="0.15">
      <c r="Z1399" s="222" ph="1"/>
    </row>
    <row r="1400" spans="26:26" ht="21" x14ac:dyDescent="0.15">
      <c r="Z1400" s="222" ph="1"/>
    </row>
    <row r="1401" spans="26:26" ht="21" x14ac:dyDescent="0.15">
      <c r="Z1401" s="222" ph="1"/>
    </row>
    <row r="1402" spans="26:26" ht="21" x14ac:dyDescent="0.15">
      <c r="Z1402" s="222" ph="1"/>
    </row>
    <row r="1403" spans="26:26" ht="21" x14ac:dyDescent="0.15">
      <c r="Z1403" s="222" ph="1"/>
    </row>
    <row r="1404" spans="26:26" ht="21" x14ac:dyDescent="0.15">
      <c r="Z1404" s="222" ph="1"/>
    </row>
    <row r="1405" spans="26:26" ht="21" x14ac:dyDescent="0.15">
      <c r="Z1405" s="222" ph="1"/>
    </row>
    <row r="1406" spans="26:26" ht="21" x14ac:dyDescent="0.15">
      <c r="Z1406" s="222" ph="1"/>
    </row>
    <row r="1407" spans="26:26" ht="21" x14ac:dyDescent="0.15">
      <c r="Z1407" s="222" ph="1"/>
    </row>
    <row r="1408" spans="26:26" ht="21" x14ac:dyDescent="0.15">
      <c r="Z1408" s="222" ph="1"/>
    </row>
    <row r="1409" spans="26:26" ht="21" x14ac:dyDescent="0.15">
      <c r="Z1409" s="222" ph="1"/>
    </row>
    <row r="1410" spans="26:26" ht="21" x14ac:dyDescent="0.15">
      <c r="Z1410" s="222" ph="1"/>
    </row>
    <row r="1411" spans="26:26" ht="21" x14ac:dyDescent="0.15">
      <c r="Z1411" s="222" ph="1"/>
    </row>
    <row r="1412" spans="26:26" ht="21" x14ac:dyDescent="0.15">
      <c r="Z1412" s="222" ph="1"/>
    </row>
    <row r="1413" spans="26:26" ht="21" x14ac:dyDescent="0.15">
      <c r="Z1413" s="222" ph="1"/>
    </row>
    <row r="1414" spans="26:26" ht="21" x14ac:dyDescent="0.15">
      <c r="Z1414" s="222" ph="1"/>
    </row>
    <row r="1415" spans="26:26" ht="21" x14ac:dyDescent="0.15">
      <c r="Z1415" s="222" ph="1"/>
    </row>
    <row r="1416" spans="26:26" ht="21" x14ac:dyDescent="0.15">
      <c r="Z1416" s="222" ph="1"/>
    </row>
    <row r="1417" spans="26:26" ht="21" x14ac:dyDescent="0.15">
      <c r="Z1417" s="222" ph="1"/>
    </row>
    <row r="1418" spans="26:26" ht="21" x14ac:dyDescent="0.15">
      <c r="Z1418" s="222" ph="1"/>
    </row>
    <row r="1419" spans="26:26" ht="21" x14ac:dyDescent="0.15">
      <c r="Z1419" s="222" ph="1"/>
    </row>
    <row r="1420" spans="26:26" ht="21" x14ac:dyDescent="0.15">
      <c r="Z1420" s="222" ph="1"/>
    </row>
    <row r="1421" spans="26:26" ht="21" x14ac:dyDescent="0.15">
      <c r="Z1421" s="222" ph="1"/>
    </row>
    <row r="1422" spans="26:26" ht="21" x14ac:dyDescent="0.15">
      <c r="Z1422" s="222" ph="1"/>
    </row>
    <row r="1423" spans="26:26" ht="21" x14ac:dyDescent="0.15">
      <c r="Z1423" s="222" ph="1"/>
    </row>
    <row r="1424" spans="26:26" ht="21" x14ac:dyDescent="0.15">
      <c r="Z1424" s="222" ph="1"/>
    </row>
    <row r="1425" spans="26:26" ht="21" x14ac:dyDescent="0.15">
      <c r="Z1425" s="222" ph="1"/>
    </row>
    <row r="1426" spans="26:26" ht="21" x14ac:dyDescent="0.15">
      <c r="Z1426" s="222" ph="1"/>
    </row>
    <row r="1427" spans="26:26" ht="21" x14ac:dyDescent="0.15">
      <c r="Z1427" s="222" ph="1"/>
    </row>
    <row r="1428" spans="26:26" ht="21" x14ac:dyDescent="0.15">
      <c r="Z1428" s="222" ph="1"/>
    </row>
    <row r="1429" spans="26:26" ht="21" x14ac:dyDescent="0.15">
      <c r="Z1429" s="222" ph="1"/>
    </row>
    <row r="1430" spans="26:26" ht="21" x14ac:dyDescent="0.15">
      <c r="Z1430" s="222" ph="1"/>
    </row>
    <row r="1431" spans="26:26" ht="21" x14ac:dyDescent="0.15">
      <c r="Z1431" s="222" ph="1"/>
    </row>
    <row r="1432" spans="26:26" ht="21" x14ac:dyDescent="0.15">
      <c r="Z1432" s="222" ph="1"/>
    </row>
    <row r="1433" spans="26:26" ht="21" x14ac:dyDescent="0.15">
      <c r="Z1433" s="222" ph="1"/>
    </row>
    <row r="1434" spans="26:26" ht="21" x14ac:dyDescent="0.15">
      <c r="Z1434" s="222" ph="1"/>
    </row>
    <row r="1435" spans="26:26" ht="21" x14ac:dyDescent="0.15">
      <c r="Z1435" s="222" ph="1"/>
    </row>
    <row r="1436" spans="26:26" ht="21" x14ac:dyDescent="0.15">
      <c r="Z1436" s="222" ph="1"/>
    </row>
    <row r="1437" spans="26:26" ht="21" x14ac:dyDescent="0.15">
      <c r="Z1437" s="222" ph="1"/>
    </row>
    <row r="1438" spans="26:26" ht="21" x14ac:dyDescent="0.15">
      <c r="Z1438" s="222" ph="1"/>
    </row>
    <row r="1439" spans="26:26" ht="21" x14ac:dyDescent="0.15">
      <c r="Z1439" s="222" ph="1"/>
    </row>
    <row r="1440" spans="26:26" ht="21" x14ac:dyDescent="0.15">
      <c r="Z1440" s="222" ph="1"/>
    </row>
    <row r="1441" spans="26:26" ht="21" x14ac:dyDescent="0.15">
      <c r="Z1441" s="222" ph="1"/>
    </row>
    <row r="1442" spans="26:26" ht="21" x14ac:dyDescent="0.15">
      <c r="Z1442" s="222" ph="1"/>
    </row>
    <row r="1443" spans="26:26" ht="21" x14ac:dyDescent="0.15">
      <c r="Z1443" s="222" ph="1"/>
    </row>
    <row r="1444" spans="26:26" ht="21" x14ac:dyDescent="0.15">
      <c r="Z1444" s="222" ph="1"/>
    </row>
    <row r="1445" spans="26:26" ht="21" x14ac:dyDescent="0.15">
      <c r="Z1445" s="222" ph="1"/>
    </row>
    <row r="1446" spans="26:26" ht="21" x14ac:dyDescent="0.15">
      <c r="Z1446" s="222" ph="1"/>
    </row>
    <row r="1447" spans="26:26" ht="21" x14ac:dyDescent="0.15">
      <c r="Z1447" s="222" ph="1"/>
    </row>
    <row r="1448" spans="26:26" ht="21" x14ac:dyDescent="0.15">
      <c r="Z1448" s="222" ph="1"/>
    </row>
    <row r="1449" spans="26:26" ht="21" x14ac:dyDescent="0.15">
      <c r="Z1449" s="222" ph="1"/>
    </row>
    <row r="1450" spans="26:26" ht="21" x14ac:dyDescent="0.15">
      <c r="Z1450" s="222" ph="1"/>
    </row>
    <row r="1451" spans="26:26" ht="21" x14ac:dyDescent="0.15">
      <c r="Z1451" s="222" ph="1"/>
    </row>
    <row r="1452" spans="26:26" ht="21" x14ac:dyDescent="0.15">
      <c r="Z1452" s="222" ph="1"/>
    </row>
    <row r="1453" spans="26:26" ht="21" x14ac:dyDescent="0.15">
      <c r="Z1453" s="222" ph="1"/>
    </row>
    <row r="1454" spans="26:26" ht="21" x14ac:dyDescent="0.15">
      <c r="Z1454" s="222" ph="1"/>
    </row>
    <row r="1455" spans="26:26" ht="21" x14ac:dyDescent="0.15">
      <c r="Z1455" s="222" ph="1"/>
    </row>
    <row r="1456" spans="26:26" ht="21" x14ac:dyDescent="0.15">
      <c r="Z1456" s="222" ph="1"/>
    </row>
    <row r="1457" spans="26:26" ht="21" x14ac:dyDescent="0.15">
      <c r="Z1457" s="222" ph="1"/>
    </row>
    <row r="1458" spans="26:26" ht="21" x14ac:dyDescent="0.15">
      <c r="Z1458" s="222" ph="1"/>
    </row>
    <row r="1459" spans="26:26" ht="21" x14ac:dyDescent="0.15">
      <c r="Z1459" s="222" ph="1"/>
    </row>
    <row r="1460" spans="26:26" ht="21" x14ac:dyDescent="0.15">
      <c r="Z1460" s="222" ph="1"/>
    </row>
    <row r="1461" spans="26:26" ht="21" x14ac:dyDescent="0.15">
      <c r="Z1461" s="222" ph="1"/>
    </row>
    <row r="1462" spans="26:26" ht="21" x14ac:dyDescent="0.15">
      <c r="Z1462" s="222" ph="1"/>
    </row>
    <row r="1463" spans="26:26" ht="21" x14ac:dyDescent="0.15">
      <c r="Z1463" s="222" ph="1"/>
    </row>
    <row r="1464" spans="26:26" ht="21" x14ac:dyDescent="0.15">
      <c r="Z1464" s="222" ph="1"/>
    </row>
    <row r="1465" spans="26:26" ht="21" x14ac:dyDescent="0.15">
      <c r="Z1465" s="222" ph="1"/>
    </row>
    <row r="1466" spans="26:26" ht="21" x14ac:dyDescent="0.15">
      <c r="Z1466" s="222" ph="1"/>
    </row>
    <row r="1467" spans="26:26" ht="21" x14ac:dyDescent="0.15">
      <c r="Z1467" s="222" ph="1"/>
    </row>
    <row r="1468" spans="26:26" ht="21" x14ac:dyDescent="0.15">
      <c r="Z1468" s="222" ph="1"/>
    </row>
    <row r="1469" spans="26:26" ht="21" x14ac:dyDescent="0.15">
      <c r="Z1469" s="222" ph="1"/>
    </row>
    <row r="1470" spans="26:26" ht="21" x14ac:dyDescent="0.15">
      <c r="Z1470" s="222" ph="1"/>
    </row>
    <row r="1471" spans="26:26" ht="21" x14ac:dyDescent="0.15">
      <c r="Z1471" s="222" ph="1"/>
    </row>
    <row r="1472" spans="26:26" ht="21" x14ac:dyDescent="0.15">
      <c r="Z1472" s="222" ph="1"/>
    </row>
    <row r="1473" spans="26:26" ht="21" x14ac:dyDescent="0.15">
      <c r="Z1473" s="222" ph="1"/>
    </row>
    <row r="1474" spans="26:26" ht="21" x14ac:dyDescent="0.15">
      <c r="Z1474" s="222" ph="1"/>
    </row>
    <row r="1475" spans="26:26" ht="21" x14ac:dyDescent="0.15">
      <c r="Z1475" s="222" ph="1"/>
    </row>
    <row r="1476" spans="26:26" ht="21" x14ac:dyDescent="0.15">
      <c r="Z1476" s="222" ph="1"/>
    </row>
    <row r="1477" spans="26:26" ht="21" x14ac:dyDescent="0.15">
      <c r="Z1477" s="222" ph="1"/>
    </row>
    <row r="1478" spans="26:26" ht="21" x14ac:dyDescent="0.15">
      <c r="Z1478" s="222" ph="1"/>
    </row>
    <row r="1479" spans="26:26" ht="21" x14ac:dyDescent="0.15">
      <c r="Z1479" s="222" ph="1"/>
    </row>
    <row r="1480" spans="26:26" ht="21" x14ac:dyDescent="0.15">
      <c r="Z1480" s="222" ph="1"/>
    </row>
    <row r="1481" spans="26:26" ht="21" x14ac:dyDescent="0.15">
      <c r="Z1481" s="222" ph="1"/>
    </row>
    <row r="1482" spans="26:26" ht="21" x14ac:dyDescent="0.15">
      <c r="Z1482" s="222" ph="1"/>
    </row>
    <row r="1483" spans="26:26" ht="21" x14ac:dyDescent="0.15">
      <c r="Z1483" s="222" ph="1"/>
    </row>
    <row r="1484" spans="26:26" ht="21" x14ac:dyDescent="0.15">
      <c r="Z1484" s="222" ph="1"/>
    </row>
    <row r="1485" spans="26:26" ht="21" x14ac:dyDescent="0.15">
      <c r="Z1485" s="222" ph="1"/>
    </row>
    <row r="1486" spans="26:26" ht="21" x14ac:dyDescent="0.15">
      <c r="Z1486" s="222" ph="1"/>
    </row>
    <row r="1487" spans="26:26" ht="21" x14ac:dyDescent="0.15">
      <c r="Z1487" s="222" ph="1"/>
    </row>
    <row r="1488" spans="26:26" ht="21" x14ac:dyDescent="0.15">
      <c r="Z1488" s="222" ph="1"/>
    </row>
    <row r="1489" spans="26:26" ht="21" x14ac:dyDescent="0.15">
      <c r="Z1489" s="222" ph="1"/>
    </row>
    <row r="1490" spans="26:26" ht="21" x14ac:dyDescent="0.15">
      <c r="Z1490" s="222" ph="1"/>
    </row>
    <row r="1491" spans="26:26" ht="21" x14ac:dyDescent="0.15">
      <c r="Z1491" s="222" ph="1"/>
    </row>
    <row r="1492" spans="26:26" ht="21" x14ac:dyDescent="0.15">
      <c r="Z1492" s="222" ph="1"/>
    </row>
    <row r="1493" spans="26:26" ht="21" x14ac:dyDescent="0.15">
      <c r="Z1493" s="222" ph="1"/>
    </row>
    <row r="1494" spans="26:26" ht="21" x14ac:dyDescent="0.15">
      <c r="Z1494" s="222" ph="1"/>
    </row>
    <row r="1495" spans="26:26" ht="21" x14ac:dyDescent="0.15">
      <c r="Z1495" s="222" ph="1"/>
    </row>
    <row r="1496" spans="26:26" ht="21" x14ac:dyDescent="0.15">
      <c r="Z1496" s="222" ph="1"/>
    </row>
    <row r="1497" spans="26:26" ht="21" x14ac:dyDescent="0.15">
      <c r="Z1497" s="222" ph="1"/>
    </row>
    <row r="1498" spans="26:26" ht="21" x14ac:dyDescent="0.15">
      <c r="Z1498" s="222" ph="1"/>
    </row>
    <row r="1499" spans="26:26" ht="21" x14ac:dyDescent="0.15">
      <c r="Z1499" s="222" ph="1"/>
    </row>
    <row r="1500" spans="26:26" ht="21" x14ac:dyDescent="0.15">
      <c r="Z1500" s="222" ph="1"/>
    </row>
    <row r="1501" spans="26:26" ht="21" x14ac:dyDescent="0.15">
      <c r="Z1501" s="222" ph="1"/>
    </row>
    <row r="1502" spans="26:26" ht="21" x14ac:dyDescent="0.15">
      <c r="Z1502" s="222" ph="1"/>
    </row>
    <row r="1503" spans="26:26" ht="21" x14ac:dyDescent="0.15">
      <c r="Z1503" s="222" ph="1"/>
    </row>
    <row r="1504" spans="26:26" ht="21" x14ac:dyDescent="0.15">
      <c r="Z1504" s="222" ph="1"/>
    </row>
    <row r="1505" spans="26:26" ht="21" x14ac:dyDescent="0.15">
      <c r="Z1505" s="222" ph="1"/>
    </row>
    <row r="1506" spans="26:26" ht="21" x14ac:dyDescent="0.15">
      <c r="Z1506" s="222" ph="1"/>
    </row>
    <row r="1507" spans="26:26" ht="21" x14ac:dyDescent="0.15">
      <c r="Z1507" s="222" ph="1"/>
    </row>
    <row r="1508" spans="26:26" ht="21" x14ac:dyDescent="0.15">
      <c r="Z1508" s="222" ph="1"/>
    </row>
    <row r="1509" spans="26:26" ht="21" x14ac:dyDescent="0.15">
      <c r="Z1509" s="222" ph="1"/>
    </row>
    <row r="1510" spans="26:26" ht="21" x14ac:dyDescent="0.15">
      <c r="Z1510" s="222" ph="1"/>
    </row>
    <row r="1511" spans="26:26" ht="21" x14ac:dyDescent="0.15">
      <c r="Z1511" s="222" ph="1"/>
    </row>
    <row r="1512" spans="26:26" ht="21" x14ac:dyDescent="0.15">
      <c r="Z1512" s="222" ph="1"/>
    </row>
    <row r="1513" spans="26:26" ht="21" x14ac:dyDescent="0.15">
      <c r="Z1513" s="222" ph="1"/>
    </row>
    <row r="1514" spans="26:26" ht="21" x14ac:dyDescent="0.15">
      <c r="Z1514" s="222" ph="1"/>
    </row>
    <row r="1515" spans="26:26" ht="21" x14ac:dyDescent="0.15">
      <c r="Z1515" s="222" ph="1"/>
    </row>
    <row r="1516" spans="26:26" ht="21" x14ac:dyDescent="0.15">
      <c r="Z1516" s="222" ph="1"/>
    </row>
    <row r="1517" spans="26:26" ht="21" x14ac:dyDescent="0.15">
      <c r="Z1517" s="222" ph="1"/>
    </row>
    <row r="1518" spans="26:26" ht="21" x14ac:dyDescent="0.15">
      <c r="Z1518" s="222" ph="1"/>
    </row>
    <row r="1519" spans="26:26" ht="21" x14ac:dyDescent="0.15">
      <c r="Z1519" s="222" ph="1"/>
    </row>
    <row r="1520" spans="26:26" ht="21" x14ac:dyDescent="0.15">
      <c r="Z1520" s="222" ph="1"/>
    </row>
    <row r="1521" spans="26:26" ht="21" x14ac:dyDescent="0.15">
      <c r="Z1521" s="222" ph="1"/>
    </row>
    <row r="1522" spans="26:26" ht="21" x14ac:dyDescent="0.15">
      <c r="Z1522" s="222" ph="1"/>
    </row>
    <row r="1523" spans="26:26" ht="21" x14ac:dyDescent="0.15">
      <c r="Z1523" s="222" ph="1"/>
    </row>
    <row r="1524" spans="26:26" ht="21" x14ac:dyDescent="0.15">
      <c r="Z1524" s="222" ph="1"/>
    </row>
    <row r="1525" spans="26:26" ht="21" x14ac:dyDescent="0.15">
      <c r="Z1525" s="222" ph="1"/>
    </row>
    <row r="1526" spans="26:26" ht="21" x14ac:dyDescent="0.15">
      <c r="Z1526" s="222" ph="1"/>
    </row>
    <row r="1527" spans="26:26" ht="21" x14ac:dyDescent="0.15">
      <c r="Z1527" s="222" ph="1"/>
    </row>
    <row r="1528" spans="26:26" ht="21" x14ac:dyDescent="0.15">
      <c r="Z1528" s="222" ph="1"/>
    </row>
    <row r="1529" spans="26:26" ht="21" x14ac:dyDescent="0.15">
      <c r="Z1529" s="222" ph="1"/>
    </row>
    <row r="1530" spans="26:26" ht="21" x14ac:dyDescent="0.15">
      <c r="Z1530" s="222" ph="1"/>
    </row>
    <row r="1531" spans="26:26" ht="21" x14ac:dyDescent="0.15">
      <c r="Z1531" s="222" ph="1"/>
    </row>
    <row r="1532" spans="26:26" ht="21" x14ac:dyDescent="0.15">
      <c r="Z1532" s="222" ph="1"/>
    </row>
    <row r="1533" spans="26:26" ht="21" x14ac:dyDescent="0.15">
      <c r="Z1533" s="222" ph="1"/>
    </row>
    <row r="1534" spans="26:26" ht="21" x14ac:dyDescent="0.15">
      <c r="Z1534" s="222" ph="1"/>
    </row>
    <row r="1535" spans="26:26" ht="21" x14ac:dyDescent="0.15">
      <c r="Z1535" s="222" ph="1"/>
    </row>
    <row r="1536" spans="26:26" ht="21" x14ac:dyDescent="0.15">
      <c r="Z1536" s="222" ph="1"/>
    </row>
    <row r="1537" spans="26:26" ht="21" x14ac:dyDescent="0.15">
      <c r="Z1537" s="222" ph="1"/>
    </row>
    <row r="1538" spans="26:26" ht="21" x14ac:dyDescent="0.15">
      <c r="Z1538" s="222" ph="1"/>
    </row>
    <row r="1539" spans="26:26" ht="21" x14ac:dyDescent="0.15">
      <c r="Z1539" s="222" ph="1"/>
    </row>
    <row r="1540" spans="26:26" ht="21" x14ac:dyDescent="0.15">
      <c r="Z1540" s="222" ph="1"/>
    </row>
    <row r="1541" spans="26:26" ht="21" x14ac:dyDescent="0.15">
      <c r="Z1541" s="222" ph="1"/>
    </row>
    <row r="1542" spans="26:26" ht="21" x14ac:dyDescent="0.15">
      <c r="Z1542" s="222" ph="1"/>
    </row>
    <row r="1543" spans="26:26" ht="21" x14ac:dyDescent="0.15">
      <c r="Z1543" s="222" ph="1"/>
    </row>
    <row r="1544" spans="26:26" ht="21" x14ac:dyDescent="0.15">
      <c r="Z1544" s="222" ph="1"/>
    </row>
    <row r="1545" spans="26:26" ht="21" x14ac:dyDescent="0.15">
      <c r="Z1545" s="222" ph="1"/>
    </row>
    <row r="1546" spans="26:26" ht="21" x14ac:dyDescent="0.15">
      <c r="Z1546" s="222" ph="1"/>
    </row>
    <row r="1547" spans="26:26" ht="21" x14ac:dyDescent="0.15">
      <c r="Z1547" s="222" ph="1"/>
    </row>
    <row r="1548" spans="26:26" ht="21" x14ac:dyDescent="0.15">
      <c r="Z1548" s="222" ph="1"/>
    </row>
    <row r="1549" spans="26:26" ht="21" x14ac:dyDescent="0.15">
      <c r="Z1549" s="222" ph="1"/>
    </row>
    <row r="1550" spans="26:26" ht="21" x14ac:dyDescent="0.15">
      <c r="Z1550" s="222" ph="1"/>
    </row>
    <row r="1551" spans="26:26" ht="21" x14ac:dyDescent="0.15">
      <c r="Z1551" s="222" ph="1"/>
    </row>
    <row r="1552" spans="26:26" ht="21" x14ac:dyDescent="0.15">
      <c r="Z1552" s="222" ph="1"/>
    </row>
    <row r="1553" spans="26:26" ht="21" x14ac:dyDescent="0.15">
      <c r="Z1553" s="222" ph="1"/>
    </row>
    <row r="1554" spans="26:26" ht="21" x14ac:dyDescent="0.15">
      <c r="Z1554" s="222" ph="1"/>
    </row>
    <row r="1555" spans="26:26" ht="21" x14ac:dyDescent="0.15">
      <c r="Z1555" s="222" ph="1"/>
    </row>
    <row r="1556" spans="26:26" ht="21" x14ac:dyDescent="0.15">
      <c r="Z1556" s="222" ph="1"/>
    </row>
    <row r="1557" spans="26:26" ht="21" x14ac:dyDescent="0.15">
      <c r="Z1557" s="222" ph="1"/>
    </row>
    <row r="1558" spans="26:26" ht="21" x14ac:dyDescent="0.15">
      <c r="Z1558" s="222" ph="1"/>
    </row>
    <row r="1559" spans="26:26" ht="21" x14ac:dyDescent="0.15">
      <c r="Z1559" s="222" ph="1"/>
    </row>
    <row r="1560" spans="26:26" ht="21" x14ac:dyDescent="0.15">
      <c r="Z1560" s="222" ph="1"/>
    </row>
    <row r="1561" spans="26:26" ht="21" x14ac:dyDescent="0.15">
      <c r="Z1561" s="222" ph="1"/>
    </row>
    <row r="1562" spans="26:26" ht="21" x14ac:dyDescent="0.15">
      <c r="Z1562" s="222" ph="1"/>
    </row>
    <row r="1563" spans="26:26" ht="21" x14ac:dyDescent="0.15">
      <c r="Z1563" s="222" ph="1"/>
    </row>
    <row r="1564" spans="26:26" ht="21" x14ac:dyDescent="0.15">
      <c r="Z1564" s="222" ph="1"/>
    </row>
    <row r="1565" spans="26:26" ht="21" x14ac:dyDescent="0.15">
      <c r="Z1565" s="222" ph="1"/>
    </row>
    <row r="1566" spans="26:26" ht="21" x14ac:dyDescent="0.15">
      <c r="Z1566" s="222" ph="1"/>
    </row>
    <row r="1567" spans="26:26" ht="21" x14ac:dyDescent="0.15">
      <c r="Z1567" s="222" ph="1"/>
    </row>
    <row r="1568" spans="26:26" ht="21" x14ac:dyDescent="0.15">
      <c r="Z1568" s="222" ph="1"/>
    </row>
    <row r="1569" spans="26:26" ht="21" x14ac:dyDescent="0.15">
      <c r="Z1569" s="222" ph="1"/>
    </row>
    <row r="1570" spans="26:26" ht="21" x14ac:dyDescent="0.15">
      <c r="Z1570" s="222" ph="1"/>
    </row>
    <row r="1571" spans="26:26" ht="21" x14ac:dyDescent="0.15">
      <c r="Z1571" s="222" ph="1"/>
    </row>
    <row r="1572" spans="26:26" ht="21" x14ac:dyDescent="0.15">
      <c r="Z1572" s="222" ph="1"/>
    </row>
    <row r="1573" spans="26:26" ht="21" x14ac:dyDescent="0.15">
      <c r="Z1573" s="222" ph="1"/>
    </row>
    <row r="1574" spans="26:26" ht="21" x14ac:dyDescent="0.15">
      <c r="Z1574" s="222" ph="1"/>
    </row>
    <row r="1575" spans="26:26" ht="21" x14ac:dyDescent="0.15">
      <c r="Z1575" s="222" ph="1"/>
    </row>
    <row r="1576" spans="26:26" ht="21" x14ac:dyDescent="0.15">
      <c r="Z1576" s="222" ph="1"/>
    </row>
    <row r="1577" spans="26:26" ht="21" x14ac:dyDescent="0.15">
      <c r="Z1577" s="222" ph="1"/>
    </row>
    <row r="1578" spans="26:26" ht="21" x14ac:dyDescent="0.15">
      <c r="Z1578" s="222" ph="1"/>
    </row>
    <row r="1579" spans="26:26" ht="21" x14ac:dyDescent="0.15">
      <c r="Z1579" s="222" ph="1"/>
    </row>
    <row r="1580" spans="26:26" ht="21" x14ac:dyDescent="0.15">
      <c r="Z1580" s="222" ph="1"/>
    </row>
    <row r="1581" spans="26:26" ht="21" x14ac:dyDescent="0.15">
      <c r="Z1581" s="222" ph="1"/>
    </row>
    <row r="1582" spans="26:26" ht="21" x14ac:dyDescent="0.15">
      <c r="Z1582" s="222" ph="1"/>
    </row>
    <row r="1583" spans="26:26" ht="21" x14ac:dyDescent="0.15">
      <c r="Z1583" s="222" ph="1"/>
    </row>
    <row r="1584" spans="26:26" ht="21" x14ac:dyDescent="0.15">
      <c r="Z1584" s="222" ph="1"/>
    </row>
    <row r="1585" spans="26:26" ht="21" x14ac:dyDescent="0.15">
      <c r="Z1585" s="222" ph="1"/>
    </row>
    <row r="1586" spans="26:26" ht="21" x14ac:dyDescent="0.15">
      <c r="Z1586" s="222" ph="1"/>
    </row>
    <row r="1587" spans="26:26" ht="21" x14ac:dyDescent="0.15">
      <c r="Z1587" s="222" ph="1"/>
    </row>
    <row r="1588" spans="26:26" ht="21" x14ac:dyDescent="0.15">
      <c r="Z1588" s="222" ph="1"/>
    </row>
    <row r="1589" spans="26:26" ht="21" x14ac:dyDescent="0.15">
      <c r="Z1589" s="222" ph="1"/>
    </row>
    <row r="1590" spans="26:26" ht="21" x14ac:dyDescent="0.15">
      <c r="Z1590" s="222" ph="1"/>
    </row>
    <row r="1591" spans="26:26" ht="21" x14ac:dyDescent="0.15">
      <c r="Z1591" s="222" ph="1"/>
    </row>
    <row r="1592" spans="26:26" ht="21" x14ac:dyDescent="0.15">
      <c r="Z1592" s="222" ph="1"/>
    </row>
    <row r="1593" spans="26:26" ht="21" x14ac:dyDescent="0.15">
      <c r="Z1593" s="222" ph="1"/>
    </row>
    <row r="1594" spans="26:26" ht="21" x14ac:dyDescent="0.15">
      <c r="Z1594" s="222" ph="1"/>
    </row>
    <row r="1595" spans="26:26" ht="21" x14ac:dyDescent="0.15">
      <c r="Z1595" s="222" ph="1"/>
    </row>
    <row r="1596" spans="26:26" ht="21" x14ac:dyDescent="0.15">
      <c r="Z1596" s="222" ph="1"/>
    </row>
    <row r="1597" spans="26:26" ht="21" x14ac:dyDescent="0.15">
      <c r="Z1597" s="222" ph="1"/>
    </row>
    <row r="1598" spans="26:26" ht="21" x14ac:dyDescent="0.15">
      <c r="Z1598" s="222" ph="1"/>
    </row>
    <row r="1599" spans="26:26" ht="21" x14ac:dyDescent="0.15">
      <c r="Z1599" s="222" ph="1"/>
    </row>
    <row r="1600" spans="26:26" ht="21" x14ac:dyDescent="0.15">
      <c r="Z1600" s="222" ph="1"/>
    </row>
    <row r="1601" spans="26:26" ht="21" x14ac:dyDescent="0.15">
      <c r="Z1601" s="222" ph="1"/>
    </row>
    <row r="1602" spans="26:26" ht="21" x14ac:dyDescent="0.15">
      <c r="Z1602" s="222" ph="1"/>
    </row>
    <row r="1603" spans="26:26" ht="21" x14ac:dyDescent="0.15">
      <c r="Z1603" s="222" ph="1"/>
    </row>
    <row r="1604" spans="26:26" ht="21" x14ac:dyDescent="0.15">
      <c r="Z1604" s="222" ph="1"/>
    </row>
    <row r="1605" spans="26:26" ht="21" x14ac:dyDescent="0.15">
      <c r="Z1605" s="222" ph="1"/>
    </row>
    <row r="1606" spans="26:26" ht="21" x14ac:dyDescent="0.15">
      <c r="Z1606" s="222" ph="1"/>
    </row>
    <row r="1607" spans="26:26" ht="21" x14ac:dyDescent="0.15">
      <c r="Z1607" s="222" ph="1"/>
    </row>
    <row r="1608" spans="26:26" ht="21" x14ac:dyDescent="0.15">
      <c r="Z1608" s="222" ph="1"/>
    </row>
    <row r="1609" spans="26:26" ht="21" x14ac:dyDescent="0.15">
      <c r="Z1609" s="222" ph="1"/>
    </row>
    <row r="1610" spans="26:26" ht="21" x14ac:dyDescent="0.15">
      <c r="Z1610" s="222" ph="1"/>
    </row>
    <row r="1611" spans="26:26" ht="21" x14ac:dyDescent="0.15">
      <c r="Z1611" s="222" ph="1"/>
    </row>
    <row r="1612" spans="26:26" ht="21" x14ac:dyDescent="0.15">
      <c r="Z1612" s="222" ph="1"/>
    </row>
    <row r="1613" spans="26:26" ht="21" x14ac:dyDescent="0.15">
      <c r="Z1613" s="222" ph="1"/>
    </row>
    <row r="1614" spans="26:26" ht="21" x14ac:dyDescent="0.15">
      <c r="Z1614" s="222" ph="1"/>
    </row>
    <row r="1615" spans="26:26" ht="21" x14ac:dyDescent="0.15">
      <c r="Z1615" s="222" ph="1"/>
    </row>
    <row r="1616" spans="26:26" ht="21" x14ac:dyDescent="0.15">
      <c r="Z1616" s="222" ph="1"/>
    </row>
    <row r="1617" spans="26:26" ht="21" x14ac:dyDescent="0.15">
      <c r="Z1617" s="222" ph="1"/>
    </row>
    <row r="1618" spans="26:26" ht="21" x14ac:dyDescent="0.15">
      <c r="Z1618" s="222" ph="1"/>
    </row>
    <row r="1619" spans="26:26" ht="21" x14ac:dyDescent="0.15">
      <c r="Z1619" s="222" ph="1"/>
    </row>
    <row r="1620" spans="26:26" ht="21" x14ac:dyDescent="0.15">
      <c r="Z1620" s="222" ph="1"/>
    </row>
    <row r="1621" spans="26:26" ht="21" x14ac:dyDescent="0.15">
      <c r="Z1621" s="222" ph="1"/>
    </row>
    <row r="1622" spans="26:26" ht="21" x14ac:dyDescent="0.15">
      <c r="Z1622" s="222" ph="1"/>
    </row>
    <row r="1623" spans="26:26" ht="21" x14ac:dyDescent="0.15">
      <c r="Z1623" s="222" ph="1"/>
    </row>
    <row r="1624" spans="26:26" ht="21" x14ac:dyDescent="0.15">
      <c r="Z1624" s="222" ph="1"/>
    </row>
    <row r="1625" spans="26:26" ht="21" x14ac:dyDescent="0.15">
      <c r="Z1625" s="222" ph="1"/>
    </row>
    <row r="1626" spans="26:26" ht="21" x14ac:dyDescent="0.15">
      <c r="Z1626" s="222" ph="1"/>
    </row>
    <row r="1627" spans="26:26" ht="21" x14ac:dyDescent="0.15">
      <c r="Z1627" s="222" ph="1"/>
    </row>
    <row r="1628" spans="26:26" ht="21" x14ac:dyDescent="0.15">
      <c r="Z1628" s="222" ph="1"/>
    </row>
    <row r="1629" spans="26:26" ht="21" x14ac:dyDescent="0.15">
      <c r="Z1629" s="222" ph="1"/>
    </row>
    <row r="1630" spans="26:26" ht="21" x14ac:dyDescent="0.15">
      <c r="Z1630" s="222" ph="1"/>
    </row>
    <row r="1631" spans="26:26" ht="21" x14ac:dyDescent="0.15">
      <c r="Z1631" s="222" ph="1"/>
    </row>
    <row r="1632" spans="26:26" ht="21" x14ac:dyDescent="0.15">
      <c r="Z1632" s="222" ph="1"/>
    </row>
    <row r="1633" spans="26:26" ht="21" x14ac:dyDescent="0.15">
      <c r="Z1633" s="222" ph="1"/>
    </row>
    <row r="1634" spans="26:26" ht="21" x14ac:dyDescent="0.15">
      <c r="Z1634" s="222" ph="1"/>
    </row>
    <row r="1635" spans="26:26" ht="21" x14ac:dyDescent="0.15">
      <c r="Z1635" s="222" ph="1"/>
    </row>
    <row r="1636" spans="26:26" ht="21" x14ac:dyDescent="0.15">
      <c r="Z1636" s="222" ph="1"/>
    </row>
    <row r="1637" spans="26:26" ht="21" x14ac:dyDescent="0.15">
      <c r="Z1637" s="222" ph="1"/>
    </row>
    <row r="1638" spans="26:26" ht="21" x14ac:dyDescent="0.15">
      <c r="Z1638" s="222" ph="1"/>
    </row>
    <row r="1639" spans="26:26" ht="21" x14ac:dyDescent="0.15">
      <c r="Z1639" s="222" ph="1"/>
    </row>
    <row r="1640" spans="26:26" ht="21" x14ac:dyDescent="0.15">
      <c r="Z1640" s="222" ph="1"/>
    </row>
    <row r="1641" spans="26:26" ht="21" x14ac:dyDescent="0.15">
      <c r="Z1641" s="222" ph="1"/>
    </row>
    <row r="1642" spans="26:26" ht="21" x14ac:dyDescent="0.15">
      <c r="Z1642" s="222" ph="1"/>
    </row>
    <row r="1643" spans="26:26" ht="21" x14ac:dyDescent="0.15">
      <c r="Z1643" s="222" ph="1"/>
    </row>
    <row r="1644" spans="26:26" ht="21" x14ac:dyDescent="0.15">
      <c r="Z1644" s="222" ph="1"/>
    </row>
    <row r="1645" spans="26:26" ht="21" x14ac:dyDescent="0.15">
      <c r="Z1645" s="222" ph="1"/>
    </row>
    <row r="1646" spans="26:26" ht="21" x14ac:dyDescent="0.15">
      <c r="Z1646" s="222" ph="1"/>
    </row>
    <row r="1647" spans="26:26" ht="21" x14ac:dyDescent="0.15">
      <c r="Z1647" s="222" ph="1"/>
    </row>
    <row r="1648" spans="26:26" ht="21" x14ac:dyDescent="0.15">
      <c r="Z1648" s="222" ph="1"/>
    </row>
    <row r="1649" spans="26:26" ht="21" x14ac:dyDescent="0.15">
      <c r="Z1649" s="222" ph="1"/>
    </row>
    <row r="1650" spans="26:26" ht="21" x14ac:dyDescent="0.15">
      <c r="Z1650" s="222" ph="1"/>
    </row>
    <row r="1651" spans="26:26" ht="21" x14ac:dyDescent="0.15">
      <c r="Z1651" s="222" ph="1"/>
    </row>
    <row r="1652" spans="26:26" ht="21" x14ac:dyDescent="0.15">
      <c r="Z1652" s="222" ph="1"/>
    </row>
    <row r="1653" spans="26:26" ht="21" x14ac:dyDescent="0.15">
      <c r="Z1653" s="222" ph="1"/>
    </row>
    <row r="1654" spans="26:26" ht="21" x14ac:dyDescent="0.15">
      <c r="Z1654" s="222" ph="1"/>
    </row>
    <row r="1655" spans="26:26" ht="21" x14ac:dyDescent="0.15">
      <c r="Z1655" s="222" ph="1"/>
    </row>
    <row r="1656" spans="26:26" ht="21" x14ac:dyDescent="0.15">
      <c r="Z1656" s="222" ph="1"/>
    </row>
    <row r="1657" spans="26:26" ht="21" x14ac:dyDescent="0.15">
      <c r="Z1657" s="222" ph="1"/>
    </row>
    <row r="1658" spans="26:26" ht="21" x14ac:dyDescent="0.15">
      <c r="Z1658" s="222" ph="1"/>
    </row>
    <row r="1659" spans="26:26" ht="21" x14ac:dyDescent="0.15">
      <c r="Z1659" s="222" ph="1"/>
    </row>
    <row r="1660" spans="26:26" ht="21" x14ac:dyDescent="0.15">
      <c r="Z1660" s="222" ph="1"/>
    </row>
    <row r="1661" spans="26:26" ht="21" x14ac:dyDescent="0.15">
      <c r="Z1661" s="222" ph="1"/>
    </row>
    <row r="1662" spans="26:26" ht="21" x14ac:dyDescent="0.15">
      <c r="Z1662" s="222" ph="1"/>
    </row>
    <row r="1663" spans="26:26" ht="21" x14ac:dyDescent="0.15">
      <c r="Z1663" s="222" ph="1"/>
    </row>
    <row r="1664" spans="26:26" ht="21" x14ac:dyDescent="0.15">
      <c r="Z1664" s="222" ph="1"/>
    </row>
    <row r="1665" spans="26:26" ht="21" x14ac:dyDescent="0.15">
      <c r="Z1665" s="222" ph="1"/>
    </row>
    <row r="1666" spans="26:26" ht="21" x14ac:dyDescent="0.15">
      <c r="Z1666" s="222" ph="1"/>
    </row>
    <row r="1667" spans="26:26" ht="21" x14ac:dyDescent="0.15">
      <c r="Z1667" s="222" ph="1"/>
    </row>
    <row r="1668" spans="26:26" ht="21" x14ac:dyDescent="0.15">
      <c r="Z1668" s="222" ph="1"/>
    </row>
    <row r="1669" spans="26:26" ht="21" x14ac:dyDescent="0.15">
      <c r="Z1669" s="222" ph="1"/>
    </row>
    <row r="1670" spans="26:26" ht="21" x14ac:dyDescent="0.15">
      <c r="Z1670" s="222" ph="1"/>
    </row>
    <row r="1671" spans="26:26" ht="21" x14ac:dyDescent="0.15">
      <c r="Z1671" s="222" ph="1"/>
    </row>
    <row r="1672" spans="26:26" ht="21" x14ac:dyDescent="0.15">
      <c r="Z1672" s="222" ph="1"/>
    </row>
    <row r="1673" spans="26:26" ht="21" x14ac:dyDescent="0.15">
      <c r="Z1673" s="222" ph="1"/>
    </row>
    <row r="1674" spans="26:26" ht="21" x14ac:dyDescent="0.15">
      <c r="Z1674" s="222" ph="1"/>
    </row>
    <row r="1675" spans="26:26" ht="21" x14ac:dyDescent="0.15">
      <c r="Z1675" s="222" ph="1"/>
    </row>
    <row r="1676" spans="26:26" ht="21" x14ac:dyDescent="0.15">
      <c r="Z1676" s="222" ph="1"/>
    </row>
    <row r="1677" spans="26:26" ht="21" x14ac:dyDescent="0.15">
      <c r="Z1677" s="222" ph="1"/>
    </row>
    <row r="1678" spans="26:26" ht="21" x14ac:dyDescent="0.15">
      <c r="Z1678" s="222" ph="1"/>
    </row>
    <row r="1679" spans="26:26" ht="21" x14ac:dyDescent="0.15">
      <c r="Z1679" s="222" ph="1"/>
    </row>
    <row r="1680" spans="26:26" ht="21" x14ac:dyDescent="0.15">
      <c r="Z1680" s="222" ph="1"/>
    </row>
    <row r="1681" spans="26:26" ht="21" x14ac:dyDescent="0.15">
      <c r="Z1681" s="222" ph="1"/>
    </row>
    <row r="1682" spans="26:26" ht="21" x14ac:dyDescent="0.15">
      <c r="Z1682" s="222" ph="1"/>
    </row>
    <row r="1683" spans="26:26" ht="21" x14ac:dyDescent="0.15">
      <c r="Z1683" s="222" ph="1"/>
    </row>
    <row r="1684" spans="26:26" ht="21" x14ac:dyDescent="0.15">
      <c r="Z1684" s="222" ph="1"/>
    </row>
    <row r="1685" spans="26:26" ht="21" x14ac:dyDescent="0.15">
      <c r="Z1685" s="222" ph="1"/>
    </row>
    <row r="1686" spans="26:26" ht="21" x14ac:dyDescent="0.15">
      <c r="Z1686" s="222" ph="1"/>
    </row>
    <row r="1687" spans="26:26" ht="21" x14ac:dyDescent="0.15">
      <c r="Z1687" s="222" ph="1"/>
    </row>
    <row r="1688" spans="26:26" ht="21" x14ac:dyDescent="0.15">
      <c r="Z1688" s="222" ph="1"/>
    </row>
    <row r="1689" spans="26:26" ht="21" x14ac:dyDescent="0.15">
      <c r="Z1689" s="222" ph="1"/>
    </row>
    <row r="1690" spans="26:26" ht="21" x14ac:dyDescent="0.15">
      <c r="Z1690" s="222" ph="1"/>
    </row>
    <row r="1691" spans="26:26" ht="21" x14ac:dyDescent="0.15">
      <c r="Z1691" s="222" ph="1"/>
    </row>
    <row r="1692" spans="26:26" ht="21" x14ac:dyDescent="0.15">
      <c r="Z1692" s="222" ph="1"/>
    </row>
    <row r="1693" spans="26:26" ht="21" x14ac:dyDescent="0.15">
      <c r="Z1693" s="222" ph="1"/>
    </row>
    <row r="1694" spans="26:26" ht="21" x14ac:dyDescent="0.15">
      <c r="Z1694" s="222" ph="1"/>
    </row>
    <row r="1695" spans="26:26" ht="21" x14ac:dyDescent="0.15">
      <c r="Z1695" s="222" ph="1"/>
    </row>
    <row r="1696" spans="26:26" ht="21" x14ac:dyDescent="0.15">
      <c r="Z1696" s="222" ph="1"/>
    </row>
    <row r="1697" spans="26:26" ht="21" x14ac:dyDescent="0.15">
      <c r="Z1697" s="222" ph="1"/>
    </row>
    <row r="1698" spans="26:26" ht="21" x14ac:dyDescent="0.15">
      <c r="Z1698" s="222" ph="1"/>
    </row>
    <row r="1699" spans="26:26" ht="21" x14ac:dyDescent="0.15">
      <c r="Z1699" s="222" ph="1"/>
    </row>
    <row r="1700" spans="26:26" ht="21" x14ac:dyDescent="0.15">
      <c r="Z1700" s="222" ph="1"/>
    </row>
    <row r="1701" spans="26:26" ht="21" x14ac:dyDescent="0.15">
      <c r="Z1701" s="222" ph="1"/>
    </row>
    <row r="1702" spans="26:26" ht="21" x14ac:dyDescent="0.15">
      <c r="Z1702" s="222" ph="1"/>
    </row>
    <row r="1703" spans="26:26" ht="21" x14ac:dyDescent="0.15">
      <c r="Z1703" s="222" ph="1"/>
    </row>
    <row r="1704" spans="26:26" ht="21" x14ac:dyDescent="0.15">
      <c r="Z1704" s="222" ph="1"/>
    </row>
    <row r="1705" spans="26:26" ht="21" x14ac:dyDescent="0.15">
      <c r="Z1705" s="222" ph="1"/>
    </row>
    <row r="1706" spans="26:26" ht="21" x14ac:dyDescent="0.15">
      <c r="Z1706" s="222" ph="1"/>
    </row>
    <row r="1707" spans="26:26" ht="21" x14ac:dyDescent="0.15">
      <c r="Z1707" s="222" ph="1"/>
    </row>
    <row r="1708" spans="26:26" ht="21" x14ac:dyDescent="0.15">
      <c r="Z1708" s="222" ph="1"/>
    </row>
    <row r="1709" spans="26:26" ht="21" x14ac:dyDescent="0.15">
      <c r="Z1709" s="222" ph="1"/>
    </row>
    <row r="1710" spans="26:26" ht="21" x14ac:dyDescent="0.15">
      <c r="Z1710" s="222" ph="1"/>
    </row>
    <row r="1711" spans="26:26" ht="21" x14ac:dyDescent="0.15">
      <c r="Z1711" s="222" ph="1"/>
    </row>
    <row r="1712" spans="26:26" ht="21" x14ac:dyDescent="0.15">
      <c r="Z1712" s="222" ph="1"/>
    </row>
    <row r="1713" spans="26:26" ht="21" x14ac:dyDescent="0.15">
      <c r="Z1713" s="222" ph="1"/>
    </row>
    <row r="1714" spans="26:26" ht="21" x14ac:dyDescent="0.15">
      <c r="Z1714" s="222" ph="1"/>
    </row>
    <row r="1715" spans="26:26" ht="21" x14ac:dyDescent="0.15">
      <c r="Z1715" s="222" ph="1"/>
    </row>
    <row r="1716" spans="26:26" ht="21" x14ac:dyDescent="0.15">
      <c r="Z1716" s="222" ph="1"/>
    </row>
    <row r="1717" spans="26:26" ht="21" x14ac:dyDescent="0.15">
      <c r="Z1717" s="222" ph="1"/>
    </row>
    <row r="1718" spans="26:26" ht="21" x14ac:dyDescent="0.15">
      <c r="Z1718" s="222" ph="1"/>
    </row>
    <row r="1719" spans="26:26" ht="21" x14ac:dyDescent="0.15">
      <c r="Z1719" s="222" ph="1"/>
    </row>
    <row r="1720" spans="26:26" ht="21" x14ac:dyDescent="0.15">
      <c r="Z1720" s="222" ph="1"/>
    </row>
    <row r="1721" spans="26:26" ht="21" x14ac:dyDescent="0.15">
      <c r="Z1721" s="222" ph="1"/>
    </row>
    <row r="1722" spans="26:26" ht="21" x14ac:dyDescent="0.15">
      <c r="Z1722" s="222" ph="1"/>
    </row>
    <row r="1723" spans="26:26" ht="21" x14ac:dyDescent="0.15">
      <c r="Z1723" s="222" ph="1"/>
    </row>
    <row r="1724" spans="26:26" ht="21" x14ac:dyDescent="0.15">
      <c r="Z1724" s="222" ph="1"/>
    </row>
    <row r="1725" spans="26:26" ht="21" x14ac:dyDescent="0.15">
      <c r="Z1725" s="222" ph="1"/>
    </row>
    <row r="1726" spans="26:26" ht="21" x14ac:dyDescent="0.15">
      <c r="Z1726" s="222" ph="1"/>
    </row>
    <row r="1727" spans="26:26" ht="21" x14ac:dyDescent="0.15">
      <c r="Z1727" s="222" ph="1"/>
    </row>
    <row r="1728" spans="26:26" ht="21" x14ac:dyDescent="0.15">
      <c r="Z1728" s="222" ph="1"/>
    </row>
    <row r="1729" spans="26:26" ht="21" x14ac:dyDescent="0.15">
      <c r="Z1729" s="222" ph="1"/>
    </row>
    <row r="1730" spans="26:26" ht="21" x14ac:dyDescent="0.15">
      <c r="Z1730" s="222" ph="1"/>
    </row>
    <row r="1731" spans="26:26" ht="21" x14ac:dyDescent="0.15">
      <c r="Z1731" s="222" ph="1"/>
    </row>
    <row r="1732" spans="26:26" ht="21" x14ac:dyDescent="0.15">
      <c r="Z1732" s="222" ph="1"/>
    </row>
    <row r="1733" spans="26:26" ht="21" x14ac:dyDescent="0.15">
      <c r="Z1733" s="222" ph="1"/>
    </row>
    <row r="1734" spans="26:26" ht="21" x14ac:dyDescent="0.15">
      <c r="Z1734" s="222" ph="1"/>
    </row>
    <row r="1735" spans="26:26" ht="21" x14ac:dyDescent="0.15">
      <c r="Z1735" s="222" ph="1"/>
    </row>
    <row r="1736" spans="26:26" ht="21" x14ac:dyDescent="0.15">
      <c r="Z1736" s="222" ph="1"/>
    </row>
    <row r="1737" spans="26:26" ht="21" x14ac:dyDescent="0.15">
      <c r="Z1737" s="222" ph="1"/>
    </row>
    <row r="1738" spans="26:26" ht="21" x14ac:dyDescent="0.15">
      <c r="Z1738" s="222" ph="1"/>
    </row>
    <row r="1739" spans="26:26" ht="21" x14ac:dyDescent="0.15">
      <c r="Z1739" s="222" ph="1"/>
    </row>
    <row r="1740" spans="26:26" ht="21" x14ac:dyDescent="0.15">
      <c r="Z1740" s="222" ph="1"/>
    </row>
    <row r="1741" spans="26:26" ht="21" x14ac:dyDescent="0.15">
      <c r="Z1741" s="222" ph="1"/>
    </row>
    <row r="1742" spans="26:26" ht="21" x14ac:dyDescent="0.15">
      <c r="Z1742" s="222" ph="1"/>
    </row>
    <row r="1743" spans="26:26" ht="21" x14ac:dyDescent="0.15">
      <c r="Z1743" s="222" ph="1"/>
    </row>
    <row r="1744" spans="26:26" ht="21" x14ac:dyDescent="0.15">
      <c r="Z1744" s="222" ph="1"/>
    </row>
    <row r="1745" spans="26:26" ht="21" x14ac:dyDescent="0.15">
      <c r="Z1745" s="222" ph="1"/>
    </row>
    <row r="1746" spans="26:26" ht="21" x14ac:dyDescent="0.15">
      <c r="Z1746" s="222" ph="1"/>
    </row>
    <row r="1747" spans="26:26" ht="21" x14ac:dyDescent="0.15">
      <c r="Z1747" s="222" ph="1"/>
    </row>
    <row r="1748" spans="26:26" ht="21" x14ac:dyDescent="0.15">
      <c r="Z1748" s="222" ph="1"/>
    </row>
    <row r="1749" spans="26:26" ht="21" x14ac:dyDescent="0.15">
      <c r="Z1749" s="222" ph="1"/>
    </row>
    <row r="1750" spans="26:26" ht="21" x14ac:dyDescent="0.15">
      <c r="Z1750" s="222" ph="1"/>
    </row>
    <row r="1751" spans="26:26" ht="21" x14ac:dyDescent="0.15">
      <c r="Z1751" s="222" ph="1"/>
    </row>
    <row r="1752" spans="26:26" ht="21" x14ac:dyDescent="0.15">
      <c r="Z1752" s="222" ph="1"/>
    </row>
    <row r="1753" spans="26:26" ht="21" x14ac:dyDescent="0.15">
      <c r="Z1753" s="222" ph="1"/>
    </row>
    <row r="1754" spans="26:26" ht="21" x14ac:dyDescent="0.15">
      <c r="Z1754" s="222" ph="1"/>
    </row>
    <row r="1755" spans="26:26" ht="21" x14ac:dyDescent="0.15">
      <c r="Z1755" s="222" ph="1"/>
    </row>
    <row r="1756" spans="26:26" ht="21" x14ac:dyDescent="0.15">
      <c r="Z1756" s="222" ph="1"/>
    </row>
    <row r="1757" spans="26:26" ht="21" x14ac:dyDescent="0.15">
      <c r="Z1757" s="222" ph="1"/>
    </row>
    <row r="1758" spans="26:26" ht="21" x14ac:dyDescent="0.15">
      <c r="Z1758" s="222" ph="1"/>
    </row>
    <row r="1759" spans="26:26" ht="21" x14ac:dyDescent="0.15">
      <c r="Z1759" s="222" ph="1"/>
    </row>
    <row r="1760" spans="26:26" ht="21" x14ac:dyDescent="0.15">
      <c r="Z1760" s="222" ph="1"/>
    </row>
    <row r="1761" spans="26:26" ht="21" x14ac:dyDescent="0.15">
      <c r="Z1761" s="222" ph="1"/>
    </row>
    <row r="1762" spans="26:26" ht="21" x14ac:dyDescent="0.15">
      <c r="Z1762" s="222" ph="1"/>
    </row>
    <row r="1763" spans="26:26" ht="21" x14ac:dyDescent="0.15">
      <c r="Z1763" s="222" ph="1"/>
    </row>
    <row r="1764" spans="26:26" ht="21" x14ac:dyDescent="0.15">
      <c r="Z1764" s="222" ph="1"/>
    </row>
    <row r="1765" spans="26:26" ht="21" x14ac:dyDescent="0.15">
      <c r="Z1765" s="222" ph="1"/>
    </row>
    <row r="1766" spans="26:26" ht="21" x14ac:dyDescent="0.15">
      <c r="Z1766" s="222" ph="1"/>
    </row>
    <row r="1767" spans="26:26" ht="21" x14ac:dyDescent="0.15">
      <c r="Z1767" s="222" ph="1"/>
    </row>
    <row r="1768" spans="26:26" ht="21" x14ac:dyDescent="0.15">
      <c r="Z1768" s="222" ph="1"/>
    </row>
    <row r="1769" spans="26:26" ht="21" x14ac:dyDescent="0.15">
      <c r="Z1769" s="222" ph="1"/>
    </row>
    <row r="1770" spans="26:26" ht="21" x14ac:dyDescent="0.15">
      <c r="Z1770" s="222" ph="1"/>
    </row>
    <row r="1771" spans="26:26" ht="21" x14ac:dyDescent="0.15">
      <c r="Z1771" s="222" ph="1"/>
    </row>
    <row r="1772" spans="26:26" ht="21" x14ac:dyDescent="0.15">
      <c r="Z1772" s="222" ph="1"/>
    </row>
    <row r="1773" spans="26:26" ht="21" x14ac:dyDescent="0.15">
      <c r="Z1773" s="222" ph="1"/>
    </row>
    <row r="1774" spans="26:26" ht="21" x14ac:dyDescent="0.15">
      <c r="Z1774" s="222" ph="1"/>
    </row>
    <row r="1775" spans="26:26" ht="21" x14ac:dyDescent="0.15">
      <c r="Z1775" s="222" ph="1"/>
    </row>
    <row r="1776" spans="26:26" ht="21" x14ac:dyDescent="0.15">
      <c r="Z1776" s="222" ph="1"/>
    </row>
    <row r="1777" spans="26:26" ht="21" x14ac:dyDescent="0.15">
      <c r="Z1777" s="222" ph="1"/>
    </row>
    <row r="1778" spans="26:26" ht="21" x14ac:dyDescent="0.15">
      <c r="Z1778" s="222" ph="1"/>
    </row>
    <row r="1779" spans="26:26" ht="21" x14ac:dyDescent="0.15">
      <c r="Z1779" s="222" ph="1"/>
    </row>
    <row r="1780" spans="26:26" ht="21" x14ac:dyDescent="0.15">
      <c r="Z1780" s="222" ph="1"/>
    </row>
    <row r="1781" spans="26:26" ht="21" x14ac:dyDescent="0.15">
      <c r="Z1781" s="222" ph="1"/>
    </row>
    <row r="1782" spans="26:26" ht="21" x14ac:dyDescent="0.15">
      <c r="Z1782" s="222" ph="1"/>
    </row>
    <row r="1783" spans="26:26" ht="21" x14ac:dyDescent="0.15">
      <c r="Z1783" s="222" ph="1"/>
    </row>
    <row r="1784" spans="26:26" ht="21" x14ac:dyDescent="0.15">
      <c r="Z1784" s="222" ph="1"/>
    </row>
    <row r="1785" spans="26:26" ht="21" x14ac:dyDescent="0.15">
      <c r="Z1785" s="222" ph="1"/>
    </row>
    <row r="1786" spans="26:26" ht="21" x14ac:dyDescent="0.15">
      <c r="Z1786" s="222" ph="1"/>
    </row>
    <row r="1787" spans="26:26" ht="21" x14ac:dyDescent="0.15">
      <c r="Z1787" s="222" ph="1"/>
    </row>
    <row r="1788" spans="26:26" ht="21" x14ac:dyDescent="0.15">
      <c r="Z1788" s="222" ph="1"/>
    </row>
    <row r="1789" spans="26:26" ht="21" x14ac:dyDescent="0.15">
      <c r="Z1789" s="222" ph="1"/>
    </row>
    <row r="1790" spans="26:26" ht="21" x14ac:dyDescent="0.15">
      <c r="Z1790" s="222" ph="1"/>
    </row>
    <row r="1791" spans="26:26" ht="21" x14ac:dyDescent="0.15">
      <c r="Z1791" s="222" ph="1"/>
    </row>
    <row r="1792" spans="26:26" ht="21" x14ac:dyDescent="0.15">
      <c r="Z1792" s="222" ph="1"/>
    </row>
    <row r="1793" spans="26:26" ht="21" x14ac:dyDescent="0.15">
      <c r="Z1793" s="222" ph="1"/>
    </row>
    <row r="1794" spans="26:26" ht="21" x14ac:dyDescent="0.15">
      <c r="Z1794" s="222" ph="1"/>
    </row>
    <row r="1795" spans="26:26" ht="21" x14ac:dyDescent="0.15">
      <c r="Z1795" s="222" ph="1"/>
    </row>
    <row r="1796" spans="26:26" ht="21" x14ac:dyDescent="0.15">
      <c r="Z1796" s="222" ph="1"/>
    </row>
    <row r="1797" spans="26:26" ht="21" x14ac:dyDescent="0.15">
      <c r="Z1797" s="222" ph="1"/>
    </row>
    <row r="1798" spans="26:26" ht="21" x14ac:dyDescent="0.15">
      <c r="Z1798" s="222" ph="1"/>
    </row>
    <row r="1799" spans="26:26" ht="21" x14ac:dyDescent="0.15">
      <c r="Z1799" s="222" ph="1"/>
    </row>
    <row r="1800" spans="26:26" ht="21" x14ac:dyDescent="0.15">
      <c r="Z1800" s="222" ph="1"/>
    </row>
    <row r="1801" spans="26:26" ht="21" x14ac:dyDescent="0.15">
      <c r="Z1801" s="222" ph="1"/>
    </row>
    <row r="1802" spans="26:26" ht="21" x14ac:dyDescent="0.15">
      <c r="Z1802" s="222" ph="1"/>
    </row>
    <row r="1803" spans="26:26" ht="21" x14ac:dyDescent="0.15">
      <c r="Z1803" s="222" ph="1"/>
    </row>
    <row r="1804" spans="26:26" ht="21" x14ac:dyDescent="0.15">
      <c r="Z1804" s="222" ph="1"/>
    </row>
    <row r="1805" spans="26:26" ht="21" x14ac:dyDescent="0.15">
      <c r="Z1805" s="222" ph="1"/>
    </row>
    <row r="1806" spans="26:26" ht="21" x14ac:dyDescent="0.15">
      <c r="Z1806" s="222" ph="1"/>
    </row>
    <row r="1807" spans="26:26" ht="21" x14ac:dyDescent="0.15">
      <c r="Z1807" s="222" ph="1"/>
    </row>
    <row r="1808" spans="26:26" ht="21" x14ac:dyDescent="0.15">
      <c r="Z1808" s="222" ph="1"/>
    </row>
    <row r="1809" spans="26:26" ht="21" x14ac:dyDescent="0.15">
      <c r="Z1809" s="222" ph="1"/>
    </row>
    <row r="1810" spans="26:26" ht="21" x14ac:dyDescent="0.15">
      <c r="Z1810" s="222" ph="1"/>
    </row>
    <row r="1811" spans="26:26" ht="21" x14ac:dyDescent="0.15">
      <c r="Z1811" s="222" ph="1"/>
    </row>
    <row r="1812" spans="26:26" ht="21" x14ac:dyDescent="0.15">
      <c r="Z1812" s="222" ph="1"/>
    </row>
    <row r="1813" spans="26:26" ht="21" x14ac:dyDescent="0.15">
      <c r="Z1813" s="222" ph="1"/>
    </row>
    <row r="1814" spans="26:26" ht="21" x14ac:dyDescent="0.15">
      <c r="Z1814" s="222" ph="1"/>
    </row>
    <row r="1815" spans="26:26" ht="21" x14ac:dyDescent="0.15">
      <c r="Z1815" s="222" ph="1"/>
    </row>
    <row r="1816" spans="26:26" ht="21" x14ac:dyDescent="0.15">
      <c r="Z1816" s="222" ph="1"/>
    </row>
    <row r="1817" spans="26:26" ht="21" x14ac:dyDescent="0.15">
      <c r="Z1817" s="222" ph="1"/>
    </row>
    <row r="1818" spans="26:26" ht="21" x14ac:dyDescent="0.15">
      <c r="Z1818" s="222" ph="1"/>
    </row>
    <row r="1819" spans="26:26" ht="21" x14ac:dyDescent="0.15">
      <c r="Z1819" s="222" ph="1"/>
    </row>
    <row r="1820" spans="26:26" ht="21" x14ac:dyDescent="0.15">
      <c r="Z1820" s="222" ph="1"/>
    </row>
    <row r="1821" spans="26:26" ht="21" x14ac:dyDescent="0.15">
      <c r="Z1821" s="222" ph="1"/>
    </row>
    <row r="1822" spans="26:26" ht="21" x14ac:dyDescent="0.15">
      <c r="Z1822" s="222" ph="1"/>
    </row>
    <row r="1823" spans="26:26" ht="21" x14ac:dyDescent="0.15">
      <c r="Z1823" s="222" ph="1"/>
    </row>
    <row r="1824" spans="26:26" ht="21" x14ac:dyDescent="0.15">
      <c r="Z1824" s="222" ph="1"/>
    </row>
    <row r="1825" spans="26:26" ht="21" x14ac:dyDescent="0.15">
      <c r="Z1825" s="222" ph="1"/>
    </row>
    <row r="1826" spans="26:26" ht="21" x14ac:dyDescent="0.15">
      <c r="Z1826" s="222" ph="1"/>
    </row>
    <row r="1827" spans="26:26" ht="21" x14ac:dyDescent="0.15">
      <c r="Z1827" s="222" ph="1"/>
    </row>
    <row r="1828" spans="26:26" ht="21" x14ac:dyDescent="0.15">
      <c r="Z1828" s="222" ph="1"/>
    </row>
    <row r="1829" spans="26:26" ht="21" x14ac:dyDescent="0.15">
      <c r="Z1829" s="222" ph="1"/>
    </row>
    <row r="1830" spans="26:26" ht="21" x14ac:dyDescent="0.15">
      <c r="Z1830" s="222" ph="1"/>
    </row>
    <row r="1831" spans="26:26" ht="21" x14ac:dyDescent="0.15">
      <c r="Z1831" s="222" ph="1"/>
    </row>
    <row r="1832" spans="26:26" ht="21" x14ac:dyDescent="0.15">
      <c r="Z1832" s="222" ph="1"/>
    </row>
    <row r="1833" spans="26:26" ht="21" x14ac:dyDescent="0.15">
      <c r="Z1833" s="222" ph="1"/>
    </row>
    <row r="1834" spans="26:26" ht="21" x14ac:dyDescent="0.15">
      <c r="Z1834" s="222" ph="1"/>
    </row>
    <row r="1835" spans="26:26" ht="21" x14ac:dyDescent="0.15">
      <c r="Z1835" s="222" ph="1"/>
    </row>
    <row r="1836" spans="26:26" ht="21" x14ac:dyDescent="0.15">
      <c r="Z1836" s="222" ph="1"/>
    </row>
    <row r="1837" spans="26:26" ht="21" x14ac:dyDescent="0.15">
      <c r="Z1837" s="222" ph="1"/>
    </row>
    <row r="1838" spans="26:26" ht="21" x14ac:dyDescent="0.15">
      <c r="Z1838" s="222" ph="1"/>
    </row>
    <row r="1839" spans="26:26" ht="21" x14ac:dyDescent="0.15">
      <c r="Z1839" s="222" ph="1"/>
    </row>
    <row r="1840" spans="26:26" ht="21" x14ac:dyDescent="0.15">
      <c r="Z1840" s="222" ph="1"/>
    </row>
    <row r="1841" spans="26:26" ht="21" x14ac:dyDescent="0.15">
      <c r="Z1841" s="222" ph="1"/>
    </row>
    <row r="1842" spans="26:26" ht="21" x14ac:dyDescent="0.15">
      <c r="Z1842" s="222" ph="1"/>
    </row>
    <row r="1843" spans="26:26" ht="21" x14ac:dyDescent="0.15">
      <c r="Z1843" s="222" ph="1"/>
    </row>
    <row r="1844" spans="26:26" ht="21" x14ac:dyDescent="0.15">
      <c r="Z1844" s="222" ph="1"/>
    </row>
    <row r="1845" spans="26:26" ht="21" x14ac:dyDescent="0.15">
      <c r="Z1845" s="222" ph="1"/>
    </row>
    <row r="1846" spans="26:26" ht="21" x14ac:dyDescent="0.15">
      <c r="Z1846" s="222" ph="1"/>
    </row>
    <row r="1847" spans="26:26" ht="21" x14ac:dyDescent="0.15">
      <c r="Z1847" s="222" ph="1"/>
    </row>
    <row r="1848" spans="26:26" ht="21" x14ac:dyDescent="0.15">
      <c r="Z1848" s="222" ph="1"/>
    </row>
    <row r="1849" spans="26:26" ht="21" x14ac:dyDescent="0.15">
      <c r="Z1849" s="222" ph="1"/>
    </row>
    <row r="1850" spans="26:26" ht="21" x14ac:dyDescent="0.15">
      <c r="Z1850" s="222" ph="1"/>
    </row>
    <row r="1851" spans="26:26" ht="21" x14ac:dyDescent="0.15">
      <c r="Z1851" s="222" ph="1"/>
    </row>
    <row r="1852" spans="26:26" ht="21" x14ac:dyDescent="0.15">
      <c r="Z1852" s="222" ph="1"/>
    </row>
    <row r="1853" spans="26:26" ht="21" x14ac:dyDescent="0.15">
      <c r="Z1853" s="222" ph="1"/>
    </row>
    <row r="1854" spans="26:26" ht="21" x14ac:dyDescent="0.15">
      <c r="Z1854" s="222" ph="1"/>
    </row>
    <row r="1855" spans="26:26" ht="21" x14ac:dyDescent="0.15">
      <c r="Z1855" s="222" ph="1"/>
    </row>
    <row r="1856" spans="26:26" ht="21" x14ac:dyDescent="0.15">
      <c r="Z1856" s="222" ph="1"/>
    </row>
    <row r="1857" spans="26:26" ht="21" x14ac:dyDescent="0.15">
      <c r="Z1857" s="222" ph="1"/>
    </row>
    <row r="1858" spans="26:26" ht="21" x14ac:dyDescent="0.15">
      <c r="Z1858" s="222" ph="1"/>
    </row>
    <row r="1859" spans="26:26" ht="21" x14ac:dyDescent="0.15">
      <c r="Z1859" s="222" ph="1"/>
    </row>
    <row r="1860" spans="26:26" ht="21" x14ac:dyDescent="0.15">
      <c r="Z1860" s="222" ph="1"/>
    </row>
    <row r="1861" spans="26:26" ht="21" x14ac:dyDescent="0.15">
      <c r="Z1861" s="222" ph="1"/>
    </row>
    <row r="1862" spans="26:26" ht="21" x14ac:dyDescent="0.15">
      <c r="Z1862" s="222" ph="1"/>
    </row>
    <row r="1863" spans="26:26" ht="21" x14ac:dyDescent="0.15">
      <c r="Z1863" s="222" ph="1"/>
    </row>
    <row r="1864" spans="26:26" ht="21" x14ac:dyDescent="0.15">
      <c r="Z1864" s="222" ph="1"/>
    </row>
    <row r="1865" spans="26:26" ht="21" x14ac:dyDescent="0.15">
      <c r="Z1865" s="222" ph="1"/>
    </row>
    <row r="1866" spans="26:26" ht="21" x14ac:dyDescent="0.15">
      <c r="Z1866" s="222" ph="1"/>
    </row>
    <row r="1867" spans="26:26" ht="21" x14ac:dyDescent="0.15">
      <c r="Z1867" s="222" ph="1"/>
    </row>
    <row r="1868" spans="26:26" ht="21" x14ac:dyDescent="0.15">
      <c r="Z1868" s="222" ph="1"/>
    </row>
    <row r="1869" spans="26:26" ht="21" x14ac:dyDescent="0.15">
      <c r="Z1869" s="222" ph="1"/>
    </row>
    <row r="1870" spans="26:26" ht="21" x14ac:dyDescent="0.15">
      <c r="Z1870" s="222" ph="1"/>
    </row>
    <row r="1871" spans="26:26" ht="21" x14ac:dyDescent="0.15">
      <c r="Z1871" s="222" ph="1"/>
    </row>
    <row r="1872" spans="26:26" ht="21" x14ac:dyDescent="0.15">
      <c r="Z1872" s="222" ph="1"/>
    </row>
    <row r="1873" spans="26:26" ht="21" x14ac:dyDescent="0.15">
      <c r="Z1873" s="222" ph="1"/>
    </row>
    <row r="1874" spans="26:26" ht="21" x14ac:dyDescent="0.15">
      <c r="Z1874" s="222" ph="1"/>
    </row>
    <row r="1875" spans="26:26" ht="21" x14ac:dyDescent="0.15">
      <c r="Z1875" s="222" ph="1"/>
    </row>
    <row r="1876" spans="26:26" ht="21" x14ac:dyDescent="0.15">
      <c r="Z1876" s="222" ph="1"/>
    </row>
    <row r="1877" spans="26:26" ht="21" x14ac:dyDescent="0.15">
      <c r="Z1877" s="222" ph="1"/>
    </row>
    <row r="1878" spans="26:26" ht="21" x14ac:dyDescent="0.15">
      <c r="Z1878" s="222" ph="1"/>
    </row>
    <row r="1879" spans="26:26" ht="21" x14ac:dyDescent="0.15">
      <c r="Z1879" s="222" ph="1"/>
    </row>
    <row r="1880" spans="26:26" ht="21" x14ac:dyDescent="0.15">
      <c r="Z1880" s="222" ph="1"/>
    </row>
    <row r="1881" spans="26:26" ht="21" x14ac:dyDescent="0.15">
      <c r="Z1881" s="222" ph="1"/>
    </row>
    <row r="1882" spans="26:26" ht="21" x14ac:dyDescent="0.15">
      <c r="Z1882" s="222" ph="1"/>
    </row>
    <row r="1883" spans="26:26" ht="21" x14ac:dyDescent="0.15">
      <c r="Z1883" s="222" ph="1"/>
    </row>
    <row r="1884" spans="26:26" ht="21" x14ac:dyDescent="0.15">
      <c r="Z1884" s="222" ph="1"/>
    </row>
    <row r="1885" spans="26:26" ht="21" x14ac:dyDescent="0.15">
      <c r="Z1885" s="222" ph="1"/>
    </row>
    <row r="1886" spans="26:26" ht="21" x14ac:dyDescent="0.15">
      <c r="Z1886" s="222" ph="1"/>
    </row>
    <row r="1887" spans="26:26" ht="21" x14ac:dyDescent="0.15">
      <c r="Z1887" s="222" ph="1"/>
    </row>
    <row r="1888" spans="26:26" ht="21" x14ac:dyDescent="0.15">
      <c r="Z1888" s="222" ph="1"/>
    </row>
    <row r="1889" spans="26:26" ht="21" x14ac:dyDescent="0.15">
      <c r="Z1889" s="222" ph="1"/>
    </row>
    <row r="1890" spans="26:26" ht="21" x14ac:dyDescent="0.15">
      <c r="Z1890" s="222" ph="1"/>
    </row>
    <row r="1891" spans="26:26" ht="21" x14ac:dyDescent="0.15">
      <c r="Z1891" s="222" ph="1"/>
    </row>
    <row r="1892" spans="26:26" ht="21" x14ac:dyDescent="0.15">
      <c r="Z1892" s="222" ph="1"/>
    </row>
    <row r="1893" spans="26:26" ht="21" x14ac:dyDescent="0.15">
      <c r="Z1893" s="222" ph="1"/>
    </row>
    <row r="1894" spans="26:26" ht="21" x14ac:dyDescent="0.15">
      <c r="Z1894" s="222" ph="1"/>
    </row>
    <row r="1895" spans="26:26" ht="21" x14ac:dyDescent="0.15">
      <c r="Z1895" s="222" ph="1"/>
    </row>
    <row r="1896" spans="26:26" ht="21" x14ac:dyDescent="0.15">
      <c r="Z1896" s="222" ph="1"/>
    </row>
    <row r="1897" spans="26:26" ht="21" x14ac:dyDescent="0.15">
      <c r="Z1897" s="222" ph="1"/>
    </row>
    <row r="1898" spans="26:26" ht="21" x14ac:dyDescent="0.15">
      <c r="Z1898" s="222" ph="1"/>
    </row>
    <row r="1899" spans="26:26" ht="21" x14ac:dyDescent="0.15">
      <c r="Z1899" s="222" ph="1"/>
    </row>
    <row r="1900" spans="26:26" ht="21" x14ac:dyDescent="0.15">
      <c r="Z1900" s="222" ph="1"/>
    </row>
    <row r="1901" spans="26:26" ht="21" x14ac:dyDescent="0.15">
      <c r="Z1901" s="222" ph="1"/>
    </row>
    <row r="1902" spans="26:26" ht="21" x14ac:dyDescent="0.15">
      <c r="Z1902" s="222" ph="1"/>
    </row>
    <row r="1903" spans="26:26" ht="21" x14ac:dyDescent="0.15">
      <c r="Z1903" s="222" ph="1"/>
    </row>
    <row r="1904" spans="26:26" ht="21" x14ac:dyDescent="0.15">
      <c r="Z1904" s="222" ph="1"/>
    </row>
    <row r="1905" spans="26:26" ht="21" x14ac:dyDescent="0.15">
      <c r="Z1905" s="222" ph="1"/>
    </row>
    <row r="1906" spans="26:26" ht="21" x14ac:dyDescent="0.15">
      <c r="Z1906" s="222" ph="1"/>
    </row>
    <row r="1907" spans="26:26" ht="21" x14ac:dyDescent="0.15">
      <c r="Z1907" s="222" ph="1"/>
    </row>
    <row r="1908" spans="26:26" ht="21" x14ac:dyDescent="0.15">
      <c r="Z1908" s="222" ph="1"/>
    </row>
    <row r="1909" spans="26:26" ht="21" x14ac:dyDescent="0.15">
      <c r="Z1909" s="222" ph="1"/>
    </row>
    <row r="1910" spans="26:26" ht="21" x14ac:dyDescent="0.15">
      <c r="Z1910" s="222" ph="1"/>
    </row>
    <row r="1911" spans="26:26" ht="21" x14ac:dyDescent="0.15">
      <c r="Z1911" s="222" ph="1"/>
    </row>
    <row r="1912" spans="26:26" ht="21" x14ac:dyDescent="0.15">
      <c r="Z1912" s="222" ph="1"/>
    </row>
    <row r="1913" spans="26:26" ht="21" x14ac:dyDescent="0.15">
      <c r="Z1913" s="222" ph="1"/>
    </row>
    <row r="1914" spans="26:26" ht="21" x14ac:dyDescent="0.15">
      <c r="Z1914" s="222" ph="1"/>
    </row>
    <row r="1915" spans="26:26" ht="21" x14ac:dyDescent="0.15">
      <c r="Z1915" s="222" ph="1"/>
    </row>
    <row r="1916" spans="26:26" ht="21" x14ac:dyDescent="0.15">
      <c r="Z1916" s="222" ph="1"/>
    </row>
    <row r="1917" spans="26:26" ht="21" x14ac:dyDescent="0.15">
      <c r="Z1917" s="222" ph="1"/>
    </row>
    <row r="1918" spans="26:26" ht="21" x14ac:dyDescent="0.15">
      <c r="Z1918" s="222" ph="1"/>
    </row>
    <row r="1919" spans="26:26" ht="21" x14ac:dyDescent="0.15">
      <c r="Z1919" s="222" ph="1"/>
    </row>
    <row r="1920" spans="26:26" ht="21" x14ac:dyDescent="0.15">
      <c r="Z1920" s="222" ph="1"/>
    </row>
    <row r="1921" spans="26:26" ht="21" x14ac:dyDescent="0.15">
      <c r="Z1921" s="222" ph="1"/>
    </row>
    <row r="1922" spans="26:26" ht="21" x14ac:dyDescent="0.15">
      <c r="Z1922" s="222" ph="1"/>
    </row>
    <row r="1923" spans="26:26" ht="21" x14ac:dyDescent="0.15">
      <c r="Z1923" s="222" ph="1"/>
    </row>
    <row r="1924" spans="26:26" ht="21" x14ac:dyDescent="0.15">
      <c r="Z1924" s="222" ph="1"/>
    </row>
    <row r="1925" spans="26:26" ht="21" x14ac:dyDescent="0.15">
      <c r="Z1925" s="222" ph="1"/>
    </row>
    <row r="1926" spans="26:26" ht="21" x14ac:dyDescent="0.15">
      <c r="Z1926" s="222" ph="1"/>
    </row>
    <row r="1927" spans="26:26" ht="21" x14ac:dyDescent="0.15">
      <c r="Z1927" s="222" ph="1"/>
    </row>
    <row r="1928" spans="26:26" ht="21" x14ac:dyDescent="0.15">
      <c r="Z1928" s="222" ph="1"/>
    </row>
    <row r="1929" spans="26:26" ht="21" x14ac:dyDescent="0.15">
      <c r="Z1929" s="222" ph="1"/>
    </row>
    <row r="1930" spans="26:26" ht="21" x14ac:dyDescent="0.15">
      <c r="Z1930" s="222" ph="1"/>
    </row>
    <row r="1931" spans="26:26" ht="21" x14ac:dyDescent="0.15">
      <c r="Z1931" s="222" ph="1"/>
    </row>
    <row r="1932" spans="26:26" ht="21" x14ac:dyDescent="0.15">
      <c r="Z1932" s="222" ph="1"/>
    </row>
    <row r="1933" spans="26:26" ht="21" x14ac:dyDescent="0.15">
      <c r="Z1933" s="222" ph="1"/>
    </row>
    <row r="1934" spans="26:26" ht="21" x14ac:dyDescent="0.15">
      <c r="Z1934" s="222" ph="1"/>
    </row>
    <row r="1935" spans="26:26" ht="21" x14ac:dyDescent="0.15">
      <c r="Z1935" s="222" ph="1"/>
    </row>
    <row r="1936" spans="26:26" ht="21" x14ac:dyDescent="0.15">
      <c r="Z1936" s="222" ph="1"/>
    </row>
    <row r="1937" spans="26:26" ht="21" x14ac:dyDescent="0.15">
      <c r="Z1937" s="222" ph="1"/>
    </row>
    <row r="1938" spans="26:26" ht="21" x14ac:dyDescent="0.15">
      <c r="Z1938" s="222" ph="1"/>
    </row>
    <row r="1939" spans="26:26" ht="21" x14ac:dyDescent="0.15">
      <c r="Z1939" s="222" ph="1"/>
    </row>
    <row r="1940" spans="26:26" ht="21" x14ac:dyDescent="0.15">
      <c r="Z1940" s="222" ph="1"/>
    </row>
    <row r="1941" spans="26:26" ht="21" x14ac:dyDescent="0.15">
      <c r="Z1941" s="222" ph="1"/>
    </row>
    <row r="1942" spans="26:26" ht="21" x14ac:dyDescent="0.15">
      <c r="Z1942" s="222" ph="1"/>
    </row>
    <row r="1943" spans="26:26" ht="21" x14ac:dyDescent="0.15">
      <c r="Z1943" s="222" ph="1"/>
    </row>
    <row r="1944" spans="26:26" ht="21" x14ac:dyDescent="0.15">
      <c r="Z1944" s="222" ph="1"/>
    </row>
    <row r="1945" spans="26:26" ht="21" x14ac:dyDescent="0.15">
      <c r="Z1945" s="222" ph="1"/>
    </row>
    <row r="1946" spans="26:26" ht="21" x14ac:dyDescent="0.15">
      <c r="Z1946" s="222" ph="1"/>
    </row>
    <row r="1947" spans="26:26" ht="21" x14ac:dyDescent="0.15">
      <c r="Z1947" s="222" ph="1"/>
    </row>
    <row r="1948" spans="26:26" ht="21" x14ac:dyDescent="0.15">
      <c r="Z1948" s="222" ph="1"/>
    </row>
    <row r="1949" spans="26:26" ht="21" x14ac:dyDescent="0.15">
      <c r="Z1949" s="222" ph="1"/>
    </row>
    <row r="1950" spans="26:26" ht="21" x14ac:dyDescent="0.15">
      <c r="Z1950" s="222" ph="1"/>
    </row>
    <row r="1951" spans="26:26" ht="21" x14ac:dyDescent="0.15">
      <c r="Z1951" s="222" ph="1"/>
    </row>
    <row r="1952" spans="26:26" ht="21" x14ac:dyDescent="0.15">
      <c r="Z1952" s="222" ph="1"/>
    </row>
    <row r="1953" spans="26:26" ht="21" x14ac:dyDescent="0.15">
      <c r="Z1953" s="222" ph="1"/>
    </row>
    <row r="1954" spans="26:26" ht="21" x14ac:dyDescent="0.15">
      <c r="Z1954" s="222" ph="1"/>
    </row>
    <row r="1955" spans="26:26" ht="21" x14ac:dyDescent="0.15">
      <c r="Z1955" s="222" ph="1"/>
    </row>
    <row r="1956" spans="26:26" ht="21" x14ac:dyDescent="0.15">
      <c r="Z1956" s="222" ph="1"/>
    </row>
    <row r="1957" spans="26:26" ht="21" x14ac:dyDescent="0.15">
      <c r="Z1957" s="222" ph="1"/>
    </row>
    <row r="1958" spans="26:26" ht="21" x14ac:dyDescent="0.15">
      <c r="Z1958" s="222" ph="1"/>
    </row>
    <row r="1959" spans="26:26" ht="21" x14ac:dyDescent="0.15">
      <c r="Z1959" s="222" ph="1"/>
    </row>
    <row r="1960" spans="26:26" ht="21" x14ac:dyDescent="0.15">
      <c r="Z1960" s="222" ph="1"/>
    </row>
    <row r="1961" spans="26:26" ht="21" x14ac:dyDescent="0.15">
      <c r="Z1961" s="222" ph="1"/>
    </row>
    <row r="1962" spans="26:26" ht="21" x14ac:dyDescent="0.15">
      <c r="Z1962" s="222" ph="1"/>
    </row>
    <row r="1963" spans="26:26" ht="21" x14ac:dyDescent="0.15">
      <c r="Z1963" s="222" ph="1"/>
    </row>
    <row r="1964" spans="26:26" ht="21" x14ac:dyDescent="0.15">
      <c r="Z1964" s="222" ph="1"/>
    </row>
    <row r="1965" spans="26:26" ht="21" x14ac:dyDescent="0.15">
      <c r="Z1965" s="222" ph="1"/>
    </row>
    <row r="1966" spans="26:26" ht="21" x14ac:dyDescent="0.15">
      <c r="Z1966" s="222" ph="1"/>
    </row>
    <row r="1967" spans="26:26" ht="21" x14ac:dyDescent="0.15">
      <c r="Z1967" s="222" ph="1"/>
    </row>
    <row r="1968" spans="26:26" ht="21" x14ac:dyDescent="0.15">
      <c r="Z1968" s="222" ph="1"/>
    </row>
    <row r="1969" spans="26:26" ht="21" x14ac:dyDescent="0.15">
      <c r="Z1969" s="222" ph="1"/>
    </row>
    <row r="1970" spans="26:26" ht="21" x14ac:dyDescent="0.15">
      <c r="Z1970" s="222" ph="1"/>
    </row>
    <row r="1971" spans="26:26" ht="21" x14ac:dyDescent="0.15">
      <c r="Z1971" s="222" ph="1"/>
    </row>
    <row r="1972" spans="26:26" ht="21" x14ac:dyDescent="0.15">
      <c r="Z1972" s="222" ph="1"/>
    </row>
    <row r="1973" spans="26:26" ht="21" x14ac:dyDescent="0.15">
      <c r="Z1973" s="222" ph="1"/>
    </row>
    <row r="1974" spans="26:26" ht="21" x14ac:dyDescent="0.15">
      <c r="Z1974" s="222" ph="1"/>
    </row>
    <row r="1975" spans="26:26" ht="21" x14ac:dyDescent="0.15">
      <c r="Z1975" s="222" ph="1"/>
    </row>
    <row r="1976" spans="26:26" ht="21" x14ac:dyDescent="0.15">
      <c r="Z1976" s="222" ph="1"/>
    </row>
    <row r="1977" spans="26:26" ht="21" x14ac:dyDescent="0.15">
      <c r="Z1977" s="222" ph="1"/>
    </row>
    <row r="1978" spans="26:26" ht="21" x14ac:dyDescent="0.15">
      <c r="Z1978" s="222" ph="1"/>
    </row>
    <row r="1979" spans="26:26" ht="21" x14ac:dyDescent="0.15">
      <c r="Z1979" s="222" ph="1"/>
    </row>
    <row r="1980" spans="26:26" ht="21" x14ac:dyDescent="0.15">
      <c r="Z1980" s="222" ph="1"/>
    </row>
    <row r="1981" spans="26:26" ht="21" x14ac:dyDescent="0.15">
      <c r="Z1981" s="222" ph="1"/>
    </row>
    <row r="1982" spans="26:26" ht="21" x14ac:dyDescent="0.15">
      <c r="Z1982" s="222" ph="1"/>
    </row>
    <row r="1983" spans="26:26" ht="21" x14ac:dyDescent="0.15">
      <c r="Z1983" s="222" ph="1"/>
    </row>
    <row r="1984" spans="26:26" ht="21" x14ac:dyDescent="0.15">
      <c r="Z1984" s="222" ph="1"/>
    </row>
    <row r="1985" spans="26:26" ht="21" x14ac:dyDescent="0.15">
      <c r="Z1985" s="222" ph="1"/>
    </row>
    <row r="1986" spans="26:26" ht="21" x14ac:dyDescent="0.15">
      <c r="Z1986" s="222" ph="1"/>
    </row>
    <row r="1987" spans="26:26" ht="21" x14ac:dyDescent="0.15">
      <c r="Z1987" s="222" ph="1"/>
    </row>
    <row r="1988" spans="26:26" ht="21" x14ac:dyDescent="0.15">
      <c r="Z1988" s="222" ph="1"/>
    </row>
    <row r="1989" spans="26:26" ht="21" x14ac:dyDescent="0.15">
      <c r="Z1989" s="222" ph="1"/>
    </row>
    <row r="1990" spans="26:26" ht="21" x14ac:dyDescent="0.15">
      <c r="Z1990" s="222" ph="1"/>
    </row>
    <row r="1991" spans="26:26" ht="21" x14ac:dyDescent="0.15">
      <c r="Z1991" s="222" ph="1"/>
    </row>
    <row r="1992" spans="26:26" ht="21" x14ac:dyDescent="0.15">
      <c r="Z1992" s="222" ph="1"/>
    </row>
    <row r="1993" spans="26:26" ht="21" x14ac:dyDescent="0.15">
      <c r="Z1993" s="222" ph="1"/>
    </row>
    <row r="1994" spans="26:26" ht="21" x14ac:dyDescent="0.15">
      <c r="Z1994" s="222" ph="1"/>
    </row>
    <row r="1995" spans="26:26" ht="21" x14ac:dyDescent="0.15">
      <c r="Z1995" s="222" ph="1"/>
    </row>
    <row r="1996" spans="26:26" ht="21" x14ac:dyDescent="0.15">
      <c r="Z1996" s="222" ph="1"/>
    </row>
    <row r="1997" spans="26:26" ht="21" x14ac:dyDescent="0.15">
      <c r="Z1997" s="222" ph="1"/>
    </row>
    <row r="1998" spans="26:26" ht="21" x14ac:dyDescent="0.15">
      <c r="Z1998" s="222" ph="1"/>
    </row>
    <row r="1999" spans="26:26" ht="21" x14ac:dyDescent="0.15">
      <c r="Z1999" s="222" ph="1"/>
    </row>
    <row r="2000" spans="26:26" ht="21" x14ac:dyDescent="0.15">
      <c r="Z2000" s="222" ph="1"/>
    </row>
    <row r="2001" spans="26:26" ht="21" x14ac:dyDescent="0.15">
      <c r="Z2001" s="222" ph="1"/>
    </row>
    <row r="2002" spans="26:26" ht="21" x14ac:dyDescent="0.15">
      <c r="Z2002" s="222" ph="1"/>
    </row>
    <row r="2003" spans="26:26" ht="21" x14ac:dyDescent="0.15">
      <c r="Z2003" s="222" ph="1"/>
    </row>
    <row r="2004" spans="26:26" ht="21" x14ac:dyDescent="0.15">
      <c r="Z2004" s="222" ph="1"/>
    </row>
    <row r="2005" spans="26:26" ht="21" x14ac:dyDescent="0.15">
      <c r="Z2005" s="222" ph="1"/>
    </row>
    <row r="2006" spans="26:26" ht="21" x14ac:dyDescent="0.15">
      <c r="Z2006" s="222" ph="1"/>
    </row>
    <row r="2007" spans="26:26" ht="21" x14ac:dyDescent="0.15">
      <c r="Z2007" s="222" ph="1"/>
    </row>
    <row r="2008" spans="26:26" ht="21" x14ac:dyDescent="0.15">
      <c r="Z2008" s="222" ph="1"/>
    </row>
    <row r="2009" spans="26:26" ht="21" x14ac:dyDescent="0.15">
      <c r="Z2009" s="222" ph="1"/>
    </row>
    <row r="2010" spans="26:26" ht="21" x14ac:dyDescent="0.15">
      <c r="Z2010" s="222" ph="1"/>
    </row>
    <row r="2011" spans="26:26" ht="21" x14ac:dyDescent="0.15">
      <c r="Z2011" s="222" ph="1"/>
    </row>
    <row r="2012" spans="26:26" ht="21" x14ac:dyDescent="0.15">
      <c r="Z2012" s="222" ph="1"/>
    </row>
    <row r="2013" spans="26:26" ht="21" x14ac:dyDescent="0.15">
      <c r="Z2013" s="222" ph="1"/>
    </row>
    <row r="2014" spans="26:26" ht="21" x14ac:dyDescent="0.15">
      <c r="Z2014" s="222" ph="1"/>
    </row>
    <row r="2015" spans="26:26" ht="21" x14ac:dyDescent="0.15">
      <c r="Z2015" s="222" ph="1"/>
    </row>
    <row r="2016" spans="26:26" ht="21" x14ac:dyDescent="0.15">
      <c r="Z2016" s="222" ph="1"/>
    </row>
    <row r="2017" spans="26:26" ht="21" x14ac:dyDescent="0.15">
      <c r="Z2017" s="222" ph="1"/>
    </row>
    <row r="2018" spans="26:26" ht="21" x14ac:dyDescent="0.15">
      <c r="Z2018" s="222" ph="1"/>
    </row>
    <row r="2019" spans="26:26" ht="21" x14ac:dyDescent="0.15">
      <c r="Z2019" s="222" ph="1"/>
    </row>
    <row r="2020" spans="26:26" ht="21" x14ac:dyDescent="0.15">
      <c r="Z2020" s="222" ph="1"/>
    </row>
    <row r="2021" spans="26:26" ht="21" x14ac:dyDescent="0.15">
      <c r="Z2021" s="222" ph="1"/>
    </row>
    <row r="2022" spans="26:26" ht="21" x14ac:dyDescent="0.15">
      <c r="Z2022" s="222" ph="1"/>
    </row>
    <row r="2023" spans="26:26" ht="21" x14ac:dyDescent="0.15">
      <c r="Z2023" s="222" ph="1"/>
    </row>
    <row r="2024" spans="26:26" ht="21" x14ac:dyDescent="0.15">
      <c r="Z2024" s="222" ph="1"/>
    </row>
    <row r="2025" spans="26:26" ht="21" x14ac:dyDescent="0.15">
      <c r="Z2025" s="222" ph="1"/>
    </row>
    <row r="2026" spans="26:26" ht="21" x14ac:dyDescent="0.15">
      <c r="Z2026" s="222" ph="1"/>
    </row>
    <row r="2027" spans="26:26" ht="21" x14ac:dyDescent="0.15">
      <c r="Z2027" s="222" ph="1"/>
    </row>
    <row r="2028" spans="26:26" ht="21" x14ac:dyDescent="0.15">
      <c r="Z2028" s="222" ph="1"/>
    </row>
    <row r="2029" spans="26:26" ht="21" x14ac:dyDescent="0.15">
      <c r="Z2029" s="222" ph="1"/>
    </row>
    <row r="2030" spans="26:26" ht="21" x14ac:dyDescent="0.15">
      <c r="Z2030" s="222" ph="1"/>
    </row>
    <row r="2031" spans="26:26" ht="21" x14ac:dyDescent="0.15">
      <c r="Z2031" s="222" ph="1"/>
    </row>
    <row r="2032" spans="26:26" ht="21" x14ac:dyDescent="0.15">
      <c r="Z2032" s="222" ph="1"/>
    </row>
    <row r="2033" spans="26:26" ht="21" x14ac:dyDescent="0.15">
      <c r="Z2033" s="222" ph="1"/>
    </row>
    <row r="2034" spans="26:26" ht="21" x14ac:dyDescent="0.15">
      <c r="Z2034" s="222" ph="1"/>
    </row>
    <row r="2035" spans="26:26" ht="21" x14ac:dyDescent="0.15">
      <c r="Z2035" s="222" ph="1"/>
    </row>
    <row r="2036" spans="26:26" ht="21" x14ac:dyDescent="0.15">
      <c r="Z2036" s="222" ph="1"/>
    </row>
    <row r="2037" spans="26:26" ht="21" x14ac:dyDescent="0.15">
      <c r="Z2037" s="222" ph="1"/>
    </row>
    <row r="2038" spans="26:26" ht="21" x14ac:dyDescent="0.15">
      <c r="Z2038" s="222" ph="1"/>
    </row>
    <row r="2039" spans="26:26" ht="21" x14ac:dyDescent="0.15">
      <c r="Z2039" s="222" ph="1"/>
    </row>
    <row r="2040" spans="26:26" ht="21" x14ac:dyDescent="0.15">
      <c r="Z2040" s="222" ph="1"/>
    </row>
    <row r="2041" spans="26:26" ht="21" x14ac:dyDescent="0.15">
      <c r="Z2041" s="222" ph="1"/>
    </row>
    <row r="2042" spans="26:26" ht="21" x14ac:dyDescent="0.15">
      <c r="Z2042" s="222" ph="1"/>
    </row>
    <row r="2043" spans="26:26" ht="21" x14ac:dyDescent="0.15">
      <c r="Z2043" s="222" ph="1"/>
    </row>
    <row r="2044" spans="26:26" ht="21" x14ac:dyDescent="0.15">
      <c r="Z2044" s="222" ph="1"/>
    </row>
    <row r="2045" spans="26:26" ht="21" x14ac:dyDescent="0.15">
      <c r="Z2045" s="222" ph="1"/>
    </row>
    <row r="2046" spans="26:26" ht="21" x14ac:dyDescent="0.15">
      <c r="Z2046" s="222" ph="1"/>
    </row>
    <row r="2047" spans="26:26" ht="21" x14ac:dyDescent="0.15">
      <c r="Z2047" s="222" ph="1"/>
    </row>
    <row r="2048" spans="26:26" ht="21" x14ac:dyDescent="0.15">
      <c r="Z2048" s="222" ph="1"/>
    </row>
    <row r="2049" spans="26:26" ht="21" x14ac:dyDescent="0.15">
      <c r="Z2049" s="222" ph="1"/>
    </row>
    <row r="2050" spans="26:26" ht="21" x14ac:dyDescent="0.15">
      <c r="Z2050" s="222" ph="1"/>
    </row>
    <row r="2051" spans="26:26" ht="21" x14ac:dyDescent="0.15">
      <c r="Z2051" s="222" ph="1"/>
    </row>
    <row r="2052" spans="26:26" ht="21" x14ac:dyDescent="0.15">
      <c r="Z2052" s="222" ph="1"/>
    </row>
    <row r="2053" spans="26:26" ht="21" x14ac:dyDescent="0.15">
      <c r="Z2053" s="222" ph="1"/>
    </row>
    <row r="2054" spans="26:26" ht="21" x14ac:dyDescent="0.15">
      <c r="Z2054" s="222" ph="1"/>
    </row>
    <row r="2055" spans="26:26" ht="21" x14ac:dyDescent="0.15">
      <c r="Z2055" s="222" ph="1"/>
    </row>
    <row r="2056" spans="26:26" ht="21" x14ac:dyDescent="0.15">
      <c r="Z2056" s="222" ph="1"/>
    </row>
    <row r="2057" spans="26:26" ht="21" x14ac:dyDescent="0.15">
      <c r="Z2057" s="222" ph="1"/>
    </row>
    <row r="2058" spans="26:26" ht="21" x14ac:dyDescent="0.15">
      <c r="Z2058" s="222" ph="1"/>
    </row>
    <row r="2059" spans="26:26" ht="21" x14ac:dyDescent="0.15">
      <c r="Z2059" s="222" ph="1"/>
    </row>
    <row r="2060" spans="26:26" ht="21" x14ac:dyDescent="0.15">
      <c r="Z2060" s="222" ph="1"/>
    </row>
    <row r="2061" spans="26:26" ht="21" x14ac:dyDescent="0.15">
      <c r="Z2061" s="222" ph="1"/>
    </row>
    <row r="2062" spans="26:26" ht="21" x14ac:dyDescent="0.15">
      <c r="Z2062" s="222" ph="1"/>
    </row>
    <row r="2063" spans="26:26" ht="21" x14ac:dyDescent="0.15">
      <c r="Z2063" s="222" ph="1"/>
    </row>
    <row r="2064" spans="26:26" ht="21" x14ac:dyDescent="0.15">
      <c r="Z2064" s="222" ph="1"/>
    </row>
    <row r="2065" spans="26:26" ht="21" x14ac:dyDescent="0.15">
      <c r="Z2065" s="222" ph="1"/>
    </row>
    <row r="2066" spans="26:26" ht="21" x14ac:dyDescent="0.15">
      <c r="Z2066" s="222" ph="1"/>
    </row>
    <row r="2067" spans="26:26" ht="21" x14ac:dyDescent="0.15">
      <c r="Z2067" s="222" ph="1"/>
    </row>
    <row r="2068" spans="26:26" ht="21" x14ac:dyDescent="0.15">
      <c r="Z2068" s="222" ph="1"/>
    </row>
    <row r="2069" spans="26:26" ht="21" x14ac:dyDescent="0.15">
      <c r="Z2069" s="222" ph="1"/>
    </row>
    <row r="2070" spans="26:26" ht="21" x14ac:dyDescent="0.15">
      <c r="Z2070" s="222" ph="1"/>
    </row>
    <row r="2071" spans="26:26" ht="21" x14ac:dyDescent="0.15">
      <c r="Z2071" s="222" ph="1"/>
    </row>
    <row r="2072" spans="26:26" ht="21" x14ac:dyDescent="0.15">
      <c r="Z2072" s="222" ph="1"/>
    </row>
    <row r="2073" spans="26:26" ht="21" x14ac:dyDescent="0.15">
      <c r="Z2073" s="222" ph="1"/>
    </row>
    <row r="2074" spans="26:26" ht="21" x14ac:dyDescent="0.15">
      <c r="Z2074" s="222" ph="1"/>
    </row>
    <row r="2075" spans="26:26" ht="21" x14ac:dyDescent="0.15">
      <c r="Z2075" s="222" ph="1"/>
    </row>
    <row r="2076" spans="26:26" ht="21" x14ac:dyDescent="0.15">
      <c r="Z2076" s="222" ph="1"/>
    </row>
    <row r="2077" spans="26:26" ht="21" x14ac:dyDescent="0.15">
      <c r="Z2077" s="222" ph="1"/>
    </row>
    <row r="2078" spans="26:26" ht="21" x14ac:dyDescent="0.15">
      <c r="Z2078" s="222" ph="1"/>
    </row>
    <row r="2079" spans="26:26" ht="21" x14ac:dyDescent="0.15">
      <c r="Z2079" s="222" ph="1"/>
    </row>
    <row r="2080" spans="26:26" ht="21" x14ac:dyDescent="0.15">
      <c r="Z2080" s="222" ph="1"/>
    </row>
    <row r="2081" spans="26:26" ht="21" x14ac:dyDescent="0.15">
      <c r="Z2081" s="222" ph="1"/>
    </row>
    <row r="2082" spans="26:26" ht="21" x14ac:dyDescent="0.15">
      <c r="Z2082" s="222" ph="1"/>
    </row>
    <row r="2083" spans="26:26" ht="21" x14ac:dyDescent="0.15">
      <c r="Z2083" s="222" ph="1"/>
    </row>
    <row r="2084" spans="26:26" ht="21" x14ac:dyDescent="0.15">
      <c r="Z2084" s="222" ph="1"/>
    </row>
    <row r="2085" spans="26:26" ht="21" x14ac:dyDescent="0.15">
      <c r="Z2085" s="222" ph="1"/>
    </row>
    <row r="2086" spans="26:26" ht="21" x14ac:dyDescent="0.15">
      <c r="Z2086" s="222" ph="1"/>
    </row>
    <row r="2087" spans="26:26" ht="21" x14ac:dyDescent="0.15">
      <c r="Z2087" s="222" ph="1"/>
    </row>
    <row r="2088" spans="26:26" ht="21" x14ac:dyDescent="0.15">
      <c r="Z2088" s="222" ph="1"/>
    </row>
    <row r="2089" spans="26:26" ht="21" x14ac:dyDescent="0.15">
      <c r="Z2089" s="222" ph="1"/>
    </row>
    <row r="2090" spans="26:26" ht="21" x14ac:dyDescent="0.15">
      <c r="Z2090" s="222" ph="1"/>
    </row>
    <row r="2091" spans="26:26" ht="21" x14ac:dyDescent="0.15">
      <c r="Z2091" s="222" ph="1"/>
    </row>
    <row r="2092" spans="26:26" ht="21" x14ac:dyDescent="0.15">
      <c r="Z2092" s="222" ph="1"/>
    </row>
    <row r="2093" spans="26:26" ht="21" x14ac:dyDescent="0.15">
      <c r="Z2093" s="222" ph="1"/>
    </row>
    <row r="2094" spans="26:26" ht="21" x14ac:dyDescent="0.15">
      <c r="Z2094" s="222" ph="1"/>
    </row>
    <row r="2095" spans="26:26" ht="21" x14ac:dyDescent="0.15">
      <c r="Z2095" s="222" ph="1"/>
    </row>
    <row r="2096" spans="26:26" ht="21" x14ac:dyDescent="0.15">
      <c r="Z2096" s="222" ph="1"/>
    </row>
    <row r="2097" spans="26:26" ht="21" x14ac:dyDescent="0.15">
      <c r="Z2097" s="222" ph="1"/>
    </row>
    <row r="2098" spans="26:26" ht="21" x14ac:dyDescent="0.15">
      <c r="Z2098" s="222" ph="1"/>
    </row>
    <row r="2099" spans="26:26" ht="21" x14ac:dyDescent="0.15">
      <c r="Z2099" s="222" ph="1"/>
    </row>
    <row r="2100" spans="26:26" ht="21" x14ac:dyDescent="0.15">
      <c r="Z2100" s="222" ph="1"/>
    </row>
    <row r="2101" spans="26:26" ht="21" x14ac:dyDescent="0.15">
      <c r="Z2101" s="222" ph="1"/>
    </row>
    <row r="2102" spans="26:26" ht="21" x14ac:dyDescent="0.15">
      <c r="Z2102" s="222" ph="1"/>
    </row>
    <row r="2103" spans="26:26" ht="21" x14ac:dyDescent="0.15">
      <c r="Z2103" s="222" ph="1"/>
    </row>
    <row r="2104" spans="26:26" ht="21" x14ac:dyDescent="0.15">
      <c r="Z2104" s="222" ph="1"/>
    </row>
    <row r="2105" spans="26:26" ht="21" x14ac:dyDescent="0.15">
      <c r="Z2105" s="222" ph="1"/>
    </row>
    <row r="2106" spans="26:26" ht="21" x14ac:dyDescent="0.15">
      <c r="Z2106" s="222" ph="1"/>
    </row>
    <row r="2107" spans="26:26" ht="21" x14ac:dyDescent="0.15">
      <c r="Z2107" s="222" ph="1"/>
    </row>
    <row r="2108" spans="26:26" ht="21" x14ac:dyDescent="0.15">
      <c r="Z2108" s="222" ph="1"/>
    </row>
    <row r="2109" spans="26:26" ht="21" x14ac:dyDescent="0.15">
      <c r="Z2109" s="222" ph="1"/>
    </row>
    <row r="2110" spans="26:26" ht="21" x14ac:dyDescent="0.15">
      <c r="Z2110" s="222" ph="1"/>
    </row>
    <row r="2111" spans="26:26" ht="21" x14ac:dyDescent="0.15">
      <c r="Z2111" s="222" ph="1"/>
    </row>
    <row r="2112" spans="26:26" ht="21" x14ac:dyDescent="0.15">
      <c r="Z2112" s="222" ph="1"/>
    </row>
    <row r="2113" spans="26:26" ht="21" x14ac:dyDescent="0.15">
      <c r="Z2113" s="222" ph="1"/>
    </row>
    <row r="2114" spans="26:26" ht="21" x14ac:dyDescent="0.15">
      <c r="Z2114" s="222" ph="1"/>
    </row>
    <row r="2115" spans="26:26" ht="21" x14ac:dyDescent="0.15">
      <c r="Z2115" s="222" ph="1"/>
    </row>
    <row r="2116" spans="26:26" ht="21" x14ac:dyDescent="0.15">
      <c r="Z2116" s="222" ph="1"/>
    </row>
    <row r="2117" spans="26:26" ht="21" x14ac:dyDescent="0.15">
      <c r="Z2117" s="222" ph="1"/>
    </row>
    <row r="2118" spans="26:26" ht="21" x14ac:dyDescent="0.15">
      <c r="Z2118" s="222" ph="1"/>
    </row>
    <row r="2119" spans="26:26" ht="21" x14ac:dyDescent="0.15">
      <c r="Z2119" s="222" ph="1"/>
    </row>
    <row r="2120" spans="26:26" ht="21" x14ac:dyDescent="0.15">
      <c r="Z2120" s="222" ph="1"/>
    </row>
    <row r="2121" spans="26:26" ht="21" x14ac:dyDescent="0.15">
      <c r="Z2121" s="222" ph="1"/>
    </row>
    <row r="2122" spans="26:26" ht="21" x14ac:dyDescent="0.15">
      <c r="Z2122" s="222" ph="1"/>
    </row>
    <row r="2123" spans="26:26" ht="21" x14ac:dyDescent="0.15">
      <c r="Z2123" s="222" ph="1"/>
    </row>
    <row r="2124" spans="26:26" ht="21" x14ac:dyDescent="0.15">
      <c r="Z2124" s="222" ph="1"/>
    </row>
    <row r="2125" spans="26:26" ht="21" x14ac:dyDescent="0.15">
      <c r="Z2125" s="222" ph="1"/>
    </row>
    <row r="2126" spans="26:26" ht="21" x14ac:dyDescent="0.15">
      <c r="Z2126" s="222" ph="1"/>
    </row>
    <row r="2127" spans="26:26" ht="21" x14ac:dyDescent="0.15">
      <c r="Z2127" s="222" ph="1"/>
    </row>
    <row r="2128" spans="26:26" ht="21" x14ac:dyDescent="0.15">
      <c r="Z2128" s="222" ph="1"/>
    </row>
    <row r="2129" spans="26:26" ht="21" x14ac:dyDescent="0.15">
      <c r="Z2129" s="222" ph="1"/>
    </row>
    <row r="2130" spans="26:26" ht="21" x14ac:dyDescent="0.15">
      <c r="Z2130" s="222" ph="1"/>
    </row>
    <row r="2131" spans="26:26" ht="21" x14ac:dyDescent="0.15">
      <c r="Z2131" s="222" ph="1"/>
    </row>
    <row r="2132" spans="26:26" ht="21" x14ac:dyDescent="0.15">
      <c r="Z2132" s="222" ph="1"/>
    </row>
    <row r="2133" spans="26:26" ht="21" x14ac:dyDescent="0.15">
      <c r="Z2133" s="222" ph="1"/>
    </row>
    <row r="2134" spans="26:26" ht="21" x14ac:dyDescent="0.15">
      <c r="Z2134" s="222" ph="1"/>
    </row>
    <row r="2135" spans="26:26" ht="21" x14ac:dyDescent="0.15">
      <c r="Z2135" s="222" ph="1"/>
    </row>
    <row r="2136" spans="26:26" ht="21" x14ac:dyDescent="0.15">
      <c r="Z2136" s="222" ph="1"/>
    </row>
    <row r="2137" spans="26:26" ht="21" x14ac:dyDescent="0.15">
      <c r="Z2137" s="222" ph="1"/>
    </row>
    <row r="2138" spans="26:26" ht="21" x14ac:dyDescent="0.15">
      <c r="Z2138" s="222" ph="1"/>
    </row>
    <row r="2139" spans="26:26" ht="21" x14ac:dyDescent="0.15">
      <c r="Z2139" s="222" ph="1"/>
    </row>
    <row r="2140" spans="26:26" ht="21" x14ac:dyDescent="0.15">
      <c r="Z2140" s="222" ph="1"/>
    </row>
    <row r="2141" spans="26:26" ht="21" x14ac:dyDescent="0.15">
      <c r="Z2141" s="222" ph="1"/>
    </row>
    <row r="2142" spans="26:26" ht="21" x14ac:dyDescent="0.15">
      <c r="Z2142" s="222" ph="1"/>
    </row>
    <row r="2143" spans="26:26" ht="21" x14ac:dyDescent="0.15">
      <c r="Z2143" s="222" ph="1"/>
    </row>
    <row r="2144" spans="26:26" ht="21" x14ac:dyDescent="0.15">
      <c r="Z2144" s="222" ph="1"/>
    </row>
    <row r="2145" spans="26:26" ht="21" x14ac:dyDescent="0.15">
      <c r="Z2145" s="222" ph="1"/>
    </row>
    <row r="2146" spans="26:26" ht="21" x14ac:dyDescent="0.15">
      <c r="Z2146" s="222" ph="1"/>
    </row>
    <row r="2147" spans="26:26" ht="21" x14ac:dyDescent="0.15">
      <c r="Z2147" s="222" ph="1"/>
    </row>
    <row r="2148" spans="26:26" ht="21" x14ac:dyDescent="0.15">
      <c r="Z2148" s="222" ph="1"/>
    </row>
    <row r="2149" spans="26:26" ht="21" x14ac:dyDescent="0.15">
      <c r="Z2149" s="222" ph="1"/>
    </row>
    <row r="2150" spans="26:26" ht="21" x14ac:dyDescent="0.15">
      <c r="Z2150" s="222" ph="1"/>
    </row>
    <row r="2151" spans="26:26" ht="21" x14ac:dyDescent="0.15">
      <c r="Z2151" s="222" ph="1"/>
    </row>
    <row r="2152" spans="26:26" ht="21" x14ac:dyDescent="0.15">
      <c r="Z2152" s="222" ph="1"/>
    </row>
    <row r="2153" spans="26:26" ht="21" x14ac:dyDescent="0.15">
      <c r="Z2153" s="222" ph="1"/>
    </row>
    <row r="2154" spans="26:26" ht="21" x14ac:dyDescent="0.15">
      <c r="Z2154" s="222" ph="1"/>
    </row>
    <row r="2155" spans="26:26" ht="21" x14ac:dyDescent="0.15">
      <c r="Z2155" s="222" ph="1"/>
    </row>
    <row r="2156" spans="26:26" ht="21" x14ac:dyDescent="0.15">
      <c r="Z2156" s="222" ph="1"/>
    </row>
    <row r="2157" spans="26:26" ht="21" x14ac:dyDescent="0.15">
      <c r="Z2157" s="222" ph="1"/>
    </row>
    <row r="2158" spans="26:26" ht="21" x14ac:dyDescent="0.15">
      <c r="Z2158" s="222" ph="1"/>
    </row>
    <row r="2159" spans="26:26" ht="21" x14ac:dyDescent="0.15">
      <c r="Z2159" s="222" ph="1"/>
    </row>
    <row r="2160" spans="26:26" ht="21" x14ac:dyDescent="0.15">
      <c r="Z2160" s="222" ph="1"/>
    </row>
    <row r="2161" spans="26:26" ht="21" x14ac:dyDescent="0.15">
      <c r="Z2161" s="222" ph="1"/>
    </row>
    <row r="2162" spans="26:26" ht="21" x14ac:dyDescent="0.15">
      <c r="Z2162" s="222" ph="1"/>
    </row>
    <row r="2163" spans="26:26" ht="21" x14ac:dyDescent="0.15">
      <c r="Z2163" s="222" ph="1"/>
    </row>
    <row r="2164" spans="26:26" ht="21" x14ac:dyDescent="0.15">
      <c r="Z2164" s="222" ph="1"/>
    </row>
    <row r="2165" spans="26:26" ht="21" x14ac:dyDescent="0.15">
      <c r="Z2165" s="222" ph="1"/>
    </row>
    <row r="2166" spans="26:26" ht="21" x14ac:dyDescent="0.15">
      <c r="Z2166" s="222" ph="1"/>
    </row>
    <row r="2167" spans="26:26" ht="21" x14ac:dyDescent="0.15">
      <c r="Z2167" s="222" ph="1"/>
    </row>
    <row r="2168" spans="26:26" ht="21" x14ac:dyDescent="0.15">
      <c r="Z2168" s="222" ph="1"/>
    </row>
    <row r="2169" spans="26:26" ht="21" x14ac:dyDescent="0.15">
      <c r="Z2169" s="222" ph="1"/>
    </row>
    <row r="2170" spans="26:26" ht="21" x14ac:dyDescent="0.15">
      <c r="Z2170" s="222" ph="1"/>
    </row>
    <row r="2171" spans="26:26" ht="21" x14ac:dyDescent="0.15">
      <c r="Z2171" s="222" ph="1"/>
    </row>
    <row r="2172" spans="26:26" ht="21" x14ac:dyDescent="0.15">
      <c r="Z2172" s="222" ph="1"/>
    </row>
    <row r="2173" spans="26:26" ht="21" x14ac:dyDescent="0.15">
      <c r="Z2173" s="222" ph="1"/>
    </row>
    <row r="2174" spans="26:26" ht="21" x14ac:dyDescent="0.15">
      <c r="Z2174" s="222" ph="1"/>
    </row>
    <row r="2175" spans="26:26" ht="21" x14ac:dyDescent="0.15">
      <c r="Z2175" s="222" ph="1"/>
    </row>
    <row r="2176" spans="26:26" ht="21" x14ac:dyDescent="0.15">
      <c r="Z2176" s="222" ph="1"/>
    </row>
    <row r="2177" spans="26:26" ht="21" x14ac:dyDescent="0.15">
      <c r="Z2177" s="222" ph="1"/>
    </row>
    <row r="2178" spans="26:26" ht="21" x14ac:dyDescent="0.15">
      <c r="Z2178" s="222" ph="1"/>
    </row>
    <row r="2179" spans="26:26" ht="21" x14ac:dyDescent="0.15">
      <c r="Z2179" s="222" ph="1"/>
    </row>
    <row r="2180" spans="26:26" ht="21" x14ac:dyDescent="0.15">
      <c r="Z2180" s="222" ph="1"/>
    </row>
    <row r="2181" spans="26:26" ht="21" x14ac:dyDescent="0.15">
      <c r="Z2181" s="222" ph="1"/>
    </row>
    <row r="2182" spans="26:26" ht="21" x14ac:dyDescent="0.15">
      <c r="Z2182" s="222" ph="1"/>
    </row>
    <row r="2183" spans="26:26" ht="21" x14ac:dyDescent="0.15">
      <c r="Z2183" s="222" ph="1"/>
    </row>
    <row r="2184" spans="26:26" ht="21" x14ac:dyDescent="0.15">
      <c r="Z2184" s="222" ph="1"/>
    </row>
    <row r="2185" spans="26:26" ht="21" x14ac:dyDescent="0.15">
      <c r="Z2185" s="222" ph="1"/>
    </row>
    <row r="2186" spans="26:26" ht="21" x14ac:dyDescent="0.15">
      <c r="Z2186" s="222" ph="1"/>
    </row>
    <row r="2187" spans="26:26" ht="21" x14ac:dyDescent="0.15">
      <c r="Z2187" s="222" ph="1"/>
    </row>
    <row r="2188" spans="26:26" ht="21" x14ac:dyDescent="0.15">
      <c r="Z2188" s="222" ph="1"/>
    </row>
    <row r="2189" spans="26:26" ht="21" x14ac:dyDescent="0.15">
      <c r="Z2189" s="222" ph="1"/>
    </row>
    <row r="2190" spans="26:26" ht="21" x14ac:dyDescent="0.15">
      <c r="Z2190" s="222" ph="1"/>
    </row>
    <row r="2191" spans="26:26" ht="21" x14ac:dyDescent="0.15">
      <c r="Z2191" s="222" ph="1"/>
    </row>
    <row r="2192" spans="26:26" ht="21" x14ac:dyDescent="0.15">
      <c r="Z2192" s="222" ph="1"/>
    </row>
    <row r="2193" spans="26:26" ht="21" x14ac:dyDescent="0.15">
      <c r="Z2193" s="222" ph="1"/>
    </row>
    <row r="2194" spans="26:26" ht="21" x14ac:dyDescent="0.15">
      <c r="Z2194" s="222" ph="1"/>
    </row>
    <row r="2195" spans="26:26" ht="21" x14ac:dyDescent="0.15">
      <c r="Z2195" s="222" ph="1"/>
    </row>
    <row r="2196" spans="26:26" ht="21" x14ac:dyDescent="0.15">
      <c r="Z2196" s="222" ph="1"/>
    </row>
    <row r="2197" spans="26:26" ht="21" x14ac:dyDescent="0.15">
      <c r="Z2197" s="222" ph="1"/>
    </row>
    <row r="2198" spans="26:26" ht="21" x14ac:dyDescent="0.15">
      <c r="Z2198" s="222" ph="1"/>
    </row>
    <row r="2199" spans="26:26" ht="21" x14ac:dyDescent="0.15">
      <c r="Z2199" s="222" ph="1"/>
    </row>
    <row r="2200" spans="26:26" ht="21" x14ac:dyDescent="0.15">
      <c r="Z2200" s="222" ph="1"/>
    </row>
    <row r="2201" spans="26:26" ht="21" x14ac:dyDescent="0.15">
      <c r="Z2201" s="222" ph="1"/>
    </row>
    <row r="2202" spans="26:26" ht="21" x14ac:dyDescent="0.15">
      <c r="Z2202" s="222" ph="1"/>
    </row>
    <row r="2203" spans="26:26" ht="21" x14ac:dyDescent="0.15">
      <c r="Z2203" s="222" ph="1"/>
    </row>
    <row r="2204" spans="26:26" ht="21" x14ac:dyDescent="0.15">
      <c r="Z2204" s="222" ph="1"/>
    </row>
    <row r="2205" spans="26:26" ht="21" x14ac:dyDescent="0.15">
      <c r="Z2205" s="222" ph="1"/>
    </row>
    <row r="2206" spans="26:26" ht="21" x14ac:dyDescent="0.15">
      <c r="Z2206" s="222" ph="1"/>
    </row>
    <row r="2207" spans="26:26" ht="21" x14ac:dyDescent="0.15">
      <c r="Z2207" s="222" ph="1"/>
    </row>
    <row r="2208" spans="26:26" ht="21" x14ac:dyDescent="0.15">
      <c r="Z2208" s="222" ph="1"/>
    </row>
    <row r="2209" spans="26:26" ht="21" x14ac:dyDescent="0.15">
      <c r="Z2209" s="222" ph="1"/>
    </row>
    <row r="2210" spans="26:26" ht="21" x14ac:dyDescent="0.15">
      <c r="Z2210" s="222" ph="1"/>
    </row>
    <row r="2211" spans="26:26" ht="21" x14ac:dyDescent="0.15">
      <c r="Z2211" s="222" ph="1"/>
    </row>
    <row r="2212" spans="26:26" ht="21" x14ac:dyDescent="0.15">
      <c r="Z2212" s="222" ph="1"/>
    </row>
    <row r="2213" spans="26:26" ht="21" x14ac:dyDescent="0.15">
      <c r="Z2213" s="222" ph="1"/>
    </row>
    <row r="2214" spans="26:26" ht="21" x14ac:dyDescent="0.15">
      <c r="Z2214" s="222" ph="1"/>
    </row>
    <row r="2215" spans="26:26" ht="21" x14ac:dyDescent="0.15">
      <c r="Z2215" s="222" ph="1"/>
    </row>
    <row r="2216" spans="26:26" ht="21" x14ac:dyDescent="0.15">
      <c r="Z2216" s="222" ph="1"/>
    </row>
    <row r="2217" spans="26:26" ht="21" x14ac:dyDescent="0.15">
      <c r="Z2217" s="222" ph="1"/>
    </row>
    <row r="2218" spans="26:26" ht="21" x14ac:dyDescent="0.15">
      <c r="Z2218" s="222" ph="1"/>
    </row>
    <row r="2219" spans="26:26" ht="21" x14ac:dyDescent="0.15">
      <c r="Z2219" s="222" ph="1"/>
    </row>
    <row r="2220" spans="26:26" ht="21" x14ac:dyDescent="0.15">
      <c r="Z2220" s="222" ph="1"/>
    </row>
    <row r="2221" spans="26:26" ht="21" x14ac:dyDescent="0.15">
      <c r="Z2221" s="222" ph="1"/>
    </row>
    <row r="2222" spans="26:26" ht="21" x14ac:dyDescent="0.15">
      <c r="Z2222" s="222" ph="1"/>
    </row>
    <row r="2223" spans="26:26" ht="21" x14ac:dyDescent="0.15">
      <c r="Z2223" s="222" ph="1"/>
    </row>
    <row r="2224" spans="26:26" ht="21" x14ac:dyDescent="0.15">
      <c r="Z2224" s="222" ph="1"/>
    </row>
    <row r="2225" spans="26:26" ht="21" x14ac:dyDescent="0.15">
      <c r="Z2225" s="222" ph="1"/>
    </row>
    <row r="2226" spans="26:26" ht="21" x14ac:dyDescent="0.15">
      <c r="Z2226" s="222" ph="1"/>
    </row>
    <row r="2227" spans="26:26" ht="21" x14ac:dyDescent="0.15">
      <c r="Z2227" s="222" ph="1"/>
    </row>
    <row r="2228" spans="26:26" ht="21" x14ac:dyDescent="0.15">
      <c r="Z2228" s="222" ph="1"/>
    </row>
    <row r="2229" spans="26:26" ht="21" x14ac:dyDescent="0.15">
      <c r="Z2229" s="222" ph="1"/>
    </row>
    <row r="2230" spans="26:26" ht="21" x14ac:dyDescent="0.15">
      <c r="Z2230" s="222" ph="1"/>
    </row>
    <row r="2231" spans="26:26" ht="21" x14ac:dyDescent="0.15">
      <c r="Z2231" s="222" ph="1"/>
    </row>
    <row r="2232" spans="26:26" ht="21" x14ac:dyDescent="0.15">
      <c r="Z2232" s="222" ph="1"/>
    </row>
    <row r="2233" spans="26:26" ht="21" x14ac:dyDescent="0.15">
      <c r="Z2233" s="222" ph="1"/>
    </row>
    <row r="2234" spans="26:26" ht="21" x14ac:dyDescent="0.15">
      <c r="Z2234" s="222" ph="1"/>
    </row>
    <row r="2235" spans="26:26" ht="21" x14ac:dyDescent="0.15">
      <c r="Z2235" s="222" ph="1"/>
    </row>
    <row r="2236" spans="26:26" ht="21" x14ac:dyDescent="0.15">
      <c r="Z2236" s="222" ph="1"/>
    </row>
    <row r="2237" spans="26:26" ht="21" x14ac:dyDescent="0.15">
      <c r="Z2237" s="222" ph="1"/>
    </row>
    <row r="2238" spans="26:26" ht="21" x14ac:dyDescent="0.15">
      <c r="Z2238" s="222" ph="1"/>
    </row>
    <row r="2239" spans="26:26" ht="21" x14ac:dyDescent="0.15">
      <c r="Z2239" s="222" ph="1"/>
    </row>
    <row r="2240" spans="26:26" ht="21" x14ac:dyDescent="0.15">
      <c r="Z2240" s="222" ph="1"/>
    </row>
    <row r="2241" spans="26:26" ht="21" x14ac:dyDescent="0.15">
      <c r="Z2241" s="222" ph="1"/>
    </row>
    <row r="2242" spans="26:26" ht="21" x14ac:dyDescent="0.15">
      <c r="Z2242" s="222" ph="1"/>
    </row>
    <row r="2243" spans="26:26" ht="21" x14ac:dyDescent="0.15">
      <c r="Z2243" s="222" ph="1"/>
    </row>
    <row r="2244" spans="26:26" ht="21" x14ac:dyDescent="0.15">
      <c r="Z2244" s="222" ph="1"/>
    </row>
    <row r="2245" spans="26:26" ht="21" x14ac:dyDescent="0.15">
      <c r="Z2245" s="222" ph="1"/>
    </row>
    <row r="2246" spans="26:26" ht="21" x14ac:dyDescent="0.15">
      <c r="Z2246" s="222" ph="1"/>
    </row>
    <row r="2247" spans="26:26" ht="21" x14ac:dyDescent="0.15">
      <c r="Z2247" s="222" ph="1"/>
    </row>
    <row r="2248" spans="26:26" ht="21" x14ac:dyDescent="0.15">
      <c r="Z2248" s="222" ph="1"/>
    </row>
    <row r="2249" spans="26:26" ht="21" x14ac:dyDescent="0.15">
      <c r="Z2249" s="222" ph="1"/>
    </row>
    <row r="2250" spans="26:26" ht="21" x14ac:dyDescent="0.15">
      <c r="Z2250" s="222" ph="1"/>
    </row>
    <row r="2251" spans="26:26" ht="21" x14ac:dyDescent="0.15">
      <c r="Z2251" s="222" ph="1"/>
    </row>
    <row r="2252" spans="26:26" ht="21" x14ac:dyDescent="0.15">
      <c r="Z2252" s="222" ph="1"/>
    </row>
    <row r="2253" spans="26:26" ht="21" x14ac:dyDescent="0.15">
      <c r="Z2253" s="222" ph="1"/>
    </row>
    <row r="2254" spans="26:26" ht="21" x14ac:dyDescent="0.15">
      <c r="Z2254" s="222" ph="1"/>
    </row>
    <row r="2255" spans="26:26" ht="21" x14ac:dyDescent="0.15">
      <c r="Z2255" s="222" ph="1"/>
    </row>
    <row r="2256" spans="26:26" ht="21" x14ac:dyDescent="0.15">
      <c r="Z2256" s="222" ph="1"/>
    </row>
    <row r="2257" spans="26:26" ht="21" x14ac:dyDescent="0.15">
      <c r="Z2257" s="222" ph="1"/>
    </row>
    <row r="2258" spans="26:26" ht="21" x14ac:dyDescent="0.15">
      <c r="Z2258" s="222" ph="1"/>
    </row>
    <row r="2259" spans="26:26" ht="21" x14ac:dyDescent="0.15">
      <c r="Z2259" s="222" ph="1"/>
    </row>
    <row r="2260" spans="26:26" ht="21" x14ac:dyDescent="0.15">
      <c r="Z2260" s="222" ph="1"/>
    </row>
    <row r="2261" spans="26:26" ht="21" x14ac:dyDescent="0.15">
      <c r="Z2261" s="222" ph="1"/>
    </row>
    <row r="2262" spans="26:26" ht="21" x14ac:dyDescent="0.15">
      <c r="Z2262" s="222" ph="1"/>
    </row>
    <row r="2263" spans="26:26" ht="21" x14ac:dyDescent="0.15">
      <c r="Z2263" s="222" ph="1"/>
    </row>
    <row r="2264" spans="26:26" ht="21" x14ac:dyDescent="0.15">
      <c r="Z2264" s="222" ph="1"/>
    </row>
    <row r="2265" spans="26:26" ht="21" x14ac:dyDescent="0.15">
      <c r="Z2265" s="222" ph="1"/>
    </row>
    <row r="2266" spans="26:26" ht="21" x14ac:dyDescent="0.15">
      <c r="Z2266" s="222" ph="1"/>
    </row>
    <row r="2267" spans="26:26" ht="21" x14ac:dyDescent="0.15">
      <c r="Z2267" s="222" ph="1"/>
    </row>
    <row r="2268" spans="26:26" ht="21" x14ac:dyDescent="0.15">
      <c r="Z2268" s="222" ph="1"/>
    </row>
    <row r="2269" spans="26:26" ht="21" x14ac:dyDescent="0.15">
      <c r="Z2269" s="222" ph="1"/>
    </row>
    <row r="2270" spans="26:26" ht="21" x14ac:dyDescent="0.15">
      <c r="Z2270" s="222" ph="1"/>
    </row>
    <row r="2271" spans="26:26" ht="21" x14ac:dyDescent="0.15">
      <c r="Z2271" s="222" ph="1"/>
    </row>
    <row r="2272" spans="26:26" ht="21" x14ac:dyDescent="0.15">
      <c r="Z2272" s="222" ph="1"/>
    </row>
    <row r="2273" spans="26:26" ht="21" x14ac:dyDescent="0.15">
      <c r="Z2273" s="222" ph="1"/>
    </row>
    <row r="2274" spans="26:26" ht="21" x14ac:dyDescent="0.15">
      <c r="Z2274" s="222" ph="1"/>
    </row>
    <row r="2275" spans="26:26" ht="21" x14ac:dyDescent="0.15">
      <c r="Z2275" s="222" ph="1"/>
    </row>
    <row r="2276" spans="26:26" ht="21" x14ac:dyDescent="0.15">
      <c r="Z2276" s="222" ph="1"/>
    </row>
    <row r="2277" spans="26:26" ht="21" x14ac:dyDescent="0.15">
      <c r="Z2277" s="222" ph="1"/>
    </row>
    <row r="2278" spans="26:26" ht="21" x14ac:dyDescent="0.15">
      <c r="Z2278" s="222" ph="1"/>
    </row>
    <row r="2279" spans="26:26" ht="21" x14ac:dyDescent="0.15">
      <c r="Z2279" s="222" ph="1"/>
    </row>
    <row r="2280" spans="26:26" ht="21" x14ac:dyDescent="0.15">
      <c r="Z2280" s="222" ph="1"/>
    </row>
    <row r="2281" spans="26:26" ht="21" x14ac:dyDescent="0.15">
      <c r="Z2281" s="222" ph="1"/>
    </row>
    <row r="2282" spans="26:26" ht="21" x14ac:dyDescent="0.15">
      <c r="Z2282" s="222" ph="1"/>
    </row>
    <row r="2283" spans="26:26" ht="21" x14ac:dyDescent="0.15">
      <c r="Z2283" s="222" ph="1"/>
    </row>
    <row r="2284" spans="26:26" ht="21" x14ac:dyDescent="0.15">
      <c r="Z2284" s="222" ph="1"/>
    </row>
    <row r="2285" spans="26:26" ht="21" x14ac:dyDescent="0.15">
      <c r="Z2285" s="222" ph="1"/>
    </row>
    <row r="2286" spans="26:26" ht="21" x14ac:dyDescent="0.15">
      <c r="Z2286" s="222" ph="1"/>
    </row>
    <row r="2287" spans="26:26" ht="21" x14ac:dyDescent="0.15">
      <c r="Z2287" s="222" ph="1"/>
    </row>
    <row r="2288" spans="26:26" ht="21" x14ac:dyDescent="0.15">
      <c r="Z2288" s="222" ph="1"/>
    </row>
    <row r="2289" spans="26:26" ht="21" x14ac:dyDescent="0.15">
      <c r="Z2289" s="222" ph="1"/>
    </row>
    <row r="2290" spans="26:26" ht="21" x14ac:dyDescent="0.15">
      <c r="Z2290" s="222" ph="1"/>
    </row>
    <row r="2291" spans="26:26" ht="21" x14ac:dyDescent="0.15">
      <c r="Z2291" s="222" ph="1"/>
    </row>
    <row r="2292" spans="26:26" ht="21" x14ac:dyDescent="0.15">
      <c r="Z2292" s="222" ph="1"/>
    </row>
    <row r="2293" spans="26:26" ht="21" x14ac:dyDescent="0.15">
      <c r="Z2293" s="222" ph="1"/>
    </row>
    <row r="2294" spans="26:26" ht="21" x14ac:dyDescent="0.15">
      <c r="Z2294" s="222" ph="1"/>
    </row>
    <row r="2295" spans="26:26" ht="21" x14ac:dyDescent="0.15">
      <c r="Z2295" s="222" ph="1"/>
    </row>
    <row r="2296" spans="26:26" ht="21" x14ac:dyDescent="0.15">
      <c r="Z2296" s="222" ph="1"/>
    </row>
    <row r="2297" spans="26:26" ht="21" x14ac:dyDescent="0.15">
      <c r="Z2297" s="222" ph="1"/>
    </row>
    <row r="2298" spans="26:26" ht="21" x14ac:dyDescent="0.15">
      <c r="Z2298" s="222" ph="1"/>
    </row>
    <row r="2299" spans="26:26" ht="21" x14ac:dyDescent="0.15">
      <c r="Z2299" s="222" ph="1"/>
    </row>
    <row r="2300" spans="26:26" ht="21" x14ac:dyDescent="0.15">
      <c r="Z2300" s="222" ph="1"/>
    </row>
    <row r="2301" spans="26:26" ht="21" x14ac:dyDescent="0.15">
      <c r="Z2301" s="222" ph="1"/>
    </row>
    <row r="2302" spans="26:26" ht="21" x14ac:dyDescent="0.15">
      <c r="Z2302" s="222" ph="1"/>
    </row>
    <row r="2303" spans="26:26" ht="21" x14ac:dyDescent="0.15">
      <c r="Z2303" s="222" ph="1"/>
    </row>
    <row r="2304" spans="26:26" ht="21" x14ac:dyDescent="0.15">
      <c r="Z2304" s="222" ph="1"/>
    </row>
    <row r="2305" spans="26:26" ht="21" x14ac:dyDescent="0.15">
      <c r="Z2305" s="222" ph="1"/>
    </row>
    <row r="2306" spans="26:26" ht="21" x14ac:dyDescent="0.15">
      <c r="Z2306" s="222" ph="1"/>
    </row>
    <row r="2307" spans="26:26" ht="21" x14ac:dyDescent="0.15">
      <c r="Z2307" s="222" ph="1"/>
    </row>
    <row r="2308" spans="26:26" ht="21" x14ac:dyDescent="0.15">
      <c r="Z2308" s="222" ph="1"/>
    </row>
    <row r="2309" spans="26:26" ht="21" x14ac:dyDescent="0.15">
      <c r="Z2309" s="222" ph="1"/>
    </row>
    <row r="2310" spans="26:26" ht="21" x14ac:dyDescent="0.15">
      <c r="Z2310" s="222" ph="1"/>
    </row>
    <row r="2311" spans="26:26" ht="21" x14ac:dyDescent="0.15">
      <c r="Z2311" s="222" ph="1"/>
    </row>
    <row r="2312" spans="26:26" ht="21" x14ac:dyDescent="0.15">
      <c r="Z2312" s="222" ph="1"/>
    </row>
    <row r="2313" spans="26:26" ht="21" x14ac:dyDescent="0.15">
      <c r="Z2313" s="222" ph="1"/>
    </row>
    <row r="2314" spans="26:26" ht="21" x14ac:dyDescent="0.15">
      <c r="Z2314" s="222" ph="1"/>
    </row>
    <row r="2315" spans="26:26" ht="21" x14ac:dyDescent="0.15">
      <c r="Z2315" s="222" ph="1"/>
    </row>
    <row r="2316" spans="26:26" ht="21" x14ac:dyDescent="0.15">
      <c r="Z2316" s="222" ph="1"/>
    </row>
    <row r="2317" spans="26:26" ht="21" x14ac:dyDescent="0.15">
      <c r="Z2317" s="222" ph="1"/>
    </row>
    <row r="2318" spans="26:26" ht="21" x14ac:dyDescent="0.15">
      <c r="Z2318" s="222" ph="1"/>
    </row>
    <row r="2319" spans="26:26" ht="21" x14ac:dyDescent="0.15">
      <c r="Z2319" s="222" ph="1"/>
    </row>
    <row r="2320" spans="26:26" ht="21" x14ac:dyDescent="0.15">
      <c r="Z2320" s="222" ph="1"/>
    </row>
    <row r="2321" spans="26:26" ht="21" x14ac:dyDescent="0.15">
      <c r="Z2321" s="222" ph="1"/>
    </row>
    <row r="2322" spans="26:26" ht="21" x14ac:dyDescent="0.15">
      <c r="Z2322" s="222" ph="1"/>
    </row>
    <row r="2323" spans="26:26" ht="21" x14ac:dyDescent="0.15">
      <c r="Z2323" s="222" ph="1"/>
    </row>
    <row r="2324" spans="26:26" ht="21" x14ac:dyDescent="0.15">
      <c r="Z2324" s="222" ph="1"/>
    </row>
    <row r="2325" spans="26:26" ht="21" x14ac:dyDescent="0.15">
      <c r="Z2325" s="222" ph="1"/>
    </row>
    <row r="2326" spans="26:26" ht="21" x14ac:dyDescent="0.15">
      <c r="Z2326" s="222" ph="1"/>
    </row>
    <row r="2327" spans="26:26" ht="21" x14ac:dyDescent="0.15">
      <c r="Z2327" s="222" ph="1"/>
    </row>
    <row r="2328" spans="26:26" ht="21" x14ac:dyDescent="0.15">
      <c r="Z2328" s="222" ph="1"/>
    </row>
    <row r="2329" spans="26:26" ht="21" x14ac:dyDescent="0.15">
      <c r="Z2329" s="222" ph="1"/>
    </row>
    <row r="2330" spans="26:26" ht="21" x14ac:dyDescent="0.15">
      <c r="Z2330" s="222" ph="1"/>
    </row>
    <row r="2331" spans="26:26" ht="21" x14ac:dyDescent="0.15">
      <c r="Z2331" s="222" ph="1"/>
    </row>
    <row r="2332" spans="26:26" ht="21" x14ac:dyDescent="0.15">
      <c r="Z2332" s="222" ph="1"/>
    </row>
    <row r="2333" spans="26:26" ht="21" x14ac:dyDescent="0.15">
      <c r="Z2333" s="222" ph="1"/>
    </row>
    <row r="2334" spans="26:26" ht="21" x14ac:dyDescent="0.15">
      <c r="Z2334" s="222" ph="1"/>
    </row>
    <row r="2335" spans="26:26" ht="21" x14ac:dyDescent="0.15">
      <c r="Z2335" s="222" ph="1"/>
    </row>
    <row r="2336" spans="26:26" ht="21" x14ac:dyDescent="0.15">
      <c r="Z2336" s="222" ph="1"/>
    </row>
    <row r="2337" spans="26:26" ht="21" x14ac:dyDescent="0.15">
      <c r="Z2337" s="222" ph="1"/>
    </row>
    <row r="2338" spans="26:26" ht="21" x14ac:dyDescent="0.15">
      <c r="Z2338" s="222" ph="1"/>
    </row>
    <row r="2339" spans="26:26" ht="21" x14ac:dyDescent="0.15">
      <c r="Z2339" s="222" ph="1"/>
    </row>
    <row r="2340" spans="26:26" ht="21" x14ac:dyDescent="0.15">
      <c r="Z2340" s="222" ph="1"/>
    </row>
    <row r="2341" spans="26:26" ht="21" x14ac:dyDescent="0.15">
      <c r="Z2341" s="222" ph="1"/>
    </row>
    <row r="2342" spans="26:26" ht="21" x14ac:dyDescent="0.15">
      <c r="Z2342" s="222" ph="1"/>
    </row>
    <row r="2343" spans="26:26" ht="21" x14ac:dyDescent="0.15">
      <c r="Z2343" s="222" ph="1"/>
    </row>
    <row r="2344" spans="26:26" ht="21" x14ac:dyDescent="0.15">
      <c r="Z2344" s="222" ph="1"/>
    </row>
    <row r="2345" spans="26:26" ht="21" x14ac:dyDescent="0.15">
      <c r="Z2345" s="222" ph="1"/>
    </row>
    <row r="2346" spans="26:26" ht="21" x14ac:dyDescent="0.15">
      <c r="Z2346" s="222" ph="1"/>
    </row>
    <row r="2347" spans="26:26" ht="21" x14ac:dyDescent="0.15">
      <c r="Z2347" s="222" ph="1"/>
    </row>
    <row r="2348" spans="26:26" ht="21" x14ac:dyDescent="0.15">
      <c r="Z2348" s="222" ph="1"/>
    </row>
    <row r="2349" spans="26:26" ht="21" x14ac:dyDescent="0.15">
      <c r="Z2349" s="222" ph="1"/>
    </row>
    <row r="2350" spans="26:26" ht="21" x14ac:dyDescent="0.15">
      <c r="Z2350" s="222" ph="1"/>
    </row>
    <row r="2351" spans="26:26" ht="21" x14ac:dyDescent="0.15">
      <c r="Z2351" s="222" ph="1"/>
    </row>
    <row r="2352" spans="26:26" ht="21" x14ac:dyDescent="0.15">
      <c r="Z2352" s="222" ph="1"/>
    </row>
    <row r="2353" spans="26:26" ht="21" x14ac:dyDescent="0.15">
      <c r="Z2353" s="222" ph="1"/>
    </row>
    <row r="2354" spans="26:26" ht="21" x14ac:dyDescent="0.15">
      <c r="Z2354" s="222" ph="1"/>
    </row>
    <row r="2355" spans="26:26" ht="21" x14ac:dyDescent="0.15">
      <c r="Z2355" s="222" ph="1"/>
    </row>
    <row r="2356" spans="26:26" ht="21" x14ac:dyDescent="0.15">
      <c r="Z2356" s="222" ph="1"/>
    </row>
    <row r="2357" spans="26:26" ht="21" x14ac:dyDescent="0.15">
      <c r="Z2357" s="222" ph="1"/>
    </row>
    <row r="2358" spans="26:26" ht="21" x14ac:dyDescent="0.15">
      <c r="Z2358" s="222" ph="1"/>
    </row>
    <row r="2359" spans="26:26" ht="21" x14ac:dyDescent="0.15">
      <c r="Z2359" s="222" ph="1"/>
    </row>
    <row r="2360" spans="26:26" ht="21" x14ac:dyDescent="0.15">
      <c r="Z2360" s="222" ph="1"/>
    </row>
    <row r="2361" spans="26:26" ht="21" x14ac:dyDescent="0.15">
      <c r="Z2361" s="222" ph="1"/>
    </row>
    <row r="2362" spans="26:26" ht="21" x14ac:dyDescent="0.15">
      <c r="Z2362" s="222" ph="1"/>
    </row>
    <row r="2363" spans="26:26" ht="21" x14ac:dyDescent="0.15">
      <c r="Z2363" s="222" ph="1"/>
    </row>
    <row r="2364" spans="26:26" ht="21" x14ac:dyDescent="0.15">
      <c r="Z2364" s="222" ph="1"/>
    </row>
    <row r="2365" spans="26:26" ht="21" x14ac:dyDescent="0.15">
      <c r="Z2365" s="222" ph="1"/>
    </row>
    <row r="2366" spans="26:26" ht="21" x14ac:dyDescent="0.15">
      <c r="Z2366" s="222" ph="1"/>
    </row>
    <row r="2367" spans="26:26" ht="21" x14ac:dyDescent="0.15">
      <c r="Z2367" s="222" ph="1"/>
    </row>
    <row r="2368" spans="26:26" ht="21" x14ac:dyDescent="0.15">
      <c r="Z2368" s="222" ph="1"/>
    </row>
    <row r="2369" spans="26:26" ht="21" x14ac:dyDescent="0.15">
      <c r="Z2369" s="222" ph="1"/>
    </row>
    <row r="2370" spans="26:26" ht="21" x14ac:dyDescent="0.15">
      <c r="Z2370" s="222" ph="1"/>
    </row>
    <row r="2371" spans="26:26" ht="21" x14ac:dyDescent="0.15">
      <c r="Z2371" s="222" ph="1"/>
    </row>
    <row r="2372" spans="26:26" ht="21" x14ac:dyDescent="0.15">
      <c r="Z2372" s="222" ph="1"/>
    </row>
    <row r="2373" spans="26:26" ht="21" x14ac:dyDescent="0.15">
      <c r="Z2373" s="222" ph="1"/>
    </row>
    <row r="2374" spans="26:26" ht="21" x14ac:dyDescent="0.15">
      <c r="Z2374" s="222" ph="1"/>
    </row>
    <row r="2375" spans="26:26" ht="21" x14ac:dyDescent="0.15">
      <c r="Z2375" s="222" ph="1"/>
    </row>
    <row r="2376" spans="26:26" ht="21" x14ac:dyDescent="0.15">
      <c r="Z2376" s="222" ph="1"/>
    </row>
    <row r="2377" spans="26:26" ht="21" x14ac:dyDescent="0.15">
      <c r="Z2377" s="222" ph="1"/>
    </row>
    <row r="2378" spans="26:26" ht="21" x14ac:dyDescent="0.15">
      <c r="Z2378" s="222" ph="1"/>
    </row>
    <row r="2379" spans="26:26" ht="21" x14ac:dyDescent="0.15">
      <c r="Z2379" s="222" ph="1"/>
    </row>
    <row r="2380" spans="26:26" ht="21" x14ac:dyDescent="0.15">
      <c r="Z2380" s="222" ph="1"/>
    </row>
    <row r="2381" spans="26:26" ht="21" x14ac:dyDescent="0.15">
      <c r="Z2381" s="222" ph="1"/>
    </row>
    <row r="2382" spans="26:26" ht="21" x14ac:dyDescent="0.15">
      <c r="Z2382" s="222" ph="1"/>
    </row>
    <row r="2383" spans="26:26" ht="21" x14ac:dyDescent="0.15">
      <c r="Z2383" s="222" ph="1"/>
    </row>
    <row r="2384" spans="26:26" ht="21" x14ac:dyDescent="0.15">
      <c r="Z2384" s="222" ph="1"/>
    </row>
    <row r="2385" spans="26:26" ht="21" x14ac:dyDescent="0.15">
      <c r="Z2385" s="222" ph="1"/>
    </row>
    <row r="2386" spans="26:26" ht="21" x14ac:dyDescent="0.15">
      <c r="Z2386" s="222" ph="1"/>
    </row>
    <row r="2387" spans="26:26" ht="21" x14ac:dyDescent="0.15">
      <c r="Z2387" s="222" ph="1"/>
    </row>
    <row r="2388" spans="26:26" ht="21" x14ac:dyDescent="0.15">
      <c r="Z2388" s="222" ph="1"/>
    </row>
    <row r="2389" spans="26:26" ht="21" x14ac:dyDescent="0.15">
      <c r="Z2389" s="222" ph="1"/>
    </row>
    <row r="2390" spans="26:26" ht="21" x14ac:dyDescent="0.15">
      <c r="Z2390" s="222" ph="1"/>
    </row>
    <row r="2391" spans="26:26" ht="21" x14ac:dyDescent="0.15">
      <c r="Z2391" s="222" ph="1"/>
    </row>
    <row r="2392" spans="26:26" ht="21" x14ac:dyDescent="0.15">
      <c r="Z2392" s="222" ph="1"/>
    </row>
    <row r="2393" spans="26:26" ht="21" x14ac:dyDescent="0.15">
      <c r="Z2393" s="222" ph="1"/>
    </row>
    <row r="2394" spans="26:26" ht="21" x14ac:dyDescent="0.15">
      <c r="Z2394" s="222" ph="1"/>
    </row>
    <row r="2395" spans="26:26" ht="21" x14ac:dyDescent="0.15">
      <c r="Z2395" s="222" ph="1"/>
    </row>
    <row r="2396" spans="26:26" ht="21" x14ac:dyDescent="0.15">
      <c r="Z2396" s="222" ph="1"/>
    </row>
    <row r="2397" spans="26:26" ht="21" x14ac:dyDescent="0.15">
      <c r="Z2397" s="222" ph="1"/>
    </row>
    <row r="2398" spans="26:26" ht="21" x14ac:dyDescent="0.15">
      <c r="Z2398" s="222" ph="1"/>
    </row>
    <row r="2399" spans="26:26" ht="21" x14ac:dyDescent="0.15">
      <c r="Z2399" s="222" ph="1"/>
    </row>
    <row r="2400" spans="26:26" ht="21" x14ac:dyDescent="0.15">
      <c r="Z2400" s="222" ph="1"/>
    </row>
    <row r="2401" spans="26:26" ht="21" x14ac:dyDescent="0.15">
      <c r="Z2401" s="222" ph="1"/>
    </row>
    <row r="2402" spans="26:26" ht="21" x14ac:dyDescent="0.15">
      <c r="Z2402" s="222" ph="1"/>
    </row>
    <row r="2403" spans="26:26" ht="21" x14ac:dyDescent="0.15">
      <c r="Z2403" s="222" ph="1"/>
    </row>
    <row r="2404" spans="26:26" ht="21" x14ac:dyDescent="0.15">
      <c r="Z2404" s="222" ph="1"/>
    </row>
    <row r="2405" spans="26:26" ht="21" x14ac:dyDescent="0.15">
      <c r="Z2405" s="222" ph="1"/>
    </row>
    <row r="2406" spans="26:26" ht="21" x14ac:dyDescent="0.15">
      <c r="Z2406" s="222" ph="1"/>
    </row>
    <row r="2407" spans="26:26" ht="21" x14ac:dyDescent="0.15">
      <c r="Z2407" s="222" ph="1"/>
    </row>
    <row r="2408" spans="26:26" ht="21" x14ac:dyDescent="0.15">
      <c r="Z2408" s="222" ph="1"/>
    </row>
    <row r="2409" spans="26:26" ht="21" x14ac:dyDescent="0.15">
      <c r="Z2409" s="222" ph="1"/>
    </row>
    <row r="2410" spans="26:26" ht="21" x14ac:dyDescent="0.15">
      <c r="Z2410" s="222" ph="1"/>
    </row>
    <row r="2411" spans="26:26" ht="21" x14ac:dyDescent="0.15">
      <c r="Z2411" s="222" ph="1"/>
    </row>
    <row r="2412" spans="26:26" ht="21" x14ac:dyDescent="0.15">
      <c r="Z2412" s="222" ph="1"/>
    </row>
    <row r="2413" spans="26:26" ht="21" x14ac:dyDescent="0.15">
      <c r="Z2413" s="222" ph="1"/>
    </row>
    <row r="2414" spans="26:26" ht="21" x14ac:dyDescent="0.15">
      <c r="Z2414" s="222" ph="1"/>
    </row>
    <row r="2415" spans="26:26" ht="21" x14ac:dyDescent="0.15">
      <c r="Z2415" s="222" ph="1"/>
    </row>
    <row r="2416" spans="26:26" ht="21" x14ac:dyDescent="0.15">
      <c r="Z2416" s="222" ph="1"/>
    </row>
    <row r="2417" spans="26:26" ht="21" x14ac:dyDescent="0.15">
      <c r="Z2417" s="222" ph="1"/>
    </row>
    <row r="2418" spans="26:26" ht="21" x14ac:dyDescent="0.15">
      <c r="Z2418" s="222" ph="1"/>
    </row>
    <row r="2419" spans="26:26" ht="21" x14ac:dyDescent="0.15">
      <c r="Z2419" s="222" ph="1"/>
    </row>
    <row r="2420" spans="26:26" ht="21" x14ac:dyDescent="0.15">
      <c r="Z2420" s="222" ph="1"/>
    </row>
    <row r="2421" spans="26:26" ht="21" x14ac:dyDescent="0.15">
      <c r="Z2421" s="222" ph="1"/>
    </row>
    <row r="2422" spans="26:26" ht="21" x14ac:dyDescent="0.15">
      <c r="Z2422" s="222" ph="1"/>
    </row>
    <row r="2423" spans="26:26" ht="21" x14ac:dyDescent="0.15">
      <c r="Z2423" s="222" ph="1"/>
    </row>
    <row r="2424" spans="26:26" ht="21" x14ac:dyDescent="0.15">
      <c r="Z2424" s="222" ph="1"/>
    </row>
    <row r="2425" spans="26:26" ht="21" x14ac:dyDescent="0.15">
      <c r="Z2425" s="222" ph="1"/>
    </row>
    <row r="2426" spans="26:26" ht="21" x14ac:dyDescent="0.15">
      <c r="Z2426" s="222" ph="1"/>
    </row>
    <row r="2427" spans="26:26" ht="21" x14ac:dyDescent="0.15">
      <c r="Z2427" s="222" ph="1"/>
    </row>
    <row r="2428" spans="26:26" ht="21" x14ac:dyDescent="0.15">
      <c r="Z2428" s="222" ph="1"/>
    </row>
    <row r="2429" spans="26:26" ht="21" x14ac:dyDescent="0.15">
      <c r="Z2429" s="222" ph="1"/>
    </row>
    <row r="2430" spans="26:26" ht="21" x14ac:dyDescent="0.15">
      <c r="Z2430" s="222" ph="1"/>
    </row>
    <row r="2431" spans="26:26" ht="21" x14ac:dyDescent="0.15">
      <c r="Z2431" s="222" ph="1"/>
    </row>
    <row r="2432" spans="26:26" ht="21" x14ac:dyDescent="0.15">
      <c r="Z2432" s="222" ph="1"/>
    </row>
    <row r="2433" spans="26:26" ht="21" x14ac:dyDescent="0.15">
      <c r="Z2433" s="222" ph="1"/>
    </row>
    <row r="2434" spans="26:26" ht="21" x14ac:dyDescent="0.15">
      <c r="Z2434" s="222" ph="1"/>
    </row>
    <row r="2435" spans="26:26" ht="21" x14ac:dyDescent="0.15">
      <c r="Z2435" s="222" ph="1"/>
    </row>
    <row r="2436" spans="26:26" ht="21" x14ac:dyDescent="0.15">
      <c r="Z2436" s="222" ph="1"/>
    </row>
    <row r="2437" spans="26:26" ht="21" x14ac:dyDescent="0.15">
      <c r="Z2437" s="222" ph="1"/>
    </row>
    <row r="2438" spans="26:26" ht="21" x14ac:dyDescent="0.15">
      <c r="Z2438" s="222" ph="1"/>
    </row>
    <row r="2439" spans="26:26" ht="21" x14ac:dyDescent="0.15">
      <c r="Z2439" s="222" ph="1"/>
    </row>
    <row r="2440" spans="26:26" ht="21" x14ac:dyDescent="0.15">
      <c r="Z2440" s="222" ph="1"/>
    </row>
    <row r="2441" spans="26:26" ht="21" x14ac:dyDescent="0.15">
      <c r="Z2441" s="222" ph="1"/>
    </row>
    <row r="2442" spans="26:26" ht="21" x14ac:dyDescent="0.15">
      <c r="Z2442" s="222" ph="1"/>
    </row>
    <row r="2443" spans="26:26" ht="21" x14ac:dyDescent="0.15">
      <c r="Z2443" s="222" ph="1"/>
    </row>
    <row r="2444" spans="26:26" ht="21" x14ac:dyDescent="0.15">
      <c r="Z2444" s="222" ph="1"/>
    </row>
    <row r="2445" spans="26:26" ht="21" x14ac:dyDescent="0.15">
      <c r="Z2445" s="222" ph="1"/>
    </row>
    <row r="2446" spans="26:26" ht="21" x14ac:dyDescent="0.15">
      <c r="Z2446" s="222" ph="1"/>
    </row>
    <row r="2447" spans="26:26" ht="21" x14ac:dyDescent="0.15">
      <c r="Z2447" s="222" ph="1"/>
    </row>
    <row r="2448" spans="26:26" ht="21" x14ac:dyDescent="0.15">
      <c r="Z2448" s="222" ph="1"/>
    </row>
    <row r="2449" spans="26:26" ht="21" x14ac:dyDescent="0.15">
      <c r="Z2449" s="222" ph="1"/>
    </row>
    <row r="2450" spans="26:26" ht="21" x14ac:dyDescent="0.15">
      <c r="Z2450" s="222" ph="1"/>
    </row>
    <row r="2451" spans="26:26" ht="21" x14ac:dyDescent="0.15">
      <c r="Z2451" s="222" ph="1"/>
    </row>
    <row r="2452" spans="26:26" ht="21" x14ac:dyDescent="0.15">
      <c r="Z2452" s="222" ph="1"/>
    </row>
    <row r="2453" spans="26:26" ht="21" x14ac:dyDescent="0.15">
      <c r="Z2453" s="222" ph="1"/>
    </row>
    <row r="2454" spans="26:26" ht="21" x14ac:dyDescent="0.15">
      <c r="Z2454" s="222" ph="1"/>
    </row>
    <row r="2455" spans="26:26" ht="21" x14ac:dyDescent="0.15">
      <c r="Z2455" s="222" ph="1"/>
    </row>
    <row r="2456" spans="26:26" ht="21" x14ac:dyDescent="0.15">
      <c r="Z2456" s="222" ph="1"/>
    </row>
    <row r="2457" spans="26:26" ht="21" x14ac:dyDescent="0.15">
      <c r="Z2457" s="222" ph="1"/>
    </row>
    <row r="2458" spans="26:26" ht="21" x14ac:dyDescent="0.15">
      <c r="Z2458" s="222" ph="1"/>
    </row>
    <row r="2459" spans="26:26" ht="21" x14ac:dyDescent="0.15">
      <c r="Z2459" s="222" ph="1"/>
    </row>
    <row r="2460" spans="26:26" ht="21" x14ac:dyDescent="0.15">
      <c r="Z2460" s="222" ph="1"/>
    </row>
    <row r="2461" spans="26:26" ht="21" x14ac:dyDescent="0.15">
      <c r="Z2461" s="222" ph="1"/>
    </row>
    <row r="2462" spans="26:26" ht="21" x14ac:dyDescent="0.15">
      <c r="Z2462" s="222" ph="1"/>
    </row>
    <row r="2463" spans="26:26" ht="21" x14ac:dyDescent="0.15">
      <c r="Z2463" s="222" ph="1"/>
    </row>
    <row r="2464" spans="26:26" ht="21" x14ac:dyDescent="0.15">
      <c r="Z2464" s="222" ph="1"/>
    </row>
    <row r="2465" spans="26:26" ht="21" x14ac:dyDescent="0.15">
      <c r="Z2465" s="222" ph="1"/>
    </row>
    <row r="2466" spans="26:26" ht="21" x14ac:dyDescent="0.15">
      <c r="Z2466" s="222" ph="1"/>
    </row>
    <row r="2467" spans="26:26" ht="21" x14ac:dyDescent="0.15">
      <c r="Z2467" s="222" ph="1"/>
    </row>
    <row r="2468" spans="26:26" ht="21" x14ac:dyDescent="0.15">
      <c r="Z2468" s="222" ph="1"/>
    </row>
    <row r="2469" spans="26:26" ht="21" x14ac:dyDescent="0.15">
      <c r="Z2469" s="222" ph="1"/>
    </row>
    <row r="2470" spans="26:26" ht="21" x14ac:dyDescent="0.15">
      <c r="Z2470" s="222" ph="1"/>
    </row>
    <row r="2471" spans="26:26" ht="21" x14ac:dyDescent="0.15">
      <c r="Z2471" s="222" ph="1"/>
    </row>
    <row r="2472" spans="26:26" ht="21" x14ac:dyDescent="0.15">
      <c r="Z2472" s="222" ph="1"/>
    </row>
    <row r="2473" spans="26:26" ht="21" x14ac:dyDescent="0.15">
      <c r="Z2473" s="222" ph="1"/>
    </row>
    <row r="2474" spans="26:26" ht="21" x14ac:dyDescent="0.15">
      <c r="Z2474" s="222" ph="1"/>
    </row>
    <row r="2475" spans="26:26" ht="21" x14ac:dyDescent="0.15">
      <c r="Z2475" s="222" ph="1"/>
    </row>
    <row r="2476" spans="26:26" ht="21" x14ac:dyDescent="0.15">
      <c r="Z2476" s="222" ph="1"/>
    </row>
    <row r="2477" spans="26:26" ht="21" x14ac:dyDescent="0.15">
      <c r="Z2477" s="222" ph="1"/>
    </row>
    <row r="2478" spans="26:26" ht="21" x14ac:dyDescent="0.15">
      <c r="Z2478" s="222" ph="1"/>
    </row>
    <row r="2479" spans="26:26" ht="21" x14ac:dyDescent="0.15">
      <c r="Z2479" s="222" ph="1"/>
    </row>
    <row r="2480" spans="26:26" ht="21" x14ac:dyDescent="0.15">
      <c r="Z2480" s="222" ph="1"/>
    </row>
    <row r="2481" spans="26:26" ht="21" x14ac:dyDescent="0.15">
      <c r="Z2481" s="222" ph="1"/>
    </row>
    <row r="2482" spans="26:26" ht="21" x14ac:dyDescent="0.15">
      <c r="Z2482" s="222" ph="1"/>
    </row>
    <row r="2483" spans="26:26" ht="21" x14ac:dyDescent="0.15">
      <c r="Z2483" s="222" ph="1"/>
    </row>
    <row r="2484" spans="26:26" ht="21" x14ac:dyDescent="0.15">
      <c r="Z2484" s="222" ph="1"/>
    </row>
    <row r="2485" spans="26:26" ht="21" x14ac:dyDescent="0.15">
      <c r="Z2485" s="222" ph="1"/>
    </row>
    <row r="2486" spans="26:26" ht="21" x14ac:dyDescent="0.15">
      <c r="Z2486" s="222" ph="1"/>
    </row>
    <row r="2487" spans="26:26" ht="21" x14ac:dyDescent="0.15">
      <c r="Z2487" s="222" ph="1"/>
    </row>
    <row r="2488" spans="26:26" ht="21" x14ac:dyDescent="0.15">
      <c r="Z2488" s="222" ph="1"/>
    </row>
    <row r="2489" spans="26:26" ht="21" x14ac:dyDescent="0.15">
      <c r="Z2489" s="222" ph="1"/>
    </row>
    <row r="2490" spans="26:26" ht="21" x14ac:dyDescent="0.15">
      <c r="Z2490" s="222" ph="1"/>
    </row>
    <row r="2491" spans="26:26" ht="21" x14ac:dyDescent="0.15">
      <c r="Z2491" s="222" ph="1"/>
    </row>
    <row r="2492" spans="26:26" ht="21" x14ac:dyDescent="0.15">
      <c r="Z2492" s="222" ph="1"/>
    </row>
    <row r="2493" spans="26:26" ht="21" x14ac:dyDescent="0.15">
      <c r="Z2493" s="222" ph="1"/>
    </row>
    <row r="2494" spans="26:26" ht="21" x14ac:dyDescent="0.15">
      <c r="Z2494" s="222" ph="1"/>
    </row>
    <row r="2495" spans="26:26" ht="21" x14ac:dyDescent="0.15">
      <c r="Z2495" s="222" ph="1"/>
    </row>
    <row r="2496" spans="26:26" ht="21" x14ac:dyDescent="0.15">
      <c r="Z2496" s="222" ph="1"/>
    </row>
    <row r="2497" spans="26:26" ht="21" x14ac:dyDescent="0.15">
      <c r="Z2497" s="222" ph="1"/>
    </row>
    <row r="2498" spans="26:26" ht="21" x14ac:dyDescent="0.15">
      <c r="Z2498" s="222" ph="1"/>
    </row>
    <row r="2499" spans="26:26" ht="21" x14ac:dyDescent="0.15">
      <c r="Z2499" s="222" ph="1"/>
    </row>
    <row r="2500" spans="26:26" ht="21" x14ac:dyDescent="0.15">
      <c r="Z2500" s="222" ph="1"/>
    </row>
    <row r="2501" spans="26:26" ht="21" x14ac:dyDescent="0.15">
      <c r="Z2501" s="222" ph="1"/>
    </row>
    <row r="2502" spans="26:26" ht="21" x14ac:dyDescent="0.15">
      <c r="Z2502" s="222" ph="1"/>
    </row>
    <row r="2503" spans="26:26" ht="21" x14ac:dyDescent="0.15">
      <c r="Z2503" s="222" ph="1"/>
    </row>
    <row r="2504" spans="26:26" ht="21" x14ac:dyDescent="0.15">
      <c r="Z2504" s="222" ph="1"/>
    </row>
    <row r="2505" spans="26:26" ht="21" x14ac:dyDescent="0.15">
      <c r="Z2505" s="222" ph="1"/>
    </row>
    <row r="2506" spans="26:26" ht="21" x14ac:dyDescent="0.15">
      <c r="Z2506" s="222" ph="1"/>
    </row>
    <row r="2507" spans="26:26" ht="21" x14ac:dyDescent="0.15">
      <c r="Z2507" s="222" ph="1"/>
    </row>
    <row r="2508" spans="26:26" ht="21" x14ac:dyDescent="0.15">
      <c r="Z2508" s="222" ph="1"/>
    </row>
    <row r="2509" spans="26:26" ht="21" x14ac:dyDescent="0.15">
      <c r="Z2509" s="222" ph="1"/>
    </row>
    <row r="2510" spans="26:26" ht="21" x14ac:dyDescent="0.15">
      <c r="Z2510" s="222" ph="1"/>
    </row>
    <row r="2511" spans="26:26" ht="21" x14ac:dyDescent="0.15">
      <c r="Z2511" s="222" ph="1"/>
    </row>
    <row r="2512" spans="26:26" ht="21" x14ac:dyDescent="0.15">
      <c r="Z2512" s="222" ph="1"/>
    </row>
    <row r="2513" spans="26:26" ht="21" x14ac:dyDescent="0.15">
      <c r="Z2513" s="222" ph="1"/>
    </row>
    <row r="2514" spans="26:26" ht="21" x14ac:dyDescent="0.15">
      <c r="Z2514" s="222" ph="1"/>
    </row>
    <row r="2515" spans="26:26" ht="21" x14ac:dyDescent="0.15">
      <c r="Z2515" s="222" ph="1"/>
    </row>
    <row r="2516" spans="26:26" ht="21" x14ac:dyDescent="0.15">
      <c r="Z2516" s="222" ph="1"/>
    </row>
    <row r="2517" spans="26:26" ht="21" x14ac:dyDescent="0.15">
      <c r="Z2517" s="222" ph="1"/>
    </row>
    <row r="2518" spans="26:26" ht="21" x14ac:dyDescent="0.15">
      <c r="Z2518" s="222" ph="1"/>
    </row>
    <row r="2519" spans="26:26" ht="21" x14ac:dyDescent="0.15">
      <c r="Z2519" s="222" ph="1"/>
    </row>
    <row r="2520" spans="26:26" ht="21" x14ac:dyDescent="0.15">
      <c r="Z2520" s="222" ph="1"/>
    </row>
    <row r="2521" spans="26:26" ht="21" x14ac:dyDescent="0.15">
      <c r="Z2521" s="222" ph="1"/>
    </row>
    <row r="2522" spans="26:26" ht="21" x14ac:dyDescent="0.15">
      <c r="Z2522" s="222" ph="1"/>
    </row>
    <row r="2523" spans="26:26" ht="21" x14ac:dyDescent="0.15">
      <c r="Z2523" s="222" ph="1"/>
    </row>
    <row r="2524" spans="26:26" ht="21" x14ac:dyDescent="0.15">
      <c r="Z2524" s="222" ph="1"/>
    </row>
    <row r="2525" spans="26:26" ht="21" x14ac:dyDescent="0.15">
      <c r="Z2525" s="222" ph="1"/>
    </row>
    <row r="2526" spans="26:26" ht="21" x14ac:dyDescent="0.15">
      <c r="Z2526" s="222" ph="1"/>
    </row>
    <row r="2527" spans="26:26" ht="21" x14ac:dyDescent="0.15">
      <c r="Z2527" s="222" ph="1"/>
    </row>
    <row r="2528" spans="26:26" ht="21" x14ac:dyDescent="0.15">
      <c r="Z2528" s="222" ph="1"/>
    </row>
    <row r="2529" spans="26:26" ht="21" x14ac:dyDescent="0.15">
      <c r="Z2529" s="222" ph="1"/>
    </row>
    <row r="2530" spans="26:26" ht="21" x14ac:dyDescent="0.15">
      <c r="Z2530" s="222" ph="1"/>
    </row>
    <row r="2531" spans="26:26" ht="21" x14ac:dyDescent="0.15">
      <c r="Z2531" s="222" ph="1"/>
    </row>
    <row r="2532" spans="26:26" ht="21" x14ac:dyDescent="0.15">
      <c r="Z2532" s="222" ph="1"/>
    </row>
    <row r="2533" spans="26:26" ht="21" x14ac:dyDescent="0.15">
      <c r="Z2533" s="222" ph="1"/>
    </row>
    <row r="2534" spans="26:26" ht="21" x14ac:dyDescent="0.15">
      <c r="Z2534" s="222" ph="1"/>
    </row>
    <row r="2535" spans="26:26" ht="21" x14ac:dyDescent="0.15">
      <c r="Z2535" s="222" ph="1"/>
    </row>
    <row r="2536" spans="26:26" ht="21" x14ac:dyDescent="0.15">
      <c r="Z2536" s="222" ph="1"/>
    </row>
    <row r="2537" spans="26:26" ht="21" x14ac:dyDescent="0.15">
      <c r="Z2537" s="222" ph="1"/>
    </row>
    <row r="2538" spans="26:26" ht="21" x14ac:dyDescent="0.15">
      <c r="Z2538" s="222" ph="1"/>
    </row>
    <row r="2539" spans="26:26" ht="21" x14ac:dyDescent="0.15">
      <c r="Z2539" s="222" ph="1"/>
    </row>
    <row r="2540" spans="26:26" ht="21" x14ac:dyDescent="0.15">
      <c r="Z2540" s="222" ph="1"/>
    </row>
    <row r="2541" spans="26:26" ht="21" x14ac:dyDescent="0.15">
      <c r="Z2541" s="222" ph="1"/>
    </row>
    <row r="2542" spans="26:26" ht="21" x14ac:dyDescent="0.15">
      <c r="Z2542" s="222" ph="1"/>
    </row>
    <row r="2543" spans="26:26" ht="21" x14ac:dyDescent="0.15">
      <c r="Z2543" s="222" ph="1"/>
    </row>
    <row r="2544" spans="26:26" ht="21" x14ac:dyDescent="0.15">
      <c r="Z2544" s="222" ph="1"/>
    </row>
    <row r="2545" spans="26:26" ht="21" x14ac:dyDescent="0.15">
      <c r="Z2545" s="222" ph="1"/>
    </row>
    <row r="2546" spans="26:26" ht="21" x14ac:dyDescent="0.15">
      <c r="Z2546" s="222" ph="1"/>
    </row>
    <row r="2547" spans="26:26" ht="21" x14ac:dyDescent="0.15">
      <c r="Z2547" s="222" ph="1"/>
    </row>
    <row r="2548" spans="26:26" ht="21" x14ac:dyDescent="0.15">
      <c r="Z2548" s="222" ph="1"/>
    </row>
    <row r="2549" spans="26:26" ht="21" x14ac:dyDescent="0.15">
      <c r="Z2549" s="222" ph="1"/>
    </row>
    <row r="2550" spans="26:26" ht="21" x14ac:dyDescent="0.15">
      <c r="Z2550" s="222" ph="1"/>
    </row>
    <row r="2551" spans="26:26" ht="21" x14ac:dyDescent="0.15">
      <c r="Z2551" s="222" ph="1"/>
    </row>
    <row r="2552" spans="26:26" ht="21" x14ac:dyDescent="0.15">
      <c r="Z2552" s="222" ph="1"/>
    </row>
    <row r="2553" spans="26:26" ht="21" x14ac:dyDescent="0.15">
      <c r="Z2553" s="222" ph="1"/>
    </row>
    <row r="2554" spans="26:26" ht="21" x14ac:dyDescent="0.15">
      <c r="Z2554" s="222" ph="1"/>
    </row>
    <row r="2555" spans="26:26" ht="21" x14ac:dyDescent="0.15">
      <c r="Z2555" s="222" ph="1"/>
    </row>
    <row r="2556" spans="26:26" ht="21" x14ac:dyDescent="0.15">
      <c r="Z2556" s="222" ph="1"/>
    </row>
    <row r="2557" spans="26:26" ht="21" x14ac:dyDescent="0.15">
      <c r="Z2557" s="222" ph="1"/>
    </row>
    <row r="2558" spans="26:26" ht="21" x14ac:dyDescent="0.15">
      <c r="Z2558" s="222" ph="1"/>
    </row>
    <row r="2559" spans="26:26" ht="21" x14ac:dyDescent="0.15">
      <c r="Z2559" s="222" ph="1"/>
    </row>
    <row r="2560" spans="26:26" ht="21" x14ac:dyDescent="0.15">
      <c r="Z2560" s="222" ph="1"/>
    </row>
    <row r="2561" spans="26:26" ht="21" x14ac:dyDescent="0.15">
      <c r="Z2561" s="222" ph="1"/>
    </row>
    <row r="2562" spans="26:26" ht="21" x14ac:dyDescent="0.15">
      <c r="Z2562" s="222" ph="1"/>
    </row>
    <row r="2563" spans="26:26" ht="21" x14ac:dyDescent="0.15">
      <c r="Z2563" s="222" ph="1"/>
    </row>
    <row r="2564" spans="26:26" ht="21" x14ac:dyDescent="0.15">
      <c r="Z2564" s="222" ph="1"/>
    </row>
    <row r="2565" spans="26:26" ht="21" x14ac:dyDescent="0.15">
      <c r="Z2565" s="222" ph="1"/>
    </row>
    <row r="2566" spans="26:26" ht="21" x14ac:dyDescent="0.15">
      <c r="Z2566" s="222" ph="1"/>
    </row>
    <row r="2567" spans="26:26" ht="21" x14ac:dyDescent="0.15">
      <c r="Z2567" s="222" ph="1"/>
    </row>
    <row r="2568" spans="26:26" ht="21" x14ac:dyDescent="0.15">
      <c r="Z2568" s="222" ph="1"/>
    </row>
    <row r="2569" spans="26:26" ht="21" x14ac:dyDescent="0.15">
      <c r="Z2569" s="222" ph="1"/>
    </row>
    <row r="2570" spans="26:26" ht="21" x14ac:dyDescent="0.15">
      <c r="Z2570" s="222" ph="1"/>
    </row>
    <row r="2571" spans="26:26" ht="21" x14ac:dyDescent="0.15">
      <c r="Z2571" s="222" ph="1"/>
    </row>
    <row r="2572" spans="26:26" ht="21" x14ac:dyDescent="0.15">
      <c r="Z2572" s="222" ph="1"/>
    </row>
    <row r="2573" spans="26:26" ht="21" x14ac:dyDescent="0.15">
      <c r="Z2573" s="222" ph="1"/>
    </row>
    <row r="2574" spans="26:26" ht="21" x14ac:dyDescent="0.15">
      <c r="Z2574" s="222" ph="1"/>
    </row>
    <row r="2575" spans="26:26" ht="21" x14ac:dyDescent="0.15">
      <c r="Z2575" s="222" ph="1"/>
    </row>
    <row r="2576" spans="26:26" ht="21" x14ac:dyDescent="0.15">
      <c r="Z2576" s="222" ph="1"/>
    </row>
    <row r="2577" spans="26:26" ht="21" x14ac:dyDescent="0.15">
      <c r="Z2577" s="222" ph="1"/>
    </row>
    <row r="2578" spans="26:26" ht="21" x14ac:dyDescent="0.15">
      <c r="Z2578" s="222" ph="1"/>
    </row>
    <row r="2579" spans="26:26" ht="21" x14ac:dyDescent="0.15">
      <c r="Z2579" s="222" ph="1"/>
    </row>
    <row r="2580" spans="26:26" ht="21" x14ac:dyDescent="0.15">
      <c r="Z2580" s="222" ph="1"/>
    </row>
    <row r="2581" spans="26:26" ht="21" x14ac:dyDescent="0.15">
      <c r="Z2581" s="222" ph="1"/>
    </row>
    <row r="2582" spans="26:26" ht="21" x14ac:dyDescent="0.15">
      <c r="Z2582" s="222" ph="1"/>
    </row>
    <row r="2583" spans="26:26" ht="21" x14ac:dyDescent="0.15">
      <c r="Z2583" s="222" ph="1"/>
    </row>
    <row r="2584" spans="26:26" ht="21" x14ac:dyDescent="0.15">
      <c r="Z2584" s="222" ph="1"/>
    </row>
    <row r="2585" spans="26:26" ht="21" x14ac:dyDescent="0.15">
      <c r="Z2585" s="222" ph="1"/>
    </row>
    <row r="2586" spans="26:26" ht="21" x14ac:dyDescent="0.15">
      <c r="Z2586" s="222" ph="1"/>
    </row>
    <row r="2587" spans="26:26" ht="21" x14ac:dyDescent="0.15">
      <c r="Z2587" s="222" ph="1"/>
    </row>
    <row r="2588" spans="26:26" ht="21" x14ac:dyDescent="0.15">
      <c r="Z2588" s="222" ph="1"/>
    </row>
    <row r="2589" spans="26:26" ht="21" x14ac:dyDescent="0.15">
      <c r="Z2589" s="222" ph="1"/>
    </row>
    <row r="2590" spans="26:26" ht="21" x14ac:dyDescent="0.15">
      <c r="Z2590" s="222" ph="1"/>
    </row>
    <row r="2591" spans="26:26" ht="21" x14ac:dyDescent="0.15">
      <c r="Z2591" s="222" ph="1"/>
    </row>
    <row r="2592" spans="26:26" ht="21" x14ac:dyDescent="0.15">
      <c r="Z2592" s="222" ph="1"/>
    </row>
    <row r="2593" spans="26:26" ht="21" x14ac:dyDescent="0.15">
      <c r="Z2593" s="222" ph="1"/>
    </row>
    <row r="2594" spans="26:26" ht="21" x14ac:dyDescent="0.15">
      <c r="Z2594" s="222" ph="1"/>
    </row>
    <row r="2595" spans="26:26" ht="21" x14ac:dyDescent="0.15">
      <c r="Z2595" s="222" ph="1"/>
    </row>
    <row r="2596" spans="26:26" ht="21" x14ac:dyDescent="0.15">
      <c r="Z2596" s="222" ph="1"/>
    </row>
    <row r="2597" spans="26:26" ht="21" x14ac:dyDescent="0.15">
      <c r="Z2597" s="222" ph="1"/>
    </row>
    <row r="2598" spans="26:26" ht="21" x14ac:dyDescent="0.15">
      <c r="Z2598" s="222" ph="1"/>
    </row>
    <row r="2599" spans="26:26" ht="21" x14ac:dyDescent="0.15">
      <c r="Z2599" s="222" ph="1"/>
    </row>
    <row r="2600" spans="26:26" ht="21" x14ac:dyDescent="0.15">
      <c r="Z2600" s="222" ph="1"/>
    </row>
    <row r="2601" spans="26:26" ht="21" x14ac:dyDescent="0.15">
      <c r="Z2601" s="222" ph="1"/>
    </row>
    <row r="2602" spans="26:26" ht="21" x14ac:dyDescent="0.15">
      <c r="Z2602" s="222" ph="1"/>
    </row>
    <row r="2603" spans="26:26" ht="21" x14ac:dyDescent="0.15">
      <c r="Z2603" s="222" ph="1"/>
    </row>
    <row r="2604" spans="26:26" ht="21" x14ac:dyDescent="0.15">
      <c r="Z2604" s="222" ph="1"/>
    </row>
    <row r="2605" spans="26:26" ht="21" x14ac:dyDescent="0.15">
      <c r="Z2605" s="222" ph="1"/>
    </row>
    <row r="2606" spans="26:26" ht="21" x14ac:dyDescent="0.15">
      <c r="Z2606" s="222" ph="1"/>
    </row>
    <row r="2607" spans="26:26" ht="21" x14ac:dyDescent="0.15">
      <c r="Z2607" s="222" ph="1"/>
    </row>
    <row r="2608" spans="26:26" ht="21" x14ac:dyDescent="0.15">
      <c r="Z2608" s="222" ph="1"/>
    </row>
    <row r="2609" spans="26:26" ht="21" x14ac:dyDescent="0.15">
      <c r="Z2609" s="222" ph="1"/>
    </row>
    <row r="2610" spans="26:26" ht="21" x14ac:dyDescent="0.15">
      <c r="Z2610" s="222" ph="1"/>
    </row>
    <row r="2611" spans="26:26" ht="21" x14ac:dyDescent="0.15">
      <c r="Z2611" s="222" ph="1"/>
    </row>
    <row r="2612" spans="26:26" ht="21" x14ac:dyDescent="0.15">
      <c r="Z2612" s="222" ph="1"/>
    </row>
    <row r="2613" spans="26:26" ht="21" x14ac:dyDescent="0.15">
      <c r="Z2613" s="222" ph="1"/>
    </row>
    <row r="2614" spans="26:26" ht="21" x14ac:dyDescent="0.15">
      <c r="Z2614" s="222" ph="1"/>
    </row>
    <row r="2615" spans="26:26" ht="21" x14ac:dyDescent="0.15">
      <c r="Z2615" s="222" ph="1"/>
    </row>
    <row r="2616" spans="26:26" ht="21" x14ac:dyDescent="0.15">
      <c r="Z2616" s="222" ph="1"/>
    </row>
    <row r="2617" spans="26:26" ht="21" x14ac:dyDescent="0.15">
      <c r="Z2617" s="222" ph="1"/>
    </row>
    <row r="2618" spans="26:26" ht="21" x14ac:dyDescent="0.15">
      <c r="Z2618" s="222" ph="1"/>
    </row>
    <row r="2619" spans="26:26" ht="21" x14ac:dyDescent="0.15">
      <c r="Z2619" s="222" ph="1"/>
    </row>
    <row r="2620" spans="26:26" ht="21" x14ac:dyDescent="0.15">
      <c r="Z2620" s="222" ph="1"/>
    </row>
    <row r="2621" spans="26:26" ht="21" x14ac:dyDescent="0.15">
      <c r="Z2621" s="222" ph="1"/>
    </row>
    <row r="2622" spans="26:26" ht="21" x14ac:dyDescent="0.15">
      <c r="Z2622" s="222" ph="1"/>
    </row>
    <row r="2623" spans="26:26" ht="21" x14ac:dyDescent="0.15">
      <c r="Z2623" s="222" ph="1"/>
    </row>
    <row r="2624" spans="26:26" ht="21" x14ac:dyDescent="0.15">
      <c r="Z2624" s="222" ph="1"/>
    </row>
    <row r="2625" spans="26:26" ht="21" x14ac:dyDescent="0.15">
      <c r="Z2625" s="222" ph="1"/>
    </row>
    <row r="2626" spans="26:26" ht="21" x14ac:dyDescent="0.15">
      <c r="Z2626" s="222" ph="1"/>
    </row>
    <row r="2627" spans="26:26" ht="21" x14ac:dyDescent="0.15">
      <c r="Z2627" s="222" ph="1"/>
    </row>
    <row r="2628" spans="26:26" ht="21" x14ac:dyDescent="0.15">
      <c r="Z2628" s="222" ph="1"/>
    </row>
    <row r="2629" spans="26:26" ht="21" x14ac:dyDescent="0.15">
      <c r="Z2629" s="222" ph="1"/>
    </row>
    <row r="2630" spans="26:26" ht="21" x14ac:dyDescent="0.15">
      <c r="Z2630" s="222" ph="1"/>
    </row>
    <row r="2631" spans="26:26" ht="21" x14ac:dyDescent="0.15">
      <c r="Z2631" s="222" ph="1"/>
    </row>
    <row r="2632" spans="26:26" ht="21" x14ac:dyDescent="0.15">
      <c r="Z2632" s="222" ph="1"/>
    </row>
    <row r="2633" spans="26:26" ht="21" x14ac:dyDescent="0.15">
      <c r="Z2633" s="222" ph="1"/>
    </row>
    <row r="2634" spans="26:26" ht="21" x14ac:dyDescent="0.15">
      <c r="Z2634" s="222" ph="1"/>
    </row>
    <row r="2635" spans="26:26" ht="21" x14ac:dyDescent="0.15">
      <c r="Z2635" s="222" ph="1"/>
    </row>
    <row r="2636" spans="26:26" ht="21" x14ac:dyDescent="0.15">
      <c r="Z2636" s="222" ph="1"/>
    </row>
    <row r="2637" spans="26:26" ht="21" x14ac:dyDescent="0.15">
      <c r="Z2637" s="222" ph="1"/>
    </row>
    <row r="2638" spans="26:26" ht="21" x14ac:dyDescent="0.15">
      <c r="Z2638" s="222" ph="1"/>
    </row>
    <row r="2639" spans="26:26" ht="21" x14ac:dyDescent="0.15">
      <c r="Z2639" s="222" ph="1"/>
    </row>
    <row r="2640" spans="26:26" ht="21" x14ac:dyDescent="0.15">
      <c r="Z2640" s="222" ph="1"/>
    </row>
    <row r="2641" spans="26:26" ht="21" x14ac:dyDescent="0.15">
      <c r="Z2641" s="222" ph="1"/>
    </row>
    <row r="2642" spans="26:26" ht="21" x14ac:dyDescent="0.15">
      <c r="Z2642" s="222" ph="1"/>
    </row>
    <row r="2643" spans="26:26" ht="21" x14ac:dyDescent="0.15">
      <c r="Z2643" s="222" ph="1"/>
    </row>
    <row r="2644" spans="26:26" ht="21" x14ac:dyDescent="0.15">
      <c r="Z2644" s="222" ph="1"/>
    </row>
    <row r="2645" spans="26:26" ht="21" x14ac:dyDescent="0.15">
      <c r="Z2645" s="222" ph="1"/>
    </row>
    <row r="2646" spans="26:26" ht="21" x14ac:dyDescent="0.15">
      <c r="Z2646" s="222" ph="1"/>
    </row>
    <row r="2647" spans="26:26" ht="21" x14ac:dyDescent="0.15">
      <c r="Z2647" s="222" ph="1"/>
    </row>
    <row r="2648" spans="26:26" ht="21" x14ac:dyDescent="0.15">
      <c r="Z2648" s="222" ph="1"/>
    </row>
    <row r="2649" spans="26:26" ht="21" x14ac:dyDescent="0.15">
      <c r="Z2649" s="222" ph="1"/>
    </row>
    <row r="2650" spans="26:26" ht="21" x14ac:dyDescent="0.15">
      <c r="Z2650" s="222" ph="1"/>
    </row>
    <row r="2651" spans="26:26" ht="21" x14ac:dyDescent="0.15">
      <c r="Z2651" s="222" ph="1"/>
    </row>
    <row r="2652" spans="26:26" ht="21" x14ac:dyDescent="0.15">
      <c r="Z2652" s="222" ph="1"/>
    </row>
    <row r="2653" spans="26:26" ht="21" x14ac:dyDescent="0.15">
      <c r="Z2653" s="222" ph="1"/>
    </row>
    <row r="2654" spans="26:26" ht="21" x14ac:dyDescent="0.15">
      <c r="Z2654" s="222" ph="1"/>
    </row>
    <row r="2655" spans="26:26" ht="21" x14ac:dyDescent="0.15">
      <c r="Z2655" s="222" ph="1"/>
    </row>
    <row r="2656" spans="26:26" ht="21" x14ac:dyDescent="0.15">
      <c r="Z2656" s="222" ph="1"/>
    </row>
    <row r="2657" spans="26:26" ht="21" x14ac:dyDescent="0.15">
      <c r="Z2657" s="222" ph="1"/>
    </row>
    <row r="2658" spans="26:26" ht="21" x14ac:dyDescent="0.15">
      <c r="Z2658" s="222" ph="1"/>
    </row>
    <row r="2659" spans="26:26" ht="21" x14ac:dyDescent="0.15">
      <c r="Z2659" s="222" ph="1"/>
    </row>
    <row r="2660" spans="26:26" ht="21" x14ac:dyDescent="0.15">
      <c r="Z2660" s="222" ph="1"/>
    </row>
    <row r="2661" spans="26:26" ht="21" x14ac:dyDescent="0.15">
      <c r="Z2661" s="222" ph="1"/>
    </row>
    <row r="2662" spans="26:26" ht="21" x14ac:dyDescent="0.15">
      <c r="Z2662" s="222" ph="1"/>
    </row>
    <row r="2663" spans="26:26" ht="21" x14ac:dyDescent="0.15">
      <c r="Z2663" s="222" ph="1"/>
    </row>
    <row r="2664" spans="26:26" ht="21" x14ac:dyDescent="0.15">
      <c r="Z2664" s="222" ph="1"/>
    </row>
    <row r="2665" spans="26:26" ht="21" x14ac:dyDescent="0.15">
      <c r="Z2665" s="222" ph="1"/>
    </row>
    <row r="2666" spans="26:26" ht="21" x14ac:dyDescent="0.15">
      <c r="Z2666" s="222" ph="1"/>
    </row>
    <row r="2667" spans="26:26" ht="21" x14ac:dyDescent="0.15">
      <c r="Z2667" s="222" ph="1"/>
    </row>
    <row r="2668" spans="26:26" ht="21" x14ac:dyDescent="0.15">
      <c r="Z2668" s="222" ph="1"/>
    </row>
    <row r="2669" spans="26:26" ht="21" x14ac:dyDescent="0.15">
      <c r="Z2669" s="222" ph="1"/>
    </row>
    <row r="2670" spans="26:26" ht="21" x14ac:dyDescent="0.15">
      <c r="Z2670" s="222" ph="1"/>
    </row>
    <row r="2671" spans="26:26" ht="21" x14ac:dyDescent="0.15">
      <c r="Z2671" s="222" ph="1"/>
    </row>
    <row r="2672" spans="26:26" ht="21" x14ac:dyDescent="0.15">
      <c r="Z2672" s="222" ph="1"/>
    </row>
    <row r="2673" spans="26:26" ht="21" x14ac:dyDescent="0.15">
      <c r="Z2673" s="222" ph="1"/>
    </row>
    <row r="2674" spans="26:26" ht="21" x14ac:dyDescent="0.15">
      <c r="Z2674" s="222" ph="1"/>
    </row>
    <row r="2675" spans="26:26" ht="21" x14ac:dyDescent="0.15">
      <c r="Z2675" s="222" ph="1"/>
    </row>
    <row r="2676" spans="26:26" ht="21" x14ac:dyDescent="0.15">
      <c r="Z2676" s="222" ph="1"/>
    </row>
    <row r="2677" spans="26:26" ht="21" x14ac:dyDescent="0.15">
      <c r="Z2677" s="222" ph="1"/>
    </row>
    <row r="2678" spans="26:26" ht="21" x14ac:dyDescent="0.15">
      <c r="Z2678" s="222" ph="1"/>
    </row>
    <row r="2679" spans="26:26" ht="21" x14ac:dyDescent="0.15">
      <c r="Z2679" s="222" ph="1"/>
    </row>
    <row r="2680" spans="26:26" ht="21" x14ac:dyDescent="0.15">
      <c r="Z2680" s="222" ph="1"/>
    </row>
    <row r="2681" spans="26:26" ht="21" x14ac:dyDescent="0.15">
      <c r="Z2681" s="222" ph="1"/>
    </row>
    <row r="2682" spans="26:26" ht="21" x14ac:dyDescent="0.15">
      <c r="Z2682" s="222" ph="1"/>
    </row>
    <row r="2683" spans="26:26" ht="21" x14ac:dyDescent="0.15">
      <c r="Z2683" s="222" ph="1"/>
    </row>
    <row r="2684" spans="26:26" ht="21" x14ac:dyDescent="0.15">
      <c r="Z2684" s="222" ph="1"/>
    </row>
    <row r="2685" spans="26:26" ht="21" x14ac:dyDescent="0.15">
      <c r="Z2685" s="222" ph="1"/>
    </row>
    <row r="2686" spans="26:26" ht="21" x14ac:dyDescent="0.15">
      <c r="Z2686" s="222" ph="1"/>
    </row>
    <row r="2687" spans="26:26" ht="21" x14ac:dyDescent="0.15">
      <c r="Z2687" s="222" ph="1"/>
    </row>
    <row r="2688" spans="26:26" ht="21" x14ac:dyDescent="0.15">
      <c r="Z2688" s="222" ph="1"/>
    </row>
    <row r="2689" spans="26:26" ht="21" x14ac:dyDescent="0.15">
      <c r="Z2689" s="222" ph="1"/>
    </row>
    <row r="2690" spans="26:26" ht="21" x14ac:dyDescent="0.15">
      <c r="Z2690" s="222" ph="1"/>
    </row>
    <row r="2691" spans="26:26" ht="21" x14ac:dyDescent="0.15">
      <c r="Z2691" s="222" ph="1"/>
    </row>
    <row r="2692" spans="26:26" ht="21" x14ac:dyDescent="0.15">
      <c r="Z2692" s="222" ph="1"/>
    </row>
    <row r="2693" spans="26:26" ht="21" x14ac:dyDescent="0.15">
      <c r="Z2693" s="222" ph="1"/>
    </row>
    <row r="2694" spans="26:26" ht="21" x14ac:dyDescent="0.15">
      <c r="Z2694" s="222" ph="1"/>
    </row>
    <row r="2695" spans="26:26" ht="21" x14ac:dyDescent="0.15">
      <c r="Z2695" s="222" ph="1"/>
    </row>
    <row r="2696" spans="26:26" ht="21" x14ac:dyDescent="0.15">
      <c r="Z2696" s="222" ph="1"/>
    </row>
    <row r="2697" spans="26:26" ht="21" x14ac:dyDescent="0.15">
      <c r="Z2697" s="222" ph="1"/>
    </row>
    <row r="2698" spans="26:26" ht="21" x14ac:dyDescent="0.15">
      <c r="Z2698" s="222" ph="1"/>
    </row>
    <row r="2699" spans="26:26" ht="21" x14ac:dyDescent="0.15">
      <c r="Z2699" s="222" ph="1"/>
    </row>
    <row r="2700" spans="26:26" ht="21" x14ac:dyDescent="0.15">
      <c r="Z2700" s="222" ph="1"/>
    </row>
    <row r="2701" spans="26:26" ht="21" x14ac:dyDescent="0.15">
      <c r="Z2701" s="222" ph="1"/>
    </row>
    <row r="2702" spans="26:26" ht="21" x14ac:dyDescent="0.15">
      <c r="Z2702" s="222" ph="1"/>
    </row>
    <row r="2703" spans="26:26" ht="21" x14ac:dyDescent="0.15">
      <c r="Z2703" s="222" ph="1"/>
    </row>
    <row r="2704" spans="26:26" ht="21" x14ac:dyDescent="0.15">
      <c r="Z2704" s="222" ph="1"/>
    </row>
    <row r="2705" spans="26:26" ht="21" x14ac:dyDescent="0.15">
      <c r="Z2705" s="222" ph="1"/>
    </row>
    <row r="2706" spans="26:26" ht="21" x14ac:dyDescent="0.15">
      <c r="Z2706" s="222" ph="1"/>
    </row>
    <row r="2707" spans="26:26" ht="21" x14ac:dyDescent="0.15">
      <c r="Z2707" s="222" ph="1"/>
    </row>
    <row r="2708" spans="26:26" ht="21" x14ac:dyDescent="0.15">
      <c r="Z2708" s="222" ph="1"/>
    </row>
    <row r="2709" spans="26:26" ht="21" x14ac:dyDescent="0.15">
      <c r="Z2709" s="222" ph="1"/>
    </row>
    <row r="2710" spans="26:26" ht="21" x14ac:dyDescent="0.15">
      <c r="Z2710" s="222" ph="1"/>
    </row>
    <row r="2711" spans="26:26" ht="21" x14ac:dyDescent="0.15">
      <c r="Z2711" s="222" ph="1"/>
    </row>
    <row r="2712" spans="26:26" ht="21" x14ac:dyDescent="0.15">
      <c r="Z2712" s="222" ph="1"/>
    </row>
    <row r="2713" spans="26:26" ht="21" x14ac:dyDescent="0.15">
      <c r="Z2713" s="222" ph="1"/>
    </row>
    <row r="2714" spans="26:26" ht="21" x14ac:dyDescent="0.15">
      <c r="Z2714" s="222" ph="1"/>
    </row>
    <row r="2715" spans="26:26" ht="21" x14ac:dyDescent="0.15">
      <c r="Z2715" s="222" ph="1"/>
    </row>
    <row r="2716" spans="26:26" ht="21" x14ac:dyDescent="0.15">
      <c r="Z2716" s="222" ph="1"/>
    </row>
    <row r="2717" spans="26:26" ht="21" x14ac:dyDescent="0.15">
      <c r="Z2717" s="222" ph="1"/>
    </row>
    <row r="2718" spans="26:26" ht="21" x14ac:dyDescent="0.15">
      <c r="Z2718" s="222" ph="1"/>
    </row>
    <row r="2719" spans="26:26" ht="21" x14ac:dyDescent="0.15">
      <c r="Z2719" s="222" ph="1"/>
    </row>
    <row r="2720" spans="26:26" ht="21" x14ac:dyDescent="0.15">
      <c r="Z2720" s="222" ph="1"/>
    </row>
    <row r="2721" spans="26:26" ht="21" x14ac:dyDescent="0.15">
      <c r="Z2721" s="222" ph="1"/>
    </row>
    <row r="2722" spans="26:26" ht="21" x14ac:dyDescent="0.15">
      <c r="Z2722" s="222" ph="1"/>
    </row>
    <row r="2723" spans="26:26" ht="21" x14ac:dyDescent="0.15">
      <c r="Z2723" s="222" ph="1"/>
    </row>
    <row r="2724" spans="26:26" ht="21" x14ac:dyDescent="0.15">
      <c r="Z2724" s="222" ph="1"/>
    </row>
    <row r="2725" spans="26:26" ht="21" x14ac:dyDescent="0.15">
      <c r="Z2725" s="222" ph="1"/>
    </row>
    <row r="2726" spans="26:26" ht="21" x14ac:dyDescent="0.15">
      <c r="Z2726" s="222" ph="1"/>
    </row>
    <row r="2727" spans="26:26" ht="21" x14ac:dyDescent="0.15">
      <c r="Z2727" s="222" ph="1"/>
    </row>
    <row r="2728" spans="26:26" ht="21" x14ac:dyDescent="0.15">
      <c r="Z2728" s="222" ph="1"/>
    </row>
    <row r="2729" spans="26:26" ht="21" x14ac:dyDescent="0.15">
      <c r="Z2729" s="222" ph="1"/>
    </row>
    <row r="2730" spans="26:26" ht="21" x14ac:dyDescent="0.15">
      <c r="Z2730" s="222" ph="1"/>
    </row>
    <row r="2731" spans="26:26" ht="21" x14ac:dyDescent="0.15">
      <c r="Z2731" s="222" ph="1"/>
    </row>
    <row r="2732" spans="26:26" ht="21" x14ac:dyDescent="0.15">
      <c r="Z2732" s="222" ph="1"/>
    </row>
    <row r="2733" spans="26:26" ht="21" x14ac:dyDescent="0.15">
      <c r="Z2733" s="222" ph="1"/>
    </row>
    <row r="2734" spans="26:26" ht="21" x14ac:dyDescent="0.15">
      <c r="Z2734" s="222" ph="1"/>
    </row>
    <row r="2735" spans="26:26" ht="21" x14ac:dyDescent="0.15">
      <c r="Z2735" s="222" ph="1"/>
    </row>
    <row r="2736" spans="26:26" ht="21" x14ac:dyDescent="0.15">
      <c r="Z2736" s="222" ph="1"/>
    </row>
    <row r="2737" spans="26:26" ht="21" x14ac:dyDescent="0.15">
      <c r="Z2737" s="222" ph="1"/>
    </row>
    <row r="2738" spans="26:26" ht="21" x14ac:dyDescent="0.15">
      <c r="Z2738" s="222" ph="1"/>
    </row>
    <row r="2739" spans="26:26" ht="21" x14ac:dyDescent="0.15">
      <c r="Z2739" s="222" ph="1"/>
    </row>
    <row r="2740" spans="26:26" ht="21" x14ac:dyDescent="0.15">
      <c r="Z2740" s="222" ph="1"/>
    </row>
    <row r="2741" spans="26:26" ht="21" x14ac:dyDescent="0.15">
      <c r="Z2741" s="222" ph="1"/>
    </row>
    <row r="2742" spans="26:26" ht="21" x14ac:dyDescent="0.15">
      <c r="Z2742" s="222" ph="1"/>
    </row>
    <row r="2743" spans="26:26" ht="21" x14ac:dyDescent="0.15">
      <c r="Z2743" s="222" ph="1"/>
    </row>
    <row r="2744" spans="26:26" ht="21" x14ac:dyDescent="0.15">
      <c r="Z2744" s="222" ph="1"/>
    </row>
    <row r="2745" spans="26:26" ht="21" x14ac:dyDescent="0.15">
      <c r="Z2745" s="222" ph="1"/>
    </row>
    <row r="2746" spans="26:26" ht="21" x14ac:dyDescent="0.15">
      <c r="Z2746" s="222" ph="1"/>
    </row>
    <row r="2747" spans="26:26" ht="21" x14ac:dyDescent="0.15">
      <c r="Z2747" s="222" ph="1"/>
    </row>
    <row r="2748" spans="26:26" ht="21" x14ac:dyDescent="0.15">
      <c r="Z2748" s="222" ph="1"/>
    </row>
    <row r="2749" spans="26:26" ht="21" x14ac:dyDescent="0.15">
      <c r="Z2749" s="222" ph="1"/>
    </row>
    <row r="2750" spans="26:26" ht="21" x14ac:dyDescent="0.15">
      <c r="Z2750" s="222" ph="1"/>
    </row>
    <row r="2751" spans="26:26" ht="21" x14ac:dyDescent="0.15">
      <c r="Z2751" s="222" ph="1"/>
    </row>
    <row r="2752" spans="26:26" ht="21" x14ac:dyDescent="0.15">
      <c r="Z2752" s="222" ph="1"/>
    </row>
    <row r="2753" spans="26:26" ht="21" x14ac:dyDescent="0.15">
      <c r="Z2753" s="222" ph="1"/>
    </row>
    <row r="2754" spans="26:26" ht="21" x14ac:dyDescent="0.15">
      <c r="Z2754" s="222" ph="1"/>
    </row>
    <row r="2755" spans="26:26" ht="21" x14ac:dyDescent="0.15">
      <c r="Z2755" s="222" ph="1"/>
    </row>
    <row r="2756" spans="26:26" ht="21" x14ac:dyDescent="0.15">
      <c r="Z2756" s="222" ph="1"/>
    </row>
    <row r="2757" spans="26:26" ht="21" x14ac:dyDescent="0.15">
      <c r="Z2757" s="222" ph="1"/>
    </row>
    <row r="2758" spans="26:26" ht="21" x14ac:dyDescent="0.15">
      <c r="Z2758" s="222" ph="1"/>
    </row>
    <row r="2759" spans="26:26" ht="21" x14ac:dyDescent="0.15">
      <c r="Z2759" s="222" ph="1"/>
    </row>
    <row r="2760" spans="26:26" ht="21" x14ac:dyDescent="0.15">
      <c r="Z2760" s="222" ph="1"/>
    </row>
    <row r="2761" spans="26:26" ht="21" x14ac:dyDescent="0.15">
      <c r="Z2761" s="222" ph="1"/>
    </row>
    <row r="2762" spans="26:26" ht="21" x14ac:dyDescent="0.15">
      <c r="Z2762" s="222" ph="1"/>
    </row>
    <row r="2763" spans="26:26" ht="21" x14ac:dyDescent="0.15">
      <c r="Z2763" s="222" ph="1"/>
    </row>
    <row r="2764" spans="26:26" ht="21" x14ac:dyDescent="0.15">
      <c r="Z2764" s="222" ph="1"/>
    </row>
    <row r="2765" spans="26:26" ht="21" x14ac:dyDescent="0.15">
      <c r="Z2765" s="222" ph="1"/>
    </row>
    <row r="2766" spans="26:26" ht="21" x14ac:dyDescent="0.15">
      <c r="Z2766" s="222" ph="1"/>
    </row>
    <row r="2767" spans="26:26" ht="21" x14ac:dyDescent="0.15">
      <c r="Z2767" s="222" ph="1"/>
    </row>
    <row r="2768" spans="26:26" ht="21" x14ac:dyDescent="0.15">
      <c r="Z2768" s="222" ph="1"/>
    </row>
    <row r="2769" spans="26:26" ht="21" x14ac:dyDescent="0.15">
      <c r="Z2769" s="222" ph="1"/>
    </row>
    <row r="2770" spans="26:26" ht="21" x14ac:dyDescent="0.15">
      <c r="Z2770" s="222" ph="1"/>
    </row>
    <row r="2771" spans="26:26" ht="21" x14ac:dyDescent="0.15">
      <c r="Z2771" s="222" ph="1"/>
    </row>
    <row r="2772" spans="26:26" ht="21" x14ac:dyDescent="0.15">
      <c r="Z2772" s="222" ph="1"/>
    </row>
    <row r="2773" spans="26:26" ht="21" x14ac:dyDescent="0.15">
      <c r="Z2773" s="222" ph="1"/>
    </row>
    <row r="2774" spans="26:26" ht="21" x14ac:dyDescent="0.15">
      <c r="Z2774" s="222" ph="1"/>
    </row>
    <row r="2775" spans="26:26" ht="21" x14ac:dyDescent="0.15">
      <c r="Z2775" s="222" ph="1"/>
    </row>
    <row r="2776" spans="26:26" ht="21" x14ac:dyDescent="0.15">
      <c r="Z2776" s="222" ph="1"/>
    </row>
    <row r="2777" spans="26:26" ht="21" x14ac:dyDescent="0.15">
      <c r="Z2777" s="222" ph="1"/>
    </row>
    <row r="2778" spans="26:26" ht="21" x14ac:dyDescent="0.15">
      <c r="Z2778" s="222" ph="1"/>
    </row>
    <row r="2779" spans="26:26" ht="21" x14ac:dyDescent="0.15">
      <c r="Z2779" s="222" ph="1"/>
    </row>
    <row r="2780" spans="26:26" ht="21" x14ac:dyDescent="0.15">
      <c r="Z2780" s="222" ph="1"/>
    </row>
    <row r="2781" spans="26:26" ht="21" x14ac:dyDescent="0.15">
      <c r="Z2781" s="222" ph="1"/>
    </row>
    <row r="2782" spans="26:26" ht="21" x14ac:dyDescent="0.15">
      <c r="Z2782" s="222" ph="1"/>
    </row>
    <row r="2783" spans="26:26" ht="21" x14ac:dyDescent="0.15">
      <c r="Z2783" s="222" ph="1"/>
    </row>
    <row r="2784" spans="26:26" ht="21" x14ac:dyDescent="0.15">
      <c r="Z2784" s="222" ph="1"/>
    </row>
    <row r="2785" spans="26:26" ht="21" x14ac:dyDescent="0.15">
      <c r="Z2785" s="222" ph="1"/>
    </row>
    <row r="2786" spans="26:26" ht="21" x14ac:dyDescent="0.15">
      <c r="Z2786" s="222" ph="1"/>
    </row>
    <row r="2787" spans="26:26" ht="21" x14ac:dyDescent="0.15">
      <c r="Z2787" s="222" ph="1"/>
    </row>
    <row r="2788" spans="26:26" ht="21" x14ac:dyDescent="0.15">
      <c r="Z2788" s="222" ph="1"/>
    </row>
    <row r="2789" spans="26:26" ht="21" x14ac:dyDescent="0.15">
      <c r="Z2789" s="222" ph="1"/>
    </row>
    <row r="2790" spans="26:26" ht="21" x14ac:dyDescent="0.15">
      <c r="Z2790" s="222" ph="1"/>
    </row>
    <row r="2791" spans="26:26" ht="21" x14ac:dyDescent="0.15">
      <c r="Z2791" s="222" ph="1"/>
    </row>
    <row r="2792" spans="26:26" ht="21" x14ac:dyDescent="0.15">
      <c r="Z2792" s="222" ph="1"/>
    </row>
    <row r="2793" spans="26:26" ht="21" x14ac:dyDescent="0.15">
      <c r="Z2793" s="222" ph="1"/>
    </row>
    <row r="2794" spans="26:26" ht="21" x14ac:dyDescent="0.15">
      <c r="Z2794" s="222" ph="1"/>
    </row>
    <row r="2795" spans="26:26" ht="21" x14ac:dyDescent="0.15">
      <c r="Z2795" s="222" ph="1"/>
    </row>
    <row r="2796" spans="26:26" ht="21" x14ac:dyDescent="0.15">
      <c r="Z2796" s="222" ph="1"/>
    </row>
    <row r="2797" spans="26:26" ht="21" x14ac:dyDescent="0.15">
      <c r="Z2797" s="222" ph="1"/>
    </row>
    <row r="2798" spans="26:26" ht="21" x14ac:dyDescent="0.15">
      <c r="Z2798" s="222" ph="1"/>
    </row>
    <row r="2799" spans="26:26" ht="21" x14ac:dyDescent="0.15">
      <c r="Z2799" s="222" ph="1"/>
    </row>
    <row r="2800" spans="26:26" ht="21" x14ac:dyDescent="0.15">
      <c r="Z2800" s="222" ph="1"/>
    </row>
    <row r="2801" spans="26:26" ht="21" x14ac:dyDescent="0.15">
      <c r="Z2801" s="222" ph="1"/>
    </row>
    <row r="2802" spans="26:26" ht="21" x14ac:dyDescent="0.15">
      <c r="Z2802" s="222" ph="1"/>
    </row>
    <row r="2803" spans="26:26" ht="21" x14ac:dyDescent="0.15">
      <c r="Z2803" s="222" ph="1"/>
    </row>
    <row r="2804" spans="26:26" ht="21" x14ac:dyDescent="0.15">
      <c r="Z2804" s="222" ph="1"/>
    </row>
    <row r="2805" spans="26:26" ht="21" x14ac:dyDescent="0.15">
      <c r="Z2805" s="222" ph="1"/>
    </row>
    <row r="2806" spans="26:26" ht="21" x14ac:dyDescent="0.15">
      <c r="Z2806" s="222" ph="1"/>
    </row>
    <row r="2807" spans="26:26" ht="21" x14ac:dyDescent="0.15">
      <c r="Z2807" s="222" ph="1"/>
    </row>
    <row r="2808" spans="26:26" ht="21" x14ac:dyDescent="0.15">
      <c r="Z2808" s="222" ph="1"/>
    </row>
    <row r="2809" spans="26:26" ht="21" x14ac:dyDescent="0.15">
      <c r="Z2809" s="222" ph="1"/>
    </row>
    <row r="2810" spans="26:26" ht="21" x14ac:dyDescent="0.15">
      <c r="Z2810" s="222" ph="1"/>
    </row>
    <row r="2811" spans="26:26" ht="21" x14ac:dyDescent="0.15">
      <c r="Z2811" s="222" ph="1"/>
    </row>
    <row r="2812" spans="26:26" ht="21" x14ac:dyDescent="0.15">
      <c r="Z2812" s="222" ph="1"/>
    </row>
    <row r="2813" spans="26:26" ht="21" x14ac:dyDescent="0.15">
      <c r="Z2813" s="222" ph="1"/>
    </row>
    <row r="2814" spans="26:26" ht="21" x14ac:dyDescent="0.15">
      <c r="Z2814" s="222" ph="1"/>
    </row>
    <row r="2815" spans="26:26" ht="21" x14ac:dyDescent="0.15">
      <c r="Z2815" s="222" ph="1"/>
    </row>
    <row r="2816" spans="26:26" ht="21" x14ac:dyDescent="0.15">
      <c r="Z2816" s="222" ph="1"/>
    </row>
    <row r="2817" spans="26:26" ht="21" x14ac:dyDescent="0.15">
      <c r="Z2817" s="222" ph="1"/>
    </row>
    <row r="2818" spans="26:26" ht="21" x14ac:dyDescent="0.15">
      <c r="Z2818" s="222" ph="1"/>
    </row>
    <row r="2819" spans="26:26" ht="21" x14ac:dyDescent="0.15">
      <c r="Z2819" s="222" ph="1"/>
    </row>
    <row r="2820" spans="26:26" ht="21" x14ac:dyDescent="0.15">
      <c r="Z2820" s="222" ph="1"/>
    </row>
    <row r="2821" spans="26:26" ht="21" x14ac:dyDescent="0.15">
      <c r="Z2821" s="222" ph="1"/>
    </row>
    <row r="2822" spans="26:26" ht="21" x14ac:dyDescent="0.15">
      <c r="Z2822" s="222" ph="1"/>
    </row>
    <row r="2823" spans="26:26" ht="21" x14ac:dyDescent="0.15">
      <c r="Z2823" s="222" ph="1"/>
    </row>
    <row r="2824" spans="26:26" ht="21" x14ac:dyDescent="0.15">
      <c r="Z2824" s="222" ph="1"/>
    </row>
    <row r="2825" spans="26:26" ht="21" x14ac:dyDescent="0.15">
      <c r="Z2825" s="222" ph="1"/>
    </row>
    <row r="2826" spans="26:26" ht="21" x14ac:dyDescent="0.15">
      <c r="Z2826" s="222" ph="1"/>
    </row>
    <row r="2827" spans="26:26" ht="21" x14ac:dyDescent="0.15">
      <c r="Z2827" s="222" ph="1"/>
    </row>
    <row r="2828" spans="26:26" ht="21" x14ac:dyDescent="0.15">
      <c r="Z2828" s="222" ph="1"/>
    </row>
    <row r="2829" spans="26:26" ht="21" x14ac:dyDescent="0.15">
      <c r="Z2829" s="222" ph="1"/>
    </row>
    <row r="2830" spans="26:26" ht="21" x14ac:dyDescent="0.15">
      <c r="Z2830" s="222" ph="1"/>
    </row>
    <row r="2831" spans="26:26" ht="21" x14ac:dyDescent="0.15">
      <c r="Z2831" s="222" ph="1"/>
    </row>
    <row r="2832" spans="26:26" ht="21" x14ac:dyDescent="0.15">
      <c r="Z2832" s="222" ph="1"/>
    </row>
    <row r="2833" spans="26:26" ht="21" x14ac:dyDescent="0.15">
      <c r="Z2833" s="222" ph="1"/>
    </row>
    <row r="2834" spans="26:26" ht="21" x14ac:dyDescent="0.15">
      <c r="Z2834" s="222" ph="1"/>
    </row>
    <row r="2835" spans="26:26" ht="21" x14ac:dyDescent="0.15">
      <c r="Z2835" s="222" ph="1"/>
    </row>
    <row r="2836" spans="26:26" ht="21" x14ac:dyDescent="0.15">
      <c r="Z2836" s="222" ph="1"/>
    </row>
    <row r="2837" spans="26:26" ht="21" x14ac:dyDescent="0.15">
      <c r="Z2837" s="222" ph="1"/>
    </row>
    <row r="2838" spans="26:26" ht="21" x14ac:dyDescent="0.15">
      <c r="Z2838" s="222" ph="1"/>
    </row>
    <row r="2839" spans="26:26" ht="21" x14ac:dyDescent="0.15">
      <c r="Z2839" s="222" ph="1"/>
    </row>
    <row r="2840" spans="26:26" ht="21" x14ac:dyDescent="0.15">
      <c r="Z2840" s="222" ph="1"/>
    </row>
    <row r="2841" spans="26:26" ht="21" x14ac:dyDescent="0.15">
      <c r="Z2841" s="222" ph="1"/>
    </row>
    <row r="2842" spans="26:26" ht="21" x14ac:dyDescent="0.15">
      <c r="Z2842" s="222" ph="1"/>
    </row>
    <row r="2843" spans="26:26" ht="21" x14ac:dyDescent="0.15">
      <c r="Z2843" s="222" ph="1"/>
    </row>
    <row r="2844" spans="26:26" ht="21" x14ac:dyDescent="0.15">
      <c r="Z2844" s="222" ph="1"/>
    </row>
    <row r="2845" spans="26:26" ht="21" x14ac:dyDescent="0.15">
      <c r="Z2845" s="222" ph="1"/>
    </row>
    <row r="2846" spans="26:26" ht="21" x14ac:dyDescent="0.15">
      <c r="Z2846" s="222" ph="1"/>
    </row>
    <row r="2847" spans="26:26" ht="21" x14ac:dyDescent="0.15">
      <c r="Z2847" s="222" ph="1"/>
    </row>
    <row r="2848" spans="26:26" ht="21" x14ac:dyDescent="0.15">
      <c r="Z2848" s="222" ph="1"/>
    </row>
    <row r="2849" spans="26:26" ht="21" x14ac:dyDescent="0.15">
      <c r="Z2849" s="222" ph="1"/>
    </row>
    <row r="2850" spans="26:26" ht="21" x14ac:dyDescent="0.15">
      <c r="Z2850" s="222" ph="1"/>
    </row>
    <row r="2851" spans="26:26" ht="21" x14ac:dyDescent="0.15">
      <c r="Z2851" s="222" ph="1"/>
    </row>
    <row r="2852" spans="26:26" ht="21" x14ac:dyDescent="0.15">
      <c r="Z2852" s="222" ph="1"/>
    </row>
    <row r="2853" spans="26:26" ht="21" x14ac:dyDescent="0.15">
      <c r="Z2853" s="222" ph="1"/>
    </row>
    <row r="2854" spans="26:26" ht="21" x14ac:dyDescent="0.15">
      <c r="Z2854" s="222" ph="1"/>
    </row>
    <row r="2855" spans="26:26" ht="21" x14ac:dyDescent="0.15">
      <c r="Z2855" s="222" ph="1"/>
    </row>
    <row r="2856" spans="26:26" ht="21" x14ac:dyDescent="0.15">
      <c r="Z2856" s="222" ph="1"/>
    </row>
    <row r="2857" spans="26:26" ht="21" x14ac:dyDescent="0.15">
      <c r="Z2857" s="222" ph="1"/>
    </row>
    <row r="2858" spans="26:26" ht="21" x14ac:dyDescent="0.15">
      <c r="Z2858" s="222" ph="1"/>
    </row>
    <row r="2859" spans="26:26" ht="21" x14ac:dyDescent="0.15">
      <c r="Z2859" s="222" ph="1"/>
    </row>
    <row r="2860" spans="26:26" ht="21" x14ac:dyDescent="0.15">
      <c r="Z2860" s="222" ph="1"/>
    </row>
    <row r="2861" spans="26:26" ht="21" x14ac:dyDescent="0.15">
      <c r="Z2861" s="222" ph="1"/>
    </row>
    <row r="2862" spans="26:26" ht="21" x14ac:dyDescent="0.15">
      <c r="Z2862" s="222" ph="1"/>
    </row>
    <row r="2863" spans="26:26" ht="21" x14ac:dyDescent="0.15">
      <c r="Z2863" s="222" ph="1"/>
    </row>
    <row r="2864" spans="26:26" ht="21" x14ac:dyDescent="0.15">
      <c r="Z2864" s="222" ph="1"/>
    </row>
    <row r="2865" spans="26:26" ht="21" x14ac:dyDescent="0.15">
      <c r="Z2865" s="222" ph="1"/>
    </row>
    <row r="2866" spans="26:26" ht="21" x14ac:dyDescent="0.15">
      <c r="Z2866" s="222" ph="1"/>
    </row>
    <row r="2867" spans="26:26" ht="21" x14ac:dyDescent="0.15">
      <c r="Z2867" s="222" ph="1"/>
    </row>
    <row r="2868" spans="26:26" ht="21" x14ac:dyDescent="0.15">
      <c r="Z2868" s="222" ph="1"/>
    </row>
    <row r="2869" spans="26:26" ht="21" x14ac:dyDescent="0.15">
      <c r="Z2869" s="222" ph="1"/>
    </row>
    <row r="2870" spans="26:26" ht="21" x14ac:dyDescent="0.15">
      <c r="Z2870" s="222" ph="1"/>
    </row>
    <row r="2871" spans="26:26" ht="21" x14ac:dyDescent="0.15">
      <c r="Z2871" s="222" ph="1"/>
    </row>
    <row r="2872" spans="26:26" ht="21" x14ac:dyDescent="0.15">
      <c r="Z2872" s="222" ph="1"/>
    </row>
    <row r="2873" spans="26:26" ht="21" x14ac:dyDescent="0.15">
      <c r="Z2873" s="222" ph="1"/>
    </row>
    <row r="2874" spans="26:26" ht="21" x14ac:dyDescent="0.15">
      <c r="Z2874" s="222" ph="1"/>
    </row>
    <row r="2875" spans="26:26" ht="21" x14ac:dyDescent="0.15">
      <c r="Z2875" s="222" ph="1"/>
    </row>
    <row r="2876" spans="26:26" ht="21" x14ac:dyDescent="0.15">
      <c r="Z2876" s="222" ph="1"/>
    </row>
    <row r="2877" spans="26:26" ht="21" x14ac:dyDescent="0.15">
      <c r="Z2877" s="222" ph="1"/>
    </row>
    <row r="2878" spans="26:26" ht="21" x14ac:dyDescent="0.15">
      <c r="Z2878" s="222" ph="1"/>
    </row>
    <row r="2879" spans="26:26" ht="21" x14ac:dyDescent="0.15">
      <c r="Z2879" s="222" ph="1"/>
    </row>
    <row r="2880" spans="26:26" ht="21" x14ac:dyDescent="0.15">
      <c r="Z2880" s="222" ph="1"/>
    </row>
    <row r="2881" spans="26:26" ht="21" x14ac:dyDescent="0.15">
      <c r="Z2881" s="222" ph="1"/>
    </row>
    <row r="2882" spans="26:26" ht="21" x14ac:dyDescent="0.15">
      <c r="Z2882" s="222" ph="1"/>
    </row>
    <row r="2883" spans="26:26" ht="21" x14ac:dyDescent="0.15">
      <c r="Z2883" s="222" ph="1"/>
    </row>
    <row r="2884" spans="26:26" ht="21" x14ac:dyDescent="0.15">
      <c r="Z2884" s="222" ph="1"/>
    </row>
    <row r="2885" spans="26:26" ht="21" x14ac:dyDescent="0.15">
      <c r="Z2885" s="222" ph="1"/>
    </row>
    <row r="2886" spans="26:26" ht="21" x14ac:dyDescent="0.15">
      <c r="Z2886" s="222" ph="1"/>
    </row>
    <row r="2887" spans="26:26" ht="21" x14ac:dyDescent="0.15">
      <c r="Z2887" s="222" ph="1"/>
    </row>
    <row r="2888" spans="26:26" ht="21" x14ac:dyDescent="0.15">
      <c r="Z2888" s="222" ph="1"/>
    </row>
    <row r="2889" spans="26:26" ht="21" x14ac:dyDescent="0.15">
      <c r="Z2889" s="222" ph="1"/>
    </row>
    <row r="2890" spans="26:26" ht="21" x14ac:dyDescent="0.15">
      <c r="Z2890" s="222" ph="1"/>
    </row>
    <row r="2891" spans="26:26" ht="21" x14ac:dyDescent="0.15">
      <c r="Z2891" s="222" ph="1"/>
    </row>
    <row r="2892" spans="26:26" ht="21" x14ac:dyDescent="0.15">
      <c r="Z2892" s="222" ph="1"/>
    </row>
    <row r="2893" spans="26:26" ht="21" x14ac:dyDescent="0.15">
      <c r="Z2893" s="222" ph="1"/>
    </row>
    <row r="2894" spans="26:26" ht="21" x14ac:dyDescent="0.15">
      <c r="Z2894" s="222" ph="1"/>
    </row>
    <row r="2895" spans="26:26" ht="21" x14ac:dyDescent="0.15">
      <c r="Z2895" s="222" ph="1"/>
    </row>
    <row r="2896" spans="26:26" ht="21" x14ac:dyDescent="0.15">
      <c r="Z2896" s="222" ph="1"/>
    </row>
    <row r="2897" spans="26:26" ht="21" x14ac:dyDescent="0.15">
      <c r="Z2897" s="222" ph="1"/>
    </row>
    <row r="2898" spans="26:26" ht="21" x14ac:dyDescent="0.15">
      <c r="Z2898" s="222" ph="1"/>
    </row>
    <row r="2899" spans="26:26" ht="21" x14ac:dyDescent="0.15">
      <c r="Z2899" s="222" ph="1"/>
    </row>
    <row r="2900" spans="26:26" ht="21" x14ac:dyDescent="0.15">
      <c r="Z2900" s="222" ph="1"/>
    </row>
    <row r="2901" spans="26:26" ht="21" x14ac:dyDescent="0.15">
      <c r="Z2901" s="222" ph="1"/>
    </row>
    <row r="2902" spans="26:26" ht="21" x14ac:dyDescent="0.15">
      <c r="Z2902" s="222" ph="1"/>
    </row>
    <row r="2903" spans="26:26" ht="21" x14ac:dyDescent="0.15">
      <c r="Z2903" s="222" ph="1"/>
    </row>
    <row r="2904" spans="26:26" ht="21" x14ac:dyDescent="0.15">
      <c r="Z2904" s="222" ph="1"/>
    </row>
    <row r="2905" spans="26:26" ht="21" x14ac:dyDescent="0.15">
      <c r="Z2905" s="222" ph="1"/>
    </row>
    <row r="2906" spans="26:26" ht="21" x14ac:dyDescent="0.15">
      <c r="Z2906" s="222" ph="1"/>
    </row>
    <row r="2907" spans="26:26" ht="21" x14ac:dyDescent="0.15">
      <c r="Z2907" s="222" ph="1"/>
    </row>
    <row r="2908" spans="26:26" ht="21" x14ac:dyDescent="0.15">
      <c r="Z2908" s="222" ph="1"/>
    </row>
    <row r="2909" spans="26:26" ht="21" x14ac:dyDescent="0.15">
      <c r="Z2909" s="222" ph="1"/>
    </row>
    <row r="2910" spans="26:26" ht="21" x14ac:dyDescent="0.15">
      <c r="Z2910" s="222" ph="1"/>
    </row>
    <row r="2911" spans="26:26" ht="21" x14ac:dyDescent="0.15">
      <c r="Z2911" s="222" ph="1"/>
    </row>
    <row r="2912" spans="26:26" ht="21" x14ac:dyDescent="0.15">
      <c r="Z2912" s="222" ph="1"/>
    </row>
    <row r="2913" spans="26:26" ht="21" x14ac:dyDescent="0.15">
      <c r="Z2913" s="222" ph="1"/>
    </row>
    <row r="2914" spans="26:26" ht="21" x14ac:dyDescent="0.15">
      <c r="Z2914" s="222" ph="1"/>
    </row>
    <row r="2915" spans="26:26" ht="21" x14ac:dyDescent="0.15">
      <c r="Z2915" s="222" ph="1"/>
    </row>
    <row r="2916" spans="26:26" ht="21" x14ac:dyDescent="0.15">
      <c r="Z2916" s="222" ph="1"/>
    </row>
    <row r="2917" spans="26:26" ht="21" x14ac:dyDescent="0.15">
      <c r="Z2917" s="222" ph="1"/>
    </row>
    <row r="2918" spans="26:26" ht="21" x14ac:dyDescent="0.15">
      <c r="Z2918" s="222" ph="1"/>
    </row>
    <row r="2919" spans="26:26" ht="21" x14ac:dyDescent="0.15">
      <c r="Z2919" s="222" ph="1"/>
    </row>
    <row r="2920" spans="26:26" ht="21" x14ac:dyDescent="0.15">
      <c r="Z2920" s="222" ph="1"/>
    </row>
    <row r="2921" spans="26:26" ht="21" x14ac:dyDescent="0.15">
      <c r="Z2921" s="222" ph="1"/>
    </row>
    <row r="2922" spans="26:26" ht="21" x14ac:dyDescent="0.15">
      <c r="Z2922" s="222" ph="1"/>
    </row>
    <row r="2923" spans="26:26" ht="21" x14ac:dyDescent="0.15">
      <c r="Z2923" s="222" ph="1"/>
    </row>
    <row r="2924" spans="26:26" ht="21" x14ac:dyDescent="0.15">
      <c r="Z2924" s="222" ph="1"/>
    </row>
    <row r="2925" spans="26:26" ht="21" x14ac:dyDescent="0.15">
      <c r="Z2925" s="222" ph="1"/>
    </row>
    <row r="2926" spans="26:26" ht="21" x14ac:dyDescent="0.15">
      <c r="Z2926" s="222" ph="1"/>
    </row>
    <row r="2927" spans="26:26" ht="21" x14ac:dyDescent="0.15">
      <c r="Z2927" s="222" ph="1"/>
    </row>
    <row r="2928" spans="26:26" ht="21" x14ac:dyDescent="0.15">
      <c r="Z2928" s="222" ph="1"/>
    </row>
    <row r="2929" spans="26:26" ht="21" x14ac:dyDescent="0.15">
      <c r="Z2929" s="222" ph="1"/>
    </row>
    <row r="2930" spans="26:26" ht="21" x14ac:dyDescent="0.15">
      <c r="Z2930" s="222" ph="1"/>
    </row>
    <row r="2931" spans="26:26" ht="21" x14ac:dyDescent="0.15">
      <c r="Z2931" s="222" ph="1"/>
    </row>
    <row r="2932" spans="26:26" ht="21" x14ac:dyDescent="0.15">
      <c r="Z2932" s="222" ph="1"/>
    </row>
    <row r="2933" spans="26:26" ht="21" x14ac:dyDescent="0.15">
      <c r="Z2933" s="222" ph="1"/>
    </row>
    <row r="2934" spans="26:26" ht="21" x14ac:dyDescent="0.15">
      <c r="Z2934" s="222" ph="1"/>
    </row>
    <row r="2935" spans="26:26" ht="21" x14ac:dyDescent="0.15">
      <c r="Z2935" s="222" ph="1"/>
    </row>
    <row r="2936" spans="26:26" ht="21" x14ac:dyDescent="0.15">
      <c r="Z2936" s="222" ph="1"/>
    </row>
    <row r="2937" spans="26:26" ht="21" x14ac:dyDescent="0.15">
      <c r="Z2937" s="222" ph="1"/>
    </row>
    <row r="2938" spans="26:26" ht="21" x14ac:dyDescent="0.15">
      <c r="Z2938" s="222" ph="1"/>
    </row>
    <row r="2939" spans="26:26" ht="21" x14ac:dyDescent="0.15">
      <c r="Z2939" s="222" ph="1"/>
    </row>
    <row r="2940" spans="26:26" ht="21" x14ac:dyDescent="0.15">
      <c r="Z2940" s="222" ph="1"/>
    </row>
    <row r="2941" spans="26:26" ht="21" x14ac:dyDescent="0.15">
      <c r="Z2941" s="222" ph="1"/>
    </row>
    <row r="2942" spans="26:26" ht="21" x14ac:dyDescent="0.15">
      <c r="Z2942" s="222" ph="1"/>
    </row>
    <row r="2943" spans="26:26" ht="21" x14ac:dyDescent="0.15">
      <c r="Z2943" s="222" ph="1"/>
    </row>
    <row r="2944" spans="26:26" ht="21" x14ac:dyDescent="0.15">
      <c r="Z2944" s="222" ph="1"/>
    </row>
    <row r="2945" spans="26:26" ht="21" x14ac:dyDescent="0.15">
      <c r="Z2945" s="222" ph="1"/>
    </row>
    <row r="2946" spans="26:26" ht="21" x14ac:dyDescent="0.15">
      <c r="Z2946" s="222" ph="1"/>
    </row>
    <row r="2947" spans="26:26" ht="21" x14ac:dyDescent="0.15">
      <c r="Z2947" s="222" ph="1"/>
    </row>
    <row r="2948" spans="26:26" ht="21" x14ac:dyDescent="0.15">
      <c r="Z2948" s="222" ph="1"/>
    </row>
    <row r="2949" spans="26:26" ht="21" x14ac:dyDescent="0.15">
      <c r="Z2949" s="222" ph="1"/>
    </row>
    <row r="2950" spans="26:26" ht="21" x14ac:dyDescent="0.15">
      <c r="Z2950" s="222" ph="1"/>
    </row>
    <row r="2951" spans="26:26" ht="21" x14ac:dyDescent="0.15">
      <c r="Z2951" s="222" ph="1"/>
    </row>
    <row r="2952" spans="26:26" ht="21" x14ac:dyDescent="0.15">
      <c r="Z2952" s="222" ph="1"/>
    </row>
    <row r="2953" spans="26:26" ht="21" x14ac:dyDescent="0.15">
      <c r="Z2953" s="222" ph="1"/>
    </row>
    <row r="2954" spans="26:26" ht="21" x14ac:dyDescent="0.15">
      <c r="Z2954" s="222" ph="1"/>
    </row>
    <row r="2955" spans="26:26" ht="21" x14ac:dyDescent="0.15">
      <c r="Z2955" s="222" ph="1"/>
    </row>
    <row r="2956" spans="26:26" ht="21" x14ac:dyDescent="0.15">
      <c r="Z2956" s="222" ph="1"/>
    </row>
    <row r="2957" spans="26:26" ht="21" x14ac:dyDescent="0.15">
      <c r="Z2957" s="222" ph="1"/>
    </row>
    <row r="2958" spans="26:26" ht="21" x14ac:dyDescent="0.15">
      <c r="Z2958" s="222" ph="1"/>
    </row>
    <row r="2959" spans="26:26" ht="21" x14ac:dyDescent="0.15">
      <c r="Z2959" s="222" ph="1"/>
    </row>
    <row r="2960" spans="26:26" ht="21" x14ac:dyDescent="0.15">
      <c r="Z2960" s="222" ph="1"/>
    </row>
    <row r="2961" spans="26:26" ht="21" x14ac:dyDescent="0.15">
      <c r="Z2961" s="222" ph="1"/>
    </row>
    <row r="2962" spans="26:26" ht="21" x14ac:dyDescent="0.15">
      <c r="Z2962" s="222" ph="1"/>
    </row>
    <row r="2963" spans="26:26" ht="21" x14ac:dyDescent="0.15">
      <c r="Z2963" s="222" ph="1"/>
    </row>
    <row r="2964" spans="26:26" ht="21" x14ac:dyDescent="0.15">
      <c r="Z2964" s="222" ph="1"/>
    </row>
    <row r="2965" spans="26:26" ht="21" x14ac:dyDescent="0.15">
      <c r="Z2965" s="222" ph="1"/>
    </row>
    <row r="2966" spans="26:26" ht="21" x14ac:dyDescent="0.15">
      <c r="Z2966" s="222" ph="1"/>
    </row>
    <row r="2967" spans="26:26" ht="21" x14ac:dyDescent="0.15">
      <c r="Z2967" s="222" ph="1"/>
    </row>
    <row r="2968" spans="26:26" ht="21" x14ac:dyDescent="0.15">
      <c r="Z2968" s="222" ph="1"/>
    </row>
    <row r="2969" spans="26:26" ht="21" x14ac:dyDescent="0.15">
      <c r="Z2969" s="222" ph="1"/>
    </row>
    <row r="2970" spans="26:26" ht="21" x14ac:dyDescent="0.15">
      <c r="Z2970" s="222" ph="1"/>
    </row>
    <row r="2971" spans="26:26" ht="21" x14ac:dyDescent="0.15">
      <c r="Z2971" s="222" ph="1"/>
    </row>
    <row r="2972" spans="26:26" ht="21" x14ac:dyDescent="0.15">
      <c r="Z2972" s="222" ph="1"/>
    </row>
    <row r="2973" spans="26:26" ht="21" x14ac:dyDescent="0.15">
      <c r="Z2973" s="222" ph="1"/>
    </row>
    <row r="2974" spans="26:26" ht="21" x14ac:dyDescent="0.15">
      <c r="Z2974" s="222" ph="1"/>
    </row>
    <row r="2975" spans="26:26" ht="21" x14ac:dyDescent="0.15">
      <c r="Z2975" s="222" ph="1"/>
    </row>
    <row r="2976" spans="26:26" ht="21" x14ac:dyDescent="0.15">
      <c r="Z2976" s="222" ph="1"/>
    </row>
    <row r="2977" spans="26:26" ht="21" x14ac:dyDescent="0.15">
      <c r="Z2977" s="222" ph="1"/>
    </row>
    <row r="2978" spans="26:26" ht="21" x14ac:dyDescent="0.15">
      <c r="Z2978" s="222" ph="1"/>
    </row>
    <row r="2979" spans="26:26" ht="21" x14ac:dyDescent="0.15">
      <c r="Z2979" s="222" ph="1"/>
    </row>
    <row r="2980" spans="26:26" ht="21" x14ac:dyDescent="0.15">
      <c r="Z2980" s="222" ph="1"/>
    </row>
    <row r="2981" spans="26:26" ht="21" x14ac:dyDescent="0.15">
      <c r="Z2981" s="222" ph="1"/>
    </row>
    <row r="2982" spans="26:26" ht="21" x14ac:dyDescent="0.15">
      <c r="Z2982" s="222" ph="1"/>
    </row>
    <row r="2983" spans="26:26" ht="21" x14ac:dyDescent="0.15">
      <c r="Z2983" s="222" ph="1"/>
    </row>
    <row r="2984" spans="26:26" ht="21" x14ac:dyDescent="0.15">
      <c r="Z2984" s="222" ph="1"/>
    </row>
    <row r="2985" spans="26:26" ht="21" x14ac:dyDescent="0.15">
      <c r="Z2985" s="222" ph="1"/>
    </row>
    <row r="2986" spans="26:26" ht="21" x14ac:dyDescent="0.15">
      <c r="Z2986" s="222" ph="1"/>
    </row>
    <row r="2987" spans="26:26" ht="21" x14ac:dyDescent="0.15">
      <c r="Z2987" s="222" ph="1"/>
    </row>
    <row r="2988" spans="26:26" ht="21" x14ac:dyDescent="0.15">
      <c r="Z2988" s="222" ph="1"/>
    </row>
    <row r="2989" spans="26:26" ht="21" x14ac:dyDescent="0.15">
      <c r="Z2989" s="222" ph="1"/>
    </row>
    <row r="2990" spans="26:26" ht="21" x14ac:dyDescent="0.15">
      <c r="Z2990" s="222" ph="1"/>
    </row>
    <row r="2991" spans="26:26" ht="21" x14ac:dyDescent="0.15">
      <c r="Z2991" s="222" ph="1"/>
    </row>
    <row r="2992" spans="26:26" ht="21" x14ac:dyDescent="0.15">
      <c r="Z2992" s="222" ph="1"/>
    </row>
    <row r="2993" spans="26:26" ht="21" x14ac:dyDescent="0.15">
      <c r="Z2993" s="222" ph="1"/>
    </row>
    <row r="2994" spans="26:26" ht="21" x14ac:dyDescent="0.15">
      <c r="Z2994" s="222" ph="1"/>
    </row>
    <row r="2995" spans="26:26" ht="21" x14ac:dyDescent="0.15">
      <c r="Z2995" s="222" ph="1"/>
    </row>
    <row r="2996" spans="26:26" ht="21" x14ac:dyDescent="0.15">
      <c r="Z2996" s="222" ph="1"/>
    </row>
    <row r="2997" spans="26:26" ht="21" x14ac:dyDescent="0.15">
      <c r="Z2997" s="222" ph="1"/>
    </row>
    <row r="2998" spans="26:26" ht="21" x14ac:dyDescent="0.15">
      <c r="Z2998" s="222" ph="1"/>
    </row>
    <row r="2999" spans="26:26" ht="21" x14ac:dyDescent="0.15">
      <c r="Z2999" s="222" ph="1"/>
    </row>
    <row r="3000" spans="26:26" ht="21" x14ac:dyDescent="0.15">
      <c r="Z3000" s="222" ph="1"/>
    </row>
    <row r="3001" spans="26:26" ht="21" x14ac:dyDescent="0.15">
      <c r="Z3001" s="222" ph="1"/>
    </row>
    <row r="3002" spans="26:26" ht="21" x14ac:dyDescent="0.15">
      <c r="Z3002" s="222" ph="1"/>
    </row>
    <row r="3003" spans="26:26" ht="21" x14ac:dyDescent="0.15">
      <c r="Z3003" s="222" ph="1"/>
    </row>
    <row r="3004" spans="26:26" ht="21" x14ac:dyDescent="0.15">
      <c r="Z3004" s="222" ph="1"/>
    </row>
    <row r="3005" spans="26:26" ht="21" x14ac:dyDescent="0.15">
      <c r="Z3005" s="222" ph="1"/>
    </row>
    <row r="3006" spans="26:26" ht="21" x14ac:dyDescent="0.15">
      <c r="Z3006" s="222" ph="1"/>
    </row>
    <row r="3007" spans="26:26" ht="21" x14ac:dyDescent="0.15">
      <c r="Z3007" s="222" ph="1"/>
    </row>
    <row r="3008" spans="26:26" ht="21" x14ac:dyDescent="0.15">
      <c r="Z3008" s="222" ph="1"/>
    </row>
    <row r="3009" spans="26:26" ht="21" x14ac:dyDescent="0.15">
      <c r="Z3009" s="222" ph="1"/>
    </row>
    <row r="3010" spans="26:26" ht="21" x14ac:dyDescent="0.15">
      <c r="Z3010" s="222" ph="1"/>
    </row>
    <row r="3011" spans="26:26" ht="21" x14ac:dyDescent="0.15">
      <c r="Z3011" s="222" ph="1"/>
    </row>
    <row r="3012" spans="26:26" ht="21" x14ac:dyDescent="0.15">
      <c r="Z3012" s="222" ph="1"/>
    </row>
    <row r="3013" spans="26:26" ht="21" x14ac:dyDescent="0.15">
      <c r="Z3013" s="222" ph="1"/>
    </row>
    <row r="3014" spans="26:26" ht="21" x14ac:dyDescent="0.15">
      <c r="Z3014" s="222" ph="1"/>
    </row>
    <row r="3015" spans="26:26" ht="21" x14ac:dyDescent="0.15">
      <c r="Z3015" s="222" ph="1"/>
    </row>
    <row r="3016" spans="26:26" ht="21" x14ac:dyDescent="0.15">
      <c r="Z3016" s="222" ph="1"/>
    </row>
    <row r="3017" spans="26:26" ht="21" x14ac:dyDescent="0.15">
      <c r="Z3017" s="222" ph="1"/>
    </row>
    <row r="3018" spans="26:26" ht="21" x14ac:dyDescent="0.15">
      <c r="Z3018" s="222" ph="1"/>
    </row>
    <row r="3019" spans="26:26" ht="21" x14ac:dyDescent="0.15">
      <c r="Z3019" s="222" ph="1"/>
    </row>
    <row r="3020" spans="26:26" ht="21" x14ac:dyDescent="0.15">
      <c r="Z3020" s="222" ph="1"/>
    </row>
    <row r="3021" spans="26:26" ht="21" x14ac:dyDescent="0.15">
      <c r="Z3021" s="222" ph="1"/>
    </row>
    <row r="3022" spans="26:26" ht="21" x14ac:dyDescent="0.15">
      <c r="Z3022" s="222" ph="1"/>
    </row>
    <row r="3023" spans="26:26" ht="21" x14ac:dyDescent="0.15">
      <c r="Z3023" s="222" ph="1"/>
    </row>
    <row r="3024" spans="26:26" ht="21" x14ac:dyDescent="0.15">
      <c r="Z3024" s="222" ph="1"/>
    </row>
    <row r="3025" spans="26:26" ht="21" x14ac:dyDescent="0.15">
      <c r="Z3025" s="222" ph="1"/>
    </row>
    <row r="3026" spans="26:26" ht="21" x14ac:dyDescent="0.15">
      <c r="Z3026" s="222" ph="1"/>
    </row>
    <row r="3027" spans="26:26" ht="21" x14ac:dyDescent="0.15">
      <c r="Z3027" s="222" ph="1"/>
    </row>
    <row r="3028" spans="26:26" ht="21" x14ac:dyDescent="0.15">
      <c r="Z3028" s="222" ph="1"/>
    </row>
    <row r="3029" spans="26:26" ht="21" x14ac:dyDescent="0.15">
      <c r="Z3029" s="222" ph="1"/>
    </row>
    <row r="3030" spans="26:26" ht="21" x14ac:dyDescent="0.15">
      <c r="Z3030" s="222" ph="1"/>
    </row>
    <row r="3031" spans="26:26" ht="21" x14ac:dyDescent="0.15">
      <c r="Z3031" s="222" ph="1"/>
    </row>
    <row r="3032" spans="26:26" ht="21" x14ac:dyDescent="0.15">
      <c r="Z3032" s="222" ph="1"/>
    </row>
    <row r="3033" spans="26:26" ht="21" x14ac:dyDescent="0.15">
      <c r="Z3033" s="222" ph="1"/>
    </row>
    <row r="3034" spans="26:26" ht="21" x14ac:dyDescent="0.15">
      <c r="Z3034" s="222" ph="1"/>
    </row>
    <row r="3035" spans="26:26" ht="21" x14ac:dyDescent="0.15">
      <c r="Z3035" s="222" ph="1"/>
    </row>
    <row r="3036" spans="26:26" ht="21" x14ac:dyDescent="0.15">
      <c r="Z3036" s="222" ph="1"/>
    </row>
    <row r="3037" spans="26:26" ht="21" x14ac:dyDescent="0.15">
      <c r="Z3037" s="222" ph="1"/>
    </row>
    <row r="3038" spans="26:26" ht="21" x14ac:dyDescent="0.15">
      <c r="Z3038" s="222" ph="1"/>
    </row>
    <row r="3039" spans="26:26" ht="21" x14ac:dyDescent="0.15">
      <c r="Z3039" s="222" ph="1"/>
    </row>
    <row r="3040" spans="26:26" ht="21" x14ac:dyDescent="0.15">
      <c r="Z3040" s="222" ph="1"/>
    </row>
    <row r="3041" spans="26:26" ht="21" x14ac:dyDescent="0.15">
      <c r="Z3041" s="222" ph="1"/>
    </row>
    <row r="3042" spans="26:26" ht="21" x14ac:dyDescent="0.15">
      <c r="Z3042" s="222" ph="1"/>
    </row>
    <row r="3043" spans="26:26" ht="21" x14ac:dyDescent="0.15">
      <c r="Z3043" s="222" ph="1"/>
    </row>
    <row r="3044" spans="26:26" ht="21" x14ac:dyDescent="0.15">
      <c r="Z3044" s="222" ph="1"/>
    </row>
    <row r="3045" spans="26:26" ht="21" x14ac:dyDescent="0.15">
      <c r="Z3045" s="222" ph="1"/>
    </row>
    <row r="3046" spans="26:26" ht="21" x14ac:dyDescent="0.15">
      <c r="Z3046" s="222" ph="1"/>
    </row>
    <row r="3047" spans="26:26" ht="21" x14ac:dyDescent="0.15">
      <c r="Z3047" s="222" ph="1"/>
    </row>
    <row r="3048" spans="26:26" ht="21" x14ac:dyDescent="0.15">
      <c r="Z3048" s="222" ph="1"/>
    </row>
    <row r="3049" spans="26:26" ht="21" x14ac:dyDescent="0.15">
      <c r="Z3049" s="222" ph="1"/>
    </row>
    <row r="3050" spans="26:26" ht="21" x14ac:dyDescent="0.15">
      <c r="Z3050" s="222" ph="1"/>
    </row>
    <row r="3051" spans="26:26" ht="21" x14ac:dyDescent="0.15">
      <c r="Z3051" s="222" ph="1"/>
    </row>
    <row r="3052" spans="26:26" ht="21" x14ac:dyDescent="0.15">
      <c r="Z3052" s="222" ph="1"/>
    </row>
    <row r="3053" spans="26:26" ht="21" x14ac:dyDescent="0.15">
      <c r="Z3053" s="222" ph="1"/>
    </row>
    <row r="3054" spans="26:26" ht="21" x14ac:dyDescent="0.15">
      <c r="Z3054" s="222" ph="1"/>
    </row>
    <row r="3055" spans="26:26" ht="21" x14ac:dyDescent="0.15">
      <c r="Z3055" s="222" ph="1"/>
    </row>
    <row r="3056" spans="26:26" ht="21" x14ac:dyDescent="0.15">
      <c r="Z3056" s="222" ph="1"/>
    </row>
    <row r="3057" spans="26:26" ht="21" x14ac:dyDescent="0.15">
      <c r="Z3057" s="222" ph="1"/>
    </row>
    <row r="3058" spans="26:26" ht="21" x14ac:dyDescent="0.15">
      <c r="Z3058" s="222" ph="1"/>
    </row>
    <row r="3059" spans="26:26" ht="21" x14ac:dyDescent="0.15">
      <c r="Z3059" s="222" ph="1"/>
    </row>
    <row r="3060" spans="26:26" ht="21" x14ac:dyDescent="0.15">
      <c r="Z3060" s="222" ph="1"/>
    </row>
    <row r="3061" spans="26:26" ht="21" x14ac:dyDescent="0.15">
      <c r="Z3061" s="222" ph="1"/>
    </row>
    <row r="3062" spans="26:26" ht="21" x14ac:dyDescent="0.15">
      <c r="Z3062" s="222" ph="1"/>
    </row>
    <row r="3063" spans="26:26" ht="21" x14ac:dyDescent="0.15">
      <c r="Z3063" s="222" ph="1"/>
    </row>
    <row r="3064" spans="26:26" ht="21" x14ac:dyDescent="0.15">
      <c r="Z3064" s="222" ph="1"/>
    </row>
    <row r="3065" spans="26:26" ht="21" x14ac:dyDescent="0.15">
      <c r="Z3065" s="222" ph="1"/>
    </row>
    <row r="3066" spans="26:26" ht="21" x14ac:dyDescent="0.15">
      <c r="Z3066" s="222" ph="1"/>
    </row>
    <row r="3067" spans="26:26" ht="21" x14ac:dyDescent="0.15">
      <c r="Z3067" s="222" ph="1"/>
    </row>
    <row r="3068" spans="26:26" ht="21" x14ac:dyDescent="0.15">
      <c r="Z3068" s="222" ph="1"/>
    </row>
    <row r="3069" spans="26:26" ht="21" x14ac:dyDescent="0.15">
      <c r="Z3069" s="222" ph="1"/>
    </row>
    <row r="3070" spans="26:26" ht="21" x14ac:dyDescent="0.15">
      <c r="Z3070" s="222" ph="1"/>
    </row>
    <row r="3071" spans="26:26" ht="21" x14ac:dyDescent="0.15">
      <c r="Z3071" s="222" ph="1"/>
    </row>
    <row r="3072" spans="26:26" ht="21" x14ac:dyDescent="0.15">
      <c r="Z3072" s="222" ph="1"/>
    </row>
    <row r="3073" spans="26:26" ht="21" x14ac:dyDescent="0.15">
      <c r="Z3073" s="222" ph="1"/>
    </row>
    <row r="3074" spans="26:26" ht="21" x14ac:dyDescent="0.15">
      <c r="Z3074" s="222" ph="1"/>
    </row>
    <row r="3075" spans="26:26" ht="21" x14ac:dyDescent="0.15">
      <c r="Z3075" s="222" ph="1"/>
    </row>
    <row r="3076" spans="26:26" ht="21" x14ac:dyDescent="0.15">
      <c r="Z3076" s="222" ph="1"/>
    </row>
    <row r="3077" spans="26:26" ht="21" x14ac:dyDescent="0.15">
      <c r="Z3077" s="222" ph="1"/>
    </row>
    <row r="3078" spans="26:26" ht="21" x14ac:dyDescent="0.15">
      <c r="Z3078" s="222" ph="1"/>
    </row>
    <row r="3079" spans="26:26" ht="21" x14ac:dyDescent="0.15">
      <c r="Z3079" s="222" ph="1"/>
    </row>
    <row r="3080" spans="26:26" ht="21" x14ac:dyDescent="0.15">
      <c r="Z3080" s="222" ph="1"/>
    </row>
    <row r="3081" spans="26:26" ht="21" x14ac:dyDescent="0.15">
      <c r="Z3081" s="222" ph="1"/>
    </row>
    <row r="3082" spans="26:26" ht="21" x14ac:dyDescent="0.15">
      <c r="Z3082" s="222" ph="1"/>
    </row>
    <row r="3083" spans="26:26" ht="21" x14ac:dyDescent="0.15">
      <c r="Z3083" s="222" ph="1"/>
    </row>
    <row r="3084" spans="26:26" ht="21" x14ac:dyDescent="0.15">
      <c r="Z3084" s="222" ph="1"/>
    </row>
    <row r="3085" spans="26:26" ht="21" x14ac:dyDescent="0.15">
      <c r="Z3085" s="222" ph="1"/>
    </row>
    <row r="3086" spans="26:26" ht="21" x14ac:dyDescent="0.15">
      <c r="Z3086" s="222" ph="1"/>
    </row>
    <row r="3087" spans="26:26" ht="21" x14ac:dyDescent="0.15">
      <c r="Z3087" s="222" ph="1"/>
    </row>
    <row r="3088" spans="26:26" ht="21" x14ac:dyDescent="0.15">
      <c r="Z3088" s="222" ph="1"/>
    </row>
    <row r="3089" spans="26:26" ht="21" x14ac:dyDescent="0.15">
      <c r="Z3089" s="222" ph="1"/>
    </row>
    <row r="3090" spans="26:26" ht="21" x14ac:dyDescent="0.15">
      <c r="Z3090" s="222" ph="1"/>
    </row>
    <row r="3091" spans="26:26" ht="21" x14ac:dyDescent="0.15">
      <c r="Z3091" s="222" ph="1"/>
    </row>
    <row r="3092" spans="26:26" ht="21" x14ac:dyDescent="0.15">
      <c r="Z3092" s="222" ph="1"/>
    </row>
    <row r="3093" spans="26:26" ht="21" x14ac:dyDescent="0.15">
      <c r="Z3093" s="222" ph="1"/>
    </row>
    <row r="3094" spans="26:26" ht="21" x14ac:dyDescent="0.15">
      <c r="Z3094" s="222" ph="1"/>
    </row>
    <row r="3095" spans="26:26" ht="21" x14ac:dyDescent="0.15">
      <c r="Z3095" s="222" ph="1"/>
    </row>
    <row r="3096" spans="26:26" ht="21" x14ac:dyDescent="0.15">
      <c r="Z3096" s="222" ph="1"/>
    </row>
    <row r="3097" spans="26:26" ht="21" x14ac:dyDescent="0.15">
      <c r="Z3097" s="222" ph="1"/>
    </row>
    <row r="3098" spans="26:26" ht="21" x14ac:dyDescent="0.15">
      <c r="Z3098" s="222" ph="1"/>
    </row>
    <row r="3099" spans="26:26" ht="21" x14ac:dyDescent="0.15">
      <c r="Z3099" s="222" ph="1"/>
    </row>
    <row r="3100" spans="26:26" ht="21" x14ac:dyDescent="0.15">
      <c r="Z3100" s="222" ph="1"/>
    </row>
    <row r="3101" spans="26:26" ht="21" x14ac:dyDescent="0.15">
      <c r="Z3101" s="222" ph="1"/>
    </row>
    <row r="3102" spans="26:26" ht="21" x14ac:dyDescent="0.15">
      <c r="Z3102" s="222" ph="1"/>
    </row>
    <row r="3103" spans="26:26" ht="21" x14ac:dyDescent="0.15">
      <c r="Z3103" s="222" ph="1"/>
    </row>
    <row r="3104" spans="26:26" ht="21" x14ac:dyDescent="0.15">
      <c r="Z3104" s="222" ph="1"/>
    </row>
    <row r="3105" spans="26:26" ht="21" x14ac:dyDescent="0.15">
      <c r="Z3105" s="222" ph="1"/>
    </row>
    <row r="3106" spans="26:26" ht="21" x14ac:dyDescent="0.15">
      <c r="Z3106" s="222" ph="1"/>
    </row>
    <row r="3107" spans="26:26" ht="21" x14ac:dyDescent="0.15">
      <c r="Z3107" s="222" ph="1"/>
    </row>
    <row r="3108" spans="26:26" ht="21" x14ac:dyDescent="0.15">
      <c r="Z3108" s="222" ph="1"/>
    </row>
    <row r="3109" spans="26:26" ht="21" x14ac:dyDescent="0.15">
      <c r="Z3109" s="222" ph="1"/>
    </row>
    <row r="3110" spans="26:26" ht="21" x14ac:dyDescent="0.15">
      <c r="Z3110" s="222" ph="1"/>
    </row>
    <row r="3111" spans="26:26" ht="21" x14ac:dyDescent="0.15">
      <c r="Z3111" s="222" ph="1"/>
    </row>
    <row r="3112" spans="26:26" ht="21" x14ac:dyDescent="0.15">
      <c r="Z3112" s="222" ph="1"/>
    </row>
    <row r="3113" spans="26:26" ht="21" x14ac:dyDescent="0.15">
      <c r="Z3113" s="222" ph="1"/>
    </row>
    <row r="3114" spans="26:26" ht="21" x14ac:dyDescent="0.15">
      <c r="Z3114" s="222" ph="1"/>
    </row>
    <row r="3115" spans="26:26" ht="21" x14ac:dyDescent="0.15">
      <c r="Z3115" s="222" ph="1"/>
    </row>
    <row r="3116" spans="26:26" ht="21" x14ac:dyDescent="0.15">
      <c r="Z3116" s="222" ph="1"/>
    </row>
    <row r="3117" spans="26:26" ht="21" x14ac:dyDescent="0.15">
      <c r="Z3117" s="222" ph="1"/>
    </row>
    <row r="3118" spans="26:26" ht="21" x14ac:dyDescent="0.15">
      <c r="Z3118" s="222" ph="1"/>
    </row>
    <row r="3119" spans="26:26" ht="21" x14ac:dyDescent="0.15">
      <c r="Z3119" s="222" ph="1"/>
    </row>
    <row r="3120" spans="26:26" ht="21" x14ac:dyDescent="0.15">
      <c r="Z3120" s="222" ph="1"/>
    </row>
    <row r="3121" spans="26:26" ht="21" x14ac:dyDescent="0.15">
      <c r="Z3121" s="222" ph="1"/>
    </row>
    <row r="3122" spans="26:26" ht="21" x14ac:dyDescent="0.15">
      <c r="Z3122" s="222" ph="1"/>
    </row>
    <row r="3123" spans="26:26" ht="21" x14ac:dyDescent="0.15">
      <c r="Z3123" s="222" ph="1"/>
    </row>
    <row r="3124" spans="26:26" ht="21" x14ac:dyDescent="0.15">
      <c r="Z3124" s="222" ph="1"/>
    </row>
    <row r="3125" spans="26:26" ht="21" x14ac:dyDescent="0.15">
      <c r="Z3125" s="222" ph="1"/>
    </row>
    <row r="3126" spans="26:26" ht="21" x14ac:dyDescent="0.15">
      <c r="Z3126" s="222" ph="1"/>
    </row>
    <row r="3127" spans="26:26" ht="21" x14ac:dyDescent="0.15">
      <c r="Z3127" s="222" ph="1"/>
    </row>
    <row r="3128" spans="26:26" ht="21" x14ac:dyDescent="0.15">
      <c r="Z3128" s="222" ph="1"/>
    </row>
    <row r="3129" spans="26:26" ht="21" x14ac:dyDescent="0.15">
      <c r="Z3129" s="222" ph="1"/>
    </row>
    <row r="3130" spans="26:26" ht="21" x14ac:dyDescent="0.15">
      <c r="Z3130" s="222" ph="1"/>
    </row>
    <row r="3131" spans="26:26" ht="21" x14ac:dyDescent="0.15">
      <c r="Z3131" s="222" ph="1"/>
    </row>
    <row r="3132" spans="26:26" ht="21" x14ac:dyDescent="0.15">
      <c r="Z3132" s="222" ph="1"/>
    </row>
    <row r="3133" spans="26:26" ht="21" x14ac:dyDescent="0.15">
      <c r="Z3133" s="222" ph="1"/>
    </row>
    <row r="3134" spans="26:26" ht="21" x14ac:dyDescent="0.15">
      <c r="Z3134" s="222" ph="1"/>
    </row>
    <row r="3135" spans="26:26" ht="21" x14ac:dyDescent="0.15">
      <c r="Z3135" s="222" ph="1"/>
    </row>
    <row r="3136" spans="26:26" ht="21" x14ac:dyDescent="0.15">
      <c r="Z3136" s="222" ph="1"/>
    </row>
    <row r="3137" spans="26:26" ht="21" x14ac:dyDescent="0.15">
      <c r="Z3137" s="222" ph="1"/>
    </row>
    <row r="3138" spans="26:26" ht="21" x14ac:dyDescent="0.15">
      <c r="Z3138" s="222" ph="1"/>
    </row>
    <row r="3139" spans="26:26" ht="21" x14ac:dyDescent="0.15">
      <c r="Z3139" s="222" ph="1"/>
    </row>
    <row r="3140" spans="26:26" ht="21" x14ac:dyDescent="0.15">
      <c r="Z3140" s="222" ph="1"/>
    </row>
    <row r="3141" spans="26:26" ht="21" x14ac:dyDescent="0.15">
      <c r="Z3141" s="222" ph="1"/>
    </row>
    <row r="3142" spans="26:26" ht="21" x14ac:dyDescent="0.15">
      <c r="Z3142" s="222" ph="1"/>
    </row>
    <row r="3143" spans="26:26" ht="21" x14ac:dyDescent="0.15">
      <c r="Z3143" s="222" ph="1"/>
    </row>
    <row r="3144" spans="26:26" ht="21" x14ac:dyDescent="0.15">
      <c r="Z3144" s="222" ph="1"/>
    </row>
    <row r="3145" spans="26:26" ht="21" x14ac:dyDescent="0.15">
      <c r="Z3145" s="222" ph="1"/>
    </row>
    <row r="3146" spans="26:26" ht="21" x14ac:dyDescent="0.15">
      <c r="Z3146" s="222" ph="1"/>
    </row>
    <row r="3147" spans="26:26" ht="21" x14ac:dyDescent="0.15">
      <c r="Z3147" s="222" ph="1"/>
    </row>
    <row r="3148" spans="26:26" ht="21" x14ac:dyDescent="0.15">
      <c r="Z3148" s="222" ph="1"/>
    </row>
    <row r="3149" spans="26:26" ht="21" x14ac:dyDescent="0.15">
      <c r="Z3149" s="222" ph="1"/>
    </row>
    <row r="3150" spans="26:26" ht="21" x14ac:dyDescent="0.15">
      <c r="Z3150" s="222" ph="1"/>
    </row>
    <row r="3151" spans="26:26" ht="21" x14ac:dyDescent="0.15">
      <c r="Z3151" s="222" ph="1"/>
    </row>
    <row r="3152" spans="26:26" ht="21" x14ac:dyDescent="0.15">
      <c r="Z3152" s="222" ph="1"/>
    </row>
    <row r="3153" spans="26:26" ht="21" x14ac:dyDescent="0.15">
      <c r="Z3153" s="222" ph="1"/>
    </row>
    <row r="3154" spans="26:26" ht="21" x14ac:dyDescent="0.15">
      <c r="Z3154" s="222" ph="1"/>
    </row>
    <row r="3155" spans="26:26" ht="21" x14ac:dyDescent="0.15">
      <c r="Z3155" s="222" ph="1"/>
    </row>
    <row r="3156" spans="26:26" ht="21" x14ac:dyDescent="0.15">
      <c r="Z3156" s="222" ph="1"/>
    </row>
    <row r="3157" spans="26:26" ht="21" x14ac:dyDescent="0.15">
      <c r="Z3157" s="222" ph="1"/>
    </row>
    <row r="3158" spans="26:26" ht="21" x14ac:dyDescent="0.15">
      <c r="Z3158" s="222" ph="1"/>
    </row>
    <row r="3159" spans="26:26" ht="21" x14ac:dyDescent="0.15">
      <c r="Z3159" s="222" ph="1"/>
    </row>
    <row r="3160" spans="26:26" ht="21" x14ac:dyDescent="0.15">
      <c r="Z3160" s="222" ph="1"/>
    </row>
    <row r="3161" spans="26:26" ht="21" x14ac:dyDescent="0.15">
      <c r="Z3161" s="222" ph="1"/>
    </row>
    <row r="3162" spans="26:26" ht="21" x14ac:dyDescent="0.15">
      <c r="Z3162" s="222" ph="1"/>
    </row>
    <row r="3163" spans="26:26" ht="21" x14ac:dyDescent="0.15">
      <c r="Z3163" s="222" ph="1"/>
    </row>
    <row r="3164" spans="26:26" ht="21" x14ac:dyDescent="0.15">
      <c r="Z3164" s="222" ph="1"/>
    </row>
    <row r="3165" spans="26:26" ht="21" x14ac:dyDescent="0.15">
      <c r="Z3165" s="222" ph="1"/>
    </row>
    <row r="3166" spans="26:26" ht="21" x14ac:dyDescent="0.15">
      <c r="Z3166" s="222" ph="1"/>
    </row>
    <row r="3167" spans="26:26" ht="21" x14ac:dyDescent="0.15">
      <c r="Z3167" s="222" ph="1"/>
    </row>
    <row r="3168" spans="26:26" ht="21" x14ac:dyDescent="0.15">
      <c r="Z3168" s="222" ph="1"/>
    </row>
    <row r="3169" spans="26:26" ht="21" x14ac:dyDescent="0.15">
      <c r="Z3169" s="222" ph="1"/>
    </row>
    <row r="3170" spans="26:26" ht="21" x14ac:dyDescent="0.15">
      <c r="Z3170" s="222" ph="1"/>
    </row>
    <row r="3171" spans="26:26" ht="21" x14ac:dyDescent="0.15">
      <c r="Z3171" s="222" ph="1"/>
    </row>
    <row r="3172" spans="26:26" ht="21" x14ac:dyDescent="0.15">
      <c r="Z3172" s="222" ph="1"/>
    </row>
    <row r="3173" spans="26:26" ht="21" x14ac:dyDescent="0.15">
      <c r="Z3173" s="222" ph="1"/>
    </row>
    <row r="3174" spans="26:26" ht="21" x14ac:dyDescent="0.15">
      <c r="Z3174" s="222" ph="1"/>
    </row>
    <row r="3175" spans="26:26" ht="21" x14ac:dyDescent="0.15">
      <c r="Z3175" s="222" ph="1"/>
    </row>
    <row r="3176" spans="26:26" ht="21" x14ac:dyDescent="0.15">
      <c r="Z3176" s="222" ph="1"/>
    </row>
    <row r="3177" spans="26:26" ht="21" x14ac:dyDescent="0.15">
      <c r="Z3177" s="222" ph="1"/>
    </row>
    <row r="3178" spans="26:26" ht="21" x14ac:dyDescent="0.15">
      <c r="Z3178" s="222" ph="1"/>
    </row>
    <row r="3179" spans="26:26" ht="21" x14ac:dyDescent="0.15">
      <c r="Z3179" s="222" ph="1"/>
    </row>
    <row r="3180" spans="26:26" ht="21" x14ac:dyDescent="0.15">
      <c r="Z3180" s="222" ph="1"/>
    </row>
    <row r="3181" spans="26:26" ht="21" x14ac:dyDescent="0.15">
      <c r="Z3181" s="222" ph="1"/>
    </row>
    <row r="3182" spans="26:26" ht="21" x14ac:dyDescent="0.15">
      <c r="Z3182" s="222" ph="1"/>
    </row>
    <row r="3183" spans="26:26" ht="21" x14ac:dyDescent="0.15">
      <c r="Z3183" s="222" ph="1"/>
    </row>
    <row r="3184" spans="26:26" ht="21" x14ac:dyDescent="0.15">
      <c r="Z3184" s="222" ph="1"/>
    </row>
    <row r="3185" spans="26:26" ht="21" x14ac:dyDescent="0.15">
      <c r="Z3185" s="222" ph="1"/>
    </row>
    <row r="3186" spans="26:26" ht="21" x14ac:dyDescent="0.15">
      <c r="Z3186" s="222" ph="1"/>
    </row>
    <row r="3187" spans="26:26" ht="21" x14ac:dyDescent="0.15">
      <c r="Z3187" s="222" ph="1"/>
    </row>
    <row r="3188" spans="26:26" ht="21" x14ac:dyDescent="0.15">
      <c r="Z3188" s="222" ph="1"/>
    </row>
    <row r="3189" spans="26:26" ht="21" x14ac:dyDescent="0.15">
      <c r="Z3189" s="222" ph="1"/>
    </row>
    <row r="3190" spans="26:26" ht="21" x14ac:dyDescent="0.15">
      <c r="Z3190" s="222" ph="1"/>
    </row>
    <row r="3191" spans="26:26" ht="21" x14ac:dyDescent="0.15">
      <c r="Z3191" s="222" ph="1"/>
    </row>
    <row r="3192" spans="26:26" ht="21" x14ac:dyDescent="0.15">
      <c r="Z3192" s="222" ph="1"/>
    </row>
    <row r="3193" spans="26:26" ht="21" x14ac:dyDescent="0.15">
      <c r="Z3193" s="222" ph="1"/>
    </row>
    <row r="3194" spans="26:26" ht="21" x14ac:dyDescent="0.15">
      <c r="Z3194" s="222" ph="1"/>
    </row>
    <row r="3195" spans="26:26" ht="21" x14ac:dyDescent="0.15">
      <c r="Z3195" s="222" ph="1"/>
    </row>
    <row r="3196" spans="26:26" ht="21" x14ac:dyDescent="0.15">
      <c r="Z3196" s="222" ph="1"/>
    </row>
    <row r="3197" spans="26:26" ht="21" x14ac:dyDescent="0.15">
      <c r="Z3197" s="222" ph="1"/>
    </row>
    <row r="3198" spans="26:26" ht="21" x14ac:dyDescent="0.15">
      <c r="Z3198" s="222" ph="1"/>
    </row>
    <row r="3199" spans="26:26" ht="21" x14ac:dyDescent="0.15">
      <c r="Z3199" s="222" ph="1"/>
    </row>
    <row r="3200" spans="26:26" ht="21" x14ac:dyDescent="0.15">
      <c r="Z3200" s="222" ph="1"/>
    </row>
    <row r="3201" spans="26:26" ht="21" x14ac:dyDescent="0.15">
      <c r="Z3201" s="222" ph="1"/>
    </row>
    <row r="3202" spans="26:26" ht="21" x14ac:dyDescent="0.15">
      <c r="Z3202" s="222" ph="1"/>
    </row>
    <row r="3203" spans="26:26" ht="21" x14ac:dyDescent="0.15">
      <c r="Z3203" s="222" ph="1"/>
    </row>
    <row r="3204" spans="26:26" ht="21" x14ac:dyDescent="0.15">
      <c r="Z3204" s="222" ph="1"/>
    </row>
    <row r="3205" spans="26:26" ht="21" x14ac:dyDescent="0.15">
      <c r="Z3205" s="222" ph="1"/>
    </row>
    <row r="3206" spans="26:26" ht="21" x14ac:dyDescent="0.15">
      <c r="Z3206" s="222" ph="1"/>
    </row>
    <row r="3207" spans="26:26" ht="21" x14ac:dyDescent="0.15">
      <c r="Z3207" s="222" ph="1"/>
    </row>
    <row r="3208" spans="26:26" ht="21" x14ac:dyDescent="0.15">
      <c r="Z3208" s="222" ph="1"/>
    </row>
    <row r="3209" spans="26:26" ht="21" x14ac:dyDescent="0.15">
      <c r="Z3209" s="222" ph="1"/>
    </row>
    <row r="3210" spans="26:26" ht="21" x14ac:dyDescent="0.15">
      <c r="Z3210" s="222" ph="1"/>
    </row>
    <row r="3211" spans="26:26" ht="21" x14ac:dyDescent="0.15">
      <c r="Z3211" s="222" ph="1"/>
    </row>
    <row r="3212" spans="26:26" ht="21" x14ac:dyDescent="0.15">
      <c r="Z3212" s="222" ph="1"/>
    </row>
    <row r="3213" spans="26:26" ht="21" x14ac:dyDescent="0.15">
      <c r="Z3213" s="222" ph="1"/>
    </row>
    <row r="3214" spans="26:26" ht="21" x14ac:dyDescent="0.15">
      <c r="Z3214" s="222" ph="1"/>
    </row>
    <row r="3215" spans="26:26" ht="21" x14ac:dyDescent="0.15">
      <c r="Z3215" s="222" ph="1"/>
    </row>
    <row r="3216" spans="26:26" ht="21" x14ac:dyDescent="0.15">
      <c r="Z3216" s="222" ph="1"/>
    </row>
    <row r="3217" spans="26:26" ht="21" x14ac:dyDescent="0.15">
      <c r="Z3217" s="222" ph="1"/>
    </row>
    <row r="3218" spans="26:26" ht="21" x14ac:dyDescent="0.15">
      <c r="Z3218" s="222" ph="1"/>
    </row>
    <row r="3219" spans="26:26" ht="21" x14ac:dyDescent="0.15">
      <c r="Z3219" s="222" ph="1"/>
    </row>
    <row r="3220" spans="26:26" ht="21" x14ac:dyDescent="0.15">
      <c r="Z3220" s="222" ph="1"/>
    </row>
    <row r="3221" spans="26:26" ht="21" x14ac:dyDescent="0.15">
      <c r="Z3221" s="222" ph="1"/>
    </row>
    <row r="3222" spans="26:26" ht="21" x14ac:dyDescent="0.15">
      <c r="Z3222" s="222" ph="1"/>
    </row>
    <row r="3223" spans="26:26" ht="21" x14ac:dyDescent="0.15">
      <c r="Z3223" s="222" ph="1"/>
    </row>
    <row r="3224" spans="26:26" ht="21" x14ac:dyDescent="0.15">
      <c r="Z3224" s="222" ph="1"/>
    </row>
    <row r="3225" spans="26:26" ht="21" x14ac:dyDescent="0.15">
      <c r="Z3225" s="222" ph="1"/>
    </row>
    <row r="3226" spans="26:26" ht="21" x14ac:dyDescent="0.15">
      <c r="Z3226" s="222" ph="1"/>
    </row>
    <row r="3227" spans="26:26" ht="21" x14ac:dyDescent="0.15">
      <c r="Z3227" s="222" ph="1"/>
    </row>
    <row r="3228" spans="26:26" ht="21" x14ac:dyDescent="0.15">
      <c r="Z3228" s="222" ph="1"/>
    </row>
    <row r="3229" spans="26:26" ht="21" x14ac:dyDescent="0.15">
      <c r="Z3229" s="222" ph="1"/>
    </row>
    <row r="3230" spans="26:26" ht="21" x14ac:dyDescent="0.15">
      <c r="Z3230" s="222" ph="1"/>
    </row>
    <row r="3231" spans="26:26" ht="21" x14ac:dyDescent="0.15">
      <c r="Z3231" s="222" ph="1"/>
    </row>
    <row r="3232" spans="26:26" ht="21" x14ac:dyDescent="0.15">
      <c r="Z3232" s="222" ph="1"/>
    </row>
    <row r="3233" spans="26:26" ht="21" x14ac:dyDescent="0.15">
      <c r="Z3233" s="222" ph="1"/>
    </row>
    <row r="3234" spans="26:26" ht="21" x14ac:dyDescent="0.15">
      <c r="Z3234" s="222" ph="1"/>
    </row>
    <row r="3235" spans="26:26" ht="21" x14ac:dyDescent="0.15">
      <c r="Z3235" s="222" ph="1"/>
    </row>
    <row r="3236" spans="26:26" ht="21" x14ac:dyDescent="0.15">
      <c r="Z3236" s="222" ph="1"/>
    </row>
    <row r="3237" spans="26:26" ht="21" x14ac:dyDescent="0.15">
      <c r="Z3237" s="222" ph="1"/>
    </row>
    <row r="3238" spans="26:26" ht="21" x14ac:dyDescent="0.15">
      <c r="Z3238" s="222" ph="1"/>
    </row>
    <row r="3239" spans="26:26" ht="21" x14ac:dyDescent="0.15">
      <c r="Z3239" s="222" ph="1"/>
    </row>
    <row r="3240" spans="26:26" ht="21" x14ac:dyDescent="0.15">
      <c r="Z3240" s="222" ph="1"/>
    </row>
    <row r="3241" spans="26:26" ht="21" x14ac:dyDescent="0.15">
      <c r="Z3241" s="222" ph="1"/>
    </row>
    <row r="3242" spans="26:26" ht="21" x14ac:dyDescent="0.15">
      <c r="Z3242" s="222" ph="1"/>
    </row>
    <row r="3243" spans="26:26" ht="21" x14ac:dyDescent="0.15">
      <c r="Z3243" s="222" ph="1"/>
    </row>
    <row r="3244" spans="26:26" ht="21" x14ac:dyDescent="0.15">
      <c r="Z3244" s="222" ph="1"/>
    </row>
    <row r="3245" spans="26:26" ht="21" x14ac:dyDescent="0.15">
      <c r="Z3245" s="222" ph="1"/>
    </row>
    <row r="3246" spans="26:26" ht="21" x14ac:dyDescent="0.15">
      <c r="Z3246" s="222" ph="1"/>
    </row>
    <row r="3247" spans="26:26" ht="21" x14ac:dyDescent="0.15">
      <c r="Z3247" s="222" ph="1"/>
    </row>
    <row r="3248" spans="26:26" ht="21" x14ac:dyDescent="0.15">
      <c r="Z3248" s="222" ph="1"/>
    </row>
    <row r="3249" spans="26:26" ht="21" x14ac:dyDescent="0.15">
      <c r="Z3249" s="222" ph="1"/>
    </row>
    <row r="3250" spans="26:26" ht="21" x14ac:dyDescent="0.15">
      <c r="Z3250" s="222" ph="1"/>
    </row>
    <row r="3251" spans="26:26" ht="21" x14ac:dyDescent="0.15">
      <c r="Z3251" s="222" ph="1"/>
    </row>
    <row r="3252" spans="26:26" ht="21" x14ac:dyDescent="0.15">
      <c r="Z3252" s="222" ph="1"/>
    </row>
    <row r="3253" spans="26:26" ht="21" x14ac:dyDescent="0.15">
      <c r="Z3253" s="222" ph="1"/>
    </row>
    <row r="3254" spans="26:26" ht="21" x14ac:dyDescent="0.15">
      <c r="Z3254" s="222" ph="1"/>
    </row>
    <row r="3255" spans="26:26" ht="21" x14ac:dyDescent="0.15">
      <c r="Z3255" s="222" ph="1"/>
    </row>
    <row r="3256" spans="26:26" ht="21" x14ac:dyDescent="0.15">
      <c r="Z3256" s="222" ph="1"/>
    </row>
    <row r="3257" spans="26:26" ht="21" x14ac:dyDescent="0.15">
      <c r="Z3257" s="222" ph="1"/>
    </row>
    <row r="3258" spans="26:26" ht="21" x14ac:dyDescent="0.15">
      <c r="Z3258" s="222" ph="1"/>
    </row>
    <row r="3259" spans="26:26" ht="21" x14ac:dyDescent="0.15">
      <c r="Z3259" s="222" ph="1"/>
    </row>
    <row r="3260" spans="26:26" ht="21" x14ac:dyDescent="0.15">
      <c r="Z3260" s="222" ph="1"/>
    </row>
    <row r="3261" spans="26:26" ht="21" x14ac:dyDescent="0.15">
      <c r="Z3261" s="222" ph="1"/>
    </row>
    <row r="3262" spans="26:26" ht="21" x14ac:dyDescent="0.15">
      <c r="Z3262" s="222" ph="1"/>
    </row>
    <row r="3263" spans="26:26" ht="21" x14ac:dyDescent="0.15">
      <c r="Z3263" s="222" ph="1"/>
    </row>
    <row r="3264" spans="26:26" ht="21" x14ac:dyDescent="0.15">
      <c r="Z3264" s="222" ph="1"/>
    </row>
    <row r="3265" spans="26:26" ht="21" x14ac:dyDescent="0.15">
      <c r="Z3265" s="222" ph="1"/>
    </row>
    <row r="3266" spans="26:26" ht="21" x14ac:dyDescent="0.15">
      <c r="Z3266" s="222" ph="1"/>
    </row>
    <row r="3267" spans="26:26" ht="21" x14ac:dyDescent="0.15">
      <c r="Z3267" s="222" ph="1"/>
    </row>
    <row r="3268" spans="26:26" ht="21" x14ac:dyDescent="0.15">
      <c r="Z3268" s="222" ph="1"/>
    </row>
    <row r="3269" spans="26:26" ht="21" x14ac:dyDescent="0.15">
      <c r="Z3269" s="222" ph="1"/>
    </row>
    <row r="3270" spans="26:26" ht="21" x14ac:dyDescent="0.15">
      <c r="Z3270" s="222" ph="1"/>
    </row>
    <row r="3271" spans="26:26" ht="21" x14ac:dyDescent="0.15">
      <c r="Z3271" s="222" ph="1"/>
    </row>
    <row r="3272" spans="26:26" ht="21" x14ac:dyDescent="0.15">
      <c r="Z3272" s="222" ph="1"/>
    </row>
    <row r="3273" spans="26:26" ht="21" x14ac:dyDescent="0.15">
      <c r="Z3273" s="222" ph="1"/>
    </row>
    <row r="3274" spans="26:26" ht="21" x14ac:dyDescent="0.15">
      <c r="Z3274" s="222" ph="1"/>
    </row>
    <row r="3275" spans="26:26" ht="21" x14ac:dyDescent="0.15">
      <c r="Z3275" s="222" ph="1"/>
    </row>
    <row r="3276" spans="26:26" ht="21" x14ac:dyDescent="0.15">
      <c r="Z3276" s="222" ph="1"/>
    </row>
    <row r="3277" spans="26:26" ht="21" x14ac:dyDescent="0.15">
      <c r="Z3277" s="222" ph="1"/>
    </row>
    <row r="3278" spans="26:26" ht="21" x14ac:dyDescent="0.15">
      <c r="Z3278" s="222" ph="1"/>
    </row>
    <row r="3279" spans="26:26" ht="21" x14ac:dyDescent="0.15">
      <c r="Z3279" s="222" ph="1"/>
    </row>
    <row r="3280" spans="26:26" ht="21" x14ac:dyDescent="0.15">
      <c r="Z3280" s="222" ph="1"/>
    </row>
    <row r="3281" spans="26:26" ht="21" x14ac:dyDescent="0.15">
      <c r="Z3281" s="222" ph="1"/>
    </row>
    <row r="3282" spans="26:26" ht="21" x14ac:dyDescent="0.15">
      <c r="Z3282" s="222" ph="1"/>
    </row>
    <row r="3283" spans="26:26" ht="21" x14ac:dyDescent="0.15">
      <c r="Z3283" s="222" ph="1"/>
    </row>
    <row r="3284" spans="26:26" ht="21" x14ac:dyDescent="0.15">
      <c r="Z3284" s="222" ph="1"/>
    </row>
    <row r="3285" spans="26:26" ht="21" x14ac:dyDescent="0.15">
      <c r="Z3285" s="222" ph="1"/>
    </row>
    <row r="3286" spans="26:26" ht="21" x14ac:dyDescent="0.15">
      <c r="Z3286" s="222" ph="1"/>
    </row>
    <row r="3287" spans="26:26" ht="21" x14ac:dyDescent="0.15">
      <c r="Z3287" s="222" ph="1"/>
    </row>
    <row r="3288" spans="26:26" ht="21" x14ac:dyDescent="0.15">
      <c r="Z3288" s="222" ph="1"/>
    </row>
    <row r="3289" spans="26:26" ht="21" x14ac:dyDescent="0.15">
      <c r="Z3289" s="222" ph="1"/>
    </row>
    <row r="3290" spans="26:26" ht="21" x14ac:dyDescent="0.15">
      <c r="Z3290" s="222" ph="1"/>
    </row>
    <row r="3291" spans="26:26" ht="21" x14ac:dyDescent="0.15">
      <c r="Z3291" s="222" ph="1"/>
    </row>
    <row r="3292" spans="26:26" ht="21" x14ac:dyDescent="0.15">
      <c r="Z3292" s="222" ph="1"/>
    </row>
    <row r="3293" spans="26:26" ht="21" x14ac:dyDescent="0.15">
      <c r="Z3293" s="222" ph="1"/>
    </row>
    <row r="3294" spans="26:26" ht="21" x14ac:dyDescent="0.15">
      <c r="Z3294" s="222" ph="1"/>
    </row>
    <row r="3295" spans="26:26" ht="21" x14ac:dyDescent="0.15">
      <c r="Z3295" s="222" ph="1"/>
    </row>
    <row r="3296" spans="26:26" ht="21" x14ac:dyDescent="0.15">
      <c r="Z3296" s="222" ph="1"/>
    </row>
    <row r="3297" spans="26:26" ht="21" x14ac:dyDescent="0.15">
      <c r="Z3297" s="222" ph="1"/>
    </row>
    <row r="3298" spans="26:26" ht="21" x14ac:dyDescent="0.15">
      <c r="Z3298" s="222" ph="1"/>
    </row>
    <row r="3299" spans="26:26" ht="21" x14ac:dyDescent="0.15">
      <c r="Z3299" s="222" ph="1"/>
    </row>
    <row r="3300" spans="26:26" ht="21" x14ac:dyDescent="0.15">
      <c r="Z3300" s="222" ph="1"/>
    </row>
    <row r="3301" spans="26:26" ht="21" x14ac:dyDescent="0.15">
      <c r="Z3301" s="222" ph="1"/>
    </row>
    <row r="3302" spans="26:26" ht="21" x14ac:dyDescent="0.15">
      <c r="Z3302" s="222" ph="1"/>
    </row>
    <row r="3303" spans="26:26" ht="21" x14ac:dyDescent="0.15">
      <c r="Z3303" s="222" ph="1"/>
    </row>
    <row r="3304" spans="26:26" ht="21" x14ac:dyDescent="0.15">
      <c r="Z3304" s="222" ph="1"/>
    </row>
    <row r="3305" spans="26:26" ht="21" x14ac:dyDescent="0.15">
      <c r="Z3305" s="222" ph="1"/>
    </row>
    <row r="3306" spans="26:26" ht="21" x14ac:dyDescent="0.15">
      <c r="Z3306" s="222" ph="1"/>
    </row>
    <row r="3307" spans="26:26" ht="21" x14ac:dyDescent="0.15">
      <c r="Z3307" s="222" ph="1"/>
    </row>
    <row r="3308" spans="26:26" ht="21" x14ac:dyDescent="0.15">
      <c r="Z3308" s="222" ph="1"/>
    </row>
    <row r="3309" spans="26:26" ht="21" x14ac:dyDescent="0.15">
      <c r="Z3309" s="222" ph="1"/>
    </row>
    <row r="3310" spans="26:26" ht="21" x14ac:dyDescent="0.15">
      <c r="Z3310" s="222" ph="1"/>
    </row>
    <row r="3311" spans="26:26" ht="21" x14ac:dyDescent="0.15">
      <c r="Z3311" s="222" ph="1"/>
    </row>
    <row r="3312" spans="26:26" ht="21" x14ac:dyDescent="0.15">
      <c r="Z3312" s="222" ph="1"/>
    </row>
    <row r="3313" spans="26:26" ht="21" x14ac:dyDescent="0.15">
      <c r="Z3313" s="222" ph="1"/>
    </row>
    <row r="3314" spans="26:26" ht="21" x14ac:dyDescent="0.15">
      <c r="Z3314" s="222" ph="1"/>
    </row>
    <row r="3315" spans="26:26" ht="21" x14ac:dyDescent="0.15">
      <c r="Z3315" s="222" ph="1"/>
    </row>
    <row r="3316" spans="26:26" ht="21" x14ac:dyDescent="0.15">
      <c r="Z3316" s="222" ph="1"/>
    </row>
    <row r="3317" spans="26:26" ht="21" x14ac:dyDescent="0.15">
      <c r="Z3317" s="222" ph="1"/>
    </row>
    <row r="3318" spans="26:26" ht="21" x14ac:dyDescent="0.15">
      <c r="Z3318" s="222" ph="1"/>
    </row>
    <row r="3319" spans="26:26" ht="21" x14ac:dyDescent="0.15">
      <c r="Z3319" s="222" ph="1"/>
    </row>
    <row r="3320" spans="26:26" ht="21" x14ac:dyDescent="0.15">
      <c r="Z3320" s="222" ph="1"/>
    </row>
    <row r="3321" spans="26:26" ht="21" x14ac:dyDescent="0.15">
      <c r="Z3321" s="222" ph="1"/>
    </row>
    <row r="3322" spans="26:26" ht="21" x14ac:dyDescent="0.15">
      <c r="Z3322" s="222" ph="1"/>
    </row>
    <row r="3323" spans="26:26" ht="21" x14ac:dyDescent="0.15">
      <c r="Z3323" s="222" ph="1"/>
    </row>
    <row r="3324" spans="26:26" ht="21" x14ac:dyDescent="0.15">
      <c r="Z3324" s="222" ph="1"/>
    </row>
    <row r="3325" spans="26:26" ht="21" x14ac:dyDescent="0.15">
      <c r="Z3325" s="222" ph="1"/>
    </row>
    <row r="3326" spans="26:26" ht="21" x14ac:dyDescent="0.15">
      <c r="Z3326" s="222" ph="1"/>
    </row>
    <row r="3327" spans="26:26" ht="21" x14ac:dyDescent="0.15">
      <c r="Z3327" s="222" ph="1"/>
    </row>
    <row r="3328" spans="26:26" ht="21" x14ac:dyDescent="0.15">
      <c r="Z3328" s="222" ph="1"/>
    </row>
    <row r="3329" spans="26:26" ht="21" x14ac:dyDescent="0.15">
      <c r="Z3329" s="222" ph="1"/>
    </row>
    <row r="3330" spans="26:26" ht="21" x14ac:dyDescent="0.15">
      <c r="Z3330" s="222" ph="1"/>
    </row>
    <row r="3331" spans="26:26" ht="21" x14ac:dyDescent="0.15">
      <c r="Z3331" s="222" ph="1"/>
    </row>
    <row r="3332" spans="26:26" ht="21" x14ac:dyDescent="0.15">
      <c r="Z3332" s="222" ph="1"/>
    </row>
    <row r="3333" spans="26:26" ht="21" x14ac:dyDescent="0.15">
      <c r="Z3333" s="222" ph="1"/>
    </row>
    <row r="3334" spans="26:26" ht="21" x14ac:dyDescent="0.15">
      <c r="Z3334" s="222" ph="1"/>
    </row>
    <row r="3335" spans="26:26" ht="21" x14ac:dyDescent="0.15">
      <c r="Z3335" s="222" ph="1"/>
    </row>
    <row r="3336" spans="26:26" ht="21" x14ac:dyDescent="0.15">
      <c r="Z3336" s="222" ph="1"/>
    </row>
    <row r="3337" spans="26:26" ht="21" x14ac:dyDescent="0.15">
      <c r="Z3337" s="222" ph="1"/>
    </row>
    <row r="3338" spans="26:26" ht="21" x14ac:dyDescent="0.15">
      <c r="Z3338" s="222" ph="1"/>
    </row>
    <row r="3339" spans="26:26" ht="21" x14ac:dyDescent="0.15">
      <c r="Z3339" s="222" ph="1"/>
    </row>
    <row r="3340" spans="26:26" ht="21" x14ac:dyDescent="0.15">
      <c r="Z3340" s="222" ph="1"/>
    </row>
    <row r="3341" spans="26:26" ht="21" x14ac:dyDescent="0.15">
      <c r="Z3341" s="222" ph="1"/>
    </row>
    <row r="3342" spans="26:26" ht="21" x14ac:dyDescent="0.15">
      <c r="Z3342" s="222" ph="1"/>
    </row>
    <row r="3343" spans="26:26" ht="21" x14ac:dyDescent="0.15">
      <c r="Z3343" s="222" ph="1"/>
    </row>
    <row r="3344" spans="26:26" ht="21" x14ac:dyDescent="0.15">
      <c r="Z3344" s="222" ph="1"/>
    </row>
    <row r="3345" spans="26:26" ht="21" x14ac:dyDescent="0.15">
      <c r="Z3345" s="222" ph="1"/>
    </row>
    <row r="3346" spans="26:26" ht="21" x14ac:dyDescent="0.15">
      <c r="Z3346" s="222" ph="1"/>
    </row>
    <row r="3347" spans="26:26" ht="21" x14ac:dyDescent="0.15">
      <c r="Z3347" s="222" ph="1"/>
    </row>
    <row r="3348" spans="26:26" ht="21" x14ac:dyDescent="0.15">
      <c r="Z3348" s="222" ph="1"/>
    </row>
    <row r="3349" spans="26:26" ht="21" x14ac:dyDescent="0.15">
      <c r="Z3349" s="222" ph="1"/>
    </row>
    <row r="3350" spans="26:26" ht="21" x14ac:dyDescent="0.15">
      <c r="Z3350" s="222" ph="1"/>
    </row>
    <row r="3351" spans="26:26" ht="21" x14ac:dyDescent="0.15">
      <c r="Z3351" s="222" ph="1"/>
    </row>
    <row r="3352" spans="26:26" ht="21" x14ac:dyDescent="0.15">
      <c r="Z3352" s="222" ph="1"/>
    </row>
    <row r="3353" spans="26:26" ht="21" x14ac:dyDescent="0.15">
      <c r="Z3353" s="222" ph="1"/>
    </row>
    <row r="3354" spans="26:26" ht="21" x14ac:dyDescent="0.15">
      <c r="Z3354" s="222" ph="1"/>
    </row>
    <row r="3355" spans="26:26" ht="21" x14ac:dyDescent="0.15">
      <c r="Z3355" s="222" ph="1"/>
    </row>
    <row r="3356" spans="26:26" ht="21" x14ac:dyDescent="0.15">
      <c r="Z3356" s="222" ph="1"/>
    </row>
    <row r="3357" spans="26:26" ht="21" x14ac:dyDescent="0.15">
      <c r="Z3357" s="222" ph="1"/>
    </row>
    <row r="3358" spans="26:26" ht="21" x14ac:dyDescent="0.15">
      <c r="Z3358" s="222" ph="1"/>
    </row>
    <row r="3359" spans="26:26" ht="21" x14ac:dyDescent="0.15">
      <c r="Z3359" s="222" ph="1"/>
    </row>
    <row r="3360" spans="26:26" ht="21" x14ac:dyDescent="0.15">
      <c r="Z3360" s="222" ph="1"/>
    </row>
    <row r="3361" spans="26:26" ht="21" x14ac:dyDescent="0.15">
      <c r="Z3361" s="222" ph="1"/>
    </row>
    <row r="3362" spans="26:26" ht="21" x14ac:dyDescent="0.15">
      <c r="Z3362" s="222" ph="1"/>
    </row>
    <row r="3363" spans="26:26" ht="21" x14ac:dyDescent="0.15">
      <c r="Z3363" s="222" ph="1"/>
    </row>
    <row r="3364" spans="26:26" ht="21" x14ac:dyDescent="0.15">
      <c r="Z3364" s="222" ph="1"/>
    </row>
    <row r="3365" spans="26:26" ht="21" x14ac:dyDescent="0.15">
      <c r="Z3365" s="222" ph="1"/>
    </row>
    <row r="3366" spans="26:26" ht="21" x14ac:dyDescent="0.15">
      <c r="Z3366" s="222" ph="1"/>
    </row>
    <row r="3367" spans="26:26" ht="21" x14ac:dyDescent="0.15">
      <c r="Z3367" s="222" ph="1"/>
    </row>
    <row r="3368" spans="26:26" ht="21" x14ac:dyDescent="0.15">
      <c r="Z3368" s="222" ph="1"/>
    </row>
    <row r="3369" spans="26:26" ht="21" x14ac:dyDescent="0.15">
      <c r="Z3369" s="222" ph="1"/>
    </row>
    <row r="3370" spans="26:26" ht="21" x14ac:dyDescent="0.15">
      <c r="Z3370" s="222" ph="1"/>
    </row>
    <row r="3371" spans="26:26" ht="21" x14ac:dyDescent="0.15">
      <c r="Z3371" s="222" ph="1"/>
    </row>
    <row r="3372" spans="26:26" ht="21" x14ac:dyDescent="0.15">
      <c r="Z3372" s="222" ph="1"/>
    </row>
    <row r="3373" spans="26:26" ht="21" x14ac:dyDescent="0.15">
      <c r="Z3373" s="222" ph="1"/>
    </row>
    <row r="3374" spans="26:26" ht="21" x14ac:dyDescent="0.15">
      <c r="Z3374" s="222" ph="1"/>
    </row>
    <row r="3375" spans="26:26" ht="21" x14ac:dyDescent="0.15">
      <c r="Z3375" s="222" ph="1"/>
    </row>
    <row r="3376" spans="26:26" ht="21" x14ac:dyDescent="0.15">
      <c r="Z3376" s="222" ph="1"/>
    </row>
    <row r="3377" spans="26:26" ht="21" x14ac:dyDescent="0.15">
      <c r="Z3377" s="222" ph="1"/>
    </row>
    <row r="3378" spans="26:26" ht="21" x14ac:dyDescent="0.15">
      <c r="Z3378" s="222" ph="1"/>
    </row>
    <row r="3379" spans="26:26" ht="21" x14ac:dyDescent="0.15">
      <c r="Z3379" s="222" ph="1"/>
    </row>
    <row r="3380" spans="26:26" ht="21" x14ac:dyDescent="0.15">
      <c r="Z3380" s="222" ph="1"/>
    </row>
    <row r="3381" spans="26:26" ht="21" x14ac:dyDescent="0.15">
      <c r="Z3381" s="222" ph="1"/>
    </row>
    <row r="3382" spans="26:26" ht="21" x14ac:dyDescent="0.15">
      <c r="Z3382" s="222" ph="1"/>
    </row>
    <row r="3383" spans="26:26" ht="21" x14ac:dyDescent="0.15">
      <c r="Z3383" s="222" ph="1"/>
    </row>
    <row r="3384" spans="26:26" ht="21" x14ac:dyDescent="0.15">
      <c r="Z3384" s="222" ph="1"/>
    </row>
    <row r="3385" spans="26:26" ht="21" x14ac:dyDescent="0.15">
      <c r="Z3385" s="222" ph="1"/>
    </row>
    <row r="3386" spans="26:26" ht="21" x14ac:dyDescent="0.15">
      <c r="Z3386" s="222" ph="1"/>
    </row>
    <row r="3387" spans="26:26" ht="21" x14ac:dyDescent="0.15">
      <c r="Z3387" s="222" ph="1"/>
    </row>
    <row r="3388" spans="26:26" ht="21" x14ac:dyDescent="0.15">
      <c r="Z3388" s="222" ph="1"/>
    </row>
    <row r="3389" spans="26:26" ht="21" x14ac:dyDescent="0.15">
      <c r="Z3389" s="222" ph="1"/>
    </row>
    <row r="3390" spans="26:26" ht="21" x14ac:dyDescent="0.15">
      <c r="Z3390" s="222" ph="1"/>
    </row>
    <row r="3391" spans="26:26" ht="21" x14ac:dyDescent="0.15">
      <c r="Z3391" s="222" ph="1"/>
    </row>
    <row r="3392" spans="26:26" ht="21" x14ac:dyDescent="0.15">
      <c r="Z3392" s="222" ph="1"/>
    </row>
    <row r="3393" spans="26:26" ht="21" x14ac:dyDescent="0.15">
      <c r="Z3393" s="222" ph="1"/>
    </row>
    <row r="3394" spans="26:26" ht="21" x14ac:dyDescent="0.15">
      <c r="Z3394" s="222" ph="1"/>
    </row>
    <row r="3395" spans="26:26" ht="21" x14ac:dyDescent="0.15">
      <c r="Z3395" s="222" ph="1"/>
    </row>
    <row r="3396" spans="26:26" ht="21" x14ac:dyDescent="0.15">
      <c r="Z3396" s="222" ph="1"/>
    </row>
    <row r="3397" spans="26:26" ht="21" x14ac:dyDescent="0.15">
      <c r="Z3397" s="222" ph="1"/>
    </row>
    <row r="3398" spans="26:26" ht="21" x14ac:dyDescent="0.15">
      <c r="Z3398" s="222" ph="1"/>
    </row>
    <row r="3399" spans="26:26" ht="21" x14ac:dyDescent="0.15">
      <c r="Z3399" s="222" ph="1"/>
    </row>
    <row r="3400" spans="26:26" ht="21" x14ac:dyDescent="0.15">
      <c r="Z3400" s="222" ph="1"/>
    </row>
    <row r="3401" spans="26:26" ht="21" x14ac:dyDescent="0.15">
      <c r="Z3401" s="222" ph="1"/>
    </row>
    <row r="3402" spans="26:26" ht="21" x14ac:dyDescent="0.15">
      <c r="Z3402" s="222" ph="1"/>
    </row>
    <row r="3403" spans="26:26" ht="21" x14ac:dyDescent="0.15">
      <c r="Z3403" s="222" ph="1"/>
    </row>
    <row r="3404" spans="26:26" ht="21" x14ac:dyDescent="0.15">
      <c r="Z3404" s="222" ph="1"/>
    </row>
    <row r="3405" spans="26:26" ht="21" x14ac:dyDescent="0.15">
      <c r="Z3405" s="222" ph="1"/>
    </row>
    <row r="3406" spans="26:26" ht="21" x14ac:dyDescent="0.15">
      <c r="Z3406" s="222" ph="1"/>
    </row>
    <row r="3407" spans="26:26" ht="21" x14ac:dyDescent="0.15">
      <c r="Z3407" s="222" ph="1"/>
    </row>
    <row r="3408" spans="26:26" ht="21" x14ac:dyDescent="0.15">
      <c r="Z3408" s="222" ph="1"/>
    </row>
    <row r="3409" spans="26:26" ht="21" x14ac:dyDescent="0.15">
      <c r="Z3409" s="222" ph="1"/>
    </row>
    <row r="3410" spans="26:26" ht="21" x14ac:dyDescent="0.15">
      <c r="Z3410" s="222" ph="1"/>
    </row>
    <row r="3411" spans="26:26" ht="21" x14ac:dyDescent="0.15">
      <c r="Z3411" s="222" ph="1"/>
    </row>
    <row r="3412" spans="26:26" ht="21" x14ac:dyDescent="0.15">
      <c r="Z3412" s="222" ph="1"/>
    </row>
    <row r="3413" spans="26:26" ht="21" x14ac:dyDescent="0.15">
      <c r="Z3413" s="222" ph="1"/>
    </row>
    <row r="3414" spans="26:26" ht="21" x14ac:dyDescent="0.15">
      <c r="Z3414" s="222" ph="1"/>
    </row>
    <row r="3415" spans="26:26" ht="21" x14ac:dyDescent="0.15">
      <c r="Z3415" s="222" ph="1"/>
    </row>
    <row r="3416" spans="26:26" ht="21" x14ac:dyDescent="0.15">
      <c r="Z3416" s="222" ph="1"/>
    </row>
    <row r="3417" spans="26:26" ht="21" x14ac:dyDescent="0.15">
      <c r="Z3417" s="222" ph="1"/>
    </row>
    <row r="3418" spans="26:26" ht="21" x14ac:dyDescent="0.15">
      <c r="Z3418" s="222" ph="1"/>
    </row>
    <row r="3419" spans="26:26" ht="21" x14ac:dyDescent="0.15">
      <c r="Z3419" s="222" ph="1"/>
    </row>
    <row r="3420" spans="26:26" ht="21" x14ac:dyDescent="0.15">
      <c r="Z3420" s="222" ph="1"/>
    </row>
    <row r="3421" spans="26:26" ht="21" x14ac:dyDescent="0.15">
      <c r="Z3421" s="222" ph="1"/>
    </row>
    <row r="3422" spans="26:26" ht="21" x14ac:dyDescent="0.15">
      <c r="Z3422" s="222" ph="1"/>
    </row>
    <row r="3423" spans="26:26" ht="21" x14ac:dyDescent="0.15">
      <c r="Z3423" s="222" ph="1"/>
    </row>
    <row r="3424" spans="26:26" ht="21" x14ac:dyDescent="0.15">
      <c r="Z3424" s="222" ph="1"/>
    </row>
    <row r="3425" spans="26:26" ht="21" x14ac:dyDescent="0.15">
      <c r="Z3425" s="222" ph="1"/>
    </row>
    <row r="3426" spans="26:26" ht="21" x14ac:dyDescent="0.15">
      <c r="Z3426" s="222" ph="1"/>
    </row>
    <row r="3427" spans="26:26" ht="21" x14ac:dyDescent="0.15">
      <c r="Z3427" s="222" ph="1"/>
    </row>
    <row r="3428" spans="26:26" ht="21" x14ac:dyDescent="0.15">
      <c r="Z3428" s="222" ph="1"/>
    </row>
    <row r="3429" spans="26:26" ht="21" x14ac:dyDescent="0.15">
      <c r="Z3429" s="222" ph="1"/>
    </row>
    <row r="3430" spans="26:26" ht="21" x14ac:dyDescent="0.15">
      <c r="Z3430" s="222" ph="1"/>
    </row>
    <row r="3431" spans="26:26" ht="21" x14ac:dyDescent="0.15">
      <c r="Z3431" s="222" ph="1"/>
    </row>
    <row r="3432" spans="26:26" ht="21" x14ac:dyDescent="0.15">
      <c r="Z3432" s="222" ph="1"/>
    </row>
    <row r="3433" spans="26:26" ht="21" x14ac:dyDescent="0.15">
      <c r="Z3433" s="222" ph="1"/>
    </row>
    <row r="3434" spans="26:26" ht="21" x14ac:dyDescent="0.15">
      <c r="Z3434" s="222" ph="1"/>
    </row>
    <row r="3435" spans="26:26" ht="21" x14ac:dyDescent="0.15">
      <c r="Z3435" s="222" ph="1"/>
    </row>
    <row r="3436" spans="26:26" ht="21" x14ac:dyDescent="0.15">
      <c r="Z3436" s="222" ph="1"/>
    </row>
    <row r="3437" spans="26:26" ht="21" x14ac:dyDescent="0.15">
      <c r="Z3437" s="222" ph="1"/>
    </row>
    <row r="3438" spans="26:26" ht="21" x14ac:dyDescent="0.15">
      <c r="Z3438" s="222" ph="1"/>
    </row>
    <row r="3439" spans="26:26" ht="21" x14ac:dyDescent="0.15">
      <c r="Z3439" s="222" ph="1"/>
    </row>
    <row r="3440" spans="26:26" ht="21" x14ac:dyDescent="0.15">
      <c r="Z3440" s="222" ph="1"/>
    </row>
    <row r="3441" spans="26:26" ht="21" x14ac:dyDescent="0.15">
      <c r="Z3441" s="222" ph="1"/>
    </row>
    <row r="3442" spans="26:26" ht="21" x14ac:dyDescent="0.15">
      <c r="Z3442" s="222" ph="1"/>
    </row>
    <row r="3443" spans="26:26" ht="21" x14ac:dyDescent="0.15">
      <c r="Z3443" s="222" ph="1"/>
    </row>
    <row r="3444" spans="26:26" ht="21" x14ac:dyDescent="0.15">
      <c r="Z3444" s="222" ph="1"/>
    </row>
    <row r="3445" spans="26:26" ht="21" x14ac:dyDescent="0.15">
      <c r="Z3445" s="222" ph="1"/>
    </row>
    <row r="3446" spans="26:26" ht="21" x14ac:dyDescent="0.15">
      <c r="Z3446" s="222" ph="1"/>
    </row>
    <row r="3447" spans="26:26" ht="21" x14ac:dyDescent="0.15">
      <c r="Z3447" s="222" ph="1"/>
    </row>
    <row r="3448" spans="26:26" ht="21" x14ac:dyDescent="0.15">
      <c r="Z3448" s="222" ph="1"/>
    </row>
    <row r="3449" spans="26:26" ht="21" x14ac:dyDescent="0.15">
      <c r="Z3449" s="222" ph="1"/>
    </row>
    <row r="3450" spans="26:26" ht="21" x14ac:dyDescent="0.15">
      <c r="Z3450" s="222" ph="1"/>
    </row>
    <row r="3451" spans="26:26" ht="21" x14ac:dyDescent="0.15">
      <c r="Z3451" s="222" ph="1"/>
    </row>
    <row r="3452" spans="26:26" ht="21" x14ac:dyDescent="0.15">
      <c r="Z3452" s="222" ph="1"/>
    </row>
    <row r="3453" spans="26:26" ht="21" x14ac:dyDescent="0.15">
      <c r="Z3453" s="222" ph="1"/>
    </row>
    <row r="3454" spans="26:26" ht="21" x14ac:dyDescent="0.15">
      <c r="Z3454" s="222" ph="1"/>
    </row>
    <row r="3455" spans="26:26" ht="21" x14ac:dyDescent="0.15">
      <c r="Z3455" s="222" ph="1"/>
    </row>
    <row r="3456" spans="26:26" ht="21" x14ac:dyDescent="0.15">
      <c r="Z3456" s="222" ph="1"/>
    </row>
    <row r="3457" spans="26:26" ht="21" x14ac:dyDescent="0.15">
      <c r="Z3457" s="222" ph="1"/>
    </row>
    <row r="3458" spans="26:26" ht="21" x14ac:dyDescent="0.15">
      <c r="Z3458" s="222" ph="1"/>
    </row>
    <row r="3459" spans="26:26" ht="21" x14ac:dyDescent="0.15">
      <c r="Z3459" s="222" ph="1"/>
    </row>
    <row r="3460" spans="26:26" ht="21" x14ac:dyDescent="0.15">
      <c r="Z3460" s="222" ph="1"/>
    </row>
    <row r="3461" spans="26:26" ht="21" x14ac:dyDescent="0.15">
      <c r="Z3461" s="222" ph="1"/>
    </row>
    <row r="3462" spans="26:26" ht="21" x14ac:dyDescent="0.15">
      <c r="Z3462" s="222" ph="1"/>
    </row>
    <row r="3463" spans="26:26" ht="21" x14ac:dyDescent="0.15">
      <c r="Z3463" s="222" ph="1"/>
    </row>
    <row r="3464" spans="26:26" ht="21" x14ac:dyDescent="0.15">
      <c r="Z3464" s="222" ph="1"/>
    </row>
    <row r="3465" spans="26:26" ht="21" x14ac:dyDescent="0.15">
      <c r="Z3465" s="222" ph="1"/>
    </row>
    <row r="3466" spans="26:26" ht="21" x14ac:dyDescent="0.15">
      <c r="Z3466" s="222" ph="1"/>
    </row>
    <row r="3467" spans="26:26" ht="21" x14ac:dyDescent="0.15">
      <c r="Z3467" s="222" ph="1"/>
    </row>
    <row r="3468" spans="26:26" ht="21" x14ac:dyDescent="0.15">
      <c r="Z3468" s="222" ph="1"/>
    </row>
    <row r="3469" spans="26:26" ht="21" x14ac:dyDescent="0.15">
      <c r="Z3469" s="222" ph="1"/>
    </row>
    <row r="3470" spans="26:26" ht="21" x14ac:dyDescent="0.15">
      <c r="Z3470" s="222" ph="1"/>
    </row>
    <row r="3471" spans="26:26" ht="21" x14ac:dyDescent="0.15">
      <c r="Z3471" s="222" ph="1"/>
    </row>
    <row r="3472" spans="26:26" ht="21" x14ac:dyDescent="0.15">
      <c r="Z3472" s="222" ph="1"/>
    </row>
    <row r="3473" spans="26:26" ht="21" x14ac:dyDescent="0.15">
      <c r="Z3473" s="222" ph="1"/>
    </row>
    <row r="3474" spans="26:26" ht="21" x14ac:dyDescent="0.15">
      <c r="Z3474" s="222" ph="1"/>
    </row>
    <row r="3475" spans="26:26" ht="21" x14ac:dyDescent="0.15">
      <c r="Z3475" s="222" ph="1"/>
    </row>
    <row r="3476" spans="26:26" ht="21" x14ac:dyDescent="0.15">
      <c r="Z3476" s="222" ph="1"/>
    </row>
    <row r="3477" spans="26:26" ht="21" x14ac:dyDescent="0.15">
      <c r="Z3477" s="222" ph="1"/>
    </row>
    <row r="3478" spans="26:26" ht="21" x14ac:dyDescent="0.15">
      <c r="Z3478" s="222" ph="1"/>
    </row>
    <row r="3479" spans="26:26" ht="21" x14ac:dyDescent="0.15">
      <c r="Z3479" s="222" ph="1"/>
    </row>
    <row r="3480" spans="26:26" ht="21" x14ac:dyDescent="0.15">
      <c r="Z3480" s="222" ph="1"/>
    </row>
    <row r="3481" spans="26:26" ht="21" x14ac:dyDescent="0.15">
      <c r="Z3481" s="222" ph="1"/>
    </row>
    <row r="3482" spans="26:26" ht="21" x14ac:dyDescent="0.15">
      <c r="Z3482" s="222" ph="1"/>
    </row>
    <row r="3483" spans="26:26" ht="21" x14ac:dyDescent="0.15">
      <c r="Z3483" s="222" ph="1"/>
    </row>
    <row r="3484" spans="26:26" ht="21" x14ac:dyDescent="0.15">
      <c r="Z3484" s="222" ph="1"/>
    </row>
    <row r="3485" spans="26:26" ht="21" x14ac:dyDescent="0.15">
      <c r="Z3485" s="222" ph="1"/>
    </row>
    <row r="3486" spans="26:26" ht="21" x14ac:dyDescent="0.15">
      <c r="Z3486" s="222" ph="1"/>
    </row>
    <row r="3487" spans="26:26" ht="21" x14ac:dyDescent="0.15">
      <c r="Z3487" s="222" ph="1"/>
    </row>
    <row r="3488" spans="26:26" ht="21" x14ac:dyDescent="0.15">
      <c r="Z3488" s="222" ph="1"/>
    </row>
    <row r="3489" spans="26:26" ht="21" x14ac:dyDescent="0.15">
      <c r="Z3489" s="222" ph="1"/>
    </row>
    <row r="3490" spans="26:26" ht="21" x14ac:dyDescent="0.15">
      <c r="Z3490" s="222" ph="1"/>
    </row>
    <row r="3491" spans="26:26" ht="21" x14ac:dyDescent="0.15">
      <c r="Z3491" s="222" ph="1"/>
    </row>
    <row r="3492" spans="26:26" ht="21" x14ac:dyDescent="0.15">
      <c r="Z3492" s="222" ph="1"/>
    </row>
    <row r="3493" spans="26:26" ht="21" x14ac:dyDescent="0.15">
      <c r="Z3493" s="222" ph="1"/>
    </row>
    <row r="3494" spans="26:26" ht="21" x14ac:dyDescent="0.15">
      <c r="Z3494" s="222" ph="1"/>
    </row>
    <row r="3495" spans="26:26" ht="21" x14ac:dyDescent="0.15">
      <c r="Z3495" s="222" ph="1"/>
    </row>
    <row r="3496" spans="26:26" ht="21" x14ac:dyDescent="0.15">
      <c r="Z3496" s="222" ph="1"/>
    </row>
    <row r="3497" spans="26:26" ht="21" x14ac:dyDescent="0.15">
      <c r="Z3497" s="222" ph="1"/>
    </row>
    <row r="3498" spans="26:26" ht="21" x14ac:dyDescent="0.15">
      <c r="Z3498" s="222" ph="1"/>
    </row>
    <row r="3499" spans="26:26" ht="21" x14ac:dyDescent="0.15">
      <c r="Z3499" s="222" ph="1"/>
    </row>
    <row r="3500" spans="26:26" ht="21" x14ac:dyDescent="0.15">
      <c r="Z3500" s="222" ph="1"/>
    </row>
    <row r="3501" spans="26:26" ht="21" x14ac:dyDescent="0.15">
      <c r="Z3501" s="222" ph="1"/>
    </row>
    <row r="3502" spans="26:26" ht="21" x14ac:dyDescent="0.15">
      <c r="Z3502" s="222" ph="1"/>
    </row>
    <row r="3503" spans="26:26" ht="21" x14ac:dyDescent="0.15">
      <c r="Z3503" s="222" ph="1"/>
    </row>
    <row r="3504" spans="26:26" ht="21" x14ac:dyDescent="0.15">
      <c r="Z3504" s="222" ph="1"/>
    </row>
    <row r="3505" spans="26:26" ht="21" x14ac:dyDescent="0.15">
      <c r="Z3505" s="222" ph="1"/>
    </row>
    <row r="3506" spans="26:26" ht="21" x14ac:dyDescent="0.15">
      <c r="Z3506" s="222" ph="1"/>
    </row>
    <row r="3507" spans="26:26" ht="21" x14ac:dyDescent="0.15">
      <c r="Z3507" s="222" ph="1"/>
    </row>
    <row r="3508" spans="26:26" ht="21" x14ac:dyDescent="0.15">
      <c r="Z3508" s="222" ph="1"/>
    </row>
    <row r="3509" spans="26:26" ht="21" x14ac:dyDescent="0.15">
      <c r="Z3509" s="222" ph="1"/>
    </row>
    <row r="3510" spans="26:26" ht="21" x14ac:dyDescent="0.15">
      <c r="Z3510" s="222" ph="1"/>
    </row>
    <row r="3511" spans="26:26" ht="21" x14ac:dyDescent="0.15">
      <c r="Z3511" s="222" ph="1"/>
    </row>
    <row r="3512" spans="26:26" ht="21" x14ac:dyDescent="0.15">
      <c r="Z3512" s="222" ph="1"/>
    </row>
    <row r="3513" spans="26:26" ht="21" x14ac:dyDescent="0.15">
      <c r="Z3513" s="222" ph="1"/>
    </row>
    <row r="3514" spans="26:26" ht="21" x14ac:dyDescent="0.15">
      <c r="Z3514" s="222" ph="1"/>
    </row>
    <row r="3515" spans="26:26" ht="21" x14ac:dyDescent="0.15">
      <c r="Z3515" s="222" ph="1"/>
    </row>
    <row r="3516" spans="26:26" ht="21" x14ac:dyDescent="0.15">
      <c r="Z3516" s="222" ph="1"/>
    </row>
    <row r="3517" spans="26:26" ht="21" x14ac:dyDescent="0.15">
      <c r="Z3517" s="222" ph="1"/>
    </row>
    <row r="3518" spans="26:26" ht="21" x14ac:dyDescent="0.15">
      <c r="Z3518" s="222" ph="1"/>
    </row>
    <row r="3519" spans="26:26" ht="21" x14ac:dyDescent="0.15">
      <c r="Z3519" s="222" ph="1"/>
    </row>
    <row r="3520" spans="26:26" ht="21" x14ac:dyDescent="0.15">
      <c r="Z3520" s="222" ph="1"/>
    </row>
    <row r="3521" spans="26:26" ht="21" x14ac:dyDescent="0.15">
      <c r="Z3521" s="222" ph="1"/>
    </row>
    <row r="3522" spans="26:26" ht="21" x14ac:dyDescent="0.15">
      <c r="Z3522" s="222" ph="1"/>
    </row>
    <row r="3523" spans="26:26" ht="21" x14ac:dyDescent="0.15">
      <c r="Z3523" s="222" ph="1"/>
    </row>
    <row r="3524" spans="26:26" ht="21" x14ac:dyDescent="0.15">
      <c r="Z3524" s="222" ph="1"/>
    </row>
    <row r="3525" spans="26:26" ht="21" x14ac:dyDescent="0.15">
      <c r="Z3525" s="222" ph="1"/>
    </row>
    <row r="3526" spans="26:26" ht="21" x14ac:dyDescent="0.15">
      <c r="Z3526" s="222" ph="1"/>
    </row>
    <row r="3527" spans="26:26" ht="21" x14ac:dyDescent="0.15">
      <c r="Z3527" s="222" ph="1"/>
    </row>
    <row r="3528" spans="26:26" ht="21" x14ac:dyDescent="0.15">
      <c r="Z3528" s="222" ph="1"/>
    </row>
    <row r="3529" spans="26:26" ht="21" x14ac:dyDescent="0.15">
      <c r="Z3529" s="222" ph="1"/>
    </row>
    <row r="3530" spans="26:26" ht="21" x14ac:dyDescent="0.15">
      <c r="Z3530" s="222" ph="1"/>
    </row>
    <row r="3531" spans="26:26" ht="21" x14ac:dyDescent="0.15">
      <c r="Z3531" s="222" ph="1"/>
    </row>
    <row r="3532" spans="26:26" ht="21" x14ac:dyDescent="0.15">
      <c r="Z3532" s="222" ph="1"/>
    </row>
    <row r="3533" spans="26:26" ht="21" x14ac:dyDescent="0.15">
      <c r="Z3533" s="222" ph="1"/>
    </row>
    <row r="3534" spans="26:26" ht="21" x14ac:dyDescent="0.15">
      <c r="Z3534" s="222" ph="1"/>
    </row>
    <row r="3535" spans="26:26" ht="21" x14ac:dyDescent="0.15">
      <c r="Z3535" s="222" ph="1"/>
    </row>
    <row r="3536" spans="26:26" ht="21" x14ac:dyDescent="0.15">
      <c r="Z3536" s="222" ph="1"/>
    </row>
    <row r="3537" spans="26:26" ht="21" x14ac:dyDescent="0.15">
      <c r="Z3537" s="222" ph="1"/>
    </row>
    <row r="3538" spans="26:26" ht="21" x14ac:dyDescent="0.15">
      <c r="Z3538" s="222" ph="1"/>
    </row>
    <row r="3539" spans="26:26" ht="21" x14ac:dyDescent="0.15">
      <c r="Z3539" s="222" ph="1"/>
    </row>
    <row r="3540" spans="26:26" ht="21" x14ac:dyDescent="0.15">
      <c r="Z3540" s="222" ph="1"/>
    </row>
    <row r="3541" spans="26:26" ht="21" x14ac:dyDescent="0.15">
      <c r="Z3541" s="222" ph="1"/>
    </row>
    <row r="3542" spans="26:26" ht="21" x14ac:dyDescent="0.15">
      <c r="Z3542" s="222" ph="1"/>
    </row>
    <row r="3543" spans="26:26" ht="21" x14ac:dyDescent="0.15">
      <c r="Z3543" s="222" ph="1"/>
    </row>
    <row r="3544" spans="26:26" ht="21" x14ac:dyDescent="0.15">
      <c r="Z3544" s="222" ph="1"/>
    </row>
    <row r="3545" spans="26:26" ht="21" x14ac:dyDescent="0.15">
      <c r="Z3545" s="222" ph="1"/>
    </row>
    <row r="3546" spans="26:26" ht="21" x14ac:dyDescent="0.15">
      <c r="Z3546" s="222" ph="1"/>
    </row>
    <row r="3547" spans="26:26" ht="21" x14ac:dyDescent="0.15">
      <c r="Z3547" s="222" ph="1"/>
    </row>
    <row r="3548" spans="26:26" ht="21" x14ac:dyDescent="0.15">
      <c r="Z3548" s="222" ph="1"/>
    </row>
    <row r="3549" spans="26:26" ht="21" x14ac:dyDescent="0.15">
      <c r="Z3549" s="222" ph="1"/>
    </row>
    <row r="3550" spans="26:26" ht="21" x14ac:dyDescent="0.15">
      <c r="Z3550" s="222" ph="1"/>
    </row>
    <row r="3551" spans="26:26" ht="21" x14ac:dyDescent="0.15">
      <c r="Z3551" s="222" ph="1"/>
    </row>
    <row r="3552" spans="26:26" ht="21" x14ac:dyDescent="0.15">
      <c r="Z3552" s="222" ph="1"/>
    </row>
    <row r="3553" spans="26:26" ht="21" x14ac:dyDescent="0.15">
      <c r="Z3553" s="222" ph="1"/>
    </row>
    <row r="3554" spans="26:26" ht="21" x14ac:dyDescent="0.15">
      <c r="Z3554" s="222" ph="1"/>
    </row>
    <row r="3555" spans="26:26" ht="21" x14ac:dyDescent="0.15">
      <c r="Z3555" s="222" ph="1"/>
    </row>
    <row r="3556" spans="26:26" ht="21" x14ac:dyDescent="0.15">
      <c r="Z3556" s="222" ph="1"/>
    </row>
    <row r="3557" spans="26:26" ht="21" x14ac:dyDescent="0.15">
      <c r="Z3557" s="222" ph="1"/>
    </row>
    <row r="3558" spans="26:26" ht="21" x14ac:dyDescent="0.15">
      <c r="Z3558" s="222" ph="1"/>
    </row>
    <row r="3559" spans="26:26" ht="21" x14ac:dyDescent="0.15">
      <c r="Z3559" s="222" ph="1"/>
    </row>
    <row r="3560" spans="26:26" ht="21" x14ac:dyDescent="0.15">
      <c r="Z3560" s="222" ph="1"/>
    </row>
    <row r="3561" spans="26:26" ht="21" x14ac:dyDescent="0.15">
      <c r="Z3561" s="222" ph="1"/>
    </row>
    <row r="3562" spans="26:26" ht="21" x14ac:dyDescent="0.15">
      <c r="Z3562" s="222" ph="1"/>
    </row>
    <row r="3563" spans="26:26" ht="21" x14ac:dyDescent="0.15">
      <c r="Z3563" s="222" ph="1"/>
    </row>
    <row r="3564" spans="26:26" ht="21" x14ac:dyDescent="0.15">
      <c r="Z3564" s="222" ph="1"/>
    </row>
    <row r="3565" spans="26:26" ht="21" x14ac:dyDescent="0.15">
      <c r="Z3565" s="222" ph="1"/>
    </row>
    <row r="3566" spans="26:26" ht="21" x14ac:dyDescent="0.15">
      <c r="Z3566" s="222" ph="1"/>
    </row>
    <row r="3567" spans="26:26" ht="21" x14ac:dyDescent="0.15">
      <c r="Z3567" s="222" ph="1"/>
    </row>
    <row r="3568" spans="26:26" ht="21" x14ac:dyDescent="0.15">
      <c r="Z3568" s="222" ph="1"/>
    </row>
    <row r="3569" spans="26:26" ht="21" x14ac:dyDescent="0.15">
      <c r="Z3569" s="222" ph="1"/>
    </row>
    <row r="3570" spans="26:26" ht="21" x14ac:dyDescent="0.15">
      <c r="Z3570" s="222" ph="1"/>
    </row>
    <row r="3571" spans="26:26" ht="21" x14ac:dyDescent="0.15">
      <c r="Z3571" s="222" ph="1"/>
    </row>
    <row r="3572" spans="26:26" ht="21" x14ac:dyDescent="0.15">
      <c r="Z3572" s="222" ph="1"/>
    </row>
    <row r="3573" spans="26:26" ht="21" x14ac:dyDescent="0.15">
      <c r="Z3573" s="222" ph="1"/>
    </row>
    <row r="3574" spans="26:26" ht="21" x14ac:dyDescent="0.15">
      <c r="Z3574" s="222" ph="1"/>
    </row>
    <row r="3575" spans="26:26" ht="21" x14ac:dyDescent="0.15">
      <c r="Z3575" s="222" ph="1"/>
    </row>
    <row r="3576" spans="26:26" ht="21" x14ac:dyDescent="0.15">
      <c r="Z3576" s="222" ph="1"/>
    </row>
    <row r="3577" spans="26:26" ht="21" x14ac:dyDescent="0.15">
      <c r="Z3577" s="222" ph="1"/>
    </row>
    <row r="3578" spans="26:26" ht="21" x14ac:dyDescent="0.15">
      <c r="Z3578" s="222" ph="1"/>
    </row>
    <row r="3579" spans="26:26" ht="21" x14ac:dyDescent="0.15">
      <c r="Z3579" s="222" ph="1"/>
    </row>
    <row r="3580" spans="26:26" ht="21" x14ac:dyDescent="0.15">
      <c r="Z3580" s="222" ph="1"/>
    </row>
    <row r="3581" spans="26:26" ht="21" x14ac:dyDescent="0.15">
      <c r="Z3581" s="222" ph="1"/>
    </row>
    <row r="3582" spans="26:26" ht="21" x14ac:dyDescent="0.15">
      <c r="Z3582" s="222" ph="1"/>
    </row>
    <row r="3583" spans="26:26" ht="21" x14ac:dyDescent="0.15">
      <c r="Z3583" s="222" ph="1"/>
    </row>
    <row r="3584" spans="26:26" ht="21" x14ac:dyDescent="0.15">
      <c r="Z3584" s="222" ph="1"/>
    </row>
    <row r="3585" spans="26:26" ht="21" x14ac:dyDescent="0.15">
      <c r="Z3585" s="222" ph="1"/>
    </row>
    <row r="3586" spans="26:26" ht="21" x14ac:dyDescent="0.15">
      <c r="Z3586" s="222" ph="1"/>
    </row>
    <row r="3587" spans="26:26" ht="21" x14ac:dyDescent="0.15">
      <c r="Z3587" s="222" ph="1"/>
    </row>
    <row r="3588" spans="26:26" ht="21" x14ac:dyDescent="0.15">
      <c r="Z3588" s="222" ph="1"/>
    </row>
    <row r="3589" spans="26:26" ht="21" x14ac:dyDescent="0.15">
      <c r="Z3589" s="222" ph="1"/>
    </row>
    <row r="3590" spans="26:26" ht="21" x14ac:dyDescent="0.15">
      <c r="Z3590" s="222" ph="1"/>
    </row>
    <row r="3591" spans="26:26" ht="21" x14ac:dyDescent="0.15">
      <c r="Z3591" s="222" ph="1"/>
    </row>
    <row r="3592" spans="26:26" ht="21" x14ac:dyDescent="0.15">
      <c r="Z3592" s="222" ph="1"/>
    </row>
    <row r="3593" spans="26:26" ht="21" x14ac:dyDescent="0.15">
      <c r="Z3593" s="222" ph="1"/>
    </row>
    <row r="3594" spans="26:26" ht="21" x14ac:dyDescent="0.15">
      <c r="Z3594" s="222" ph="1"/>
    </row>
    <row r="3595" spans="26:26" ht="21" x14ac:dyDescent="0.15">
      <c r="Z3595" s="222" ph="1"/>
    </row>
    <row r="3596" spans="26:26" ht="21" x14ac:dyDescent="0.15">
      <c r="Z3596" s="222" ph="1"/>
    </row>
    <row r="3597" spans="26:26" ht="21" x14ac:dyDescent="0.15">
      <c r="Z3597" s="222" ph="1"/>
    </row>
    <row r="3598" spans="26:26" ht="21" x14ac:dyDescent="0.15">
      <c r="Z3598" s="222" ph="1"/>
    </row>
    <row r="3599" spans="26:26" ht="21" x14ac:dyDescent="0.15">
      <c r="Z3599" s="222" ph="1"/>
    </row>
    <row r="3600" spans="26:26" ht="21" x14ac:dyDescent="0.15">
      <c r="Z3600" s="222" ph="1"/>
    </row>
    <row r="3601" spans="26:26" ht="21" x14ac:dyDescent="0.15">
      <c r="Z3601" s="222" ph="1"/>
    </row>
    <row r="3602" spans="26:26" ht="21" x14ac:dyDescent="0.15">
      <c r="Z3602" s="222" ph="1"/>
    </row>
    <row r="3603" spans="26:26" ht="21" x14ac:dyDescent="0.15">
      <c r="Z3603" s="222" ph="1"/>
    </row>
    <row r="3604" spans="26:26" ht="21" x14ac:dyDescent="0.15">
      <c r="Z3604" s="222" ph="1"/>
    </row>
    <row r="3605" spans="26:26" ht="21" x14ac:dyDescent="0.15">
      <c r="Z3605" s="222" ph="1"/>
    </row>
    <row r="3606" spans="26:26" ht="21" x14ac:dyDescent="0.15">
      <c r="Z3606" s="222" ph="1"/>
    </row>
    <row r="3607" spans="26:26" ht="21" x14ac:dyDescent="0.15">
      <c r="Z3607" s="222" ph="1"/>
    </row>
    <row r="3608" spans="26:26" ht="21" x14ac:dyDescent="0.15">
      <c r="Z3608" s="222" ph="1"/>
    </row>
    <row r="3609" spans="26:26" ht="21" x14ac:dyDescent="0.15">
      <c r="Z3609" s="222" ph="1"/>
    </row>
    <row r="3610" spans="26:26" ht="21" x14ac:dyDescent="0.15">
      <c r="Z3610" s="222" ph="1"/>
    </row>
    <row r="3611" spans="26:26" ht="21" x14ac:dyDescent="0.15">
      <c r="Z3611" s="222" ph="1"/>
    </row>
    <row r="3612" spans="26:26" ht="21" x14ac:dyDescent="0.15">
      <c r="Z3612" s="222" ph="1"/>
    </row>
    <row r="3613" spans="26:26" ht="21" x14ac:dyDescent="0.15">
      <c r="Z3613" s="222" ph="1"/>
    </row>
    <row r="3614" spans="26:26" ht="21" x14ac:dyDescent="0.15">
      <c r="Z3614" s="222" ph="1"/>
    </row>
    <row r="3615" spans="26:26" ht="21" x14ac:dyDescent="0.15">
      <c r="Z3615" s="222" ph="1"/>
    </row>
    <row r="3616" spans="26:26" ht="21" x14ac:dyDescent="0.15">
      <c r="Z3616" s="222" ph="1"/>
    </row>
    <row r="3617" spans="26:26" ht="21" x14ac:dyDescent="0.15">
      <c r="Z3617" s="222" ph="1"/>
    </row>
    <row r="3618" spans="26:26" ht="21" x14ac:dyDescent="0.15">
      <c r="Z3618" s="222" ph="1"/>
    </row>
    <row r="3619" spans="26:26" ht="21" x14ac:dyDescent="0.15">
      <c r="Z3619" s="222" ph="1"/>
    </row>
    <row r="3620" spans="26:26" ht="21" x14ac:dyDescent="0.15">
      <c r="Z3620" s="222" ph="1"/>
    </row>
    <row r="3621" spans="26:26" ht="21" x14ac:dyDescent="0.15">
      <c r="Z3621" s="222" ph="1"/>
    </row>
    <row r="3622" spans="26:26" ht="21" x14ac:dyDescent="0.15">
      <c r="Z3622" s="222" ph="1"/>
    </row>
    <row r="3623" spans="26:26" ht="21" x14ac:dyDescent="0.15">
      <c r="Z3623" s="222" ph="1"/>
    </row>
    <row r="3624" spans="26:26" ht="21" x14ac:dyDescent="0.15">
      <c r="Z3624" s="222" ph="1"/>
    </row>
    <row r="3625" spans="26:26" ht="21" x14ac:dyDescent="0.15">
      <c r="Z3625" s="222" ph="1"/>
    </row>
    <row r="3626" spans="26:26" ht="21" x14ac:dyDescent="0.15">
      <c r="Z3626" s="222" ph="1"/>
    </row>
    <row r="3627" spans="26:26" ht="21" x14ac:dyDescent="0.15">
      <c r="Z3627" s="222" ph="1"/>
    </row>
    <row r="3628" spans="26:26" ht="21" x14ac:dyDescent="0.15">
      <c r="Z3628" s="222" ph="1"/>
    </row>
    <row r="3629" spans="26:26" ht="21" x14ac:dyDescent="0.15">
      <c r="Z3629" s="222" ph="1"/>
    </row>
    <row r="3630" spans="26:26" ht="21" x14ac:dyDescent="0.15">
      <c r="Z3630" s="222" ph="1"/>
    </row>
    <row r="3631" spans="26:26" ht="21" x14ac:dyDescent="0.15">
      <c r="Z3631" s="222" ph="1"/>
    </row>
    <row r="3632" spans="26:26" ht="21" x14ac:dyDescent="0.15">
      <c r="Z3632" s="222" ph="1"/>
    </row>
    <row r="3633" spans="26:26" ht="21" x14ac:dyDescent="0.15">
      <c r="Z3633" s="222" ph="1"/>
    </row>
    <row r="3634" spans="26:26" ht="21" x14ac:dyDescent="0.15">
      <c r="Z3634" s="222" ph="1"/>
    </row>
    <row r="3635" spans="26:26" ht="21" x14ac:dyDescent="0.15">
      <c r="Z3635" s="222" ph="1"/>
    </row>
    <row r="3636" spans="26:26" ht="21" x14ac:dyDescent="0.15">
      <c r="Z3636" s="222" ph="1"/>
    </row>
    <row r="3637" spans="26:26" ht="21" x14ac:dyDescent="0.15">
      <c r="Z3637" s="222" ph="1"/>
    </row>
    <row r="3638" spans="26:26" ht="21" x14ac:dyDescent="0.15">
      <c r="Z3638" s="222" ph="1"/>
    </row>
    <row r="3639" spans="26:26" ht="21" x14ac:dyDescent="0.15">
      <c r="Z3639" s="222" ph="1"/>
    </row>
    <row r="3640" spans="26:26" ht="21" x14ac:dyDescent="0.15">
      <c r="Z3640" s="222" ph="1"/>
    </row>
    <row r="3641" spans="26:26" ht="21" x14ac:dyDescent="0.15">
      <c r="Z3641" s="222" ph="1"/>
    </row>
    <row r="3642" spans="26:26" ht="21" x14ac:dyDescent="0.15">
      <c r="Z3642" s="222" ph="1"/>
    </row>
    <row r="3643" spans="26:26" ht="21" x14ac:dyDescent="0.15">
      <c r="Z3643" s="222" ph="1"/>
    </row>
    <row r="3644" spans="26:26" ht="21" x14ac:dyDescent="0.15">
      <c r="Z3644" s="222" ph="1"/>
    </row>
    <row r="3645" spans="26:26" ht="21" x14ac:dyDescent="0.15">
      <c r="Z3645" s="222" ph="1"/>
    </row>
    <row r="3646" spans="26:26" ht="21" x14ac:dyDescent="0.15">
      <c r="Z3646" s="222" ph="1"/>
    </row>
    <row r="3647" spans="26:26" ht="21" x14ac:dyDescent="0.15">
      <c r="Z3647" s="222" ph="1"/>
    </row>
    <row r="3648" spans="26:26" ht="21" x14ac:dyDescent="0.15">
      <c r="Z3648" s="222" ph="1"/>
    </row>
    <row r="3649" spans="26:26" ht="21" x14ac:dyDescent="0.15">
      <c r="Z3649" s="222" ph="1"/>
    </row>
    <row r="3650" spans="26:26" ht="21" x14ac:dyDescent="0.15">
      <c r="Z3650" s="222" ph="1"/>
    </row>
    <row r="3651" spans="26:26" ht="21" x14ac:dyDescent="0.15">
      <c r="Z3651" s="222" ph="1"/>
    </row>
    <row r="3652" spans="26:26" ht="21" x14ac:dyDescent="0.15">
      <c r="Z3652" s="222" ph="1"/>
    </row>
    <row r="3653" spans="26:26" ht="21" x14ac:dyDescent="0.15">
      <c r="Z3653" s="222" ph="1"/>
    </row>
    <row r="3654" spans="26:26" ht="21" x14ac:dyDescent="0.15">
      <c r="Z3654" s="222" ph="1"/>
    </row>
    <row r="3655" spans="26:26" ht="21" x14ac:dyDescent="0.15">
      <c r="Z3655" s="222" ph="1"/>
    </row>
    <row r="3656" spans="26:26" ht="21" x14ac:dyDescent="0.15">
      <c r="Z3656" s="222" ph="1"/>
    </row>
    <row r="3657" spans="26:26" ht="21" x14ac:dyDescent="0.15">
      <c r="Z3657" s="222" ph="1"/>
    </row>
    <row r="3658" spans="26:26" ht="21" x14ac:dyDescent="0.15">
      <c r="Z3658" s="222" ph="1"/>
    </row>
    <row r="3659" spans="26:26" ht="21" x14ac:dyDescent="0.15">
      <c r="Z3659" s="222" ph="1"/>
    </row>
    <row r="3660" spans="26:26" ht="21" x14ac:dyDescent="0.15">
      <c r="Z3660" s="222" ph="1"/>
    </row>
    <row r="3661" spans="26:26" ht="21" x14ac:dyDescent="0.15">
      <c r="Z3661" s="222" ph="1"/>
    </row>
    <row r="3662" spans="26:26" ht="21" x14ac:dyDescent="0.15">
      <c r="Z3662" s="222" ph="1"/>
    </row>
    <row r="3663" spans="26:26" ht="21" x14ac:dyDescent="0.15">
      <c r="Z3663" s="222" ph="1"/>
    </row>
    <row r="3664" spans="26:26" ht="21" x14ac:dyDescent="0.15">
      <c r="Z3664" s="222" ph="1"/>
    </row>
    <row r="3665" spans="26:26" ht="21" x14ac:dyDescent="0.15">
      <c r="Z3665" s="222" ph="1"/>
    </row>
    <row r="3666" spans="26:26" ht="21" x14ac:dyDescent="0.15">
      <c r="Z3666" s="222" ph="1"/>
    </row>
    <row r="3667" spans="26:26" ht="21" x14ac:dyDescent="0.15">
      <c r="Z3667" s="222" ph="1"/>
    </row>
    <row r="3668" spans="26:26" ht="21" x14ac:dyDescent="0.15">
      <c r="Z3668" s="222" ph="1"/>
    </row>
    <row r="3669" spans="26:26" ht="21" x14ac:dyDescent="0.15">
      <c r="Z3669" s="222" ph="1"/>
    </row>
    <row r="3670" spans="26:26" ht="21" x14ac:dyDescent="0.15">
      <c r="Z3670" s="222" ph="1"/>
    </row>
    <row r="3671" spans="26:26" ht="21" x14ac:dyDescent="0.15">
      <c r="Z3671" s="222" ph="1"/>
    </row>
    <row r="3672" spans="26:26" ht="21" x14ac:dyDescent="0.15">
      <c r="Z3672" s="222" ph="1"/>
    </row>
    <row r="3673" spans="26:26" ht="21" x14ac:dyDescent="0.15">
      <c r="Z3673" s="222" ph="1"/>
    </row>
    <row r="3674" spans="26:26" ht="21" x14ac:dyDescent="0.15">
      <c r="Z3674" s="222" ph="1"/>
    </row>
    <row r="3675" spans="26:26" ht="21" x14ac:dyDescent="0.15">
      <c r="Z3675" s="222" ph="1"/>
    </row>
    <row r="3676" spans="26:26" ht="21" x14ac:dyDescent="0.15">
      <c r="Z3676" s="222" ph="1"/>
    </row>
    <row r="3677" spans="26:26" ht="21" x14ac:dyDescent="0.15">
      <c r="Z3677" s="222" ph="1"/>
    </row>
    <row r="3678" spans="26:26" ht="21" x14ac:dyDescent="0.15">
      <c r="Z3678" s="222" ph="1"/>
    </row>
    <row r="3679" spans="26:26" ht="21" x14ac:dyDescent="0.15">
      <c r="Z3679" s="222" ph="1"/>
    </row>
    <row r="3680" spans="26:26" ht="21" x14ac:dyDescent="0.15">
      <c r="Z3680" s="222" ph="1"/>
    </row>
    <row r="3681" spans="26:26" ht="21" x14ac:dyDescent="0.15">
      <c r="Z3681" s="222" ph="1"/>
    </row>
    <row r="3682" spans="26:26" ht="21" x14ac:dyDescent="0.15">
      <c r="Z3682" s="222" ph="1"/>
    </row>
    <row r="3683" spans="26:26" ht="21" x14ac:dyDescent="0.15">
      <c r="Z3683" s="222" ph="1"/>
    </row>
    <row r="3684" spans="26:26" ht="21" x14ac:dyDescent="0.15">
      <c r="Z3684" s="222" ph="1"/>
    </row>
    <row r="3685" spans="26:26" ht="21" x14ac:dyDescent="0.15">
      <c r="Z3685" s="222" ph="1"/>
    </row>
    <row r="3686" spans="26:26" ht="21" x14ac:dyDescent="0.15">
      <c r="Z3686" s="222" ph="1"/>
    </row>
    <row r="3687" spans="26:26" ht="21" x14ac:dyDescent="0.15">
      <c r="Z3687" s="222" ph="1"/>
    </row>
    <row r="3688" spans="26:26" ht="21" x14ac:dyDescent="0.15">
      <c r="Z3688" s="222" ph="1"/>
    </row>
    <row r="3689" spans="26:26" ht="21" x14ac:dyDescent="0.15">
      <c r="Z3689" s="222" ph="1"/>
    </row>
    <row r="3690" spans="26:26" ht="21" x14ac:dyDescent="0.15">
      <c r="Z3690" s="222" ph="1"/>
    </row>
    <row r="3691" spans="26:26" ht="21" x14ac:dyDescent="0.15">
      <c r="Z3691" s="222" ph="1"/>
    </row>
    <row r="3692" spans="26:26" ht="21" x14ac:dyDescent="0.15">
      <c r="Z3692" s="222" ph="1"/>
    </row>
    <row r="3693" spans="26:26" ht="21" x14ac:dyDescent="0.15">
      <c r="Z3693" s="222" ph="1"/>
    </row>
    <row r="3694" spans="26:26" ht="21" x14ac:dyDescent="0.15">
      <c r="Z3694" s="222" ph="1"/>
    </row>
    <row r="3695" spans="26:26" ht="21" x14ac:dyDescent="0.15">
      <c r="Z3695" s="222" ph="1"/>
    </row>
    <row r="3696" spans="26:26" ht="21" x14ac:dyDescent="0.15">
      <c r="Z3696" s="222" ph="1"/>
    </row>
    <row r="3697" spans="26:26" ht="21" x14ac:dyDescent="0.15">
      <c r="Z3697" s="222" ph="1"/>
    </row>
    <row r="3698" spans="26:26" ht="21" x14ac:dyDescent="0.15">
      <c r="Z3698" s="222" ph="1"/>
    </row>
    <row r="3699" spans="26:26" ht="21" x14ac:dyDescent="0.15">
      <c r="Z3699" s="222" ph="1"/>
    </row>
    <row r="3700" spans="26:26" ht="21" x14ac:dyDescent="0.15">
      <c r="Z3700" s="222" ph="1"/>
    </row>
    <row r="3701" spans="26:26" ht="21" x14ac:dyDescent="0.15">
      <c r="Z3701" s="222" ph="1"/>
    </row>
    <row r="3702" spans="26:26" ht="21" x14ac:dyDescent="0.15">
      <c r="Z3702" s="222" ph="1"/>
    </row>
    <row r="3703" spans="26:26" ht="21" x14ac:dyDescent="0.15">
      <c r="Z3703" s="222" ph="1"/>
    </row>
    <row r="3704" spans="26:26" ht="21" x14ac:dyDescent="0.15">
      <c r="Z3704" s="222" ph="1"/>
    </row>
    <row r="3705" spans="26:26" ht="21" x14ac:dyDescent="0.15">
      <c r="Z3705" s="222" ph="1"/>
    </row>
    <row r="3706" spans="26:26" ht="21" x14ac:dyDescent="0.15">
      <c r="Z3706" s="222" ph="1"/>
    </row>
    <row r="3707" spans="26:26" ht="21" x14ac:dyDescent="0.15">
      <c r="Z3707" s="222" ph="1"/>
    </row>
    <row r="3708" spans="26:26" ht="21" x14ac:dyDescent="0.15">
      <c r="Z3708" s="222" ph="1"/>
    </row>
    <row r="3709" spans="26:26" ht="21" x14ac:dyDescent="0.15">
      <c r="Z3709" s="222" ph="1"/>
    </row>
    <row r="3710" spans="26:26" ht="21" x14ac:dyDescent="0.15">
      <c r="Z3710" s="222" ph="1"/>
    </row>
    <row r="3711" spans="26:26" ht="21" x14ac:dyDescent="0.15">
      <c r="Z3711" s="222" ph="1"/>
    </row>
    <row r="3712" spans="26:26" ht="21" x14ac:dyDescent="0.15">
      <c r="Z3712" s="222" ph="1"/>
    </row>
    <row r="3713" spans="26:26" ht="21" x14ac:dyDescent="0.15">
      <c r="Z3713" s="222" ph="1"/>
    </row>
    <row r="3714" spans="26:26" ht="21" x14ac:dyDescent="0.15">
      <c r="Z3714" s="222" ph="1"/>
    </row>
    <row r="3715" spans="26:26" ht="21" x14ac:dyDescent="0.15">
      <c r="Z3715" s="222" ph="1"/>
    </row>
    <row r="3716" spans="26:26" ht="21" x14ac:dyDescent="0.15">
      <c r="Z3716" s="222" ph="1"/>
    </row>
    <row r="3717" spans="26:26" ht="21" x14ac:dyDescent="0.15">
      <c r="Z3717" s="222" ph="1"/>
    </row>
    <row r="3718" spans="26:26" ht="21" x14ac:dyDescent="0.15">
      <c r="Z3718" s="222" ph="1"/>
    </row>
    <row r="3719" spans="26:26" ht="21" x14ac:dyDescent="0.15">
      <c r="Z3719" s="222" ph="1"/>
    </row>
    <row r="3720" spans="26:26" ht="21" x14ac:dyDescent="0.15">
      <c r="Z3720" s="222" ph="1"/>
    </row>
    <row r="3721" spans="26:26" ht="21" x14ac:dyDescent="0.15">
      <c r="Z3721" s="222" ph="1"/>
    </row>
    <row r="3722" spans="26:26" ht="21" x14ac:dyDescent="0.15">
      <c r="Z3722" s="222" ph="1"/>
    </row>
    <row r="3723" spans="26:26" ht="21" x14ac:dyDescent="0.15">
      <c r="Z3723" s="222" ph="1"/>
    </row>
    <row r="3724" spans="26:26" ht="21" x14ac:dyDescent="0.15">
      <c r="Z3724" s="222" ph="1"/>
    </row>
    <row r="3725" spans="26:26" ht="21" x14ac:dyDescent="0.15">
      <c r="Z3725" s="222" ph="1"/>
    </row>
    <row r="3726" spans="26:26" ht="21" x14ac:dyDescent="0.15">
      <c r="Z3726" s="222" ph="1"/>
    </row>
    <row r="3727" spans="26:26" ht="21" x14ac:dyDescent="0.15">
      <c r="Z3727" s="222" ph="1"/>
    </row>
    <row r="3728" spans="26:26" ht="21" x14ac:dyDescent="0.15">
      <c r="Z3728" s="222" ph="1"/>
    </row>
    <row r="3729" spans="26:26" ht="21" x14ac:dyDescent="0.15">
      <c r="Z3729" s="222" ph="1"/>
    </row>
    <row r="3730" spans="26:26" ht="21" x14ac:dyDescent="0.15">
      <c r="Z3730" s="222" ph="1"/>
    </row>
    <row r="3731" spans="26:26" ht="21" x14ac:dyDescent="0.15">
      <c r="Z3731" s="222" ph="1"/>
    </row>
    <row r="3732" spans="26:26" ht="21" x14ac:dyDescent="0.15">
      <c r="Z3732" s="222" ph="1"/>
    </row>
    <row r="3733" spans="26:26" ht="21" x14ac:dyDescent="0.15">
      <c r="Z3733" s="222" ph="1"/>
    </row>
    <row r="3734" spans="26:26" ht="21" x14ac:dyDescent="0.15">
      <c r="Z3734" s="222" ph="1"/>
    </row>
    <row r="3735" spans="26:26" ht="21" x14ac:dyDescent="0.15">
      <c r="Z3735" s="222" ph="1"/>
    </row>
    <row r="3736" spans="26:26" ht="21" x14ac:dyDescent="0.15">
      <c r="Z3736" s="222" ph="1"/>
    </row>
    <row r="3737" spans="26:26" ht="21" x14ac:dyDescent="0.15">
      <c r="Z3737" s="222" ph="1"/>
    </row>
    <row r="3738" spans="26:26" ht="21" x14ac:dyDescent="0.15">
      <c r="Z3738" s="222" ph="1"/>
    </row>
    <row r="3739" spans="26:26" ht="21" x14ac:dyDescent="0.15">
      <c r="Z3739" s="222" ph="1"/>
    </row>
    <row r="3740" spans="26:26" ht="21" x14ac:dyDescent="0.15">
      <c r="Z3740" s="222" ph="1"/>
    </row>
    <row r="3741" spans="26:26" ht="21" x14ac:dyDescent="0.15">
      <c r="Z3741" s="222" ph="1"/>
    </row>
    <row r="3742" spans="26:26" ht="21" x14ac:dyDescent="0.15">
      <c r="Z3742" s="222" ph="1"/>
    </row>
    <row r="3743" spans="26:26" ht="21" x14ac:dyDescent="0.15">
      <c r="Z3743" s="222" ph="1"/>
    </row>
    <row r="3744" spans="26:26" ht="21" x14ac:dyDescent="0.15">
      <c r="Z3744" s="222" ph="1"/>
    </row>
    <row r="3745" spans="26:26" ht="21" x14ac:dyDescent="0.15">
      <c r="Z3745" s="222" ph="1"/>
    </row>
    <row r="3746" spans="26:26" ht="21" x14ac:dyDescent="0.15">
      <c r="Z3746" s="222" ph="1"/>
    </row>
    <row r="3747" spans="26:26" ht="21" x14ac:dyDescent="0.15">
      <c r="Z3747" s="222" ph="1"/>
    </row>
    <row r="3748" spans="26:26" ht="21" x14ac:dyDescent="0.15">
      <c r="Z3748" s="222" ph="1"/>
    </row>
    <row r="3749" spans="26:26" ht="21" x14ac:dyDescent="0.15">
      <c r="Z3749" s="222" ph="1"/>
    </row>
    <row r="3750" spans="26:26" ht="21" x14ac:dyDescent="0.15">
      <c r="Z3750" s="222" ph="1"/>
    </row>
    <row r="3751" spans="26:26" ht="21" x14ac:dyDescent="0.15">
      <c r="Z3751" s="222" ph="1"/>
    </row>
    <row r="3752" spans="26:26" ht="21" x14ac:dyDescent="0.15">
      <c r="Z3752" s="222" ph="1"/>
    </row>
    <row r="3753" spans="26:26" ht="21" x14ac:dyDescent="0.15">
      <c r="Z3753" s="222" ph="1"/>
    </row>
    <row r="3754" spans="26:26" ht="21" x14ac:dyDescent="0.15">
      <c r="Z3754" s="222" ph="1"/>
    </row>
    <row r="3755" spans="26:26" ht="21" x14ac:dyDescent="0.15">
      <c r="Z3755" s="222" ph="1"/>
    </row>
    <row r="3756" spans="26:26" ht="21" x14ac:dyDescent="0.15">
      <c r="Z3756" s="222" ph="1"/>
    </row>
    <row r="3757" spans="26:26" ht="21" x14ac:dyDescent="0.15">
      <c r="Z3757" s="222" ph="1"/>
    </row>
    <row r="3758" spans="26:26" ht="21" x14ac:dyDescent="0.15">
      <c r="Z3758" s="222" ph="1"/>
    </row>
    <row r="3759" spans="26:26" ht="21" x14ac:dyDescent="0.15">
      <c r="Z3759" s="222" ph="1"/>
    </row>
    <row r="3760" spans="26:26" ht="21" x14ac:dyDescent="0.15">
      <c r="Z3760" s="222" ph="1"/>
    </row>
    <row r="3761" spans="26:26" ht="21" x14ac:dyDescent="0.15">
      <c r="Z3761" s="222" ph="1"/>
    </row>
    <row r="3762" spans="26:26" ht="21" x14ac:dyDescent="0.15">
      <c r="Z3762" s="222" ph="1"/>
    </row>
    <row r="3763" spans="26:26" ht="21" x14ac:dyDescent="0.15">
      <c r="Z3763" s="222" ph="1"/>
    </row>
    <row r="3764" spans="26:26" ht="21" x14ac:dyDescent="0.15">
      <c r="Z3764" s="222" ph="1"/>
    </row>
    <row r="3765" spans="26:26" ht="21" x14ac:dyDescent="0.15">
      <c r="Z3765" s="222" ph="1"/>
    </row>
    <row r="3766" spans="26:26" ht="21" x14ac:dyDescent="0.15">
      <c r="Z3766" s="222" ph="1"/>
    </row>
    <row r="3767" spans="26:26" ht="21" x14ac:dyDescent="0.15">
      <c r="Z3767" s="222" ph="1"/>
    </row>
    <row r="3768" spans="26:26" ht="21" x14ac:dyDescent="0.15">
      <c r="Z3768" s="222" ph="1"/>
    </row>
    <row r="3769" spans="26:26" ht="21" x14ac:dyDescent="0.15">
      <c r="Z3769" s="222" ph="1"/>
    </row>
    <row r="3770" spans="26:26" ht="21" x14ac:dyDescent="0.15">
      <c r="Z3770" s="222" ph="1"/>
    </row>
    <row r="3771" spans="26:26" ht="21" x14ac:dyDescent="0.15">
      <c r="Z3771" s="222" ph="1"/>
    </row>
    <row r="3772" spans="26:26" ht="21" x14ac:dyDescent="0.15">
      <c r="Z3772" s="222" ph="1"/>
    </row>
    <row r="3773" spans="26:26" ht="21" x14ac:dyDescent="0.15">
      <c r="Z3773" s="222" ph="1"/>
    </row>
    <row r="3774" spans="26:26" ht="21" x14ac:dyDescent="0.15">
      <c r="Z3774" s="222" ph="1"/>
    </row>
    <row r="3775" spans="26:26" ht="21" x14ac:dyDescent="0.15">
      <c r="Z3775" s="222" ph="1"/>
    </row>
    <row r="3776" spans="26:26" ht="21" x14ac:dyDescent="0.15">
      <c r="Z3776" s="222" ph="1"/>
    </row>
    <row r="3777" spans="26:26" ht="21" x14ac:dyDescent="0.15">
      <c r="Z3777" s="222" ph="1"/>
    </row>
    <row r="3778" spans="26:26" ht="21" x14ac:dyDescent="0.15">
      <c r="Z3778" s="222" ph="1"/>
    </row>
    <row r="3779" spans="26:26" ht="21" x14ac:dyDescent="0.15">
      <c r="Z3779" s="222" ph="1"/>
    </row>
    <row r="3780" spans="26:26" ht="21" x14ac:dyDescent="0.15">
      <c r="Z3780" s="222" ph="1"/>
    </row>
    <row r="3781" spans="26:26" ht="21" x14ac:dyDescent="0.15">
      <c r="Z3781" s="222" ph="1"/>
    </row>
    <row r="3782" spans="26:26" ht="21" x14ac:dyDescent="0.15">
      <c r="Z3782" s="222" ph="1"/>
    </row>
    <row r="3783" spans="26:26" ht="21" x14ac:dyDescent="0.15">
      <c r="Z3783" s="222" ph="1"/>
    </row>
    <row r="3784" spans="26:26" ht="21" x14ac:dyDescent="0.15">
      <c r="Z3784" s="222" ph="1"/>
    </row>
    <row r="3785" spans="26:26" ht="21" x14ac:dyDescent="0.15">
      <c r="Z3785" s="222" ph="1"/>
    </row>
    <row r="3786" spans="26:26" ht="21" x14ac:dyDescent="0.15">
      <c r="Z3786" s="222" ph="1"/>
    </row>
    <row r="3787" spans="26:26" ht="21" x14ac:dyDescent="0.15">
      <c r="Z3787" s="222" ph="1"/>
    </row>
    <row r="3788" spans="26:26" ht="21" x14ac:dyDescent="0.15">
      <c r="Z3788" s="222" ph="1"/>
    </row>
    <row r="3789" spans="26:26" ht="21" x14ac:dyDescent="0.15">
      <c r="Z3789" s="222" ph="1"/>
    </row>
    <row r="3790" spans="26:26" ht="21" x14ac:dyDescent="0.15">
      <c r="Z3790" s="222" ph="1"/>
    </row>
    <row r="3791" spans="26:26" ht="21" x14ac:dyDescent="0.15">
      <c r="Z3791" s="222" ph="1"/>
    </row>
    <row r="3792" spans="26:26" ht="21" x14ac:dyDescent="0.15">
      <c r="Z3792" s="222" ph="1"/>
    </row>
    <row r="3793" spans="26:26" ht="21" x14ac:dyDescent="0.15">
      <c r="Z3793" s="222" ph="1"/>
    </row>
    <row r="3794" spans="26:26" ht="21" x14ac:dyDescent="0.15">
      <c r="Z3794" s="222" ph="1"/>
    </row>
    <row r="3795" spans="26:26" ht="21" x14ac:dyDescent="0.15">
      <c r="Z3795" s="222" ph="1"/>
    </row>
    <row r="3796" spans="26:26" ht="21" x14ac:dyDescent="0.15">
      <c r="Z3796" s="222" ph="1"/>
    </row>
    <row r="3797" spans="26:26" ht="21" x14ac:dyDescent="0.15">
      <c r="Z3797" s="222" ph="1"/>
    </row>
    <row r="3798" spans="26:26" ht="21" x14ac:dyDescent="0.15">
      <c r="Z3798" s="222" ph="1"/>
    </row>
    <row r="3799" spans="26:26" ht="21" x14ac:dyDescent="0.15">
      <c r="Z3799" s="222" ph="1"/>
    </row>
    <row r="3800" spans="26:26" ht="21" x14ac:dyDescent="0.15">
      <c r="Z3800" s="222" ph="1"/>
    </row>
    <row r="3801" spans="26:26" ht="21" x14ac:dyDescent="0.15">
      <c r="Z3801" s="222" ph="1"/>
    </row>
    <row r="3802" spans="26:26" ht="21" x14ac:dyDescent="0.15">
      <c r="Z3802" s="222" ph="1"/>
    </row>
    <row r="3803" spans="26:26" ht="21" x14ac:dyDescent="0.15">
      <c r="Z3803" s="222" ph="1"/>
    </row>
    <row r="3804" spans="26:26" ht="21" x14ac:dyDescent="0.15">
      <c r="Z3804" s="222" ph="1"/>
    </row>
    <row r="3805" spans="26:26" ht="21" x14ac:dyDescent="0.15">
      <c r="Z3805" s="222" ph="1"/>
    </row>
    <row r="3806" spans="26:26" ht="21" x14ac:dyDescent="0.15">
      <c r="Z3806" s="222" ph="1"/>
    </row>
    <row r="3807" spans="26:26" ht="21" x14ac:dyDescent="0.15">
      <c r="Z3807" s="222" ph="1"/>
    </row>
    <row r="3808" spans="26:26" ht="21" x14ac:dyDescent="0.15">
      <c r="Z3808" s="222" ph="1"/>
    </row>
    <row r="3809" spans="26:26" ht="21" x14ac:dyDescent="0.15">
      <c r="Z3809" s="222" ph="1"/>
    </row>
    <row r="3810" spans="26:26" ht="21" x14ac:dyDescent="0.15">
      <c r="Z3810" s="222" ph="1"/>
    </row>
    <row r="3811" spans="26:26" ht="21" x14ac:dyDescent="0.15">
      <c r="Z3811" s="222" ph="1"/>
    </row>
    <row r="3812" spans="26:26" ht="21" x14ac:dyDescent="0.15">
      <c r="Z3812" s="222" ph="1"/>
    </row>
    <row r="3813" spans="26:26" ht="21" x14ac:dyDescent="0.15">
      <c r="Z3813" s="222" ph="1"/>
    </row>
    <row r="3814" spans="26:26" ht="21" x14ac:dyDescent="0.15">
      <c r="Z3814" s="222" ph="1"/>
    </row>
    <row r="3815" spans="26:26" ht="21" x14ac:dyDescent="0.15">
      <c r="Z3815" s="222" ph="1"/>
    </row>
    <row r="3816" spans="26:26" ht="21" x14ac:dyDescent="0.15">
      <c r="Z3816" s="222" ph="1"/>
    </row>
    <row r="3817" spans="26:26" ht="21" x14ac:dyDescent="0.15">
      <c r="Z3817" s="222" ph="1"/>
    </row>
    <row r="3818" spans="26:26" ht="21" x14ac:dyDescent="0.15">
      <c r="Z3818" s="222" ph="1"/>
    </row>
    <row r="3819" spans="26:26" ht="21" x14ac:dyDescent="0.15">
      <c r="Z3819" s="222" ph="1"/>
    </row>
    <row r="3820" spans="26:26" ht="21" x14ac:dyDescent="0.15">
      <c r="Z3820" s="222" ph="1"/>
    </row>
    <row r="3821" spans="26:26" ht="21" x14ac:dyDescent="0.15">
      <c r="Z3821" s="222" ph="1"/>
    </row>
    <row r="3822" spans="26:26" ht="21" x14ac:dyDescent="0.15">
      <c r="Z3822" s="222" ph="1"/>
    </row>
    <row r="3823" spans="26:26" ht="21" x14ac:dyDescent="0.15">
      <c r="Z3823" s="222" ph="1"/>
    </row>
    <row r="3824" spans="26:26" ht="21" x14ac:dyDescent="0.15">
      <c r="Z3824" s="222" ph="1"/>
    </row>
    <row r="3825" spans="26:26" ht="21" x14ac:dyDescent="0.15">
      <c r="Z3825" s="222" ph="1"/>
    </row>
    <row r="3826" spans="26:26" ht="21" x14ac:dyDescent="0.15">
      <c r="Z3826" s="222" ph="1"/>
    </row>
    <row r="3827" spans="26:26" ht="21" x14ac:dyDescent="0.15">
      <c r="Z3827" s="222" ph="1"/>
    </row>
    <row r="3828" spans="26:26" ht="21" x14ac:dyDescent="0.15">
      <c r="Z3828" s="222" ph="1"/>
    </row>
    <row r="3829" spans="26:26" ht="21" x14ac:dyDescent="0.15">
      <c r="Z3829" s="222" ph="1"/>
    </row>
    <row r="3830" spans="26:26" ht="21" x14ac:dyDescent="0.15">
      <c r="Z3830" s="222" ph="1"/>
    </row>
    <row r="3831" spans="26:26" ht="21" x14ac:dyDescent="0.15">
      <c r="Z3831" s="222" ph="1"/>
    </row>
    <row r="3832" spans="26:26" ht="21" x14ac:dyDescent="0.15">
      <c r="Z3832" s="222" ph="1"/>
    </row>
    <row r="3833" spans="26:26" ht="21" x14ac:dyDescent="0.15">
      <c r="Z3833" s="222" ph="1"/>
    </row>
    <row r="3834" spans="26:26" ht="21" x14ac:dyDescent="0.15">
      <c r="Z3834" s="222" ph="1"/>
    </row>
    <row r="3835" spans="26:26" ht="21" x14ac:dyDescent="0.15">
      <c r="Z3835" s="222" ph="1"/>
    </row>
    <row r="3836" spans="26:26" ht="21" x14ac:dyDescent="0.15">
      <c r="Z3836" s="222" ph="1"/>
    </row>
    <row r="3837" spans="26:26" ht="21" x14ac:dyDescent="0.15">
      <c r="Z3837" s="222" ph="1"/>
    </row>
    <row r="3838" spans="26:26" ht="21" x14ac:dyDescent="0.15">
      <c r="Z3838" s="222" ph="1"/>
    </row>
    <row r="3839" spans="26:26" ht="21" x14ac:dyDescent="0.15">
      <c r="Z3839" s="222" ph="1"/>
    </row>
    <row r="3840" spans="26:26" ht="21" x14ac:dyDescent="0.15">
      <c r="Z3840" s="222" ph="1"/>
    </row>
    <row r="3841" spans="26:26" ht="21" x14ac:dyDescent="0.15">
      <c r="Z3841" s="222" ph="1"/>
    </row>
    <row r="3842" spans="26:26" ht="21" x14ac:dyDescent="0.15">
      <c r="Z3842" s="222" ph="1"/>
    </row>
    <row r="3843" spans="26:26" ht="21" x14ac:dyDescent="0.15">
      <c r="Z3843" s="222" ph="1"/>
    </row>
    <row r="3844" spans="26:26" ht="21" x14ac:dyDescent="0.15">
      <c r="Z3844" s="222" ph="1"/>
    </row>
    <row r="3845" spans="26:26" ht="21" x14ac:dyDescent="0.15">
      <c r="Z3845" s="222" ph="1"/>
    </row>
    <row r="3846" spans="26:26" ht="21" x14ac:dyDescent="0.15">
      <c r="Z3846" s="222" ph="1"/>
    </row>
    <row r="3847" spans="26:26" ht="21" x14ac:dyDescent="0.15">
      <c r="Z3847" s="222" ph="1"/>
    </row>
    <row r="3848" spans="26:26" ht="21" x14ac:dyDescent="0.15">
      <c r="Z3848" s="222" ph="1"/>
    </row>
    <row r="3849" spans="26:26" ht="21" x14ac:dyDescent="0.15">
      <c r="Z3849" s="222" ph="1"/>
    </row>
    <row r="3850" spans="26:26" ht="21" x14ac:dyDescent="0.15">
      <c r="Z3850" s="222" ph="1"/>
    </row>
    <row r="3851" spans="26:26" ht="21" x14ac:dyDescent="0.15">
      <c r="Z3851" s="222" ph="1"/>
    </row>
    <row r="3852" spans="26:26" ht="21" x14ac:dyDescent="0.15">
      <c r="Z3852" s="222" ph="1"/>
    </row>
    <row r="3853" spans="26:26" ht="21" x14ac:dyDescent="0.15">
      <c r="Z3853" s="222" ph="1"/>
    </row>
    <row r="3854" spans="26:26" ht="21" x14ac:dyDescent="0.15">
      <c r="Z3854" s="222" ph="1"/>
    </row>
    <row r="3855" spans="26:26" ht="21" x14ac:dyDescent="0.15">
      <c r="Z3855" s="222" ph="1"/>
    </row>
    <row r="3856" spans="26:26" ht="21" x14ac:dyDescent="0.15">
      <c r="Z3856" s="222" ph="1"/>
    </row>
    <row r="3857" spans="26:26" ht="21" x14ac:dyDescent="0.15">
      <c r="Z3857" s="222" ph="1"/>
    </row>
    <row r="3858" spans="26:26" ht="21" x14ac:dyDescent="0.15">
      <c r="Z3858" s="222" ph="1"/>
    </row>
    <row r="3859" spans="26:26" ht="21" x14ac:dyDescent="0.15">
      <c r="Z3859" s="222" ph="1"/>
    </row>
    <row r="3860" spans="26:26" ht="21" x14ac:dyDescent="0.15">
      <c r="Z3860" s="222" ph="1"/>
    </row>
    <row r="3861" spans="26:26" ht="21" x14ac:dyDescent="0.15">
      <c r="Z3861" s="222" ph="1"/>
    </row>
    <row r="3862" spans="26:26" ht="21" x14ac:dyDescent="0.15">
      <c r="Z3862" s="222" ph="1"/>
    </row>
    <row r="3863" spans="26:26" ht="21" x14ac:dyDescent="0.15">
      <c r="Z3863" s="222" ph="1"/>
    </row>
    <row r="3864" spans="26:26" ht="21" x14ac:dyDescent="0.15">
      <c r="Z3864" s="222" ph="1"/>
    </row>
    <row r="3865" spans="26:26" ht="21" x14ac:dyDescent="0.15">
      <c r="Z3865" s="222" ph="1"/>
    </row>
    <row r="3866" spans="26:26" ht="21" x14ac:dyDescent="0.15">
      <c r="Z3866" s="222" ph="1"/>
    </row>
    <row r="3867" spans="26:26" ht="21" x14ac:dyDescent="0.15">
      <c r="Z3867" s="222" ph="1"/>
    </row>
    <row r="3868" spans="26:26" ht="21" x14ac:dyDescent="0.15">
      <c r="Z3868" s="222" ph="1"/>
    </row>
    <row r="3869" spans="26:26" ht="21" x14ac:dyDescent="0.15">
      <c r="Z3869" s="222" ph="1"/>
    </row>
    <row r="3870" spans="26:26" ht="21" x14ac:dyDescent="0.15">
      <c r="Z3870" s="222" ph="1"/>
    </row>
    <row r="3871" spans="26:26" ht="21" x14ac:dyDescent="0.15">
      <c r="Z3871" s="222" ph="1"/>
    </row>
    <row r="3872" spans="26:26" ht="21" x14ac:dyDescent="0.15">
      <c r="Z3872" s="222" ph="1"/>
    </row>
    <row r="3873" spans="26:26" ht="21" x14ac:dyDescent="0.15">
      <c r="Z3873" s="222" ph="1"/>
    </row>
    <row r="3874" spans="26:26" ht="21" x14ac:dyDescent="0.15">
      <c r="Z3874" s="222" ph="1"/>
    </row>
    <row r="3875" spans="26:26" ht="21" x14ac:dyDescent="0.15">
      <c r="Z3875" s="222" ph="1"/>
    </row>
    <row r="3876" spans="26:26" ht="21" x14ac:dyDescent="0.15">
      <c r="Z3876" s="222" ph="1"/>
    </row>
    <row r="3877" spans="26:26" ht="21" x14ac:dyDescent="0.15">
      <c r="Z3877" s="222" ph="1"/>
    </row>
    <row r="3878" spans="26:26" ht="21" x14ac:dyDescent="0.15">
      <c r="Z3878" s="222" ph="1"/>
    </row>
    <row r="3879" spans="26:26" ht="21" x14ac:dyDescent="0.15">
      <c r="Z3879" s="222" ph="1"/>
    </row>
    <row r="3880" spans="26:26" ht="21" x14ac:dyDescent="0.15">
      <c r="Z3880" s="222" ph="1"/>
    </row>
    <row r="3881" spans="26:26" ht="21" x14ac:dyDescent="0.15">
      <c r="Z3881" s="222" ph="1"/>
    </row>
    <row r="3882" spans="26:26" ht="21" x14ac:dyDescent="0.15">
      <c r="Z3882" s="222" ph="1"/>
    </row>
    <row r="3883" spans="26:26" ht="21" x14ac:dyDescent="0.15">
      <c r="Z3883" s="222" ph="1"/>
    </row>
    <row r="3884" spans="26:26" ht="21" x14ac:dyDescent="0.15">
      <c r="Z3884" s="222" ph="1"/>
    </row>
    <row r="3885" spans="26:26" ht="21" x14ac:dyDescent="0.15">
      <c r="Z3885" s="222" ph="1"/>
    </row>
    <row r="3886" spans="26:26" ht="21" x14ac:dyDescent="0.15">
      <c r="Z3886" s="222" ph="1"/>
    </row>
    <row r="3887" spans="26:26" ht="21" x14ac:dyDescent="0.15">
      <c r="Z3887" s="222" ph="1"/>
    </row>
    <row r="3888" spans="26:26" ht="21" x14ac:dyDescent="0.15">
      <c r="Z3888" s="222" ph="1"/>
    </row>
    <row r="3889" spans="26:26" ht="21" x14ac:dyDescent="0.15">
      <c r="Z3889" s="222" ph="1"/>
    </row>
    <row r="3890" spans="26:26" ht="21" x14ac:dyDescent="0.15">
      <c r="Z3890" s="222" ph="1"/>
    </row>
    <row r="3891" spans="26:26" ht="21" x14ac:dyDescent="0.15">
      <c r="Z3891" s="222" ph="1"/>
    </row>
    <row r="3892" spans="26:26" ht="21" x14ac:dyDescent="0.15">
      <c r="Z3892" s="222" ph="1"/>
    </row>
    <row r="3893" spans="26:26" ht="21" x14ac:dyDescent="0.15">
      <c r="Z3893" s="222" ph="1"/>
    </row>
    <row r="3894" spans="26:26" ht="21" x14ac:dyDescent="0.15">
      <c r="Z3894" s="222" ph="1"/>
    </row>
    <row r="3895" spans="26:26" ht="21" x14ac:dyDescent="0.15">
      <c r="Z3895" s="222" ph="1"/>
    </row>
    <row r="3896" spans="26:26" ht="21" x14ac:dyDescent="0.15">
      <c r="Z3896" s="222" ph="1"/>
    </row>
    <row r="3897" spans="26:26" ht="21" x14ac:dyDescent="0.15">
      <c r="Z3897" s="222" ph="1"/>
    </row>
    <row r="3898" spans="26:26" ht="21" x14ac:dyDescent="0.15">
      <c r="Z3898" s="222" ph="1"/>
    </row>
    <row r="3899" spans="26:26" ht="21" x14ac:dyDescent="0.15">
      <c r="Z3899" s="222" ph="1"/>
    </row>
    <row r="3900" spans="26:26" ht="21" x14ac:dyDescent="0.15">
      <c r="Z3900" s="222" ph="1"/>
    </row>
    <row r="3901" spans="26:26" ht="21" x14ac:dyDescent="0.15">
      <c r="Z3901" s="222" ph="1"/>
    </row>
    <row r="3902" spans="26:26" ht="21" x14ac:dyDescent="0.15">
      <c r="Z3902" s="222" ph="1"/>
    </row>
    <row r="3903" spans="26:26" ht="21" x14ac:dyDescent="0.15">
      <c r="Z3903" s="222" ph="1"/>
    </row>
    <row r="3904" spans="26:26" ht="21" x14ac:dyDescent="0.15">
      <c r="Z3904" s="222" ph="1"/>
    </row>
    <row r="3905" spans="26:26" ht="21" x14ac:dyDescent="0.15">
      <c r="Z3905" s="222" ph="1"/>
    </row>
    <row r="3906" spans="26:26" ht="21" x14ac:dyDescent="0.15">
      <c r="Z3906" s="222" ph="1"/>
    </row>
    <row r="3907" spans="26:26" ht="21" x14ac:dyDescent="0.15">
      <c r="Z3907" s="222" ph="1"/>
    </row>
    <row r="3908" spans="26:26" ht="21" x14ac:dyDescent="0.15">
      <c r="Z3908" s="222" ph="1"/>
    </row>
    <row r="3909" spans="26:26" ht="21" x14ac:dyDescent="0.15">
      <c r="Z3909" s="222" ph="1"/>
    </row>
    <row r="3910" spans="26:26" ht="21" x14ac:dyDescent="0.15">
      <c r="Z3910" s="222" ph="1"/>
    </row>
    <row r="3911" spans="26:26" ht="21" x14ac:dyDescent="0.15">
      <c r="Z3911" s="222" ph="1"/>
    </row>
    <row r="3912" spans="26:26" ht="21" x14ac:dyDescent="0.15">
      <c r="Z3912" s="222" ph="1"/>
    </row>
    <row r="3913" spans="26:26" ht="21" x14ac:dyDescent="0.15">
      <c r="Z3913" s="222" ph="1"/>
    </row>
    <row r="3914" spans="26:26" ht="21" x14ac:dyDescent="0.15">
      <c r="Z3914" s="222" ph="1"/>
    </row>
    <row r="3915" spans="26:26" ht="21" x14ac:dyDescent="0.15">
      <c r="Z3915" s="222" ph="1"/>
    </row>
    <row r="3916" spans="26:26" ht="21" x14ac:dyDescent="0.15">
      <c r="Z3916" s="222" ph="1"/>
    </row>
    <row r="3917" spans="26:26" ht="21" x14ac:dyDescent="0.15">
      <c r="Z3917" s="222" ph="1"/>
    </row>
    <row r="3918" spans="26:26" ht="21" x14ac:dyDescent="0.15">
      <c r="Z3918" s="222" ph="1"/>
    </row>
    <row r="3919" spans="26:26" ht="21" x14ac:dyDescent="0.15">
      <c r="Z3919" s="222" ph="1"/>
    </row>
    <row r="3920" spans="26:26" ht="21" x14ac:dyDescent="0.15">
      <c r="Z3920" s="222" ph="1"/>
    </row>
    <row r="3921" spans="26:26" ht="21" x14ac:dyDescent="0.15">
      <c r="Z3921" s="222" ph="1"/>
    </row>
    <row r="3922" spans="26:26" ht="21" x14ac:dyDescent="0.15">
      <c r="Z3922" s="222" ph="1"/>
    </row>
    <row r="3923" spans="26:26" ht="21" x14ac:dyDescent="0.15">
      <c r="Z3923" s="222" ph="1"/>
    </row>
    <row r="3924" spans="26:26" ht="21" x14ac:dyDescent="0.15">
      <c r="Z3924" s="222" ph="1"/>
    </row>
    <row r="3925" spans="26:26" ht="21" x14ac:dyDescent="0.15">
      <c r="Z3925" s="222" ph="1"/>
    </row>
    <row r="3926" spans="26:26" ht="21" x14ac:dyDescent="0.15">
      <c r="Z3926" s="222" ph="1"/>
    </row>
    <row r="3927" spans="26:26" ht="21" x14ac:dyDescent="0.15">
      <c r="Z3927" s="222" ph="1"/>
    </row>
    <row r="3928" spans="26:26" ht="21" x14ac:dyDescent="0.15">
      <c r="Z3928" s="222" ph="1"/>
    </row>
    <row r="3929" spans="26:26" ht="21" x14ac:dyDescent="0.15">
      <c r="Z3929" s="222" ph="1"/>
    </row>
    <row r="3930" spans="26:26" ht="21" x14ac:dyDescent="0.15">
      <c r="Z3930" s="222" ph="1"/>
    </row>
    <row r="3931" spans="26:26" ht="21" x14ac:dyDescent="0.15">
      <c r="Z3931" s="222" ph="1"/>
    </row>
    <row r="3932" spans="26:26" ht="21" x14ac:dyDescent="0.15">
      <c r="Z3932" s="222" ph="1"/>
    </row>
    <row r="3933" spans="26:26" ht="21" x14ac:dyDescent="0.15">
      <c r="Z3933" s="222" ph="1"/>
    </row>
    <row r="3934" spans="26:26" ht="21" x14ac:dyDescent="0.15">
      <c r="Z3934" s="222" ph="1"/>
    </row>
    <row r="3935" spans="26:26" ht="21" x14ac:dyDescent="0.15">
      <c r="Z3935" s="222" ph="1"/>
    </row>
    <row r="3936" spans="26:26" ht="21" x14ac:dyDescent="0.15">
      <c r="Z3936" s="222" ph="1"/>
    </row>
    <row r="3937" spans="26:26" ht="21" x14ac:dyDescent="0.15">
      <c r="Z3937" s="222" ph="1"/>
    </row>
    <row r="3938" spans="26:26" ht="21" x14ac:dyDescent="0.15">
      <c r="Z3938" s="222" ph="1"/>
    </row>
    <row r="3939" spans="26:26" ht="21" x14ac:dyDescent="0.15">
      <c r="Z3939" s="222" ph="1"/>
    </row>
    <row r="3940" spans="26:26" ht="21" x14ac:dyDescent="0.15">
      <c r="Z3940" s="222" ph="1"/>
    </row>
    <row r="3941" spans="26:26" ht="21" x14ac:dyDescent="0.15">
      <c r="Z3941" s="222" ph="1"/>
    </row>
    <row r="3942" spans="26:26" ht="21" x14ac:dyDescent="0.15">
      <c r="Z3942" s="222" ph="1"/>
    </row>
    <row r="3943" spans="26:26" ht="21" x14ac:dyDescent="0.15">
      <c r="Z3943" s="222" ph="1"/>
    </row>
    <row r="3944" spans="26:26" ht="21" x14ac:dyDescent="0.15">
      <c r="Z3944" s="222" ph="1"/>
    </row>
    <row r="3945" spans="26:26" ht="21" x14ac:dyDescent="0.15">
      <c r="Z3945" s="222" ph="1"/>
    </row>
    <row r="3946" spans="26:26" ht="21" x14ac:dyDescent="0.15">
      <c r="Z3946" s="222" ph="1"/>
    </row>
    <row r="3947" spans="26:26" ht="21" x14ac:dyDescent="0.15">
      <c r="Z3947" s="222" ph="1"/>
    </row>
    <row r="3948" spans="26:26" ht="21" x14ac:dyDescent="0.15">
      <c r="Z3948" s="222" ph="1"/>
    </row>
    <row r="3949" spans="26:26" ht="21" x14ac:dyDescent="0.15">
      <c r="Z3949" s="222" ph="1"/>
    </row>
    <row r="3950" spans="26:26" ht="21" x14ac:dyDescent="0.15">
      <c r="Z3950" s="222" ph="1"/>
    </row>
    <row r="3951" spans="26:26" ht="21" x14ac:dyDescent="0.15">
      <c r="Z3951" s="222" ph="1"/>
    </row>
    <row r="3952" spans="26:26" ht="21" x14ac:dyDescent="0.15">
      <c r="Z3952" s="222" ph="1"/>
    </row>
    <row r="3953" spans="26:26" ht="21" x14ac:dyDescent="0.15">
      <c r="Z3953" s="222" ph="1"/>
    </row>
    <row r="3954" spans="26:26" ht="21" x14ac:dyDescent="0.15">
      <c r="Z3954" s="222" ph="1"/>
    </row>
    <row r="3955" spans="26:26" ht="21" x14ac:dyDescent="0.15">
      <c r="Z3955" s="222" ph="1"/>
    </row>
    <row r="3956" spans="26:26" ht="21" x14ac:dyDescent="0.15">
      <c r="Z3956" s="222" ph="1"/>
    </row>
    <row r="3957" spans="26:26" ht="21" x14ac:dyDescent="0.15">
      <c r="Z3957" s="222" ph="1"/>
    </row>
    <row r="3958" spans="26:26" ht="21" x14ac:dyDescent="0.15">
      <c r="Z3958" s="222" ph="1"/>
    </row>
    <row r="3959" spans="26:26" ht="21" x14ac:dyDescent="0.15">
      <c r="Z3959" s="222" ph="1"/>
    </row>
    <row r="3960" spans="26:26" ht="21" x14ac:dyDescent="0.15">
      <c r="Z3960" s="222" ph="1"/>
    </row>
    <row r="3961" spans="26:26" ht="21" x14ac:dyDescent="0.15">
      <c r="Z3961" s="222" ph="1"/>
    </row>
    <row r="3962" spans="26:26" ht="21" x14ac:dyDescent="0.15">
      <c r="Z3962" s="222" ph="1"/>
    </row>
    <row r="3963" spans="26:26" ht="21" x14ac:dyDescent="0.15">
      <c r="Z3963" s="222" ph="1"/>
    </row>
    <row r="3964" spans="26:26" ht="21" x14ac:dyDescent="0.15">
      <c r="Z3964" s="222" ph="1"/>
    </row>
    <row r="3965" spans="26:26" ht="21" x14ac:dyDescent="0.15">
      <c r="Z3965" s="222" ph="1"/>
    </row>
    <row r="3966" spans="26:26" ht="21" x14ac:dyDescent="0.15">
      <c r="Z3966" s="222" ph="1"/>
    </row>
    <row r="3967" spans="26:26" ht="21" x14ac:dyDescent="0.15">
      <c r="Z3967" s="222" ph="1"/>
    </row>
    <row r="3968" spans="26:26" ht="21" x14ac:dyDescent="0.15">
      <c r="Z3968" s="222" ph="1"/>
    </row>
    <row r="3969" spans="26:26" ht="21" x14ac:dyDescent="0.15">
      <c r="Z3969" s="222" ph="1"/>
    </row>
    <row r="3970" spans="26:26" ht="21" x14ac:dyDescent="0.15">
      <c r="Z3970" s="222" ph="1"/>
    </row>
    <row r="3971" spans="26:26" ht="21" x14ac:dyDescent="0.15">
      <c r="Z3971" s="222" ph="1"/>
    </row>
    <row r="3972" spans="26:26" ht="21" x14ac:dyDescent="0.15">
      <c r="Z3972" s="222" ph="1"/>
    </row>
    <row r="3973" spans="26:26" ht="21" x14ac:dyDescent="0.15">
      <c r="Z3973" s="222" ph="1"/>
    </row>
    <row r="3974" spans="26:26" ht="21" x14ac:dyDescent="0.15">
      <c r="Z3974" s="222" ph="1"/>
    </row>
    <row r="3975" spans="26:26" ht="21" x14ac:dyDescent="0.15">
      <c r="Z3975" s="222" ph="1"/>
    </row>
    <row r="3976" spans="26:26" ht="21" x14ac:dyDescent="0.15">
      <c r="Z3976" s="222" ph="1"/>
    </row>
    <row r="3977" spans="26:26" ht="21" x14ac:dyDescent="0.15">
      <c r="Z3977" s="222" ph="1"/>
    </row>
    <row r="3978" spans="26:26" ht="21" x14ac:dyDescent="0.15">
      <c r="Z3978" s="222" ph="1"/>
    </row>
    <row r="3979" spans="26:26" ht="21" x14ac:dyDescent="0.15">
      <c r="Z3979" s="222" ph="1"/>
    </row>
    <row r="3980" spans="26:26" ht="21" x14ac:dyDescent="0.15">
      <c r="Z3980" s="222" ph="1"/>
    </row>
    <row r="3981" spans="26:26" ht="21" x14ac:dyDescent="0.15">
      <c r="Z3981" s="222" ph="1"/>
    </row>
    <row r="3982" spans="26:26" ht="21" x14ac:dyDescent="0.15">
      <c r="Z3982" s="222" ph="1"/>
    </row>
    <row r="3983" spans="26:26" ht="21" x14ac:dyDescent="0.15">
      <c r="Z3983" s="222" ph="1"/>
    </row>
    <row r="3984" spans="26:26" ht="21" x14ac:dyDescent="0.15">
      <c r="Z3984" s="222" ph="1"/>
    </row>
    <row r="3985" spans="26:26" ht="21" x14ac:dyDescent="0.15">
      <c r="Z3985" s="222" ph="1"/>
    </row>
    <row r="3986" spans="26:26" ht="21" x14ac:dyDescent="0.15">
      <c r="Z3986" s="222" ph="1"/>
    </row>
    <row r="3987" spans="26:26" ht="21" x14ac:dyDescent="0.15">
      <c r="Z3987" s="222" ph="1"/>
    </row>
    <row r="3988" spans="26:26" ht="21" x14ac:dyDescent="0.15">
      <c r="Z3988" s="222" ph="1"/>
    </row>
    <row r="3989" spans="26:26" ht="21" x14ac:dyDescent="0.15">
      <c r="Z3989" s="222" ph="1"/>
    </row>
    <row r="3990" spans="26:26" ht="21" x14ac:dyDescent="0.15">
      <c r="Z3990" s="222" ph="1"/>
    </row>
    <row r="3991" spans="26:26" ht="21" x14ac:dyDescent="0.15">
      <c r="Z3991" s="222" ph="1"/>
    </row>
    <row r="3992" spans="26:26" ht="21" x14ac:dyDescent="0.15">
      <c r="Z3992" s="222" ph="1"/>
    </row>
    <row r="3993" spans="26:26" ht="21" x14ac:dyDescent="0.15">
      <c r="Z3993" s="222" ph="1"/>
    </row>
    <row r="3994" spans="26:26" ht="21" x14ac:dyDescent="0.15">
      <c r="Z3994" s="222" ph="1"/>
    </row>
    <row r="3995" spans="26:26" ht="21" x14ac:dyDescent="0.15">
      <c r="Z3995" s="222" ph="1"/>
    </row>
    <row r="3996" spans="26:26" ht="21" x14ac:dyDescent="0.15">
      <c r="Z3996" s="222" ph="1"/>
    </row>
    <row r="3997" spans="26:26" ht="21" x14ac:dyDescent="0.15">
      <c r="Z3997" s="222" ph="1"/>
    </row>
    <row r="3998" spans="26:26" ht="21" x14ac:dyDescent="0.15">
      <c r="Z3998" s="222" ph="1"/>
    </row>
    <row r="3999" spans="26:26" ht="21" x14ac:dyDescent="0.15">
      <c r="Z3999" s="222" ph="1"/>
    </row>
    <row r="4000" spans="26:26" ht="21" x14ac:dyDescent="0.15">
      <c r="Z4000" s="222" ph="1"/>
    </row>
    <row r="4001" spans="26:26" ht="21" x14ac:dyDescent="0.15">
      <c r="Z4001" s="222" ph="1"/>
    </row>
    <row r="4002" spans="26:26" ht="21" x14ac:dyDescent="0.15">
      <c r="Z4002" s="222" ph="1"/>
    </row>
    <row r="4003" spans="26:26" ht="21" x14ac:dyDescent="0.15">
      <c r="Z4003" s="222" ph="1"/>
    </row>
    <row r="4004" spans="26:26" ht="21" x14ac:dyDescent="0.15">
      <c r="Z4004" s="222" ph="1"/>
    </row>
    <row r="4005" spans="26:26" ht="21" x14ac:dyDescent="0.15">
      <c r="Z4005" s="222" ph="1"/>
    </row>
    <row r="4006" spans="26:26" ht="21" x14ac:dyDescent="0.15">
      <c r="Z4006" s="222" ph="1"/>
    </row>
    <row r="4007" spans="26:26" ht="21" x14ac:dyDescent="0.15">
      <c r="Z4007" s="222" ph="1"/>
    </row>
    <row r="4008" spans="26:26" ht="21" x14ac:dyDescent="0.15">
      <c r="Z4008" s="222" ph="1"/>
    </row>
    <row r="4009" spans="26:26" ht="21" x14ac:dyDescent="0.15">
      <c r="Z4009" s="222" ph="1"/>
    </row>
    <row r="4010" spans="26:26" ht="21" x14ac:dyDescent="0.15">
      <c r="Z4010" s="222" ph="1"/>
    </row>
    <row r="4011" spans="26:26" ht="21" x14ac:dyDescent="0.15">
      <c r="Z4011" s="222" ph="1"/>
    </row>
    <row r="4012" spans="26:26" ht="21" x14ac:dyDescent="0.15">
      <c r="Z4012" s="222" ph="1"/>
    </row>
    <row r="4013" spans="26:26" ht="21" x14ac:dyDescent="0.15">
      <c r="Z4013" s="222" ph="1"/>
    </row>
    <row r="4014" spans="26:26" ht="21" x14ac:dyDescent="0.15">
      <c r="Z4014" s="222" ph="1"/>
    </row>
    <row r="4015" spans="26:26" ht="21" x14ac:dyDescent="0.15">
      <c r="Z4015" s="222" ph="1"/>
    </row>
    <row r="4016" spans="26:26" ht="21" x14ac:dyDescent="0.15">
      <c r="Z4016" s="222" ph="1"/>
    </row>
    <row r="4017" spans="26:26" ht="21" x14ac:dyDescent="0.15">
      <c r="Z4017" s="222" ph="1"/>
    </row>
    <row r="4018" spans="26:26" ht="21" x14ac:dyDescent="0.15">
      <c r="Z4018" s="222" ph="1"/>
    </row>
    <row r="4019" spans="26:26" ht="21" x14ac:dyDescent="0.15">
      <c r="Z4019" s="222" ph="1"/>
    </row>
    <row r="4020" spans="26:26" ht="21" x14ac:dyDescent="0.15">
      <c r="Z4020" s="222" ph="1"/>
    </row>
    <row r="4021" spans="26:26" ht="21" x14ac:dyDescent="0.15">
      <c r="Z4021" s="222" ph="1"/>
    </row>
    <row r="4022" spans="26:26" ht="21" x14ac:dyDescent="0.15">
      <c r="Z4022" s="222" ph="1"/>
    </row>
    <row r="4023" spans="26:26" ht="21" x14ac:dyDescent="0.15">
      <c r="Z4023" s="222" ph="1"/>
    </row>
    <row r="4024" spans="26:26" ht="21" x14ac:dyDescent="0.15">
      <c r="Z4024" s="222" ph="1"/>
    </row>
    <row r="4025" spans="26:26" ht="21" x14ac:dyDescent="0.15">
      <c r="Z4025" s="222" ph="1"/>
    </row>
    <row r="4026" spans="26:26" ht="21" x14ac:dyDescent="0.15">
      <c r="Z4026" s="222" ph="1"/>
    </row>
    <row r="4027" spans="26:26" ht="21" x14ac:dyDescent="0.15">
      <c r="Z4027" s="222" ph="1"/>
    </row>
    <row r="4028" spans="26:26" ht="21" x14ac:dyDescent="0.15">
      <c r="Z4028" s="222" ph="1"/>
    </row>
    <row r="4029" spans="26:26" ht="21" x14ac:dyDescent="0.15">
      <c r="Z4029" s="222" ph="1"/>
    </row>
    <row r="4030" spans="26:26" ht="21" x14ac:dyDescent="0.15">
      <c r="Z4030" s="222" ph="1"/>
    </row>
    <row r="4031" spans="26:26" ht="21" x14ac:dyDescent="0.15">
      <c r="Z4031" s="222" ph="1"/>
    </row>
    <row r="4032" spans="26:26" ht="21" x14ac:dyDescent="0.15">
      <c r="Z4032" s="222" ph="1"/>
    </row>
    <row r="4033" spans="26:26" ht="21" x14ac:dyDescent="0.15">
      <c r="Z4033" s="222" ph="1"/>
    </row>
    <row r="4034" spans="26:26" ht="21" x14ac:dyDescent="0.15">
      <c r="Z4034" s="222" ph="1"/>
    </row>
    <row r="4035" spans="26:26" ht="21" x14ac:dyDescent="0.15">
      <c r="Z4035" s="222" ph="1"/>
    </row>
    <row r="4036" spans="26:26" ht="21" x14ac:dyDescent="0.15">
      <c r="Z4036" s="222" ph="1"/>
    </row>
    <row r="4037" spans="26:26" ht="21" x14ac:dyDescent="0.15">
      <c r="Z4037" s="222" ph="1"/>
    </row>
    <row r="4038" spans="26:26" ht="21" x14ac:dyDescent="0.15">
      <c r="Z4038" s="222" ph="1"/>
    </row>
    <row r="4039" spans="26:26" ht="21" x14ac:dyDescent="0.15">
      <c r="Z4039" s="222" ph="1"/>
    </row>
    <row r="4040" spans="26:26" ht="21" x14ac:dyDescent="0.15">
      <c r="Z4040" s="222" ph="1"/>
    </row>
    <row r="4041" spans="26:26" ht="21" x14ac:dyDescent="0.15">
      <c r="Z4041" s="222" ph="1"/>
    </row>
    <row r="4042" spans="26:26" ht="21" x14ac:dyDescent="0.15">
      <c r="Z4042" s="222" ph="1"/>
    </row>
    <row r="4043" spans="26:26" ht="21" x14ac:dyDescent="0.15">
      <c r="Z4043" s="222" ph="1"/>
    </row>
    <row r="4044" spans="26:26" ht="21" x14ac:dyDescent="0.15">
      <c r="Z4044" s="222" ph="1"/>
    </row>
    <row r="4045" spans="26:26" ht="21" x14ac:dyDescent="0.15">
      <c r="Z4045" s="222" ph="1"/>
    </row>
    <row r="4046" spans="26:26" ht="21" x14ac:dyDescent="0.15">
      <c r="Z4046" s="222" ph="1"/>
    </row>
    <row r="4047" spans="26:26" ht="21" x14ac:dyDescent="0.15">
      <c r="Z4047" s="222" ph="1"/>
    </row>
    <row r="4048" spans="26:26" ht="21" x14ac:dyDescent="0.15">
      <c r="Z4048" s="222" ph="1"/>
    </row>
    <row r="4049" spans="26:26" ht="21" x14ac:dyDescent="0.15">
      <c r="Z4049" s="222" ph="1"/>
    </row>
    <row r="4050" spans="26:26" ht="21" x14ac:dyDescent="0.15">
      <c r="Z4050" s="222" ph="1"/>
    </row>
    <row r="4051" spans="26:26" ht="21" x14ac:dyDescent="0.15">
      <c r="Z4051" s="222" ph="1"/>
    </row>
    <row r="4052" spans="26:26" ht="21" x14ac:dyDescent="0.15">
      <c r="Z4052" s="222" ph="1"/>
    </row>
    <row r="4053" spans="26:26" ht="21" x14ac:dyDescent="0.15">
      <c r="Z4053" s="222" ph="1"/>
    </row>
    <row r="4054" spans="26:26" ht="21" x14ac:dyDescent="0.15">
      <c r="Z4054" s="222" ph="1"/>
    </row>
    <row r="4055" spans="26:26" ht="21" x14ac:dyDescent="0.15">
      <c r="Z4055" s="222" ph="1"/>
    </row>
    <row r="4056" spans="26:26" ht="21" x14ac:dyDescent="0.15">
      <c r="Z4056" s="222" ph="1"/>
    </row>
    <row r="4057" spans="26:26" ht="21" x14ac:dyDescent="0.15">
      <c r="Z4057" s="222" ph="1"/>
    </row>
    <row r="4058" spans="26:26" ht="21" x14ac:dyDescent="0.15">
      <c r="Z4058" s="222" ph="1"/>
    </row>
    <row r="4059" spans="26:26" ht="21" x14ac:dyDescent="0.15">
      <c r="Z4059" s="222" ph="1"/>
    </row>
    <row r="4060" spans="26:26" ht="21" x14ac:dyDescent="0.15">
      <c r="Z4060" s="222" ph="1"/>
    </row>
    <row r="4061" spans="26:26" ht="21" x14ac:dyDescent="0.15">
      <c r="Z4061" s="222" ph="1"/>
    </row>
    <row r="4062" spans="26:26" ht="21" x14ac:dyDescent="0.15">
      <c r="Z4062" s="222" ph="1"/>
    </row>
    <row r="4063" spans="26:26" ht="21" x14ac:dyDescent="0.15">
      <c r="Z4063" s="222" ph="1"/>
    </row>
    <row r="4064" spans="26:26" ht="21" x14ac:dyDescent="0.15">
      <c r="Z4064" s="222" ph="1"/>
    </row>
    <row r="4065" spans="26:26" ht="21" x14ac:dyDescent="0.15">
      <c r="Z4065" s="222" ph="1"/>
    </row>
    <row r="4066" spans="26:26" ht="21" x14ac:dyDescent="0.15">
      <c r="Z4066" s="222" ph="1"/>
    </row>
    <row r="4067" spans="26:26" ht="21" x14ac:dyDescent="0.15">
      <c r="Z4067" s="222" ph="1"/>
    </row>
    <row r="4068" spans="26:26" ht="21" x14ac:dyDescent="0.15">
      <c r="Z4068" s="222" ph="1"/>
    </row>
    <row r="4069" spans="26:26" ht="21" x14ac:dyDescent="0.15">
      <c r="Z4069" s="222" ph="1"/>
    </row>
    <row r="4070" spans="26:26" ht="21" x14ac:dyDescent="0.15">
      <c r="Z4070" s="222" ph="1"/>
    </row>
    <row r="4071" spans="26:26" ht="21" x14ac:dyDescent="0.15">
      <c r="Z4071" s="222" ph="1"/>
    </row>
    <row r="4072" spans="26:26" ht="21" x14ac:dyDescent="0.15">
      <c r="Z4072" s="222" ph="1"/>
    </row>
    <row r="4073" spans="26:26" ht="21" x14ac:dyDescent="0.15">
      <c r="Z4073" s="222" ph="1"/>
    </row>
    <row r="4074" spans="26:26" ht="21" x14ac:dyDescent="0.15">
      <c r="Z4074" s="222" ph="1"/>
    </row>
    <row r="4075" spans="26:26" ht="21" x14ac:dyDescent="0.15">
      <c r="Z4075" s="222" ph="1"/>
    </row>
    <row r="4076" spans="26:26" ht="21" x14ac:dyDescent="0.15">
      <c r="Z4076" s="222" ph="1"/>
    </row>
    <row r="4077" spans="26:26" ht="21" x14ac:dyDescent="0.15">
      <c r="Z4077" s="222" ph="1"/>
    </row>
    <row r="4078" spans="26:26" ht="21" x14ac:dyDescent="0.15">
      <c r="Z4078" s="222" ph="1"/>
    </row>
    <row r="4079" spans="26:26" ht="21" x14ac:dyDescent="0.15">
      <c r="Z4079" s="222" ph="1"/>
    </row>
    <row r="4080" spans="26:26" ht="21" x14ac:dyDescent="0.15">
      <c r="Z4080" s="222" ph="1"/>
    </row>
    <row r="4081" spans="26:26" ht="21" x14ac:dyDescent="0.15">
      <c r="Z4081" s="222" ph="1"/>
    </row>
    <row r="4082" spans="26:26" ht="21" x14ac:dyDescent="0.15">
      <c r="Z4082" s="222" ph="1"/>
    </row>
    <row r="4083" spans="26:26" ht="21" x14ac:dyDescent="0.15">
      <c r="Z4083" s="222" ph="1"/>
    </row>
    <row r="4084" spans="26:26" ht="21" x14ac:dyDescent="0.15">
      <c r="Z4084" s="222" ph="1"/>
    </row>
    <row r="4085" spans="26:26" ht="21" x14ac:dyDescent="0.15">
      <c r="Z4085" s="222" ph="1"/>
    </row>
    <row r="4086" spans="26:26" ht="21" x14ac:dyDescent="0.15">
      <c r="Z4086" s="222" ph="1"/>
    </row>
    <row r="4087" spans="26:26" ht="21" x14ac:dyDescent="0.15">
      <c r="Z4087" s="222" ph="1"/>
    </row>
    <row r="4088" spans="26:26" ht="21" x14ac:dyDescent="0.15">
      <c r="Z4088" s="222" ph="1"/>
    </row>
    <row r="4089" spans="26:26" ht="21" x14ac:dyDescent="0.15">
      <c r="Z4089" s="222" ph="1"/>
    </row>
    <row r="4090" spans="26:26" ht="21" x14ac:dyDescent="0.15">
      <c r="Z4090" s="222" ph="1"/>
    </row>
    <row r="4091" spans="26:26" ht="21" x14ac:dyDescent="0.15">
      <c r="Z4091" s="222" ph="1"/>
    </row>
    <row r="4092" spans="26:26" ht="21" x14ac:dyDescent="0.15">
      <c r="Z4092" s="222" ph="1"/>
    </row>
    <row r="4093" spans="26:26" ht="21" x14ac:dyDescent="0.15">
      <c r="Z4093" s="222" ph="1"/>
    </row>
    <row r="4094" spans="26:26" ht="21" x14ac:dyDescent="0.15">
      <c r="Z4094" s="222" ph="1"/>
    </row>
    <row r="4095" spans="26:26" ht="21" x14ac:dyDescent="0.15">
      <c r="Z4095" s="222" ph="1"/>
    </row>
    <row r="4096" spans="26:26" ht="21" x14ac:dyDescent="0.15">
      <c r="Z4096" s="222" ph="1"/>
    </row>
    <row r="4097" spans="26:26" ht="21" x14ac:dyDescent="0.15">
      <c r="Z4097" s="222" ph="1"/>
    </row>
    <row r="4098" spans="26:26" ht="21" x14ac:dyDescent="0.15">
      <c r="Z4098" s="222" ph="1"/>
    </row>
    <row r="4099" spans="26:26" ht="21" x14ac:dyDescent="0.15">
      <c r="Z4099" s="222" ph="1"/>
    </row>
    <row r="4100" spans="26:26" ht="21" x14ac:dyDescent="0.15">
      <c r="Z4100" s="222" ph="1"/>
    </row>
    <row r="4101" spans="26:26" ht="21" x14ac:dyDescent="0.15">
      <c r="Z4101" s="222" ph="1"/>
    </row>
    <row r="4102" spans="26:26" ht="21" x14ac:dyDescent="0.15">
      <c r="Z4102" s="222" ph="1"/>
    </row>
    <row r="4103" spans="26:26" ht="21" x14ac:dyDescent="0.15">
      <c r="Z4103" s="222" ph="1"/>
    </row>
    <row r="4104" spans="26:26" ht="21" x14ac:dyDescent="0.15">
      <c r="Z4104" s="222" ph="1"/>
    </row>
    <row r="4105" spans="26:26" ht="21" x14ac:dyDescent="0.15">
      <c r="Z4105" s="222" ph="1"/>
    </row>
    <row r="4106" spans="26:26" ht="21" x14ac:dyDescent="0.15">
      <c r="Z4106" s="222" ph="1"/>
    </row>
    <row r="4107" spans="26:26" ht="21" x14ac:dyDescent="0.15">
      <c r="Z4107" s="222" ph="1"/>
    </row>
    <row r="4108" spans="26:26" ht="21" x14ac:dyDescent="0.15">
      <c r="Z4108" s="222" ph="1"/>
    </row>
    <row r="4109" spans="26:26" ht="21" x14ac:dyDescent="0.15">
      <c r="Z4109" s="222" ph="1"/>
    </row>
    <row r="4110" spans="26:26" ht="21" x14ac:dyDescent="0.15">
      <c r="Z4110" s="222" ph="1"/>
    </row>
    <row r="4111" spans="26:26" ht="21" x14ac:dyDescent="0.15">
      <c r="Z4111" s="222" ph="1"/>
    </row>
    <row r="4112" spans="26:26" ht="21" x14ac:dyDescent="0.15">
      <c r="Z4112" s="222" ph="1"/>
    </row>
    <row r="4113" spans="26:26" ht="21" x14ac:dyDescent="0.15">
      <c r="Z4113" s="222" ph="1"/>
    </row>
    <row r="4114" spans="26:26" ht="21" x14ac:dyDescent="0.15">
      <c r="Z4114" s="222" ph="1"/>
    </row>
    <row r="4115" spans="26:26" ht="21" x14ac:dyDescent="0.15">
      <c r="Z4115" s="222" ph="1"/>
    </row>
    <row r="4116" spans="26:26" ht="21" x14ac:dyDescent="0.15">
      <c r="Z4116" s="222" ph="1"/>
    </row>
    <row r="4117" spans="26:26" ht="21" x14ac:dyDescent="0.15">
      <c r="Z4117" s="222" ph="1"/>
    </row>
    <row r="4118" spans="26:26" ht="21" x14ac:dyDescent="0.15">
      <c r="Z4118" s="222" ph="1"/>
    </row>
    <row r="4119" spans="26:26" ht="21" x14ac:dyDescent="0.15">
      <c r="Z4119" s="222" ph="1"/>
    </row>
    <row r="4120" spans="26:26" ht="21" x14ac:dyDescent="0.15">
      <c r="Z4120" s="222" ph="1"/>
    </row>
    <row r="4121" spans="26:26" ht="21" x14ac:dyDescent="0.15">
      <c r="Z4121" s="222" ph="1"/>
    </row>
    <row r="4122" spans="26:26" ht="21" x14ac:dyDescent="0.15">
      <c r="Z4122" s="222" ph="1"/>
    </row>
    <row r="4123" spans="26:26" ht="21" x14ac:dyDescent="0.15">
      <c r="Z4123" s="222" ph="1"/>
    </row>
    <row r="4124" spans="26:26" ht="21" x14ac:dyDescent="0.15">
      <c r="Z4124" s="222" ph="1"/>
    </row>
    <row r="4125" spans="26:26" ht="21" x14ac:dyDescent="0.15">
      <c r="Z4125" s="222" ph="1"/>
    </row>
    <row r="4126" spans="26:26" ht="21" x14ac:dyDescent="0.15">
      <c r="Z4126" s="222" ph="1"/>
    </row>
    <row r="4127" spans="26:26" ht="21" x14ac:dyDescent="0.15">
      <c r="Z4127" s="222" ph="1"/>
    </row>
    <row r="4128" spans="26:26" ht="21" x14ac:dyDescent="0.15">
      <c r="Z4128" s="222" ph="1"/>
    </row>
    <row r="4129" spans="26:26" ht="21" x14ac:dyDescent="0.15">
      <c r="Z4129" s="222" ph="1"/>
    </row>
    <row r="4130" spans="26:26" ht="21" x14ac:dyDescent="0.15">
      <c r="Z4130" s="222" ph="1"/>
    </row>
    <row r="4131" spans="26:26" ht="21" x14ac:dyDescent="0.15">
      <c r="Z4131" s="222" ph="1"/>
    </row>
    <row r="4132" spans="26:26" ht="21" x14ac:dyDescent="0.15">
      <c r="Z4132" s="222" ph="1"/>
    </row>
    <row r="4133" spans="26:26" ht="21" x14ac:dyDescent="0.15">
      <c r="Z4133" s="222" ph="1"/>
    </row>
    <row r="4134" spans="26:26" ht="21" x14ac:dyDescent="0.15">
      <c r="Z4134" s="222" ph="1"/>
    </row>
    <row r="4135" spans="26:26" ht="21" x14ac:dyDescent="0.15">
      <c r="Z4135" s="222" ph="1"/>
    </row>
    <row r="4136" spans="26:26" ht="21" x14ac:dyDescent="0.15">
      <c r="Z4136" s="222" ph="1"/>
    </row>
    <row r="4137" spans="26:26" ht="21" x14ac:dyDescent="0.15">
      <c r="Z4137" s="222" ph="1"/>
    </row>
    <row r="4138" spans="26:26" ht="21" x14ac:dyDescent="0.15">
      <c r="Z4138" s="222" ph="1"/>
    </row>
    <row r="4139" spans="26:26" ht="21" x14ac:dyDescent="0.15">
      <c r="Z4139" s="222" ph="1"/>
    </row>
    <row r="4140" spans="26:26" ht="21" x14ac:dyDescent="0.15">
      <c r="Z4140" s="222" ph="1"/>
    </row>
    <row r="4141" spans="26:26" ht="21" x14ac:dyDescent="0.15">
      <c r="Z4141" s="222" ph="1"/>
    </row>
    <row r="4142" spans="26:26" ht="21" x14ac:dyDescent="0.15">
      <c r="Z4142" s="222" ph="1"/>
    </row>
    <row r="4143" spans="26:26" ht="21" x14ac:dyDescent="0.15">
      <c r="Z4143" s="222" ph="1"/>
    </row>
    <row r="4144" spans="26:26" ht="21" x14ac:dyDescent="0.15">
      <c r="Z4144" s="222" ph="1"/>
    </row>
    <row r="4145" spans="26:26" ht="21" x14ac:dyDescent="0.15">
      <c r="Z4145" s="222" ph="1"/>
    </row>
    <row r="4146" spans="26:26" ht="21" x14ac:dyDescent="0.15">
      <c r="Z4146" s="222" ph="1"/>
    </row>
    <row r="4147" spans="26:26" ht="21" x14ac:dyDescent="0.15">
      <c r="Z4147" s="222" ph="1"/>
    </row>
    <row r="4148" spans="26:26" ht="21" x14ac:dyDescent="0.15">
      <c r="Z4148" s="222" ph="1"/>
    </row>
    <row r="4149" spans="26:26" ht="21" x14ac:dyDescent="0.15">
      <c r="Z4149" s="222" ph="1"/>
    </row>
    <row r="4150" spans="26:26" ht="21" x14ac:dyDescent="0.15">
      <c r="Z4150" s="222" ph="1"/>
    </row>
    <row r="4151" spans="26:26" ht="21" x14ac:dyDescent="0.15">
      <c r="Z4151" s="222" ph="1"/>
    </row>
    <row r="4152" spans="26:26" ht="21" x14ac:dyDescent="0.15">
      <c r="Z4152" s="222" ph="1"/>
    </row>
    <row r="4153" spans="26:26" ht="21" x14ac:dyDescent="0.15">
      <c r="Z4153" s="222" ph="1"/>
    </row>
    <row r="4154" spans="26:26" ht="21" x14ac:dyDescent="0.15">
      <c r="Z4154" s="222" ph="1"/>
    </row>
    <row r="4155" spans="26:26" ht="21" x14ac:dyDescent="0.15">
      <c r="Z4155" s="222" ph="1"/>
    </row>
    <row r="4156" spans="26:26" ht="21" x14ac:dyDescent="0.15">
      <c r="Z4156" s="222" ph="1"/>
    </row>
    <row r="4157" spans="26:26" ht="21" x14ac:dyDescent="0.15">
      <c r="Z4157" s="222" ph="1"/>
    </row>
    <row r="4158" spans="26:26" ht="21" x14ac:dyDescent="0.15">
      <c r="Z4158" s="222" ph="1"/>
    </row>
    <row r="4159" spans="26:26" ht="21" x14ac:dyDescent="0.15">
      <c r="Z4159" s="222" ph="1"/>
    </row>
    <row r="4160" spans="26:26" ht="21" x14ac:dyDescent="0.15">
      <c r="Z4160" s="222" ph="1"/>
    </row>
    <row r="4161" spans="26:26" ht="21" x14ac:dyDescent="0.15">
      <c r="Z4161" s="222" ph="1"/>
    </row>
    <row r="4162" spans="26:26" ht="21" x14ac:dyDescent="0.15">
      <c r="Z4162" s="222" ph="1"/>
    </row>
    <row r="4163" spans="26:26" ht="21" x14ac:dyDescent="0.15">
      <c r="Z4163" s="222" ph="1"/>
    </row>
    <row r="4164" spans="26:26" ht="21" x14ac:dyDescent="0.15">
      <c r="Z4164" s="222" ph="1"/>
    </row>
    <row r="4165" spans="26:26" ht="21" x14ac:dyDescent="0.15">
      <c r="Z4165" s="222" ph="1"/>
    </row>
    <row r="4166" spans="26:26" ht="21" x14ac:dyDescent="0.15">
      <c r="Z4166" s="222" ph="1"/>
    </row>
    <row r="4167" spans="26:26" ht="21" x14ac:dyDescent="0.15">
      <c r="Z4167" s="222" ph="1"/>
    </row>
    <row r="4168" spans="26:26" ht="21" x14ac:dyDescent="0.15">
      <c r="Z4168" s="222" ph="1"/>
    </row>
    <row r="4169" spans="26:26" ht="21" x14ac:dyDescent="0.15">
      <c r="Z4169" s="222" ph="1"/>
    </row>
    <row r="4170" spans="26:26" ht="21" x14ac:dyDescent="0.15">
      <c r="Z4170" s="222" ph="1"/>
    </row>
    <row r="4171" spans="26:26" ht="21" x14ac:dyDescent="0.15">
      <c r="Z4171" s="222" ph="1"/>
    </row>
    <row r="4172" spans="26:26" ht="21" x14ac:dyDescent="0.15">
      <c r="Z4172" s="222" ph="1"/>
    </row>
    <row r="4173" spans="26:26" ht="21" x14ac:dyDescent="0.15">
      <c r="Z4173" s="222" ph="1"/>
    </row>
    <row r="4174" spans="26:26" ht="21" x14ac:dyDescent="0.15">
      <c r="Z4174" s="222" ph="1"/>
    </row>
    <row r="4175" spans="26:26" ht="21" x14ac:dyDescent="0.15">
      <c r="Z4175" s="222" ph="1"/>
    </row>
    <row r="4176" spans="26:26" ht="21" x14ac:dyDescent="0.15">
      <c r="Z4176" s="222" ph="1"/>
    </row>
    <row r="4177" spans="26:26" ht="21" x14ac:dyDescent="0.15">
      <c r="Z4177" s="222" ph="1"/>
    </row>
    <row r="4178" spans="26:26" ht="21" x14ac:dyDescent="0.15">
      <c r="Z4178" s="222" ph="1"/>
    </row>
    <row r="4179" spans="26:26" ht="21" x14ac:dyDescent="0.15">
      <c r="Z4179" s="222" ph="1"/>
    </row>
    <row r="4180" spans="26:26" ht="21" x14ac:dyDescent="0.15">
      <c r="Z4180" s="222" ph="1"/>
    </row>
    <row r="4181" spans="26:26" ht="21" x14ac:dyDescent="0.15">
      <c r="Z4181" s="222" ph="1"/>
    </row>
    <row r="4182" spans="26:26" ht="21" x14ac:dyDescent="0.15">
      <c r="Z4182" s="222" ph="1"/>
    </row>
    <row r="4183" spans="26:26" ht="21" x14ac:dyDescent="0.15">
      <c r="Z4183" s="222" ph="1"/>
    </row>
    <row r="4184" spans="26:26" ht="21" x14ac:dyDescent="0.15">
      <c r="Z4184" s="222" ph="1"/>
    </row>
    <row r="4185" spans="26:26" ht="21" x14ac:dyDescent="0.15">
      <c r="Z4185" s="222" ph="1"/>
    </row>
    <row r="4186" spans="26:26" ht="21" x14ac:dyDescent="0.15">
      <c r="Z4186" s="222" ph="1"/>
    </row>
    <row r="4187" spans="26:26" ht="21" x14ac:dyDescent="0.15">
      <c r="Z4187" s="222" ph="1"/>
    </row>
    <row r="4188" spans="26:26" ht="21" x14ac:dyDescent="0.15">
      <c r="Z4188" s="222" ph="1"/>
    </row>
    <row r="4189" spans="26:26" ht="21" x14ac:dyDescent="0.15">
      <c r="Z4189" s="222" ph="1"/>
    </row>
    <row r="4190" spans="26:26" ht="21" x14ac:dyDescent="0.15">
      <c r="Z4190" s="222" ph="1"/>
    </row>
    <row r="4191" spans="26:26" ht="21" x14ac:dyDescent="0.15">
      <c r="Z4191" s="222" ph="1"/>
    </row>
    <row r="4192" spans="26:26" ht="21" x14ac:dyDescent="0.15">
      <c r="Z4192" s="222" ph="1"/>
    </row>
    <row r="4193" spans="26:26" ht="21" x14ac:dyDescent="0.15">
      <c r="Z4193" s="222" ph="1"/>
    </row>
    <row r="4194" spans="26:26" ht="21" x14ac:dyDescent="0.15">
      <c r="Z4194" s="222" ph="1"/>
    </row>
    <row r="4195" spans="26:26" ht="21" x14ac:dyDescent="0.15">
      <c r="Z4195" s="222" ph="1"/>
    </row>
    <row r="4196" spans="26:26" ht="21" x14ac:dyDescent="0.15">
      <c r="Z4196" s="222" ph="1"/>
    </row>
    <row r="4197" spans="26:26" ht="21" x14ac:dyDescent="0.15">
      <c r="Z4197" s="222" ph="1"/>
    </row>
    <row r="4198" spans="26:26" ht="21" x14ac:dyDescent="0.15">
      <c r="Z4198" s="222" ph="1"/>
    </row>
    <row r="4199" spans="26:26" ht="21" x14ac:dyDescent="0.15">
      <c r="Z4199" s="222" ph="1"/>
    </row>
    <row r="4200" spans="26:26" ht="21" x14ac:dyDescent="0.15">
      <c r="Z4200" s="222" ph="1"/>
    </row>
    <row r="4201" spans="26:26" ht="21" x14ac:dyDescent="0.15">
      <c r="Z4201" s="222" ph="1"/>
    </row>
    <row r="4202" spans="26:26" ht="21" x14ac:dyDescent="0.15">
      <c r="Z4202" s="222" ph="1"/>
    </row>
    <row r="4203" spans="26:26" ht="21" x14ac:dyDescent="0.15">
      <c r="Z4203" s="222" ph="1"/>
    </row>
    <row r="4204" spans="26:26" ht="21" x14ac:dyDescent="0.15">
      <c r="Z4204" s="222" ph="1"/>
    </row>
    <row r="4205" spans="26:26" ht="21" x14ac:dyDescent="0.15">
      <c r="Z4205" s="222" ph="1"/>
    </row>
    <row r="4206" spans="26:26" ht="21" x14ac:dyDescent="0.15">
      <c r="Z4206" s="222" ph="1"/>
    </row>
    <row r="4207" spans="26:26" ht="21" x14ac:dyDescent="0.15">
      <c r="Z4207" s="222" ph="1"/>
    </row>
    <row r="4208" spans="26:26" ht="21" x14ac:dyDescent="0.15">
      <c r="Z4208" s="222" ph="1"/>
    </row>
    <row r="4209" spans="26:26" ht="21" x14ac:dyDescent="0.15">
      <c r="Z4209" s="222" ph="1"/>
    </row>
    <row r="4210" spans="26:26" ht="21" x14ac:dyDescent="0.15">
      <c r="Z4210" s="222" ph="1"/>
    </row>
    <row r="4211" spans="26:26" ht="21" x14ac:dyDescent="0.15">
      <c r="Z4211" s="222" ph="1"/>
    </row>
    <row r="4212" spans="26:26" ht="21" x14ac:dyDescent="0.15">
      <c r="Z4212" s="222" ph="1"/>
    </row>
    <row r="4213" spans="26:26" ht="21" x14ac:dyDescent="0.15">
      <c r="Z4213" s="222" ph="1"/>
    </row>
    <row r="4214" spans="26:26" ht="21" x14ac:dyDescent="0.15">
      <c r="Z4214" s="222" ph="1"/>
    </row>
    <row r="4215" spans="26:26" ht="21" x14ac:dyDescent="0.15">
      <c r="Z4215" s="222" ph="1"/>
    </row>
    <row r="4216" spans="26:26" ht="21" x14ac:dyDescent="0.15">
      <c r="Z4216" s="222" ph="1"/>
    </row>
    <row r="4217" spans="26:26" ht="21" x14ac:dyDescent="0.15">
      <c r="Z4217" s="222" ph="1"/>
    </row>
    <row r="4218" spans="26:26" ht="21" x14ac:dyDescent="0.15">
      <c r="Z4218" s="222" ph="1"/>
    </row>
    <row r="4219" spans="26:26" ht="21" x14ac:dyDescent="0.15">
      <c r="Z4219" s="222" ph="1"/>
    </row>
    <row r="4220" spans="26:26" ht="21" x14ac:dyDescent="0.15">
      <c r="Z4220" s="222" ph="1"/>
    </row>
    <row r="4221" spans="26:26" ht="21" x14ac:dyDescent="0.15">
      <c r="Z4221" s="222" ph="1"/>
    </row>
    <row r="4222" spans="26:26" ht="21" x14ac:dyDescent="0.15">
      <c r="Z4222" s="222" ph="1"/>
    </row>
    <row r="4223" spans="26:26" ht="21" x14ac:dyDescent="0.15">
      <c r="Z4223" s="222" ph="1"/>
    </row>
    <row r="4224" spans="26:26" ht="21" x14ac:dyDescent="0.15">
      <c r="Z4224" s="222" ph="1"/>
    </row>
    <row r="4225" spans="26:26" ht="21" x14ac:dyDescent="0.15">
      <c r="Z4225" s="222" ph="1"/>
    </row>
    <row r="4226" spans="26:26" ht="21" x14ac:dyDescent="0.15">
      <c r="Z4226" s="222" ph="1"/>
    </row>
    <row r="4227" spans="26:26" ht="21" x14ac:dyDescent="0.15">
      <c r="Z4227" s="222" ph="1"/>
    </row>
    <row r="4228" spans="26:26" ht="21" x14ac:dyDescent="0.15">
      <c r="Z4228" s="222" ph="1"/>
    </row>
    <row r="4229" spans="26:26" ht="21" x14ac:dyDescent="0.15">
      <c r="Z4229" s="222" ph="1"/>
    </row>
    <row r="4230" spans="26:26" ht="21" x14ac:dyDescent="0.15">
      <c r="Z4230" s="222" ph="1"/>
    </row>
    <row r="4231" spans="26:26" ht="21" x14ac:dyDescent="0.15">
      <c r="Z4231" s="222" ph="1"/>
    </row>
    <row r="4232" spans="26:26" ht="21" x14ac:dyDescent="0.15">
      <c r="Z4232" s="222" ph="1"/>
    </row>
    <row r="4233" spans="26:26" ht="21" x14ac:dyDescent="0.15">
      <c r="Z4233" s="222" ph="1"/>
    </row>
    <row r="4234" spans="26:26" ht="21" x14ac:dyDescent="0.15">
      <c r="Z4234" s="222" ph="1"/>
    </row>
    <row r="4235" spans="26:26" ht="21" x14ac:dyDescent="0.15">
      <c r="Z4235" s="222" ph="1"/>
    </row>
    <row r="4236" spans="26:26" ht="21" x14ac:dyDescent="0.15">
      <c r="Z4236" s="222" ph="1"/>
    </row>
    <row r="4237" spans="26:26" ht="21" x14ac:dyDescent="0.15">
      <c r="Z4237" s="222" ph="1"/>
    </row>
    <row r="4238" spans="26:26" ht="21" x14ac:dyDescent="0.15">
      <c r="Z4238" s="222" ph="1"/>
    </row>
    <row r="4239" spans="26:26" ht="21" x14ac:dyDescent="0.15">
      <c r="Z4239" s="222" ph="1"/>
    </row>
    <row r="4240" spans="26:26" ht="21" x14ac:dyDescent="0.15">
      <c r="Z4240" s="222" ph="1"/>
    </row>
    <row r="4241" spans="26:26" ht="21" x14ac:dyDescent="0.15">
      <c r="Z4241" s="222" ph="1"/>
    </row>
    <row r="4242" spans="26:26" ht="21" x14ac:dyDescent="0.15">
      <c r="Z4242" s="222" ph="1"/>
    </row>
    <row r="4243" spans="26:26" ht="21" x14ac:dyDescent="0.15">
      <c r="Z4243" s="222" ph="1"/>
    </row>
    <row r="4244" spans="26:26" ht="21" x14ac:dyDescent="0.15">
      <c r="Z4244" s="222" ph="1"/>
    </row>
    <row r="4245" spans="26:26" ht="21" x14ac:dyDescent="0.15">
      <c r="Z4245" s="222" ph="1"/>
    </row>
    <row r="4246" spans="26:26" ht="21" x14ac:dyDescent="0.15">
      <c r="Z4246" s="222" ph="1"/>
    </row>
    <row r="4247" spans="26:26" ht="21" x14ac:dyDescent="0.15">
      <c r="Z4247" s="222" ph="1"/>
    </row>
    <row r="4248" spans="26:26" ht="21" x14ac:dyDescent="0.15">
      <c r="Z4248" s="222" ph="1"/>
    </row>
    <row r="4249" spans="26:26" ht="21" x14ac:dyDescent="0.15">
      <c r="Z4249" s="222" ph="1"/>
    </row>
    <row r="4250" spans="26:26" ht="21" x14ac:dyDescent="0.15">
      <c r="Z4250" s="222" ph="1"/>
    </row>
    <row r="4251" spans="26:26" ht="21" x14ac:dyDescent="0.15">
      <c r="Z4251" s="222" ph="1"/>
    </row>
    <row r="4252" spans="26:26" ht="21" x14ac:dyDescent="0.15">
      <c r="Z4252" s="222" ph="1"/>
    </row>
    <row r="4253" spans="26:26" ht="21" x14ac:dyDescent="0.15">
      <c r="Z4253" s="222" ph="1"/>
    </row>
    <row r="4254" spans="26:26" ht="21" x14ac:dyDescent="0.15">
      <c r="Z4254" s="222" ph="1"/>
    </row>
    <row r="4255" spans="26:26" ht="21" x14ac:dyDescent="0.15">
      <c r="Z4255" s="222" ph="1"/>
    </row>
    <row r="4256" spans="26:26" ht="21" x14ac:dyDescent="0.15">
      <c r="Z4256" s="222" ph="1"/>
    </row>
    <row r="4257" spans="26:26" ht="21" x14ac:dyDescent="0.15">
      <c r="Z4257" s="222" ph="1"/>
    </row>
    <row r="4258" spans="26:26" ht="21" x14ac:dyDescent="0.15">
      <c r="Z4258" s="222" ph="1"/>
    </row>
    <row r="4259" spans="26:26" ht="21" x14ac:dyDescent="0.15">
      <c r="Z4259" s="222" ph="1"/>
    </row>
    <row r="4260" spans="26:26" ht="21" x14ac:dyDescent="0.15">
      <c r="Z4260" s="222" ph="1"/>
    </row>
    <row r="4261" spans="26:26" ht="21" x14ac:dyDescent="0.15">
      <c r="Z4261" s="222" ph="1"/>
    </row>
    <row r="4262" spans="26:26" ht="21" x14ac:dyDescent="0.15">
      <c r="Z4262" s="222" ph="1"/>
    </row>
    <row r="4263" spans="26:26" ht="21" x14ac:dyDescent="0.15">
      <c r="Z4263" s="222" ph="1"/>
    </row>
    <row r="4264" spans="26:26" ht="21" x14ac:dyDescent="0.15">
      <c r="Z4264" s="222" ph="1"/>
    </row>
    <row r="4265" spans="26:26" ht="21" x14ac:dyDescent="0.15">
      <c r="Z4265" s="222" ph="1"/>
    </row>
    <row r="4266" spans="26:26" ht="21" x14ac:dyDescent="0.15">
      <c r="Z4266" s="222" ph="1"/>
    </row>
    <row r="4267" spans="26:26" ht="21" x14ac:dyDescent="0.15">
      <c r="Z4267" s="222" ph="1"/>
    </row>
    <row r="4268" spans="26:26" ht="21" x14ac:dyDescent="0.15">
      <c r="Z4268" s="222" ph="1"/>
    </row>
    <row r="4269" spans="26:26" ht="21" x14ac:dyDescent="0.15">
      <c r="Z4269" s="222" ph="1"/>
    </row>
    <row r="4270" spans="26:26" ht="21" x14ac:dyDescent="0.15">
      <c r="Z4270" s="222" ph="1"/>
    </row>
    <row r="4271" spans="26:26" ht="21" x14ac:dyDescent="0.15">
      <c r="Z4271" s="222" ph="1"/>
    </row>
    <row r="4272" spans="26:26" ht="21" x14ac:dyDescent="0.15">
      <c r="Z4272" s="222" ph="1"/>
    </row>
    <row r="4273" spans="26:26" ht="21" x14ac:dyDescent="0.15">
      <c r="Z4273" s="222" ph="1"/>
    </row>
    <row r="4274" spans="26:26" ht="21" x14ac:dyDescent="0.15">
      <c r="Z4274" s="222" ph="1"/>
    </row>
    <row r="4275" spans="26:26" ht="21" x14ac:dyDescent="0.15">
      <c r="Z4275" s="222" ph="1"/>
    </row>
    <row r="4276" spans="26:26" ht="21" x14ac:dyDescent="0.15">
      <c r="Z4276" s="222" ph="1"/>
    </row>
    <row r="4277" spans="26:26" ht="21" x14ac:dyDescent="0.15">
      <c r="Z4277" s="222" ph="1"/>
    </row>
    <row r="4278" spans="26:26" ht="21" x14ac:dyDescent="0.15">
      <c r="Z4278" s="222" ph="1"/>
    </row>
    <row r="4279" spans="26:26" ht="21" x14ac:dyDescent="0.15">
      <c r="Z4279" s="222" ph="1"/>
    </row>
    <row r="4280" spans="26:26" ht="21" x14ac:dyDescent="0.15">
      <c r="Z4280" s="222" ph="1"/>
    </row>
    <row r="4281" spans="26:26" ht="21" x14ac:dyDescent="0.15">
      <c r="Z4281" s="222" ph="1"/>
    </row>
    <row r="4282" spans="26:26" ht="21" x14ac:dyDescent="0.15">
      <c r="Z4282" s="222" ph="1"/>
    </row>
    <row r="4283" spans="26:26" ht="21" x14ac:dyDescent="0.15">
      <c r="Z4283" s="222" ph="1"/>
    </row>
    <row r="4284" spans="26:26" ht="21" x14ac:dyDescent="0.15">
      <c r="Z4284" s="222" ph="1"/>
    </row>
    <row r="4285" spans="26:26" ht="21" x14ac:dyDescent="0.15">
      <c r="Z4285" s="222" ph="1"/>
    </row>
    <row r="4286" spans="26:26" ht="21" x14ac:dyDescent="0.15">
      <c r="Z4286" s="222" ph="1"/>
    </row>
    <row r="4287" spans="26:26" ht="21" x14ac:dyDescent="0.15">
      <c r="Z4287" s="222" ph="1"/>
    </row>
    <row r="4288" spans="26:26" ht="21" x14ac:dyDescent="0.15">
      <c r="Z4288" s="222" ph="1"/>
    </row>
    <row r="4289" spans="26:26" ht="21" x14ac:dyDescent="0.15">
      <c r="Z4289" s="222" ph="1"/>
    </row>
    <row r="4290" spans="26:26" ht="21" x14ac:dyDescent="0.15">
      <c r="Z4290" s="222" ph="1"/>
    </row>
    <row r="4291" spans="26:26" ht="21" x14ac:dyDescent="0.15">
      <c r="Z4291" s="222" ph="1"/>
    </row>
    <row r="4292" spans="26:26" ht="21" x14ac:dyDescent="0.15">
      <c r="Z4292" s="222" ph="1"/>
    </row>
    <row r="4293" spans="26:26" ht="21" x14ac:dyDescent="0.15">
      <c r="Z4293" s="222" ph="1"/>
    </row>
    <row r="4294" spans="26:26" ht="21" x14ac:dyDescent="0.15">
      <c r="Z4294" s="222" ph="1"/>
    </row>
    <row r="4295" spans="26:26" ht="21" x14ac:dyDescent="0.15">
      <c r="Z4295" s="222" ph="1"/>
    </row>
    <row r="4296" spans="26:26" ht="21" x14ac:dyDescent="0.15">
      <c r="Z4296" s="222" ph="1"/>
    </row>
    <row r="4297" spans="26:26" ht="21" x14ac:dyDescent="0.15">
      <c r="Z4297" s="222" ph="1"/>
    </row>
    <row r="4298" spans="26:26" ht="21" x14ac:dyDescent="0.15">
      <c r="Z4298" s="222" ph="1"/>
    </row>
    <row r="4299" spans="26:26" ht="21" x14ac:dyDescent="0.15">
      <c r="Z4299" s="222" ph="1"/>
    </row>
    <row r="4300" spans="26:26" ht="21" x14ac:dyDescent="0.15">
      <c r="Z4300" s="222" ph="1"/>
    </row>
    <row r="4301" spans="26:26" ht="21" x14ac:dyDescent="0.15">
      <c r="Z4301" s="222" ph="1"/>
    </row>
    <row r="4302" spans="26:26" ht="21" x14ac:dyDescent="0.15">
      <c r="Z4302" s="222" ph="1"/>
    </row>
    <row r="4303" spans="26:26" ht="21" x14ac:dyDescent="0.15">
      <c r="Z4303" s="222" ph="1"/>
    </row>
    <row r="4304" spans="26:26" ht="21" x14ac:dyDescent="0.15">
      <c r="Z4304" s="222" ph="1"/>
    </row>
    <row r="4305" spans="26:26" ht="21" x14ac:dyDescent="0.15">
      <c r="Z4305" s="222" ph="1"/>
    </row>
    <row r="4306" spans="26:26" ht="21" x14ac:dyDescent="0.15">
      <c r="Z4306" s="222" ph="1"/>
    </row>
    <row r="4307" spans="26:26" ht="21" x14ac:dyDescent="0.15">
      <c r="Z4307" s="222" ph="1"/>
    </row>
    <row r="4308" spans="26:26" ht="21" x14ac:dyDescent="0.15">
      <c r="Z4308" s="222" ph="1"/>
    </row>
    <row r="4309" spans="26:26" ht="21" x14ac:dyDescent="0.15">
      <c r="Z4309" s="222" ph="1"/>
    </row>
    <row r="4310" spans="26:26" ht="21" x14ac:dyDescent="0.15">
      <c r="Z4310" s="222" ph="1"/>
    </row>
    <row r="4311" spans="26:26" ht="21" x14ac:dyDescent="0.15">
      <c r="Z4311" s="222" ph="1"/>
    </row>
    <row r="4312" spans="26:26" ht="21" x14ac:dyDescent="0.15">
      <c r="Z4312" s="222" ph="1"/>
    </row>
    <row r="4313" spans="26:26" ht="21" x14ac:dyDescent="0.15">
      <c r="Z4313" s="222" ph="1"/>
    </row>
    <row r="4314" spans="26:26" ht="21" x14ac:dyDescent="0.15">
      <c r="Z4314" s="222" ph="1"/>
    </row>
    <row r="4315" spans="26:26" ht="21" x14ac:dyDescent="0.15">
      <c r="Z4315" s="222" ph="1"/>
    </row>
    <row r="4316" spans="26:26" ht="21" x14ac:dyDescent="0.15">
      <c r="Z4316" s="222" ph="1"/>
    </row>
    <row r="4317" spans="26:26" ht="21" x14ac:dyDescent="0.15">
      <c r="Z4317" s="222" ph="1"/>
    </row>
    <row r="4318" spans="26:26" ht="21" x14ac:dyDescent="0.15">
      <c r="Z4318" s="222" ph="1"/>
    </row>
    <row r="4319" spans="26:26" ht="21" x14ac:dyDescent="0.15">
      <c r="Z4319" s="222" ph="1"/>
    </row>
    <row r="4320" spans="26:26" ht="21" x14ac:dyDescent="0.15">
      <c r="Z4320" s="222" ph="1"/>
    </row>
    <row r="4321" spans="26:26" ht="21" x14ac:dyDescent="0.15">
      <c r="Z4321" s="222" ph="1"/>
    </row>
    <row r="4322" spans="26:26" ht="21" x14ac:dyDescent="0.15">
      <c r="Z4322" s="222" ph="1"/>
    </row>
    <row r="4323" spans="26:26" ht="21" x14ac:dyDescent="0.15">
      <c r="Z4323" s="222" ph="1"/>
    </row>
    <row r="4324" spans="26:26" ht="21" x14ac:dyDescent="0.15">
      <c r="Z4324" s="222" ph="1"/>
    </row>
    <row r="4325" spans="26:26" ht="21" x14ac:dyDescent="0.15">
      <c r="Z4325" s="222" ph="1"/>
    </row>
    <row r="4326" spans="26:26" ht="21" x14ac:dyDescent="0.15">
      <c r="Z4326" s="222" ph="1"/>
    </row>
    <row r="4327" spans="26:26" ht="21" x14ac:dyDescent="0.15">
      <c r="Z4327" s="222" ph="1"/>
    </row>
    <row r="4328" spans="26:26" ht="21" x14ac:dyDescent="0.15">
      <c r="Z4328" s="222" ph="1"/>
    </row>
    <row r="4329" spans="26:26" ht="21" x14ac:dyDescent="0.15">
      <c r="Z4329" s="222" ph="1"/>
    </row>
    <row r="4330" spans="26:26" ht="21" x14ac:dyDescent="0.15">
      <c r="Z4330" s="222" ph="1"/>
    </row>
    <row r="4331" spans="26:26" ht="21" x14ac:dyDescent="0.15">
      <c r="Z4331" s="222" ph="1"/>
    </row>
    <row r="4332" spans="26:26" ht="21" x14ac:dyDescent="0.15">
      <c r="Z4332" s="222" ph="1"/>
    </row>
    <row r="4333" spans="26:26" ht="21" x14ac:dyDescent="0.15">
      <c r="Z4333" s="222" ph="1"/>
    </row>
    <row r="4334" spans="26:26" ht="21" x14ac:dyDescent="0.15">
      <c r="Z4334" s="222" ph="1"/>
    </row>
    <row r="4335" spans="26:26" ht="21" x14ac:dyDescent="0.15">
      <c r="Z4335" s="222" ph="1"/>
    </row>
    <row r="4336" spans="26:26" ht="21" x14ac:dyDescent="0.15">
      <c r="Z4336" s="222" ph="1"/>
    </row>
    <row r="4337" spans="26:26" ht="21" x14ac:dyDescent="0.15">
      <c r="Z4337" s="222" ph="1"/>
    </row>
    <row r="4338" spans="26:26" ht="21" x14ac:dyDescent="0.15">
      <c r="Z4338" s="222" ph="1"/>
    </row>
    <row r="4339" spans="26:26" ht="21" x14ac:dyDescent="0.15">
      <c r="Z4339" s="222" ph="1"/>
    </row>
    <row r="4340" spans="26:26" ht="21" x14ac:dyDescent="0.15">
      <c r="Z4340" s="222" ph="1"/>
    </row>
    <row r="4341" spans="26:26" ht="21" x14ac:dyDescent="0.15">
      <c r="Z4341" s="222" ph="1"/>
    </row>
    <row r="4342" spans="26:26" ht="21" x14ac:dyDescent="0.15">
      <c r="Z4342" s="222" ph="1"/>
    </row>
    <row r="4343" spans="26:26" ht="21" x14ac:dyDescent="0.15">
      <c r="Z4343" s="222" ph="1"/>
    </row>
    <row r="4344" spans="26:26" ht="21" x14ac:dyDescent="0.15">
      <c r="Z4344" s="222" ph="1"/>
    </row>
    <row r="4345" spans="26:26" ht="21" x14ac:dyDescent="0.15">
      <c r="Z4345" s="222" ph="1"/>
    </row>
    <row r="4346" spans="26:26" ht="21" x14ac:dyDescent="0.15">
      <c r="Z4346" s="222" ph="1"/>
    </row>
    <row r="4347" spans="26:26" ht="21" x14ac:dyDescent="0.15">
      <c r="Z4347" s="222" ph="1"/>
    </row>
    <row r="4348" spans="26:26" ht="21" x14ac:dyDescent="0.15">
      <c r="Z4348" s="222" ph="1"/>
    </row>
    <row r="4349" spans="26:26" ht="21" x14ac:dyDescent="0.15">
      <c r="Z4349" s="222" ph="1"/>
    </row>
    <row r="4350" spans="26:26" ht="21" x14ac:dyDescent="0.15">
      <c r="Z4350" s="222" ph="1"/>
    </row>
    <row r="4351" spans="26:26" ht="21" x14ac:dyDescent="0.15">
      <c r="Z4351" s="222" ph="1"/>
    </row>
    <row r="4352" spans="26:26" ht="21" x14ac:dyDescent="0.15">
      <c r="Z4352" s="222" ph="1"/>
    </row>
    <row r="4353" spans="26:26" ht="21" x14ac:dyDescent="0.15">
      <c r="Z4353" s="222" ph="1"/>
    </row>
    <row r="4354" spans="26:26" ht="21" x14ac:dyDescent="0.15">
      <c r="Z4354" s="222" ph="1"/>
    </row>
    <row r="4355" spans="26:26" ht="21" x14ac:dyDescent="0.15">
      <c r="Z4355" s="222" ph="1"/>
    </row>
    <row r="4356" spans="26:26" ht="21" x14ac:dyDescent="0.15">
      <c r="Z4356" s="222" ph="1"/>
    </row>
    <row r="4357" spans="26:26" ht="21" x14ac:dyDescent="0.15">
      <c r="Z4357" s="222" ph="1"/>
    </row>
    <row r="4358" spans="26:26" ht="21" x14ac:dyDescent="0.15">
      <c r="Z4358" s="222" ph="1"/>
    </row>
    <row r="4359" spans="26:26" ht="21" x14ac:dyDescent="0.15">
      <c r="Z4359" s="222" ph="1"/>
    </row>
    <row r="4360" spans="26:26" ht="21" x14ac:dyDescent="0.15">
      <c r="Z4360" s="222" ph="1"/>
    </row>
    <row r="4361" spans="26:26" ht="21" x14ac:dyDescent="0.15">
      <c r="Z4361" s="222" ph="1"/>
    </row>
    <row r="4362" spans="26:26" ht="21" x14ac:dyDescent="0.15">
      <c r="Z4362" s="222" ph="1"/>
    </row>
    <row r="4363" spans="26:26" ht="21" x14ac:dyDescent="0.15">
      <c r="Z4363" s="222" ph="1"/>
    </row>
    <row r="4364" spans="26:26" ht="21" x14ac:dyDescent="0.15">
      <c r="Z4364" s="222" ph="1"/>
    </row>
    <row r="4365" spans="26:26" ht="21" x14ac:dyDescent="0.15">
      <c r="Z4365" s="222" ph="1"/>
    </row>
    <row r="4366" spans="26:26" ht="21" x14ac:dyDescent="0.15">
      <c r="Z4366" s="222" ph="1"/>
    </row>
    <row r="4367" spans="26:26" ht="21" x14ac:dyDescent="0.15">
      <c r="Z4367" s="222" ph="1"/>
    </row>
    <row r="4368" spans="26:26" ht="21" x14ac:dyDescent="0.15">
      <c r="Z4368" s="222" ph="1"/>
    </row>
    <row r="4369" spans="26:26" ht="21" x14ac:dyDescent="0.15">
      <c r="Z4369" s="222" ph="1"/>
    </row>
    <row r="4370" spans="26:26" ht="21" x14ac:dyDescent="0.15">
      <c r="Z4370" s="222" ph="1"/>
    </row>
    <row r="4371" spans="26:26" ht="21" x14ac:dyDescent="0.15">
      <c r="Z4371" s="222" ph="1"/>
    </row>
    <row r="4372" spans="26:26" ht="21" x14ac:dyDescent="0.15">
      <c r="Z4372" s="222" ph="1"/>
    </row>
    <row r="4373" spans="26:26" ht="21" x14ac:dyDescent="0.15">
      <c r="Z4373" s="222" ph="1"/>
    </row>
    <row r="4374" spans="26:26" ht="21" x14ac:dyDescent="0.15">
      <c r="Z4374" s="222" ph="1"/>
    </row>
    <row r="4375" spans="26:26" ht="21" x14ac:dyDescent="0.15">
      <c r="Z4375" s="222" ph="1"/>
    </row>
    <row r="4376" spans="26:26" ht="21" x14ac:dyDescent="0.15">
      <c r="Z4376" s="222" ph="1"/>
    </row>
    <row r="4377" spans="26:26" ht="21" x14ac:dyDescent="0.15">
      <c r="Z4377" s="222" ph="1"/>
    </row>
    <row r="4378" spans="26:26" ht="21" x14ac:dyDescent="0.15">
      <c r="Z4378" s="222" ph="1"/>
    </row>
    <row r="4379" spans="26:26" ht="21" x14ac:dyDescent="0.15">
      <c r="Z4379" s="222" ph="1"/>
    </row>
    <row r="4380" spans="26:26" ht="21" x14ac:dyDescent="0.15">
      <c r="Z4380" s="222" ph="1"/>
    </row>
    <row r="4381" spans="26:26" ht="21" x14ac:dyDescent="0.15">
      <c r="Z4381" s="222" ph="1"/>
    </row>
    <row r="4382" spans="26:26" ht="21" x14ac:dyDescent="0.15">
      <c r="Z4382" s="222" ph="1"/>
    </row>
    <row r="4383" spans="26:26" ht="21" x14ac:dyDescent="0.15">
      <c r="Z4383" s="222" ph="1"/>
    </row>
    <row r="4384" spans="26:26" ht="21" x14ac:dyDescent="0.15">
      <c r="Z4384" s="222" ph="1"/>
    </row>
    <row r="4385" spans="26:26" ht="21" x14ac:dyDescent="0.15">
      <c r="Z4385" s="222" ph="1"/>
    </row>
    <row r="4386" spans="26:26" ht="21" x14ac:dyDescent="0.15">
      <c r="Z4386" s="222" ph="1"/>
    </row>
    <row r="4387" spans="26:26" ht="21" x14ac:dyDescent="0.15">
      <c r="Z4387" s="222" ph="1"/>
    </row>
    <row r="4388" spans="26:26" ht="21" x14ac:dyDescent="0.15">
      <c r="Z4388" s="222" ph="1"/>
    </row>
    <row r="4389" spans="26:26" ht="21" x14ac:dyDescent="0.15">
      <c r="Z4389" s="222" ph="1"/>
    </row>
    <row r="4390" spans="26:26" ht="21" x14ac:dyDescent="0.15">
      <c r="Z4390" s="222" ph="1"/>
    </row>
    <row r="4391" spans="26:26" ht="21" x14ac:dyDescent="0.15">
      <c r="Z4391" s="222" ph="1"/>
    </row>
    <row r="4392" spans="26:26" ht="21" x14ac:dyDescent="0.15">
      <c r="Z4392" s="222" ph="1"/>
    </row>
    <row r="4393" spans="26:26" ht="21" x14ac:dyDescent="0.15">
      <c r="Z4393" s="222" ph="1"/>
    </row>
    <row r="4394" spans="26:26" ht="21" x14ac:dyDescent="0.15">
      <c r="Z4394" s="222" ph="1"/>
    </row>
    <row r="4395" spans="26:26" ht="21" x14ac:dyDescent="0.15">
      <c r="Z4395" s="222" ph="1"/>
    </row>
    <row r="4396" spans="26:26" ht="21" x14ac:dyDescent="0.15">
      <c r="Z4396" s="222" ph="1"/>
    </row>
    <row r="4397" spans="26:26" ht="21" x14ac:dyDescent="0.15">
      <c r="Z4397" s="222" ph="1"/>
    </row>
    <row r="4398" spans="26:26" ht="21" x14ac:dyDescent="0.15">
      <c r="Z4398" s="222" ph="1"/>
    </row>
    <row r="4399" spans="26:26" ht="21" x14ac:dyDescent="0.15">
      <c r="Z4399" s="222" ph="1"/>
    </row>
    <row r="4400" spans="26:26" ht="21" x14ac:dyDescent="0.15">
      <c r="Z4400" s="222" ph="1"/>
    </row>
    <row r="4401" spans="26:26" ht="21" x14ac:dyDescent="0.15">
      <c r="Z4401" s="222" ph="1"/>
    </row>
    <row r="4402" spans="26:26" ht="21" x14ac:dyDescent="0.15">
      <c r="Z4402" s="222" ph="1"/>
    </row>
    <row r="4403" spans="26:26" ht="21" x14ac:dyDescent="0.15">
      <c r="Z4403" s="222" ph="1"/>
    </row>
    <row r="4404" spans="26:26" ht="21" x14ac:dyDescent="0.15">
      <c r="Z4404" s="222" ph="1"/>
    </row>
    <row r="4405" spans="26:26" ht="21" x14ac:dyDescent="0.15">
      <c r="Z4405" s="222" ph="1"/>
    </row>
    <row r="4406" spans="26:26" ht="21" x14ac:dyDescent="0.15">
      <c r="Z4406" s="222" ph="1"/>
    </row>
    <row r="4407" spans="26:26" ht="21" x14ac:dyDescent="0.15">
      <c r="Z4407" s="222" ph="1"/>
    </row>
    <row r="4408" spans="26:26" ht="21" x14ac:dyDescent="0.15">
      <c r="Z4408" s="222" ph="1"/>
    </row>
    <row r="4409" spans="26:26" ht="21" x14ac:dyDescent="0.15">
      <c r="Z4409" s="222" ph="1"/>
    </row>
    <row r="4410" spans="26:26" ht="21" x14ac:dyDescent="0.15">
      <c r="Z4410" s="222" ph="1"/>
    </row>
    <row r="4411" spans="26:26" ht="21" x14ac:dyDescent="0.15">
      <c r="Z4411" s="222" ph="1"/>
    </row>
    <row r="4412" spans="26:26" ht="21" x14ac:dyDescent="0.15">
      <c r="Z4412" s="222" ph="1"/>
    </row>
    <row r="4413" spans="26:26" ht="21" x14ac:dyDescent="0.15">
      <c r="Z4413" s="222" ph="1"/>
    </row>
    <row r="4414" spans="26:26" ht="21" x14ac:dyDescent="0.15">
      <c r="Z4414" s="222" ph="1"/>
    </row>
    <row r="4415" spans="26:26" ht="21" x14ac:dyDescent="0.15">
      <c r="Z4415" s="222" ph="1"/>
    </row>
    <row r="4416" spans="26:26" ht="21" x14ac:dyDescent="0.15">
      <c r="Z4416" s="222" ph="1"/>
    </row>
    <row r="4417" spans="26:26" ht="21" x14ac:dyDescent="0.15">
      <c r="Z4417" s="222" ph="1"/>
    </row>
    <row r="4418" spans="26:26" ht="21" x14ac:dyDescent="0.15">
      <c r="Z4418" s="222" ph="1"/>
    </row>
    <row r="4419" spans="26:26" ht="21" x14ac:dyDescent="0.15">
      <c r="Z4419" s="222" ph="1"/>
    </row>
    <row r="4420" spans="26:26" ht="21" x14ac:dyDescent="0.15">
      <c r="Z4420" s="222" ph="1"/>
    </row>
    <row r="4421" spans="26:26" ht="21" x14ac:dyDescent="0.15">
      <c r="Z4421" s="222" ph="1"/>
    </row>
    <row r="4422" spans="26:26" ht="21" x14ac:dyDescent="0.15">
      <c r="Z4422" s="222" ph="1"/>
    </row>
    <row r="4423" spans="26:26" ht="21" x14ac:dyDescent="0.15">
      <c r="Z4423" s="222" ph="1"/>
    </row>
    <row r="4424" spans="26:26" ht="21" x14ac:dyDescent="0.15">
      <c r="Z4424" s="222" ph="1"/>
    </row>
    <row r="4425" spans="26:26" ht="21" x14ac:dyDescent="0.15">
      <c r="Z4425" s="222" ph="1"/>
    </row>
    <row r="4426" spans="26:26" ht="21" x14ac:dyDescent="0.15">
      <c r="Z4426" s="222" ph="1"/>
    </row>
    <row r="4427" spans="26:26" ht="21" x14ac:dyDescent="0.15">
      <c r="Z4427" s="222" ph="1"/>
    </row>
    <row r="4428" spans="26:26" ht="21" x14ac:dyDescent="0.15">
      <c r="Z4428" s="222" ph="1"/>
    </row>
    <row r="4429" spans="26:26" ht="21" x14ac:dyDescent="0.15">
      <c r="Z4429" s="222" ph="1"/>
    </row>
    <row r="4430" spans="26:26" ht="21" x14ac:dyDescent="0.15">
      <c r="Z4430" s="222" ph="1"/>
    </row>
    <row r="4431" spans="26:26" ht="21" x14ac:dyDescent="0.15">
      <c r="Z4431" s="222" ph="1"/>
    </row>
    <row r="4432" spans="26:26" ht="21" x14ac:dyDescent="0.15">
      <c r="Z4432" s="222" ph="1"/>
    </row>
    <row r="4433" spans="26:26" ht="21" x14ac:dyDescent="0.15">
      <c r="Z4433" s="222" ph="1"/>
    </row>
    <row r="4434" spans="26:26" ht="21" x14ac:dyDescent="0.15">
      <c r="Z4434" s="222" ph="1"/>
    </row>
    <row r="4435" spans="26:26" ht="21" x14ac:dyDescent="0.15">
      <c r="Z4435" s="222" ph="1"/>
    </row>
    <row r="4436" spans="26:26" ht="21" x14ac:dyDescent="0.15">
      <c r="Z4436" s="222" ph="1"/>
    </row>
    <row r="4437" spans="26:26" ht="21" x14ac:dyDescent="0.15">
      <c r="Z4437" s="222" ph="1"/>
    </row>
    <row r="4438" spans="26:26" ht="21" x14ac:dyDescent="0.15">
      <c r="Z4438" s="222" ph="1"/>
    </row>
    <row r="4439" spans="26:26" ht="21" x14ac:dyDescent="0.15">
      <c r="Z4439" s="222" ph="1"/>
    </row>
    <row r="4440" spans="26:26" ht="21" x14ac:dyDescent="0.15">
      <c r="Z4440" s="222" ph="1"/>
    </row>
    <row r="4441" spans="26:26" ht="21" x14ac:dyDescent="0.15">
      <c r="Z4441" s="222" ph="1"/>
    </row>
    <row r="4442" spans="26:26" ht="21" x14ac:dyDescent="0.15">
      <c r="Z4442" s="222" ph="1"/>
    </row>
    <row r="4443" spans="26:26" ht="21" x14ac:dyDescent="0.15">
      <c r="Z4443" s="222" ph="1"/>
    </row>
    <row r="4444" spans="26:26" ht="21" x14ac:dyDescent="0.15">
      <c r="Z4444" s="222" ph="1"/>
    </row>
    <row r="4445" spans="26:26" ht="21" x14ac:dyDescent="0.15">
      <c r="Z4445" s="222" ph="1"/>
    </row>
    <row r="4446" spans="26:26" ht="21" x14ac:dyDescent="0.15">
      <c r="Z4446" s="222" ph="1"/>
    </row>
    <row r="4447" spans="26:26" ht="21" x14ac:dyDescent="0.15">
      <c r="Z4447" s="222" ph="1"/>
    </row>
    <row r="4448" spans="26:26" ht="21" x14ac:dyDescent="0.15">
      <c r="Z4448" s="222" ph="1"/>
    </row>
    <row r="4449" spans="26:26" ht="21" x14ac:dyDescent="0.15">
      <c r="Z4449" s="222" ph="1"/>
    </row>
    <row r="4450" spans="26:26" ht="21" x14ac:dyDescent="0.15">
      <c r="Z4450" s="222" ph="1"/>
    </row>
    <row r="4451" spans="26:26" ht="21" x14ac:dyDescent="0.15">
      <c r="Z4451" s="222" ph="1"/>
    </row>
    <row r="4452" spans="26:26" ht="21" x14ac:dyDescent="0.15">
      <c r="Z4452" s="222" ph="1"/>
    </row>
    <row r="4453" spans="26:26" ht="21" x14ac:dyDescent="0.15">
      <c r="Z4453" s="222" ph="1"/>
    </row>
    <row r="4454" spans="26:26" ht="21" x14ac:dyDescent="0.15">
      <c r="Z4454" s="222" ph="1"/>
    </row>
    <row r="4455" spans="26:26" ht="21" x14ac:dyDescent="0.15">
      <c r="Z4455" s="222" ph="1"/>
    </row>
    <row r="4456" spans="26:26" ht="21" x14ac:dyDescent="0.15">
      <c r="Z4456" s="222" ph="1"/>
    </row>
    <row r="4457" spans="26:26" ht="21" x14ac:dyDescent="0.15">
      <c r="Z4457" s="222" ph="1"/>
    </row>
    <row r="4458" spans="26:26" ht="21" x14ac:dyDescent="0.15">
      <c r="Z4458" s="222" ph="1"/>
    </row>
    <row r="4459" spans="26:26" ht="21" x14ac:dyDescent="0.15">
      <c r="Z4459" s="222" ph="1"/>
    </row>
    <row r="4460" spans="26:26" ht="21" x14ac:dyDescent="0.15">
      <c r="Z4460" s="222" ph="1"/>
    </row>
    <row r="4461" spans="26:26" ht="21" x14ac:dyDescent="0.15">
      <c r="Z4461" s="222" ph="1"/>
    </row>
    <row r="4462" spans="26:26" ht="21" x14ac:dyDescent="0.15">
      <c r="Z4462" s="222" ph="1"/>
    </row>
    <row r="4463" spans="26:26" ht="21" x14ac:dyDescent="0.15">
      <c r="Z4463" s="222" ph="1"/>
    </row>
    <row r="4464" spans="26:26" ht="21" x14ac:dyDescent="0.15">
      <c r="Z4464" s="222" ph="1"/>
    </row>
    <row r="4465" spans="26:26" ht="21" x14ac:dyDescent="0.15">
      <c r="Z4465" s="222" ph="1"/>
    </row>
    <row r="4466" spans="26:26" ht="21" x14ac:dyDescent="0.15">
      <c r="Z4466" s="222" ph="1"/>
    </row>
    <row r="4467" spans="26:26" ht="21" x14ac:dyDescent="0.15">
      <c r="Z4467" s="222" ph="1"/>
    </row>
    <row r="4468" spans="26:26" ht="21" x14ac:dyDescent="0.15">
      <c r="Z4468" s="222" ph="1"/>
    </row>
    <row r="4469" spans="26:26" ht="21" x14ac:dyDescent="0.15">
      <c r="Z4469" s="222" ph="1"/>
    </row>
    <row r="4470" spans="26:26" ht="21" x14ac:dyDescent="0.15">
      <c r="Z4470" s="222" ph="1"/>
    </row>
    <row r="4471" spans="26:26" ht="21" x14ac:dyDescent="0.15">
      <c r="Z4471" s="222" ph="1"/>
    </row>
    <row r="4472" spans="26:26" ht="21" x14ac:dyDescent="0.15">
      <c r="Z4472" s="222" ph="1"/>
    </row>
    <row r="4473" spans="26:26" ht="21" x14ac:dyDescent="0.15">
      <c r="Z4473" s="222" ph="1"/>
    </row>
    <row r="4474" spans="26:26" ht="21" x14ac:dyDescent="0.15">
      <c r="Z4474" s="222" ph="1"/>
    </row>
    <row r="4475" spans="26:26" ht="21" x14ac:dyDescent="0.15">
      <c r="Z4475" s="222" ph="1"/>
    </row>
    <row r="4476" spans="26:26" ht="21" x14ac:dyDescent="0.15">
      <c r="Z4476" s="222" ph="1"/>
    </row>
    <row r="4477" spans="26:26" ht="21" x14ac:dyDescent="0.15">
      <c r="Z4477" s="222" ph="1"/>
    </row>
    <row r="4478" spans="26:26" ht="21" x14ac:dyDescent="0.15">
      <c r="Z4478" s="222" ph="1"/>
    </row>
    <row r="4479" spans="26:26" ht="21" x14ac:dyDescent="0.15">
      <c r="Z4479" s="222" ph="1"/>
    </row>
    <row r="4480" spans="26:26" ht="21" x14ac:dyDescent="0.15">
      <c r="Z4480" s="222" ph="1"/>
    </row>
    <row r="4481" spans="26:26" ht="21" x14ac:dyDescent="0.15">
      <c r="Z4481" s="222" ph="1"/>
    </row>
    <row r="4482" spans="26:26" ht="21" x14ac:dyDescent="0.15">
      <c r="Z4482" s="222" ph="1"/>
    </row>
    <row r="4483" spans="26:26" ht="21" x14ac:dyDescent="0.15">
      <c r="Z4483" s="222" ph="1"/>
    </row>
    <row r="4484" spans="26:26" ht="21" x14ac:dyDescent="0.15">
      <c r="Z4484" s="222" ph="1"/>
    </row>
    <row r="4485" spans="26:26" ht="21" x14ac:dyDescent="0.15">
      <c r="Z4485" s="222" ph="1"/>
    </row>
    <row r="4486" spans="26:26" ht="21" x14ac:dyDescent="0.15">
      <c r="Z4486" s="222" ph="1"/>
    </row>
    <row r="4487" spans="26:26" ht="21" x14ac:dyDescent="0.15">
      <c r="Z4487" s="222" ph="1"/>
    </row>
    <row r="4488" spans="26:26" ht="21" x14ac:dyDescent="0.15">
      <c r="Z4488" s="222" ph="1"/>
    </row>
    <row r="4489" spans="26:26" ht="21" x14ac:dyDescent="0.15">
      <c r="Z4489" s="222" ph="1"/>
    </row>
    <row r="4490" spans="26:26" ht="21" x14ac:dyDescent="0.15">
      <c r="Z4490" s="222" ph="1"/>
    </row>
    <row r="4491" spans="26:26" ht="21" x14ac:dyDescent="0.15">
      <c r="Z4491" s="222" ph="1"/>
    </row>
    <row r="4492" spans="26:26" ht="21" x14ac:dyDescent="0.15">
      <c r="Z4492" s="222" ph="1"/>
    </row>
    <row r="4493" spans="26:26" ht="21" x14ac:dyDescent="0.15">
      <c r="Z4493" s="222" ph="1"/>
    </row>
    <row r="4494" spans="26:26" ht="21" x14ac:dyDescent="0.15">
      <c r="Z4494" s="222" ph="1"/>
    </row>
    <row r="4495" spans="26:26" ht="21" x14ac:dyDescent="0.15">
      <c r="Z4495" s="222" ph="1"/>
    </row>
    <row r="4496" spans="26:26" ht="21" x14ac:dyDescent="0.15">
      <c r="Z4496" s="222" ph="1"/>
    </row>
    <row r="4497" spans="26:26" ht="21" x14ac:dyDescent="0.15">
      <c r="Z4497" s="222" ph="1"/>
    </row>
    <row r="4498" spans="26:26" ht="21" x14ac:dyDescent="0.15">
      <c r="Z4498" s="222" ph="1"/>
    </row>
    <row r="4499" spans="26:26" ht="21" x14ac:dyDescent="0.15">
      <c r="Z4499" s="222" ph="1"/>
    </row>
    <row r="4500" spans="26:26" ht="21" x14ac:dyDescent="0.15">
      <c r="Z4500" s="222" ph="1"/>
    </row>
    <row r="4501" spans="26:26" ht="21" x14ac:dyDescent="0.15">
      <c r="Z4501" s="222" ph="1"/>
    </row>
    <row r="4502" spans="26:26" ht="21" x14ac:dyDescent="0.15">
      <c r="Z4502" s="222" ph="1"/>
    </row>
    <row r="4503" spans="26:26" ht="21" x14ac:dyDescent="0.15">
      <c r="Z4503" s="222" ph="1"/>
    </row>
    <row r="4504" spans="26:26" ht="21" x14ac:dyDescent="0.15">
      <c r="Z4504" s="222" ph="1"/>
    </row>
    <row r="4505" spans="26:26" ht="21" x14ac:dyDescent="0.15">
      <c r="Z4505" s="222" ph="1"/>
    </row>
    <row r="4506" spans="26:26" ht="21" x14ac:dyDescent="0.15">
      <c r="Z4506" s="222" ph="1"/>
    </row>
    <row r="4507" spans="26:26" ht="21" x14ac:dyDescent="0.15">
      <c r="Z4507" s="222" ph="1"/>
    </row>
    <row r="4508" spans="26:26" ht="21" x14ac:dyDescent="0.15">
      <c r="Z4508" s="222" ph="1"/>
    </row>
    <row r="4509" spans="26:26" ht="21" x14ac:dyDescent="0.15">
      <c r="Z4509" s="222" ph="1"/>
    </row>
    <row r="4510" spans="26:26" ht="21" x14ac:dyDescent="0.15">
      <c r="Z4510" s="222" ph="1"/>
    </row>
    <row r="4511" spans="26:26" ht="21" x14ac:dyDescent="0.15">
      <c r="Z4511" s="222" ph="1"/>
    </row>
    <row r="4512" spans="26:26" ht="21" x14ac:dyDescent="0.15">
      <c r="Z4512" s="222" ph="1"/>
    </row>
    <row r="4513" spans="26:26" ht="21" x14ac:dyDescent="0.15">
      <c r="Z4513" s="222" ph="1"/>
    </row>
    <row r="4514" spans="26:26" ht="21" x14ac:dyDescent="0.15">
      <c r="Z4514" s="222" ph="1"/>
    </row>
    <row r="4515" spans="26:26" ht="21" x14ac:dyDescent="0.15">
      <c r="Z4515" s="222" ph="1"/>
    </row>
    <row r="4516" spans="26:26" ht="21" x14ac:dyDescent="0.15">
      <c r="Z4516" s="222" ph="1"/>
    </row>
    <row r="4517" spans="26:26" ht="21" x14ac:dyDescent="0.15">
      <c r="Z4517" s="222" ph="1"/>
    </row>
    <row r="4518" spans="26:26" ht="21" x14ac:dyDescent="0.15">
      <c r="Z4518" s="222" ph="1"/>
    </row>
    <row r="4519" spans="26:26" ht="21" x14ac:dyDescent="0.15">
      <c r="Z4519" s="222" ph="1"/>
    </row>
    <row r="4520" spans="26:26" ht="21" x14ac:dyDescent="0.15">
      <c r="Z4520" s="222" ph="1"/>
    </row>
    <row r="4521" spans="26:26" ht="21" x14ac:dyDescent="0.15">
      <c r="Z4521" s="222" ph="1"/>
    </row>
    <row r="4522" spans="26:26" ht="21" x14ac:dyDescent="0.15">
      <c r="Z4522" s="222" ph="1"/>
    </row>
    <row r="4523" spans="26:26" ht="21" x14ac:dyDescent="0.15">
      <c r="Z4523" s="222" ph="1"/>
    </row>
    <row r="4524" spans="26:26" ht="21" x14ac:dyDescent="0.15">
      <c r="Z4524" s="222" ph="1"/>
    </row>
    <row r="4525" spans="26:26" ht="21" x14ac:dyDescent="0.15">
      <c r="Z4525" s="222" ph="1"/>
    </row>
    <row r="4526" spans="26:26" ht="21" x14ac:dyDescent="0.15">
      <c r="Z4526" s="222" ph="1"/>
    </row>
    <row r="4527" spans="26:26" ht="21" x14ac:dyDescent="0.15">
      <c r="Z4527" s="222" ph="1"/>
    </row>
    <row r="4528" spans="26:26" ht="21" x14ac:dyDescent="0.15">
      <c r="Z4528" s="222" ph="1"/>
    </row>
    <row r="4529" spans="26:26" ht="21" x14ac:dyDescent="0.15">
      <c r="Z4529" s="222" ph="1"/>
    </row>
    <row r="4530" spans="26:26" ht="21" x14ac:dyDescent="0.15">
      <c r="Z4530" s="222" ph="1"/>
    </row>
    <row r="4531" spans="26:26" ht="21" x14ac:dyDescent="0.15">
      <c r="Z4531" s="222" ph="1"/>
    </row>
    <row r="4532" spans="26:26" ht="21" x14ac:dyDescent="0.15">
      <c r="Z4532" s="222" ph="1"/>
    </row>
    <row r="4533" spans="26:26" ht="21" x14ac:dyDescent="0.15">
      <c r="Z4533" s="222" ph="1"/>
    </row>
    <row r="4534" spans="26:26" ht="21" x14ac:dyDescent="0.15">
      <c r="Z4534" s="222" ph="1"/>
    </row>
    <row r="4535" spans="26:26" ht="21" x14ac:dyDescent="0.15">
      <c r="Z4535" s="222" ph="1"/>
    </row>
    <row r="4536" spans="26:26" ht="21" x14ac:dyDescent="0.15">
      <c r="Z4536" s="222" ph="1"/>
    </row>
    <row r="4537" spans="26:26" ht="21" x14ac:dyDescent="0.15">
      <c r="Z4537" s="222" ph="1"/>
    </row>
    <row r="4538" spans="26:26" ht="21" x14ac:dyDescent="0.15">
      <c r="Z4538" s="222" ph="1"/>
    </row>
    <row r="4539" spans="26:26" ht="21" x14ac:dyDescent="0.15">
      <c r="Z4539" s="222" ph="1"/>
    </row>
    <row r="4540" spans="26:26" ht="21" x14ac:dyDescent="0.15">
      <c r="Z4540" s="222" ph="1"/>
    </row>
    <row r="4541" spans="26:26" ht="21" x14ac:dyDescent="0.15">
      <c r="Z4541" s="222" ph="1"/>
    </row>
    <row r="4542" spans="26:26" ht="21" x14ac:dyDescent="0.15">
      <c r="Z4542" s="222" ph="1"/>
    </row>
    <row r="4543" spans="26:26" ht="21" x14ac:dyDescent="0.15">
      <c r="Z4543" s="222" ph="1"/>
    </row>
    <row r="4544" spans="26:26" ht="21" x14ac:dyDescent="0.15">
      <c r="Z4544" s="222" ph="1"/>
    </row>
    <row r="4545" spans="26:26" ht="21" x14ac:dyDescent="0.15">
      <c r="Z4545" s="222" ph="1"/>
    </row>
    <row r="4546" spans="26:26" ht="21" x14ac:dyDescent="0.15">
      <c r="Z4546" s="222" ph="1"/>
    </row>
    <row r="4547" spans="26:26" ht="21" x14ac:dyDescent="0.15">
      <c r="Z4547" s="222" ph="1"/>
    </row>
    <row r="4548" spans="26:26" ht="21" x14ac:dyDescent="0.15">
      <c r="Z4548" s="222" ph="1"/>
    </row>
    <row r="4549" spans="26:26" ht="21" x14ac:dyDescent="0.15">
      <c r="Z4549" s="222" ph="1"/>
    </row>
    <row r="4550" spans="26:26" ht="21" x14ac:dyDescent="0.15">
      <c r="Z4550" s="222" ph="1"/>
    </row>
    <row r="4551" spans="26:26" ht="21" x14ac:dyDescent="0.15">
      <c r="Z4551" s="222" ph="1"/>
    </row>
    <row r="4552" spans="26:26" ht="21" x14ac:dyDescent="0.15">
      <c r="Z4552" s="222" ph="1"/>
    </row>
    <row r="4553" spans="26:26" ht="21" x14ac:dyDescent="0.15">
      <c r="Z4553" s="222" ph="1"/>
    </row>
    <row r="4554" spans="26:26" ht="21" x14ac:dyDescent="0.15">
      <c r="Z4554" s="222" ph="1"/>
    </row>
    <row r="4555" spans="26:26" ht="21" x14ac:dyDescent="0.15">
      <c r="Z4555" s="222" ph="1"/>
    </row>
    <row r="4556" spans="26:26" ht="21" x14ac:dyDescent="0.15">
      <c r="Z4556" s="222" ph="1"/>
    </row>
    <row r="4557" spans="26:26" ht="21" x14ac:dyDescent="0.15">
      <c r="Z4557" s="222" ph="1"/>
    </row>
    <row r="4558" spans="26:26" ht="21" x14ac:dyDescent="0.15">
      <c r="Z4558" s="222" ph="1"/>
    </row>
    <row r="4559" spans="26:26" ht="21" x14ac:dyDescent="0.15">
      <c r="Z4559" s="222" ph="1"/>
    </row>
    <row r="4560" spans="26:26" ht="21" x14ac:dyDescent="0.15">
      <c r="Z4560" s="222" ph="1"/>
    </row>
    <row r="4561" spans="26:26" ht="21" x14ac:dyDescent="0.15">
      <c r="Z4561" s="222" ph="1"/>
    </row>
    <row r="4562" spans="26:26" ht="21" x14ac:dyDescent="0.15">
      <c r="Z4562" s="222" ph="1"/>
    </row>
    <row r="4563" spans="26:26" ht="21" x14ac:dyDescent="0.15">
      <c r="Z4563" s="222" ph="1"/>
    </row>
    <row r="4564" spans="26:26" ht="21" x14ac:dyDescent="0.15">
      <c r="Z4564" s="222" ph="1"/>
    </row>
    <row r="4565" spans="26:26" ht="21" x14ac:dyDescent="0.15">
      <c r="Z4565" s="222" ph="1"/>
    </row>
    <row r="4566" spans="26:26" ht="21" x14ac:dyDescent="0.15">
      <c r="Z4566" s="222" ph="1"/>
    </row>
    <row r="4567" spans="26:26" ht="21" x14ac:dyDescent="0.15">
      <c r="Z4567" s="222" ph="1"/>
    </row>
    <row r="4568" spans="26:26" ht="21" x14ac:dyDescent="0.15">
      <c r="Z4568" s="222" ph="1"/>
    </row>
    <row r="4569" spans="26:26" ht="21" x14ac:dyDescent="0.15">
      <c r="Z4569" s="222" ph="1"/>
    </row>
    <row r="4570" spans="26:26" ht="21" x14ac:dyDescent="0.15">
      <c r="Z4570" s="222" ph="1"/>
    </row>
    <row r="4571" spans="26:26" ht="21" x14ac:dyDescent="0.15">
      <c r="Z4571" s="222" ph="1"/>
    </row>
    <row r="4572" spans="26:26" ht="21" x14ac:dyDescent="0.15">
      <c r="Z4572" s="222" ph="1"/>
    </row>
    <row r="4573" spans="26:26" ht="21" x14ac:dyDescent="0.15">
      <c r="Z4573" s="222" ph="1"/>
    </row>
    <row r="4574" spans="26:26" ht="21" x14ac:dyDescent="0.15">
      <c r="Z4574" s="222" ph="1"/>
    </row>
    <row r="4575" spans="26:26" ht="21" x14ac:dyDescent="0.15">
      <c r="Z4575" s="222" ph="1"/>
    </row>
    <row r="4576" spans="26:26" ht="21" x14ac:dyDescent="0.15">
      <c r="Z4576" s="222" ph="1"/>
    </row>
    <row r="4577" spans="26:26" ht="21" x14ac:dyDescent="0.15">
      <c r="Z4577" s="222" ph="1"/>
    </row>
    <row r="4578" spans="26:26" ht="21" x14ac:dyDescent="0.15">
      <c r="Z4578" s="222" ph="1"/>
    </row>
    <row r="4579" spans="26:26" ht="21" x14ac:dyDescent="0.15">
      <c r="Z4579" s="222" ph="1"/>
    </row>
    <row r="4580" spans="26:26" ht="21" x14ac:dyDescent="0.15">
      <c r="Z4580" s="222" ph="1"/>
    </row>
    <row r="4581" spans="26:26" ht="21" x14ac:dyDescent="0.15">
      <c r="Z4581" s="222" ph="1"/>
    </row>
    <row r="4582" spans="26:26" ht="21" x14ac:dyDescent="0.15">
      <c r="Z4582" s="222" ph="1"/>
    </row>
    <row r="4583" spans="26:26" ht="21" x14ac:dyDescent="0.15">
      <c r="Z4583" s="222" ph="1"/>
    </row>
    <row r="4584" spans="26:26" ht="21" x14ac:dyDescent="0.15">
      <c r="Z4584" s="222" ph="1"/>
    </row>
    <row r="4585" spans="26:26" ht="21" x14ac:dyDescent="0.15">
      <c r="Z4585" s="222" ph="1"/>
    </row>
    <row r="4586" spans="26:26" ht="21" x14ac:dyDescent="0.15">
      <c r="Z4586" s="222" ph="1"/>
    </row>
    <row r="4587" spans="26:26" ht="21" x14ac:dyDescent="0.15">
      <c r="Z4587" s="222" ph="1"/>
    </row>
    <row r="4588" spans="26:26" ht="21" x14ac:dyDescent="0.15">
      <c r="Z4588" s="222" ph="1"/>
    </row>
    <row r="4589" spans="26:26" ht="21" x14ac:dyDescent="0.15">
      <c r="Z4589" s="222" ph="1"/>
    </row>
    <row r="4590" spans="26:26" ht="21" x14ac:dyDescent="0.15">
      <c r="Z4590" s="222" ph="1"/>
    </row>
    <row r="4591" spans="26:26" ht="21" x14ac:dyDescent="0.15">
      <c r="Z4591" s="222" ph="1"/>
    </row>
    <row r="4592" spans="26:26" ht="21" x14ac:dyDescent="0.15">
      <c r="Z4592" s="222" ph="1"/>
    </row>
    <row r="4593" spans="26:26" ht="21" x14ac:dyDescent="0.15">
      <c r="Z4593" s="222" ph="1"/>
    </row>
    <row r="4594" spans="26:26" ht="21" x14ac:dyDescent="0.15">
      <c r="Z4594" s="222" ph="1"/>
    </row>
    <row r="4595" spans="26:26" ht="21" x14ac:dyDescent="0.15">
      <c r="Z4595" s="222" ph="1"/>
    </row>
    <row r="4596" spans="26:26" ht="21" x14ac:dyDescent="0.15">
      <c r="Z4596" s="222" ph="1"/>
    </row>
    <row r="4597" spans="26:26" ht="21" x14ac:dyDescent="0.15">
      <c r="Z4597" s="222" ph="1"/>
    </row>
    <row r="4598" spans="26:26" ht="21" x14ac:dyDescent="0.15">
      <c r="Z4598" s="222" ph="1"/>
    </row>
    <row r="4599" spans="26:26" ht="21" x14ac:dyDescent="0.15">
      <c r="Z4599" s="222" ph="1"/>
    </row>
    <row r="4600" spans="26:26" ht="21" x14ac:dyDescent="0.15">
      <c r="Z4600" s="222" ph="1"/>
    </row>
    <row r="4601" spans="26:26" ht="21" x14ac:dyDescent="0.15">
      <c r="Z4601" s="222" ph="1"/>
    </row>
    <row r="4602" spans="26:26" ht="21" x14ac:dyDescent="0.15">
      <c r="Z4602" s="222" ph="1"/>
    </row>
    <row r="4603" spans="26:26" ht="21" x14ac:dyDescent="0.15">
      <c r="Z4603" s="222" ph="1"/>
    </row>
    <row r="4604" spans="26:26" ht="21" x14ac:dyDescent="0.15">
      <c r="Z4604" s="222" ph="1"/>
    </row>
    <row r="4605" spans="26:26" ht="21" x14ac:dyDescent="0.15">
      <c r="Z4605" s="222" ph="1"/>
    </row>
    <row r="4606" spans="26:26" ht="21" x14ac:dyDescent="0.15">
      <c r="Z4606" s="222" ph="1"/>
    </row>
    <row r="4607" spans="26:26" ht="21" x14ac:dyDescent="0.15">
      <c r="Z4607" s="222" ph="1"/>
    </row>
    <row r="4608" spans="26:26" ht="21" x14ac:dyDescent="0.15">
      <c r="Z4608" s="222" ph="1"/>
    </row>
    <row r="4609" spans="26:26" ht="21" x14ac:dyDescent="0.15">
      <c r="Z4609" s="222" ph="1"/>
    </row>
    <row r="4610" spans="26:26" ht="21" x14ac:dyDescent="0.15">
      <c r="Z4610" s="222" ph="1"/>
    </row>
    <row r="4611" spans="26:26" ht="21" x14ac:dyDescent="0.15">
      <c r="Z4611" s="222" ph="1"/>
    </row>
    <row r="4612" spans="26:26" ht="21" x14ac:dyDescent="0.15">
      <c r="Z4612" s="222" ph="1"/>
    </row>
    <row r="4613" spans="26:26" ht="21" x14ac:dyDescent="0.15">
      <c r="Z4613" s="222" ph="1"/>
    </row>
    <row r="4614" spans="26:26" ht="21" x14ac:dyDescent="0.15">
      <c r="Z4614" s="222" ph="1"/>
    </row>
    <row r="4615" spans="26:26" ht="21" x14ac:dyDescent="0.15">
      <c r="Z4615" s="222" ph="1"/>
    </row>
    <row r="4616" spans="26:26" ht="21" x14ac:dyDescent="0.15">
      <c r="Z4616" s="222" ph="1"/>
    </row>
    <row r="4617" spans="26:26" ht="21" x14ac:dyDescent="0.15">
      <c r="Z4617" s="222" ph="1"/>
    </row>
    <row r="4618" spans="26:26" ht="21" x14ac:dyDescent="0.15">
      <c r="Z4618" s="222" ph="1"/>
    </row>
    <row r="4619" spans="26:26" ht="21" x14ac:dyDescent="0.15">
      <c r="Z4619" s="222" ph="1"/>
    </row>
    <row r="4620" spans="26:26" ht="21" x14ac:dyDescent="0.15">
      <c r="Z4620" s="222" ph="1"/>
    </row>
    <row r="4621" spans="26:26" ht="21" x14ac:dyDescent="0.15">
      <c r="Z4621" s="222" ph="1"/>
    </row>
    <row r="4622" spans="26:26" ht="21" x14ac:dyDescent="0.15">
      <c r="Z4622" s="222" ph="1"/>
    </row>
    <row r="4623" spans="26:26" ht="21" x14ac:dyDescent="0.15">
      <c r="Z4623" s="222" ph="1"/>
    </row>
    <row r="4624" spans="26:26" ht="21" x14ac:dyDescent="0.15">
      <c r="Z4624" s="222" ph="1"/>
    </row>
    <row r="4625" spans="26:26" ht="21" x14ac:dyDescent="0.15">
      <c r="Z4625" s="222" ph="1"/>
    </row>
    <row r="4626" spans="26:26" ht="21" x14ac:dyDescent="0.15">
      <c r="Z4626" s="222" ph="1"/>
    </row>
    <row r="4627" spans="26:26" ht="21" x14ac:dyDescent="0.15">
      <c r="Z4627" s="222" ph="1"/>
    </row>
    <row r="4628" spans="26:26" ht="21" x14ac:dyDescent="0.15">
      <c r="Z4628" s="222" ph="1"/>
    </row>
    <row r="4629" spans="26:26" ht="21" x14ac:dyDescent="0.15">
      <c r="Z4629" s="222" ph="1"/>
    </row>
    <row r="4630" spans="26:26" ht="21" x14ac:dyDescent="0.15">
      <c r="Z4630" s="222" ph="1"/>
    </row>
    <row r="4631" spans="26:26" ht="21" x14ac:dyDescent="0.15">
      <c r="Z4631" s="222" ph="1"/>
    </row>
    <row r="4632" spans="26:26" ht="21" x14ac:dyDescent="0.15">
      <c r="Z4632" s="222" ph="1"/>
    </row>
    <row r="4633" spans="26:26" ht="21" x14ac:dyDescent="0.15">
      <c r="Z4633" s="222" ph="1"/>
    </row>
    <row r="4634" spans="26:26" ht="21" x14ac:dyDescent="0.15">
      <c r="Z4634" s="222" ph="1"/>
    </row>
    <row r="4635" spans="26:26" ht="21" x14ac:dyDescent="0.15">
      <c r="Z4635" s="222" ph="1"/>
    </row>
    <row r="4636" spans="26:26" ht="21" x14ac:dyDescent="0.15">
      <c r="Z4636" s="222" ph="1"/>
    </row>
    <row r="4637" spans="26:26" ht="21" x14ac:dyDescent="0.15">
      <c r="Z4637" s="222" ph="1"/>
    </row>
    <row r="4638" spans="26:26" ht="21" x14ac:dyDescent="0.15">
      <c r="Z4638" s="222" ph="1"/>
    </row>
    <row r="4639" spans="26:26" ht="21" x14ac:dyDescent="0.15">
      <c r="Z4639" s="222" ph="1"/>
    </row>
    <row r="4640" spans="26:26" ht="21" x14ac:dyDescent="0.15">
      <c r="Z4640" s="222" ph="1"/>
    </row>
    <row r="4641" spans="26:26" ht="21" x14ac:dyDescent="0.15">
      <c r="Z4641" s="222" ph="1"/>
    </row>
    <row r="4642" spans="26:26" ht="21" x14ac:dyDescent="0.15">
      <c r="Z4642" s="222" ph="1"/>
    </row>
    <row r="4643" spans="26:26" ht="21" x14ac:dyDescent="0.15">
      <c r="Z4643" s="222" ph="1"/>
    </row>
    <row r="4644" spans="26:26" ht="21" x14ac:dyDescent="0.15">
      <c r="Z4644" s="222" ph="1"/>
    </row>
    <row r="4645" spans="26:26" ht="21" x14ac:dyDescent="0.15">
      <c r="Z4645" s="222" ph="1"/>
    </row>
    <row r="4646" spans="26:26" ht="21" x14ac:dyDescent="0.15">
      <c r="Z4646" s="222" ph="1"/>
    </row>
    <row r="4647" spans="26:26" ht="21" x14ac:dyDescent="0.15">
      <c r="Z4647" s="222" ph="1"/>
    </row>
    <row r="4648" spans="26:26" ht="21" x14ac:dyDescent="0.15">
      <c r="Z4648" s="222" ph="1"/>
    </row>
    <row r="4649" spans="26:26" ht="21" x14ac:dyDescent="0.15">
      <c r="Z4649" s="222" ph="1"/>
    </row>
    <row r="4650" spans="26:26" ht="21" x14ac:dyDescent="0.15">
      <c r="Z4650" s="222" ph="1"/>
    </row>
    <row r="4651" spans="26:26" ht="21" x14ac:dyDescent="0.15">
      <c r="Z4651" s="222" ph="1"/>
    </row>
    <row r="4652" spans="26:26" ht="21" x14ac:dyDescent="0.15">
      <c r="Z4652" s="222" ph="1"/>
    </row>
    <row r="4653" spans="26:26" ht="21" x14ac:dyDescent="0.15">
      <c r="Z4653" s="222" ph="1"/>
    </row>
    <row r="4654" spans="26:26" ht="21" x14ac:dyDescent="0.15">
      <c r="Z4654" s="222" ph="1"/>
    </row>
    <row r="4655" spans="26:26" ht="21" x14ac:dyDescent="0.15">
      <c r="Z4655" s="222" ph="1"/>
    </row>
    <row r="4656" spans="26:26" ht="21" x14ac:dyDescent="0.15">
      <c r="Z4656" s="222" ph="1"/>
    </row>
    <row r="4657" spans="26:26" ht="21" x14ac:dyDescent="0.15">
      <c r="Z4657" s="222" ph="1"/>
    </row>
    <row r="4658" spans="26:26" ht="21" x14ac:dyDescent="0.15">
      <c r="Z4658" s="222" ph="1"/>
    </row>
    <row r="4659" spans="26:26" ht="21" x14ac:dyDescent="0.15">
      <c r="Z4659" s="222" ph="1"/>
    </row>
    <row r="4660" spans="26:26" ht="21" x14ac:dyDescent="0.15">
      <c r="Z4660" s="222" ph="1"/>
    </row>
    <row r="4661" spans="26:26" ht="21" x14ac:dyDescent="0.15">
      <c r="Z4661" s="222" ph="1"/>
    </row>
    <row r="4662" spans="26:26" ht="21" x14ac:dyDescent="0.15">
      <c r="Z4662" s="222" ph="1"/>
    </row>
    <row r="4663" spans="26:26" ht="21" x14ac:dyDescent="0.15">
      <c r="Z4663" s="222" ph="1"/>
    </row>
    <row r="4664" spans="26:26" ht="21" x14ac:dyDescent="0.15">
      <c r="Z4664" s="222" ph="1"/>
    </row>
    <row r="4665" spans="26:26" ht="21" x14ac:dyDescent="0.15">
      <c r="Z4665" s="222" ph="1"/>
    </row>
    <row r="4666" spans="26:26" ht="21" x14ac:dyDescent="0.15">
      <c r="Z4666" s="222" ph="1"/>
    </row>
    <row r="4667" spans="26:26" ht="21" x14ac:dyDescent="0.15">
      <c r="Z4667" s="222" ph="1"/>
    </row>
    <row r="4668" spans="26:26" ht="21" x14ac:dyDescent="0.15">
      <c r="Z4668" s="222" ph="1"/>
    </row>
    <row r="4669" spans="26:26" ht="21" x14ac:dyDescent="0.15">
      <c r="Z4669" s="222" ph="1"/>
    </row>
    <row r="4670" spans="26:26" ht="21" x14ac:dyDescent="0.15">
      <c r="Z4670" s="222" ph="1"/>
    </row>
    <row r="4671" spans="26:26" ht="21" x14ac:dyDescent="0.15">
      <c r="Z4671" s="222" ph="1"/>
    </row>
    <row r="4672" spans="26:26" ht="21" x14ac:dyDescent="0.15">
      <c r="Z4672" s="222" ph="1"/>
    </row>
    <row r="4673" spans="26:26" ht="21" x14ac:dyDescent="0.15">
      <c r="Z4673" s="222" ph="1"/>
    </row>
    <row r="4674" spans="26:26" ht="21" x14ac:dyDescent="0.15">
      <c r="Z4674" s="222" ph="1"/>
    </row>
    <row r="4675" spans="26:26" ht="21" x14ac:dyDescent="0.15">
      <c r="Z4675" s="222" ph="1"/>
    </row>
    <row r="4676" spans="26:26" ht="21" x14ac:dyDescent="0.15">
      <c r="Z4676" s="222" ph="1"/>
    </row>
    <row r="4677" spans="26:26" ht="21" x14ac:dyDescent="0.15">
      <c r="Z4677" s="222" ph="1"/>
    </row>
    <row r="4678" spans="26:26" ht="21" x14ac:dyDescent="0.15">
      <c r="Z4678" s="222" ph="1"/>
    </row>
    <row r="4679" spans="26:26" ht="21" x14ac:dyDescent="0.15">
      <c r="Z4679" s="222" ph="1"/>
    </row>
    <row r="4680" spans="26:26" ht="21" x14ac:dyDescent="0.15">
      <c r="Z4680" s="222" ph="1"/>
    </row>
    <row r="4681" spans="26:26" ht="21" x14ac:dyDescent="0.15">
      <c r="Z4681" s="222" ph="1"/>
    </row>
    <row r="4682" spans="26:26" ht="21" x14ac:dyDescent="0.15">
      <c r="Z4682" s="222" ph="1"/>
    </row>
    <row r="4683" spans="26:26" ht="21" x14ac:dyDescent="0.15">
      <c r="Z4683" s="222" ph="1"/>
    </row>
    <row r="4684" spans="26:26" ht="21" x14ac:dyDescent="0.15">
      <c r="Z4684" s="222" ph="1"/>
    </row>
    <row r="4685" spans="26:26" ht="21" x14ac:dyDescent="0.15">
      <c r="Z4685" s="222" ph="1"/>
    </row>
    <row r="4686" spans="26:26" ht="21" x14ac:dyDescent="0.15">
      <c r="Z4686" s="222" ph="1"/>
    </row>
    <row r="4687" spans="26:26" ht="21" x14ac:dyDescent="0.15">
      <c r="Z4687" s="222" ph="1"/>
    </row>
    <row r="4688" spans="26:26" ht="21" x14ac:dyDescent="0.15">
      <c r="Z4688" s="222" ph="1"/>
    </row>
    <row r="4689" spans="26:26" ht="21" x14ac:dyDescent="0.15">
      <c r="Z4689" s="222" ph="1"/>
    </row>
    <row r="4690" spans="26:26" ht="21" x14ac:dyDescent="0.15">
      <c r="Z4690" s="222" ph="1"/>
    </row>
    <row r="4691" spans="26:26" ht="21" x14ac:dyDescent="0.15">
      <c r="Z4691" s="222" ph="1"/>
    </row>
    <row r="4692" spans="26:26" ht="21" x14ac:dyDescent="0.15">
      <c r="Z4692" s="222" ph="1"/>
    </row>
    <row r="4693" spans="26:26" ht="21" x14ac:dyDescent="0.15">
      <c r="Z4693" s="222" ph="1"/>
    </row>
    <row r="4694" spans="26:26" ht="21" x14ac:dyDescent="0.15">
      <c r="Z4694" s="222" ph="1"/>
    </row>
    <row r="4695" spans="26:26" ht="21" x14ac:dyDescent="0.15">
      <c r="Z4695" s="222" ph="1"/>
    </row>
    <row r="4696" spans="26:26" ht="21" x14ac:dyDescent="0.15">
      <c r="Z4696" s="222" ph="1"/>
    </row>
    <row r="4697" spans="26:26" ht="21" x14ac:dyDescent="0.15">
      <c r="Z4697" s="222" ph="1"/>
    </row>
    <row r="4698" spans="26:26" ht="21" x14ac:dyDescent="0.15">
      <c r="Z4698" s="222" ph="1"/>
    </row>
    <row r="4699" spans="26:26" ht="21" x14ac:dyDescent="0.15">
      <c r="Z4699" s="222" ph="1"/>
    </row>
    <row r="4700" spans="26:26" ht="21" x14ac:dyDescent="0.15">
      <c r="Z4700" s="222" ph="1"/>
    </row>
    <row r="4701" spans="26:26" ht="21" x14ac:dyDescent="0.15">
      <c r="Z4701" s="222" ph="1"/>
    </row>
    <row r="4702" spans="26:26" ht="21" x14ac:dyDescent="0.15">
      <c r="Z4702" s="222" ph="1"/>
    </row>
    <row r="4703" spans="26:26" ht="21" x14ac:dyDescent="0.15">
      <c r="Z4703" s="222" ph="1"/>
    </row>
    <row r="4704" spans="26:26" ht="21" x14ac:dyDescent="0.15">
      <c r="Z4704" s="222" ph="1"/>
    </row>
    <row r="4705" spans="26:26" ht="21" x14ac:dyDescent="0.15">
      <c r="Z4705" s="222" ph="1"/>
    </row>
    <row r="4706" spans="26:26" ht="21" x14ac:dyDescent="0.15">
      <c r="Z4706" s="222" ph="1"/>
    </row>
    <row r="4707" spans="26:26" ht="21" x14ac:dyDescent="0.15">
      <c r="Z4707" s="222" ph="1"/>
    </row>
    <row r="4708" spans="26:26" ht="21" x14ac:dyDescent="0.15">
      <c r="Z4708" s="222" ph="1"/>
    </row>
    <row r="4709" spans="26:26" ht="21" x14ac:dyDescent="0.15">
      <c r="Z4709" s="222" ph="1"/>
    </row>
    <row r="4710" spans="26:26" ht="21" x14ac:dyDescent="0.15">
      <c r="Z4710" s="222" ph="1"/>
    </row>
    <row r="4711" spans="26:26" ht="21" x14ac:dyDescent="0.15">
      <c r="Z4711" s="222" ph="1"/>
    </row>
    <row r="4712" spans="26:26" ht="21" x14ac:dyDescent="0.15">
      <c r="Z4712" s="222" ph="1"/>
    </row>
    <row r="4713" spans="26:26" ht="21" x14ac:dyDescent="0.15">
      <c r="Z4713" s="222" ph="1"/>
    </row>
    <row r="4714" spans="26:26" ht="21" x14ac:dyDescent="0.15">
      <c r="Z4714" s="222" ph="1"/>
    </row>
    <row r="4715" spans="26:26" ht="21" x14ac:dyDescent="0.15">
      <c r="Z4715" s="222" ph="1"/>
    </row>
    <row r="4716" spans="26:26" ht="21" x14ac:dyDescent="0.15">
      <c r="Z4716" s="222" ph="1"/>
    </row>
    <row r="4717" spans="26:26" ht="21" x14ac:dyDescent="0.15">
      <c r="Z4717" s="222" ph="1"/>
    </row>
    <row r="4718" spans="26:26" ht="21" x14ac:dyDescent="0.15">
      <c r="Z4718" s="222" ph="1"/>
    </row>
    <row r="4719" spans="26:26" ht="21" x14ac:dyDescent="0.15">
      <c r="Z4719" s="222" ph="1"/>
    </row>
    <row r="4720" spans="26:26" ht="21" x14ac:dyDescent="0.15">
      <c r="Z4720" s="222" ph="1"/>
    </row>
    <row r="4721" spans="26:26" ht="21" x14ac:dyDescent="0.15">
      <c r="Z4721" s="222" ph="1"/>
    </row>
    <row r="4722" spans="26:26" ht="21" x14ac:dyDescent="0.15">
      <c r="Z4722" s="222" ph="1"/>
    </row>
    <row r="4723" spans="26:26" ht="21" x14ac:dyDescent="0.15">
      <c r="Z4723" s="222" ph="1"/>
    </row>
    <row r="4724" spans="26:26" ht="21" x14ac:dyDescent="0.15">
      <c r="Z4724" s="222" ph="1"/>
    </row>
    <row r="4725" spans="26:26" ht="21" x14ac:dyDescent="0.15">
      <c r="Z4725" s="222" ph="1"/>
    </row>
    <row r="4726" spans="26:26" ht="21" x14ac:dyDescent="0.15">
      <c r="Z4726" s="222" ph="1"/>
    </row>
    <row r="4727" spans="26:26" ht="21" x14ac:dyDescent="0.15">
      <c r="Z4727" s="222" ph="1"/>
    </row>
    <row r="4728" spans="26:26" ht="21" x14ac:dyDescent="0.15">
      <c r="Z4728" s="222" ph="1"/>
    </row>
    <row r="4729" spans="26:26" ht="21" x14ac:dyDescent="0.15">
      <c r="Z4729" s="222" ph="1"/>
    </row>
    <row r="4730" spans="26:26" ht="21" x14ac:dyDescent="0.15">
      <c r="Z4730" s="222" ph="1"/>
    </row>
    <row r="4731" spans="26:26" ht="21" x14ac:dyDescent="0.15">
      <c r="Z4731" s="222" ph="1"/>
    </row>
    <row r="4732" spans="26:26" ht="21" x14ac:dyDescent="0.15">
      <c r="Z4732" s="222" ph="1"/>
    </row>
    <row r="4733" spans="26:26" ht="21" x14ac:dyDescent="0.15">
      <c r="Z4733" s="222" ph="1"/>
    </row>
    <row r="4734" spans="26:26" ht="21" x14ac:dyDescent="0.15">
      <c r="Z4734" s="222" ph="1"/>
    </row>
    <row r="4735" spans="26:26" ht="21" x14ac:dyDescent="0.15">
      <c r="Z4735" s="222" ph="1"/>
    </row>
    <row r="4736" spans="26:26" ht="21" x14ac:dyDescent="0.15">
      <c r="Z4736" s="222" ph="1"/>
    </row>
    <row r="4737" spans="26:26" ht="21" x14ac:dyDescent="0.15">
      <c r="Z4737" s="222" ph="1"/>
    </row>
    <row r="4738" spans="26:26" ht="21" x14ac:dyDescent="0.15">
      <c r="Z4738" s="222" ph="1"/>
    </row>
    <row r="4739" spans="26:26" ht="21" x14ac:dyDescent="0.15">
      <c r="Z4739" s="222" ph="1"/>
    </row>
    <row r="4740" spans="26:26" ht="21" x14ac:dyDescent="0.15">
      <c r="Z4740" s="222" ph="1"/>
    </row>
    <row r="4741" spans="26:26" ht="21" x14ac:dyDescent="0.15">
      <c r="Z4741" s="222" ph="1"/>
    </row>
    <row r="4742" spans="26:26" ht="21" x14ac:dyDescent="0.15">
      <c r="Z4742" s="222" ph="1"/>
    </row>
    <row r="4743" spans="26:26" ht="21" x14ac:dyDescent="0.15">
      <c r="Z4743" s="222" ph="1"/>
    </row>
    <row r="4744" spans="26:26" ht="21" x14ac:dyDescent="0.15">
      <c r="Z4744" s="222" ph="1"/>
    </row>
    <row r="4745" spans="26:26" ht="21" x14ac:dyDescent="0.15">
      <c r="Z4745" s="222" ph="1"/>
    </row>
    <row r="4746" spans="26:26" ht="21" x14ac:dyDescent="0.15">
      <c r="Z4746" s="222" ph="1"/>
    </row>
    <row r="4747" spans="26:26" ht="21" x14ac:dyDescent="0.15">
      <c r="Z4747" s="222" ph="1"/>
    </row>
    <row r="4748" spans="26:26" ht="21" x14ac:dyDescent="0.15">
      <c r="Z4748" s="222" ph="1"/>
    </row>
    <row r="4749" spans="26:26" ht="21" x14ac:dyDescent="0.15">
      <c r="Z4749" s="222" ph="1"/>
    </row>
    <row r="4750" spans="26:26" ht="21" x14ac:dyDescent="0.15">
      <c r="Z4750" s="222" ph="1"/>
    </row>
    <row r="4751" spans="26:26" ht="21" x14ac:dyDescent="0.15">
      <c r="Z4751" s="222" ph="1"/>
    </row>
    <row r="4752" spans="26:26" ht="21" x14ac:dyDescent="0.15">
      <c r="Z4752" s="222" ph="1"/>
    </row>
    <row r="4753" spans="26:26" ht="21" x14ac:dyDescent="0.15">
      <c r="Z4753" s="222" ph="1"/>
    </row>
    <row r="4754" spans="26:26" ht="21" x14ac:dyDescent="0.15">
      <c r="Z4754" s="222" ph="1"/>
    </row>
    <row r="4755" spans="26:26" ht="21" x14ac:dyDescent="0.15">
      <c r="Z4755" s="222" ph="1"/>
    </row>
    <row r="4756" spans="26:26" ht="21" x14ac:dyDescent="0.15">
      <c r="Z4756" s="222" ph="1"/>
    </row>
    <row r="4757" spans="26:26" ht="21" x14ac:dyDescent="0.15">
      <c r="Z4757" s="222" ph="1"/>
    </row>
    <row r="4758" spans="26:26" ht="21" x14ac:dyDescent="0.15">
      <c r="Z4758" s="222" ph="1"/>
    </row>
    <row r="4759" spans="26:26" ht="21" x14ac:dyDescent="0.15">
      <c r="Z4759" s="222" ph="1"/>
    </row>
    <row r="4760" spans="26:26" ht="21" x14ac:dyDescent="0.15">
      <c r="Z4760" s="222" ph="1"/>
    </row>
    <row r="4761" spans="26:26" ht="21" x14ac:dyDescent="0.15">
      <c r="Z4761" s="222" ph="1"/>
    </row>
    <row r="4762" spans="26:26" ht="21" x14ac:dyDescent="0.15">
      <c r="Z4762" s="222" ph="1"/>
    </row>
    <row r="4763" spans="26:26" ht="21" x14ac:dyDescent="0.15">
      <c r="Z4763" s="222" ph="1"/>
    </row>
    <row r="4764" spans="26:26" ht="21" x14ac:dyDescent="0.15">
      <c r="Z4764" s="222" ph="1"/>
    </row>
    <row r="4765" spans="26:26" ht="21" x14ac:dyDescent="0.15">
      <c r="Z4765" s="222" ph="1"/>
    </row>
    <row r="4766" spans="26:26" ht="21" x14ac:dyDescent="0.15">
      <c r="Z4766" s="222" ph="1"/>
    </row>
    <row r="4767" spans="26:26" ht="21" x14ac:dyDescent="0.15">
      <c r="Z4767" s="222" ph="1"/>
    </row>
    <row r="4768" spans="26:26" ht="21" x14ac:dyDescent="0.15">
      <c r="Z4768" s="222" ph="1"/>
    </row>
    <row r="4769" spans="26:26" ht="21" x14ac:dyDescent="0.15">
      <c r="Z4769" s="222" ph="1"/>
    </row>
    <row r="4770" spans="26:26" ht="21" x14ac:dyDescent="0.15">
      <c r="Z4770" s="222" ph="1"/>
    </row>
    <row r="4771" spans="26:26" ht="21" x14ac:dyDescent="0.15">
      <c r="Z4771" s="222" ph="1"/>
    </row>
    <row r="4772" spans="26:26" ht="21" x14ac:dyDescent="0.15">
      <c r="Z4772" s="222" ph="1"/>
    </row>
    <row r="4773" spans="26:26" ht="21" x14ac:dyDescent="0.15">
      <c r="Z4773" s="222" ph="1"/>
    </row>
    <row r="4774" spans="26:26" ht="21" x14ac:dyDescent="0.15">
      <c r="Z4774" s="222" ph="1"/>
    </row>
    <row r="4775" spans="26:26" ht="21" x14ac:dyDescent="0.15">
      <c r="Z4775" s="222" ph="1"/>
    </row>
    <row r="4776" spans="26:26" ht="21" x14ac:dyDescent="0.15">
      <c r="Z4776" s="222" ph="1"/>
    </row>
    <row r="4777" spans="26:26" ht="21" x14ac:dyDescent="0.15">
      <c r="Z4777" s="222" ph="1"/>
    </row>
    <row r="4778" spans="26:26" ht="21" x14ac:dyDescent="0.15">
      <c r="Z4778" s="222" ph="1"/>
    </row>
    <row r="4779" spans="26:26" ht="21" x14ac:dyDescent="0.15">
      <c r="Z4779" s="222" ph="1"/>
    </row>
    <row r="4780" spans="26:26" ht="21" x14ac:dyDescent="0.15">
      <c r="Z4780" s="222" ph="1"/>
    </row>
    <row r="4781" spans="26:26" ht="21" x14ac:dyDescent="0.15">
      <c r="Z4781" s="222" ph="1"/>
    </row>
    <row r="4782" spans="26:26" ht="21" x14ac:dyDescent="0.15">
      <c r="Z4782" s="222" ph="1"/>
    </row>
    <row r="4783" spans="26:26" ht="21" x14ac:dyDescent="0.15">
      <c r="Z4783" s="222" ph="1"/>
    </row>
    <row r="4784" spans="26:26" ht="21" x14ac:dyDescent="0.15">
      <c r="Z4784" s="222" ph="1"/>
    </row>
    <row r="4785" spans="26:26" ht="21" x14ac:dyDescent="0.15">
      <c r="Z4785" s="222" ph="1"/>
    </row>
    <row r="4786" spans="26:26" ht="21" x14ac:dyDescent="0.15">
      <c r="Z4786" s="222" ph="1"/>
    </row>
    <row r="4787" spans="26:26" ht="21" x14ac:dyDescent="0.15">
      <c r="Z4787" s="222" ph="1"/>
    </row>
    <row r="4788" spans="26:26" ht="21" x14ac:dyDescent="0.15">
      <c r="Z4788" s="222" ph="1"/>
    </row>
    <row r="4789" spans="26:26" ht="21" x14ac:dyDescent="0.15">
      <c r="Z4789" s="222" ph="1"/>
    </row>
    <row r="4790" spans="26:26" ht="21" x14ac:dyDescent="0.15">
      <c r="Z4790" s="222" ph="1"/>
    </row>
    <row r="4791" spans="26:26" ht="21" x14ac:dyDescent="0.15">
      <c r="Z4791" s="222" ph="1"/>
    </row>
    <row r="4792" spans="26:26" ht="21" x14ac:dyDescent="0.15">
      <c r="Z4792" s="222" ph="1"/>
    </row>
    <row r="4793" spans="26:26" ht="21" x14ac:dyDescent="0.15">
      <c r="Z4793" s="222" ph="1"/>
    </row>
    <row r="4794" spans="26:26" ht="21" x14ac:dyDescent="0.15">
      <c r="Z4794" s="222" ph="1"/>
    </row>
    <row r="4795" spans="26:26" ht="21" x14ac:dyDescent="0.15">
      <c r="Z4795" s="222" ph="1"/>
    </row>
    <row r="4796" spans="26:26" ht="21" x14ac:dyDescent="0.15">
      <c r="Z4796" s="222" ph="1"/>
    </row>
    <row r="4797" spans="26:26" ht="21" x14ac:dyDescent="0.15">
      <c r="Z4797" s="222" ph="1"/>
    </row>
    <row r="4798" spans="26:26" ht="21" x14ac:dyDescent="0.15">
      <c r="Z4798" s="222" ph="1"/>
    </row>
    <row r="4799" spans="26:26" ht="21" x14ac:dyDescent="0.15">
      <c r="Z4799" s="222" ph="1"/>
    </row>
    <row r="4800" spans="26:26" ht="21" x14ac:dyDescent="0.15">
      <c r="Z4800" s="222" ph="1"/>
    </row>
    <row r="4801" spans="26:26" ht="21" x14ac:dyDescent="0.15">
      <c r="Z4801" s="222" ph="1"/>
    </row>
    <row r="4802" spans="26:26" ht="21" x14ac:dyDescent="0.15">
      <c r="Z4802" s="222" ph="1"/>
    </row>
    <row r="4803" spans="26:26" ht="21" x14ac:dyDescent="0.15">
      <c r="Z4803" s="222" ph="1"/>
    </row>
    <row r="4804" spans="26:26" ht="21" x14ac:dyDescent="0.15">
      <c r="Z4804" s="222" ph="1"/>
    </row>
    <row r="4805" spans="26:26" ht="21" x14ac:dyDescent="0.15">
      <c r="Z4805" s="222" ph="1"/>
    </row>
    <row r="4806" spans="26:26" ht="21" x14ac:dyDescent="0.15">
      <c r="Z4806" s="222" ph="1"/>
    </row>
    <row r="4807" spans="26:26" ht="21" x14ac:dyDescent="0.15">
      <c r="Z4807" s="222" ph="1"/>
    </row>
    <row r="4808" spans="26:26" ht="21" x14ac:dyDescent="0.15">
      <c r="Z4808" s="222" ph="1"/>
    </row>
    <row r="4809" spans="26:26" ht="21" x14ac:dyDescent="0.15">
      <c r="Z4809" s="222" ph="1"/>
    </row>
    <row r="4810" spans="26:26" ht="21" x14ac:dyDescent="0.15">
      <c r="Z4810" s="222" ph="1"/>
    </row>
    <row r="4811" spans="26:26" ht="21" x14ac:dyDescent="0.15">
      <c r="Z4811" s="222" ph="1"/>
    </row>
    <row r="4812" spans="26:26" ht="21" x14ac:dyDescent="0.15">
      <c r="Z4812" s="222" ph="1"/>
    </row>
    <row r="4813" spans="26:26" ht="21" x14ac:dyDescent="0.15">
      <c r="Z4813" s="222" ph="1"/>
    </row>
    <row r="4814" spans="26:26" ht="21" x14ac:dyDescent="0.15">
      <c r="Z4814" s="222" ph="1"/>
    </row>
    <row r="4815" spans="26:26" ht="21" x14ac:dyDescent="0.15">
      <c r="Z4815" s="222" ph="1"/>
    </row>
    <row r="4816" spans="26:26" ht="21" x14ac:dyDescent="0.15">
      <c r="Z4816" s="222" ph="1"/>
    </row>
    <row r="4817" spans="26:26" ht="21" x14ac:dyDescent="0.15">
      <c r="Z4817" s="222" ph="1"/>
    </row>
    <row r="4818" spans="26:26" ht="21" x14ac:dyDescent="0.15">
      <c r="Z4818" s="222" ph="1"/>
    </row>
    <row r="4819" spans="26:26" ht="21" x14ac:dyDescent="0.15">
      <c r="Z4819" s="222" ph="1"/>
    </row>
    <row r="4820" spans="26:26" ht="21" x14ac:dyDescent="0.15">
      <c r="Z4820" s="222" ph="1"/>
    </row>
    <row r="4821" spans="26:26" ht="21" x14ac:dyDescent="0.15">
      <c r="Z4821" s="222" ph="1"/>
    </row>
    <row r="4822" spans="26:26" ht="21" x14ac:dyDescent="0.15">
      <c r="Z4822" s="222" ph="1"/>
    </row>
    <row r="4823" spans="26:26" ht="21" x14ac:dyDescent="0.15">
      <c r="Z4823" s="222" ph="1"/>
    </row>
    <row r="4824" spans="26:26" ht="21" x14ac:dyDescent="0.15">
      <c r="Z4824" s="222" ph="1"/>
    </row>
    <row r="4825" spans="26:26" ht="21" x14ac:dyDescent="0.15">
      <c r="Z4825" s="222" ph="1"/>
    </row>
    <row r="4826" spans="26:26" ht="21" x14ac:dyDescent="0.15">
      <c r="Z4826" s="222" ph="1"/>
    </row>
    <row r="4827" spans="26:26" ht="21" x14ac:dyDescent="0.15">
      <c r="Z4827" s="222" ph="1"/>
    </row>
    <row r="4828" spans="26:26" ht="21" x14ac:dyDescent="0.15">
      <c r="Z4828" s="222" ph="1"/>
    </row>
    <row r="4829" spans="26:26" ht="21" x14ac:dyDescent="0.15">
      <c r="Z4829" s="222" ph="1"/>
    </row>
    <row r="4830" spans="26:26" ht="21" x14ac:dyDescent="0.15">
      <c r="Z4830" s="222" ph="1"/>
    </row>
    <row r="4831" spans="26:26" ht="21" x14ac:dyDescent="0.15">
      <c r="Z4831" s="222" ph="1"/>
    </row>
    <row r="4832" spans="26:26" ht="21" x14ac:dyDescent="0.15">
      <c r="Z4832" s="222" ph="1"/>
    </row>
    <row r="4833" spans="26:26" ht="21" x14ac:dyDescent="0.15">
      <c r="Z4833" s="222" ph="1"/>
    </row>
    <row r="4834" spans="26:26" ht="21" x14ac:dyDescent="0.15">
      <c r="Z4834" s="222" ph="1"/>
    </row>
    <row r="4835" spans="26:26" ht="21" x14ac:dyDescent="0.15">
      <c r="Z4835" s="222" ph="1"/>
    </row>
    <row r="4836" spans="26:26" ht="21" x14ac:dyDescent="0.15">
      <c r="Z4836" s="222" ph="1"/>
    </row>
    <row r="4837" spans="26:26" ht="21" x14ac:dyDescent="0.15">
      <c r="Z4837" s="222" ph="1"/>
    </row>
    <row r="4838" spans="26:26" ht="21" x14ac:dyDescent="0.15">
      <c r="Z4838" s="222" ph="1"/>
    </row>
    <row r="4839" spans="26:26" ht="21" x14ac:dyDescent="0.15">
      <c r="Z4839" s="222" ph="1"/>
    </row>
    <row r="4840" spans="26:26" ht="21" x14ac:dyDescent="0.15">
      <c r="Z4840" s="222" ph="1"/>
    </row>
    <row r="4841" spans="26:26" ht="21" x14ac:dyDescent="0.15">
      <c r="Z4841" s="222" ph="1"/>
    </row>
    <row r="4842" spans="26:26" ht="21" x14ac:dyDescent="0.15">
      <c r="Z4842" s="222" ph="1"/>
    </row>
    <row r="4843" spans="26:26" ht="21" x14ac:dyDescent="0.15">
      <c r="Z4843" s="222" ph="1"/>
    </row>
    <row r="4844" spans="26:26" ht="21" x14ac:dyDescent="0.15">
      <c r="Z4844" s="222" ph="1"/>
    </row>
    <row r="4845" spans="26:26" ht="21" x14ac:dyDescent="0.15">
      <c r="Z4845" s="222" ph="1"/>
    </row>
    <row r="4846" spans="26:26" ht="21" x14ac:dyDescent="0.15">
      <c r="Z4846" s="222" ph="1"/>
    </row>
    <row r="4847" spans="26:26" ht="21" x14ac:dyDescent="0.15">
      <c r="Z4847" s="222" ph="1"/>
    </row>
    <row r="4848" spans="26:26" ht="21" x14ac:dyDescent="0.15">
      <c r="Z4848" s="222" ph="1"/>
    </row>
    <row r="4849" spans="26:26" ht="21" x14ac:dyDescent="0.15">
      <c r="Z4849" s="222" ph="1"/>
    </row>
    <row r="4850" spans="26:26" ht="21" x14ac:dyDescent="0.15">
      <c r="Z4850" s="222" ph="1"/>
    </row>
    <row r="4851" spans="26:26" ht="21" x14ac:dyDescent="0.15">
      <c r="Z4851" s="222" ph="1"/>
    </row>
    <row r="4852" spans="26:26" ht="21" x14ac:dyDescent="0.15">
      <c r="Z4852" s="222" ph="1"/>
    </row>
    <row r="4853" spans="26:26" ht="21" x14ac:dyDescent="0.15">
      <c r="Z4853" s="222" ph="1"/>
    </row>
    <row r="4854" spans="26:26" ht="21" x14ac:dyDescent="0.15">
      <c r="Z4854" s="222" ph="1"/>
    </row>
    <row r="4855" spans="26:26" ht="21" x14ac:dyDescent="0.15">
      <c r="Z4855" s="222" ph="1"/>
    </row>
    <row r="4856" spans="26:26" ht="21" x14ac:dyDescent="0.15">
      <c r="Z4856" s="222" ph="1"/>
    </row>
    <row r="4857" spans="26:26" ht="21" x14ac:dyDescent="0.15">
      <c r="Z4857" s="222" ph="1"/>
    </row>
    <row r="4858" spans="26:26" ht="21" x14ac:dyDescent="0.15">
      <c r="Z4858" s="222" ph="1"/>
    </row>
    <row r="4859" spans="26:26" ht="21" x14ac:dyDescent="0.15">
      <c r="Z4859" s="222" ph="1"/>
    </row>
    <row r="4860" spans="26:26" ht="21" x14ac:dyDescent="0.15">
      <c r="Z4860" s="222" ph="1"/>
    </row>
    <row r="4861" spans="26:26" ht="21" x14ac:dyDescent="0.15">
      <c r="Z4861" s="222" ph="1"/>
    </row>
    <row r="4862" spans="26:26" ht="21" x14ac:dyDescent="0.15">
      <c r="Z4862" s="222" ph="1"/>
    </row>
    <row r="4863" spans="26:26" ht="21" x14ac:dyDescent="0.15">
      <c r="Z4863" s="222" ph="1"/>
    </row>
    <row r="4864" spans="26:26" ht="21" x14ac:dyDescent="0.15">
      <c r="Z4864" s="222" ph="1"/>
    </row>
    <row r="4865" spans="26:26" ht="21" x14ac:dyDescent="0.15">
      <c r="Z4865" s="222" ph="1"/>
    </row>
    <row r="4866" spans="26:26" ht="21" x14ac:dyDescent="0.15">
      <c r="Z4866" s="222" ph="1"/>
    </row>
    <row r="4867" spans="26:26" ht="21" x14ac:dyDescent="0.15">
      <c r="Z4867" s="222" ph="1"/>
    </row>
    <row r="4868" spans="26:26" ht="21" x14ac:dyDescent="0.15">
      <c r="Z4868" s="222" ph="1"/>
    </row>
    <row r="4869" spans="26:26" ht="21" x14ac:dyDescent="0.15">
      <c r="Z4869" s="222" ph="1"/>
    </row>
    <row r="4870" spans="26:26" ht="21" x14ac:dyDescent="0.15">
      <c r="Z4870" s="222" ph="1"/>
    </row>
    <row r="4871" spans="26:26" ht="21" x14ac:dyDescent="0.15">
      <c r="Z4871" s="222" ph="1"/>
    </row>
    <row r="4872" spans="26:26" ht="21" x14ac:dyDescent="0.15">
      <c r="Z4872" s="222" ph="1"/>
    </row>
    <row r="4873" spans="26:26" ht="21" x14ac:dyDescent="0.15">
      <c r="Z4873" s="222" ph="1"/>
    </row>
    <row r="4874" spans="26:26" ht="21" x14ac:dyDescent="0.15">
      <c r="Z4874" s="222" ph="1"/>
    </row>
    <row r="4875" spans="26:26" ht="21" x14ac:dyDescent="0.15">
      <c r="Z4875" s="222" ph="1"/>
    </row>
    <row r="4876" spans="26:26" ht="21" x14ac:dyDescent="0.15">
      <c r="Z4876" s="222" ph="1"/>
    </row>
    <row r="4877" spans="26:26" ht="21" x14ac:dyDescent="0.15">
      <c r="Z4877" s="222" ph="1"/>
    </row>
    <row r="4878" spans="26:26" ht="21" x14ac:dyDescent="0.15">
      <c r="Z4878" s="222" ph="1"/>
    </row>
    <row r="4879" spans="26:26" ht="21" x14ac:dyDescent="0.15">
      <c r="Z4879" s="222" ph="1"/>
    </row>
    <row r="4880" spans="26:26" ht="21" x14ac:dyDescent="0.15">
      <c r="Z4880" s="222" ph="1"/>
    </row>
    <row r="4881" spans="26:26" ht="21" x14ac:dyDescent="0.15">
      <c r="Z4881" s="222" ph="1"/>
    </row>
    <row r="4882" spans="26:26" ht="21" x14ac:dyDescent="0.15">
      <c r="Z4882" s="222" ph="1"/>
    </row>
    <row r="4883" spans="26:26" ht="21" x14ac:dyDescent="0.15">
      <c r="Z4883" s="222" ph="1"/>
    </row>
    <row r="4884" spans="26:26" ht="21" x14ac:dyDescent="0.15">
      <c r="Z4884" s="222" ph="1"/>
    </row>
    <row r="4885" spans="26:26" ht="21" x14ac:dyDescent="0.15">
      <c r="Z4885" s="222" ph="1"/>
    </row>
    <row r="4886" spans="26:26" ht="21" x14ac:dyDescent="0.15">
      <c r="Z4886" s="222" ph="1"/>
    </row>
    <row r="4887" spans="26:26" ht="21" x14ac:dyDescent="0.15">
      <c r="Z4887" s="222" ph="1"/>
    </row>
    <row r="4888" spans="26:26" ht="21" x14ac:dyDescent="0.15">
      <c r="Z4888" s="222" ph="1"/>
    </row>
    <row r="4889" spans="26:26" ht="21" x14ac:dyDescent="0.15">
      <c r="Z4889" s="222" ph="1"/>
    </row>
    <row r="4890" spans="26:26" ht="21" x14ac:dyDescent="0.15">
      <c r="Z4890" s="222" ph="1"/>
    </row>
    <row r="4891" spans="26:26" ht="21" x14ac:dyDescent="0.15">
      <c r="Z4891" s="222" ph="1"/>
    </row>
    <row r="4892" spans="26:26" ht="21" x14ac:dyDescent="0.15">
      <c r="Z4892" s="222" ph="1"/>
    </row>
    <row r="4893" spans="26:26" ht="21" x14ac:dyDescent="0.15">
      <c r="Z4893" s="222" ph="1"/>
    </row>
    <row r="4894" spans="26:26" ht="21" x14ac:dyDescent="0.15">
      <c r="Z4894" s="222" ph="1"/>
    </row>
    <row r="4895" spans="26:26" ht="21" x14ac:dyDescent="0.15">
      <c r="Z4895" s="222" ph="1"/>
    </row>
    <row r="4896" spans="26:26" ht="21" x14ac:dyDescent="0.15">
      <c r="Z4896" s="222" ph="1"/>
    </row>
    <row r="4897" spans="26:26" ht="21" x14ac:dyDescent="0.15">
      <c r="Z4897" s="222" ph="1"/>
    </row>
    <row r="4898" spans="26:26" ht="21" x14ac:dyDescent="0.15">
      <c r="Z4898" s="222" ph="1"/>
    </row>
    <row r="4899" spans="26:26" ht="21" x14ac:dyDescent="0.15">
      <c r="Z4899" s="222" ph="1"/>
    </row>
    <row r="4900" spans="26:26" ht="21" x14ac:dyDescent="0.15">
      <c r="Z4900" s="222" ph="1"/>
    </row>
    <row r="4901" spans="26:26" ht="21" x14ac:dyDescent="0.15">
      <c r="Z4901" s="222" ph="1"/>
    </row>
    <row r="4902" spans="26:26" ht="21" x14ac:dyDescent="0.15">
      <c r="Z4902" s="222" ph="1"/>
    </row>
    <row r="4903" spans="26:26" ht="21" x14ac:dyDescent="0.15">
      <c r="Z4903" s="222" ph="1"/>
    </row>
    <row r="4904" spans="26:26" ht="21" x14ac:dyDescent="0.15">
      <c r="Z4904" s="222" ph="1"/>
    </row>
    <row r="4905" spans="26:26" ht="21" x14ac:dyDescent="0.15">
      <c r="Z4905" s="222" ph="1"/>
    </row>
    <row r="4906" spans="26:26" ht="21" x14ac:dyDescent="0.15">
      <c r="Z4906" s="222" ph="1"/>
    </row>
    <row r="4907" spans="26:26" ht="21" x14ac:dyDescent="0.15">
      <c r="Z4907" s="222" ph="1"/>
    </row>
    <row r="4908" spans="26:26" ht="21" x14ac:dyDescent="0.15">
      <c r="Z4908" s="222" ph="1"/>
    </row>
    <row r="4909" spans="26:26" ht="21" x14ac:dyDescent="0.15">
      <c r="Z4909" s="222" ph="1"/>
    </row>
    <row r="4910" spans="26:26" ht="21" x14ac:dyDescent="0.15">
      <c r="Z4910" s="222" ph="1"/>
    </row>
    <row r="4911" spans="26:26" ht="21" x14ac:dyDescent="0.15">
      <c r="Z4911" s="222" ph="1"/>
    </row>
    <row r="4912" spans="26:26" ht="21" x14ac:dyDescent="0.15">
      <c r="Z4912" s="222" ph="1"/>
    </row>
    <row r="4913" spans="26:26" ht="21" x14ac:dyDescent="0.15">
      <c r="Z4913" s="222" ph="1"/>
    </row>
    <row r="4914" spans="26:26" ht="21" x14ac:dyDescent="0.15">
      <c r="Z4914" s="222" ph="1"/>
    </row>
    <row r="4915" spans="26:26" ht="21" x14ac:dyDescent="0.15">
      <c r="Z4915" s="222" ph="1"/>
    </row>
    <row r="4916" spans="26:26" ht="21" x14ac:dyDescent="0.15">
      <c r="Z4916" s="222" ph="1"/>
    </row>
    <row r="4917" spans="26:26" ht="21" x14ac:dyDescent="0.15">
      <c r="Z4917" s="222" ph="1"/>
    </row>
    <row r="4918" spans="26:26" ht="21" x14ac:dyDescent="0.15">
      <c r="Z4918" s="222" ph="1"/>
    </row>
    <row r="4919" spans="26:26" ht="21" x14ac:dyDescent="0.15">
      <c r="Z4919" s="222" ph="1"/>
    </row>
    <row r="4920" spans="26:26" ht="21" x14ac:dyDescent="0.15">
      <c r="Z4920" s="222" ph="1"/>
    </row>
    <row r="4921" spans="26:26" ht="21" x14ac:dyDescent="0.15">
      <c r="Z4921" s="222" ph="1"/>
    </row>
    <row r="4922" spans="26:26" ht="21" x14ac:dyDescent="0.15">
      <c r="Z4922" s="222" ph="1"/>
    </row>
    <row r="4923" spans="26:26" ht="21" x14ac:dyDescent="0.15">
      <c r="Z4923" s="222" ph="1"/>
    </row>
    <row r="4924" spans="26:26" ht="21" x14ac:dyDescent="0.15">
      <c r="Z4924" s="222" ph="1"/>
    </row>
    <row r="4925" spans="26:26" ht="21" x14ac:dyDescent="0.15">
      <c r="Z4925" s="222" ph="1"/>
    </row>
    <row r="4926" spans="26:26" ht="21" x14ac:dyDescent="0.15">
      <c r="Z4926" s="222" ph="1"/>
    </row>
    <row r="4927" spans="26:26" ht="21" x14ac:dyDescent="0.15">
      <c r="Z4927" s="222" ph="1"/>
    </row>
    <row r="4928" spans="26:26" ht="21" x14ac:dyDescent="0.15">
      <c r="Z4928" s="222" ph="1"/>
    </row>
    <row r="4929" spans="26:26" ht="21" x14ac:dyDescent="0.15">
      <c r="Z4929" s="222" ph="1"/>
    </row>
    <row r="4930" spans="26:26" ht="21" x14ac:dyDescent="0.15">
      <c r="Z4930" s="222" ph="1"/>
    </row>
    <row r="4931" spans="26:26" ht="21" x14ac:dyDescent="0.15">
      <c r="Z4931" s="222" ph="1"/>
    </row>
    <row r="4932" spans="26:26" ht="21" x14ac:dyDescent="0.15">
      <c r="Z4932" s="222" ph="1"/>
    </row>
    <row r="4933" spans="26:26" ht="21" x14ac:dyDescent="0.15">
      <c r="Z4933" s="222" ph="1"/>
    </row>
    <row r="4934" spans="26:26" ht="21" x14ac:dyDescent="0.15">
      <c r="Z4934" s="222" ph="1"/>
    </row>
    <row r="4935" spans="26:26" ht="21" x14ac:dyDescent="0.15">
      <c r="Z4935" s="222" ph="1"/>
    </row>
    <row r="4936" spans="26:26" ht="21" x14ac:dyDescent="0.15">
      <c r="Z4936" s="222" ph="1"/>
    </row>
    <row r="4937" spans="26:26" ht="21" x14ac:dyDescent="0.15">
      <c r="Z4937" s="222" ph="1"/>
    </row>
    <row r="4938" spans="26:26" ht="21" x14ac:dyDescent="0.15">
      <c r="Z4938" s="222" ph="1"/>
    </row>
    <row r="4939" spans="26:26" ht="21" x14ac:dyDescent="0.15">
      <c r="Z4939" s="222" ph="1"/>
    </row>
    <row r="4940" spans="26:26" ht="21" x14ac:dyDescent="0.15">
      <c r="Z4940" s="222" ph="1"/>
    </row>
    <row r="4941" spans="26:26" ht="21" x14ac:dyDescent="0.15">
      <c r="Z4941" s="222" ph="1"/>
    </row>
    <row r="4942" spans="26:26" ht="21" x14ac:dyDescent="0.15">
      <c r="Z4942" s="222" ph="1"/>
    </row>
    <row r="4943" spans="26:26" ht="21" x14ac:dyDescent="0.15">
      <c r="Z4943" s="222" ph="1"/>
    </row>
    <row r="4944" spans="26:26" ht="21" x14ac:dyDescent="0.15">
      <c r="Z4944" s="222" ph="1"/>
    </row>
    <row r="4945" spans="26:26" ht="21" x14ac:dyDescent="0.15">
      <c r="Z4945" s="222" ph="1"/>
    </row>
    <row r="4946" spans="26:26" ht="21" x14ac:dyDescent="0.15">
      <c r="Z4946" s="222" ph="1"/>
    </row>
    <row r="4947" spans="26:26" ht="21" x14ac:dyDescent="0.15">
      <c r="Z4947" s="222" ph="1"/>
    </row>
    <row r="4948" spans="26:26" ht="21" x14ac:dyDescent="0.15">
      <c r="Z4948" s="222" ph="1"/>
    </row>
    <row r="4949" spans="26:26" ht="21" x14ac:dyDescent="0.15">
      <c r="Z4949" s="222" ph="1"/>
    </row>
    <row r="4950" spans="26:26" ht="21" x14ac:dyDescent="0.15">
      <c r="Z4950" s="222" ph="1"/>
    </row>
    <row r="4951" spans="26:26" ht="21" x14ac:dyDescent="0.15">
      <c r="Z4951" s="222" ph="1"/>
    </row>
    <row r="4952" spans="26:26" ht="21" x14ac:dyDescent="0.15">
      <c r="Z4952" s="222" ph="1"/>
    </row>
    <row r="4953" spans="26:26" ht="21" x14ac:dyDescent="0.15">
      <c r="Z4953" s="222" ph="1"/>
    </row>
    <row r="4954" spans="26:26" ht="21" x14ac:dyDescent="0.15">
      <c r="Z4954" s="222" ph="1"/>
    </row>
    <row r="4955" spans="26:26" ht="21" x14ac:dyDescent="0.15">
      <c r="Z4955" s="222" ph="1"/>
    </row>
    <row r="4956" spans="26:26" ht="21" x14ac:dyDescent="0.15">
      <c r="Z4956" s="222" ph="1"/>
    </row>
    <row r="4957" spans="26:26" ht="21" x14ac:dyDescent="0.15">
      <c r="Z4957" s="222" ph="1"/>
    </row>
    <row r="4958" spans="26:26" ht="21" x14ac:dyDescent="0.15">
      <c r="Z4958" s="222" ph="1"/>
    </row>
    <row r="4959" spans="26:26" ht="21" x14ac:dyDescent="0.15">
      <c r="Z4959" s="222" ph="1"/>
    </row>
    <row r="4960" spans="26:26" ht="21" x14ac:dyDescent="0.15">
      <c r="Z4960" s="222" ph="1"/>
    </row>
    <row r="4961" spans="26:26" ht="21" x14ac:dyDescent="0.15">
      <c r="Z4961" s="222" ph="1"/>
    </row>
    <row r="4962" spans="26:26" ht="21" x14ac:dyDescent="0.15">
      <c r="Z4962" s="222" ph="1"/>
    </row>
    <row r="4963" spans="26:26" ht="21" x14ac:dyDescent="0.15">
      <c r="Z4963" s="222" ph="1"/>
    </row>
    <row r="4964" spans="26:26" ht="21" x14ac:dyDescent="0.15">
      <c r="Z4964" s="222" ph="1"/>
    </row>
    <row r="4965" spans="26:26" ht="21" x14ac:dyDescent="0.15">
      <c r="Z4965" s="222" ph="1"/>
    </row>
    <row r="4966" spans="26:26" ht="21" x14ac:dyDescent="0.15">
      <c r="Z4966" s="222" ph="1"/>
    </row>
    <row r="4967" spans="26:26" ht="21" x14ac:dyDescent="0.15">
      <c r="Z4967" s="222" ph="1"/>
    </row>
    <row r="4968" spans="26:26" ht="21" x14ac:dyDescent="0.15">
      <c r="Z4968" s="222" ph="1"/>
    </row>
    <row r="4969" spans="26:26" ht="21" x14ac:dyDescent="0.15">
      <c r="Z4969" s="222" ph="1"/>
    </row>
    <row r="4970" spans="26:26" ht="21" x14ac:dyDescent="0.15">
      <c r="Z4970" s="222" ph="1"/>
    </row>
    <row r="4971" spans="26:26" ht="21" x14ac:dyDescent="0.15">
      <c r="Z4971" s="222" ph="1"/>
    </row>
    <row r="4972" spans="26:26" ht="21" x14ac:dyDescent="0.15">
      <c r="Z4972" s="222" ph="1"/>
    </row>
    <row r="4973" spans="26:26" ht="21" x14ac:dyDescent="0.15">
      <c r="Z4973" s="222" ph="1"/>
    </row>
    <row r="4974" spans="26:26" ht="21" x14ac:dyDescent="0.15">
      <c r="Z4974" s="222" ph="1"/>
    </row>
    <row r="4975" spans="26:26" ht="21" x14ac:dyDescent="0.15">
      <c r="Z4975" s="222" ph="1"/>
    </row>
    <row r="4976" spans="26:26" ht="21" x14ac:dyDescent="0.15">
      <c r="Z4976" s="222" ph="1"/>
    </row>
    <row r="4977" spans="26:26" ht="21" x14ac:dyDescent="0.15">
      <c r="Z4977" s="222" ph="1"/>
    </row>
    <row r="4978" spans="26:26" ht="21" x14ac:dyDescent="0.15">
      <c r="Z4978" s="222" ph="1"/>
    </row>
    <row r="4979" spans="26:26" ht="21" x14ac:dyDescent="0.15">
      <c r="Z4979" s="222" ph="1"/>
    </row>
    <row r="4980" spans="26:26" ht="21" x14ac:dyDescent="0.15">
      <c r="Z4980" s="222" ph="1"/>
    </row>
    <row r="4981" spans="26:26" ht="21" x14ac:dyDescent="0.15">
      <c r="Z4981" s="222" ph="1"/>
    </row>
    <row r="4982" spans="26:26" ht="21" x14ac:dyDescent="0.15">
      <c r="Z4982" s="222" ph="1"/>
    </row>
    <row r="4983" spans="26:26" ht="21" x14ac:dyDescent="0.15">
      <c r="Z4983" s="222" ph="1"/>
    </row>
    <row r="4984" spans="26:26" ht="21" x14ac:dyDescent="0.15">
      <c r="Z4984" s="222" ph="1"/>
    </row>
    <row r="4985" spans="26:26" ht="21" x14ac:dyDescent="0.15">
      <c r="Z4985" s="222" ph="1"/>
    </row>
    <row r="4986" spans="26:26" ht="21" x14ac:dyDescent="0.15">
      <c r="Z4986" s="222" ph="1"/>
    </row>
    <row r="4987" spans="26:26" ht="21" x14ac:dyDescent="0.15">
      <c r="Z4987" s="222" ph="1"/>
    </row>
    <row r="4988" spans="26:26" ht="21" x14ac:dyDescent="0.15">
      <c r="Z4988" s="222" ph="1"/>
    </row>
    <row r="4989" spans="26:26" ht="21" x14ac:dyDescent="0.15">
      <c r="Z4989" s="222" ph="1"/>
    </row>
    <row r="4990" spans="26:26" ht="21" x14ac:dyDescent="0.15">
      <c r="Z4990" s="222" ph="1"/>
    </row>
    <row r="4991" spans="26:26" ht="21" x14ac:dyDescent="0.15">
      <c r="Z4991" s="222" ph="1"/>
    </row>
    <row r="4992" spans="26:26" ht="21" x14ac:dyDescent="0.15">
      <c r="Z4992" s="222" ph="1"/>
    </row>
    <row r="4993" spans="26:26" ht="21" x14ac:dyDescent="0.15">
      <c r="Z4993" s="222" ph="1"/>
    </row>
    <row r="4994" spans="26:26" ht="21" x14ac:dyDescent="0.15">
      <c r="Z4994" s="222" ph="1"/>
    </row>
    <row r="4995" spans="26:26" ht="21" x14ac:dyDescent="0.15">
      <c r="Z4995" s="222" ph="1"/>
    </row>
    <row r="4996" spans="26:26" ht="21" x14ac:dyDescent="0.15">
      <c r="Z4996" s="222" ph="1"/>
    </row>
    <row r="4997" spans="26:26" ht="21" x14ac:dyDescent="0.15">
      <c r="Z4997" s="222" ph="1"/>
    </row>
    <row r="4998" spans="26:26" ht="21" x14ac:dyDescent="0.15">
      <c r="Z4998" s="222" ph="1"/>
    </row>
    <row r="4999" spans="26:26" ht="21" x14ac:dyDescent="0.15">
      <c r="Z4999" s="222" ph="1"/>
    </row>
    <row r="5000" spans="26:26" ht="21" x14ac:dyDescent="0.15">
      <c r="Z5000" s="222" ph="1"/>
    </row>
    <row r="5001" spans="26:26" ht="21" x14ac:dyDescent="0.15">
      <c r="Z5001" s="222" ph="1"/>
    </row>
    <row r="5002" spans="26:26" ht="21" x14ac:dyDescent="0.15">
      <c r="Z5002" s="222" ph="1"/>
    </row>
    <row r="5003" spans="26:26" ht="21" x14ac:dyDescent="0.15">
      <c r="Z5003" s="222" ph="1"/>
    </row>
    <row r="5004" spans="26:26" ht="21" x14ac:dyDescent="0.15">
      <c r="Z5004" s="222" ph="1"/>
    </row>
    <row r="5005" spans="26:26" ht="21" x14ac:dyDescent="0.15">
      <c r="Z5005" s="222" ph="1"/>
    </row>
    <row r="5006" spans="26:26" ht="21" x14ac:dyDescent="0.15">
      <c r="Z5006" s="222" ph="1"/>
    </row>
    <row r="5007" spans="26:26" ht="21" x14ac:dyDescent="0.15">
      <c r="Z5007" s="222" ph="1"/>
    </row>
    <row r="5008" spans="26:26" ht="21" x14ac:dyDescent="0.15">
      <c r="Z5008" s="222" ph="1"/>
    </row>
    <row r="5009" spans="26:26" ht="21" x14ac:dyDescent="0.15">
      <c r="Z5009" s="222" ph="1"/>
    </row>
    <row r="5010" spans="26:26" ht="21" x14ac:dyDescent="0.15">
      <c r="Z5010" s="222" ph="1"/>
    </row>
    <row r="5011" spans="26:26" ht="21" x14ac:dyDescent="0.15">
      <c r="Z5011" s="222" ph="1"/>
    </row>
    <row r="5012" spans="26:26" ht="21" x14ac:dyDescent="0.15">
      <c r="Z5012" s="222" ph="1"/>
    </row>
    <row r="5013" spans="26:26" ht="21" x14ac:dyDescent="0.15">
      <c r="Z5013" s="222" ph="1"/>
    </row>
    <row r="5014" spans="26:26" ht="21" x14ac:dyDescent="0.15">
      <c r="Z5014" s="222" ph="1"/>
    </row>
    <row r="5015" spans="26:26" ht="21" x14ac:dyDescent="0.15">
      <c r="Z5015" s="222" ph="1"/>
    </row>
    <row r="5016" spans="26:26" ht="21" x14ac:dyDescent="0.15">
      <c r="Z5016" s="222" ph="1"/>
    </row>
    <row r="5017" spans="26:26" ht="21" x14ac:dyDescent="0.15">
      <c r="Z5017" s="222" ph="1"/>
    </row>
    <row r="5018" spans="26:26" ht="21" x14ac:dyDescent="0.15">
      <c r="Z5018" s="222" ph="1"/>
    </row>
    <row r="5019" spans="26:26" ht="21" x14ac:dyDescent="0.15">
      <c r="Z5019" s="222" ph="1"/>
    </row>
    <row r="5020" spans="26:26" ht="21" x14ac:dyDescent="0.15">
      <c r="Z5020" s="222" ph="1"/>
    </row>
    <row r="5021" spans="26:26" ht="21" x14ac:dyDescent="0.15">
      <c r="Z5021" s="222" ph="1"/>
    </row>
    <row r="5022" spans="26:26" ht="21" x14ac:dyDescent="0.15">
      <c r="Z5022" s="222" ph="1"/>
    </row>
    <row r="5023" spans="26:26" ht="21" x14ac:dyDescent="0.15">
      <c r="Z5023" s="222" ph="1"/>
    </row>
    <row r="5024" spans="26:26" ht="21" x14ac:dyDescent="0.15">
      <c r="Z5024" s="222" ph="1"/>
    </row>
    <row r="5025" spans="26:26" ht="21" x14ac:dyDescent="0.15">
      <c r="Z5025" s="222" ph="1"/>
    </row>
    <row r="5026" spans="26:26" ht="21" x14ac:dyDescent="0.15">
      <c r="Z5026" s="222" ph="1"/>
    </row>
    <row r="5027" spans="26:26" ht="21" x14ac:dyDescent="0.15">
      <c r="Z5027" s="222" ph="1"/>
    </row>
    <row r="5028" spans="26:26" ht="21" x14ac:dyDescent="0.15">
      <c r="Z5028" s="222" ph="1"/>
    </row>
    <row r="5029" spans="26:26" ht="21" x14ac:dyDescent="0.15">
      <c r="Z5029" s="222" ph="1"/>
    </row>
    <row r="5030" spans="26:26" ht="21" x14ac:dyDescent="0.15">
      <c r="Z5030" s="222" ph="1"/>
    </row>
    <row r="5031" spans="26:26" ht="21" x14ac:dyDescent="0.15">
      <c r="Z5031" s="222" ph="1"/>
    </row>
    <row r="5032" spans="26:26" ht="21" x14ac:dyDescent="0.15">
      <c r="Z5032" s="222" ph="1"/>
    </row>
    <row r="5033" spans="26:26" ht="21" x14ac:dyDescent="0.15">
      <c r="Z5033" s="222" ph="1"/>
    </row>
    <row r="5034" spans="26:26" ht="21" x14ac:dyDescent="0.15">
      <c r="Z5034" s="222" ph="1"/>
    </row>
    <row r="5035" spans="26:26" ht="21" x14ac:dyDescent="0.15">
      <c r="Z5035" s="222" ph="1"/>
    </row>
    <row r="5036" spans="26:26" ht="21" x14ac:dyDescent="0.15">
      <c r="Z5036" s="222" ph="1"/>
    </row>
    <row r="5037" spans="26:26" ht="21" x14ac:dyDescent="0.15">
      <c r="Z5037" s="222" ph="1"/>
    </row>
    <row r="5038" spans="26:26" ht="21" x14ac:dyDescent="0.15">
      <c r="Z5038" s="222" ph="1"/>
    </row>
    <row r="5039" spans="26:26" ht="21" x14ac:dyDescent="0.15">
      <c r="Z5039" s="222" ph="1"/>
    </row>
    <row r="5040" spans="26:26" ht="21" x14ac:dyDescent="0.15">
      <c r="Z5040" s="222" ph="1"/>
    </row>
    <row r="5041" spans="26:26" ht="21" x14ac:dyDescent="0.15">
      <c r="Z5041" s="222" ph="1"/>
    </row>
    <row r="5042" spans="26:26" ht="21" x14ac:dyDescent="0.15">
      <c r="Z5042" s="222" ph="1"/>
    </row>
    <row r="5043" spans="26:26" ht="21" x14ac:dyDescent="0.15">
      <c r="Z5043" s="222" ph="1"/>
    </row>
    <row r="5044" spans="26:26" ht="21" x14ac:dyDescent="0.15">
      <c r="Z5044" s="222" ph="1"/>
    </row>
    <row r="5045" spans="26:26" ht="21" x14ac:dyDescent="0.15">
      <c r="Z5045" s="222" ph="1"/>
    </row>
    <row r="5046" spans="26:26" ht="21" x14ac:dyDescent="0.15">
      <c r="Z5046" s="222" ph="1"/>
    </row>
    <row r="5047" spans="26:26" ht="21" x14ac:dyDescent="0.15">
      <c r="Z5047" s="222" ph="1"/>
    </row>
    <row r="5048" spans="26:26" ht="21" x14ac:dyDescent="0.15">
      <c r="Z5048" s="222" ph="1"/>
    </row>
    <row r="5049" spans="26:26" ht="21" x14ac:dyDescent="0.15">
      <c r="Z5049" s="222" ph="1"/>
    </row>
    <row r="5050" spans="26:26" ht="21" x14ac:dyDescent="0.15">
      <c r="Z5050" s="222" ph="1"/>
    </row>
    <row r="5051" spans="26:26" ht="21" x14ac:dyDescent="0.15">
      <c r="Z5051" s="222" ph="1"/>
    </row>
    <row r="5052" spans="26:26" ht="21" x14ac:dyDescent="0.15">
      <c r="Z5052" s="222" ph="1"/>
    </row>
    <row r="5053" spans="26:26" ht="21" x14ac:dyDescent="0.15">
      <c r="Z5053" s="222" ph="1"/>
    </row>
    <row r="5054" spans="26:26" ht="21" x14ac:dyDescent="0.15">
      <c r="Z5054" s="222" ph="1"/>
    </row>
    <row r="5055" spans="26:26" ht="21" x14ac:dyDescent="0.15">
      <c r="Z5055" s="222" ph="1"/>
    </row>
    <row r="5056" spans="26:26" ht="21" x14ac:dyDescent="0.15">
      <c r="Z5056" s="222" ph="1"/>
    </row>
    <row r="5057" spans="26:26" ht="21" x14ac:dyDescent="0.15">
      <c r="Z5057" s="222" ph="1"/>
    </row>
    <row r="5058" spans="26:26" ht="21" x14ac:dyDescent="0.15">
      <c r="Z5058" s="222" ph="1"/>
    </row>
    <row r="5059" spans="26:26" ht="21" x14ac:dyDescent="0.15">
      <c r="Z5059" s="222" ph="1"/>
    </row>
    <row r="5060" spans="26:26" ht="21" x14ac:dyDescent="0.15">
      <c r="Z5060" s="222" ph="1"/>
    </row>
    <row r="5061" spans="26:26" ht="21" x14ac:dyDescent="0.15">
      <c r="Z5061" s="222" ph="1"/>
    </row>
    <row r="5062" spans="26:26" ht="21" x14ac:dyDescent="0.15">
      <c r="Z5062" s="222" ph="1"/>
    </row>
    <row r="5063" spans="26:26" ht="21" x14ac:dyDescent="0.15">
      <c r="Z5063" s="222" ph="1"/>
    </row>
    <row r="5064" spans="26:26" ht="21" x14ac:dyDescent="0.15">
      <c r="Z5064" s="222" ph="1"/>
    </row>
    <row r="5065" spans="26:26" ht="21" x14ac:dyDescent="0.15">
      <c r="Z5065" s="222" ph="1"/>
    </row>
    <row r="5066" spans="26:26" ht="21" x14ac:dyDescent="0.15">
      <c r="Z5066" s="222" ph="1"/>
    </row>
    <row r="5067" spans="26:26" ht="21" x14ac:dyDescent="0.15">
      <c r="Z5067" s="222" ph="1"/>
    </row>
    <row r="5068" spans="26:26" ht="21" x14ac:dyDescent="0.15">
      <c r="Z5068" s="222" ph="1"/>
    </row>
    <row r="5069" spans="26:26" ht="21" x14ac:dyDescent="0.15">
      <c r="Z5069" s="222" ph="1"/>
    </row>
    <row r="5070" spans="26:26" ht="21" x14ac:dyDescent="0.15">
      <c r="Z5070" s="222" ph="1"/>
    </row>
    <row r="5071" spans="26:26" ht="21" x14ac:dyDescent="0.15">
      <c r="Z5071" s="222" ph="1"/>
    </row>
    <row r="5072" spans="26:26" ht="21" x14ac:dyDescent="0.15">
      <c r="Z5072" s="222" ph="1"/>
    </row>
    <row r="5073" spans="26:26" ht="21" x14ac:dyDescent="0.15">
      <c r="Z5073" s="222" ph="1"/>
    </row>
    <row r="5074" spans="26:26" ht="21" x14ac:dyDescent="0.15">
      <c r="Z5074" s="222" ph="1"/>
    </row>
    <row r="5075" spans="26:26" ht="21" x14ac:dyDescent="0.15">
      <c r="Z5075" s="222" ph="1"/>
    </row>
    <row r="5076" spans="26:26" ht="21" x14ac:dyDescent="0.15">
      <c r="Z5076" s="222" ph="1"/>
    </row>
    <row r="5077" spans="26:26" ht="21" x14ac:dyDescent="0.15">
      <c r="Z5077" s="222" ph="1"/>
    </row>
    <row r="5078" spans="26:26" ht="21" x14ac:dyDescent="0.15">
      <c r="Z5078" s="222" ph="1"/>
    </row>
    <row r="5079" spans="26:26" ht="21" x14ac:dyDescent="0.15">
      <c r="Z5079" s="222" ph="1"/>
    </row>
    <row r="5080" spans="26:26" ht="21" x14ac:dyDescent="0.15">
      <c r="Z5080" s="222" ph="1"/>
    </row>
    <row r="5081" spans="26:26" ht="21" x14ac:dyDescent="0.15">
      <c r="Z5081" s="222" ph="1"/>
    </row>
    <row r="5082" spans="26:26" ht="21" x14ac:dyDescent="0.15">
      <c r="Z5082" s="222" ph="1"/>
    </row>
    <row r="5083" spans="26:26" ht="21" x14ac:dyDescent="0.15">
      <c r="Z5083" s="222" ph="1"/>
    </row>
    <row r="5084" spans="26:26" ht="21" x14ac:dyDescent="0.15">
      <c r="Z5084" s="222" ph="1"/>
    </row>
    <row r="5085" spans="26:26" ht="21" x14ac:dyDescent="0.15">
      <c r="Z5085" s="222" ph="1"/>
    </row>
    <row r="5086" spans="26:26" ht="21" x14ac:dyDescent="0.15">
      <c r="Z5086" s="222" ph="1"/>
    </row>
    <row r="5087" spans="26:26" ht="21" x14ac:dyDescent="0.15">
      <c r="Z5087" s="222" ph="1"/>
    </row>
    <row r="5088" spans="26:26" ht="21" x14ac:dyDescent="0.15">
      <c r="Z5088" s="222" ph="1"/>
    </row>
    <row r="5089" spans="26:26" ht="21" x14ac:dyDescent="0.15">
      <c r="Z5089" s="222" ph="1"/>
    </row>
    <row r="5090" spans="26:26" ht="21" x14ac:dyDescent="0.15">
      <c r="Z5090" s="222" ph="1"/>
    </row>
    <row r="5091" spans="26:26" ht="21" x14ac:dyDescent="0.15">
      <c r="Z5091" s="222" ph="1"/>
    </row>
    <row r="5092" spans="26:26" ht="21" x14ac:dyDescent="0.15">
      <c r="Z5092" s="222" ph="1"/>
    </row>
    <row r="5093" spans="26:26" ht="21" x14ac:dyDescent="0.15">
      <c r="Z5093" s="222" ph="1"/>
    </row>
    <row r="5094" spans="26:26" ht="21" x14ac:dyDescent="0.15">
      <c r="Z5094" s="222" ph="1"/>
    </row>
    <row r="5095" spans="26:26" ht="21" x14ac:dyDescent="0.15">
      <c r="Z5095" s="222" ph="1"/>
    </row>
    <row r="5096" spans="26:26" ht="21" x14ac:dyDescent="0.15">
      <c r="Z5096" s="222" ph="1"/>
    </row>
    <row r="5097" spans="26:26" ht="21" x14ac:dyDescent="0.15">
      <c r="Z5097" s="222" ph="1"/>
    </row>
    <row r="5098" spans="26:26" ht="21" x14ac:dyDescent="0.15">
      <c r="Z5098" s="222" ph="1"/>
    </row>
    <row r="5099" spans="26:26" ht="21" x14ac:dyDescent="0.15">
      <c r="Z5099" s="222" ph="1"/>
    </row>
    <row r="5100" spans="26:26" ht="21" x14ac:dyDescent="0.15">
      <c r="Z5100" s="222" ph="1"/>
    </row>
    <row r="5101" spans="26:26" ht="21" x14ac:dyDescent="0.15">
      <c r="Z5101" s="222" ph="1"/>
    </row>
    <row r="5102" spans="26:26" ht="21" x14ac:dyDescent="0.15">
      <c r="Z5102" s="222" ph="1"/>
    </row>
    <row r="5103" spans="26:26" ht="21" x14ac:dyDescent="0.15">
      <c r="Z5103" s="222" ph="1"/>
    </row>
    <row r="5104" spans="26:26" ht="21" x14ac:dyDescent="0.15">
      <c r="Z5104" s="222" ph="1"/>
    </row>
    <row r="5105" spans="26:26" ht="21" x14ac:dyDescent="0.15">
      <c r="Z5105" s="222" ph="1"/>
    </row>
    <row r="5106" spans="26:26" ht="21" x14ac:dyDescent="0.15">
      <c r="Z5106" s="222" ph="1"/>
    </row>
    <row r="5107" spans="26:26" ht="21" x14ac:dyDescent="0.15">
      <c r="Z5107" s="222" ph="1"/>
    </row>
    <row r="5108" spans="26:26" ht="21" x14ac:dyDescent="0.15">
      <c r="Z5108" s="222" ph="1"/>
    </row>
    <row r="5109" spans="26:26" ht="21" x14ac:dyDescent="0.15">
      <c r="Z5109" s="222" ph="1"/>
    </row>
    <row r="5110" spans="26:26" ht="21" x14ac:dyDescent="0.15">
      <c r="Z5110" s="222" ph="1"/>
    </row>
    <row r="5111" spans="26:26" ht="21" x14ac:dyDescent="0.15">
      <c r="Z5111" s="222" ph="1"/>
    </row>
    <row r="5112" spans="26:26" ht="21" x14ac:dyDescent="0.15">
      <c r="Z5112" s="222" ph="1"/>
    </row>
    <row r="5113" spans="26:26" ht="21" x14ac:dyDescent="0.15">
      <c r="Z5113" s="222" ph="1"/>
    </row>
    <row r="5114" spans="26:26" ht="21" x14ac:dyDescent="0.15">
      <c r="Z5114" s="222" ph="1"/>
    </row>
    <row r="5115" spans="26:26" ht="21" x14ac:dyDescent="0.15">
      <c r="Z5115" s="222" ph="1"/>
    </row>
    <row r="5116" spans="26:26" ht="21" x14ac:dyDescent="0.15">
      <c r="Z5116" s="222" ph="1"/>
    </row>
    <row r="5117" spans="26:26" ht="21" x14ac:dyDescent="0.15">
      <c r="Z5117" s="222" ph="1"/>
    </row>
    <row r="5118" spans="26:26" ht="21" x14ac:dyDescent="0.15">
      <c r="Z5118" s="222" ph="1"/>
    </row>
    <row r="5119" spans="26:26" ht="21" x14ac:dyDescent="0.15">
      <c r="Z5119" s="222" ph="1"/>
    </row>
    <row r="5120" spans="26:26" ht="21" x14ac:dyDescent="0.15">
      <c r="Z5120" s="222" ph="1"/>
    </row>
    <row r="5121" spans="26:26" ht="21" x14ac:dyDescent="0.15">
      <c r="Z5121" s="222" ph="1"/>
    </row>
    <row r="5122" spans="26:26" ht="21" x14ac:dyDescent="0.15">
      <c r="Z5122" s="222" ph="1"/>
    </row>
    <row r="5123" spans="26:26" ht="21" x14ac:dyDescent="0.15">
      <c r="Z5123" s="222" ph="1"/>
    </row>
    <row r="5124" spans="26:26" ht="21" x14ac:dyDescent="0.15">
      <c r="Z5124" s="222" ph="1"/>
    </row>
    <row r="5125" spans="26:26" ht="21" x14ac:dyDescent="0.15">
      <c r="Z5125" s="222" ph="1"/>
    </row>
    <row r="5126" spans="26:26" ht="21" x14ac:dyDescent="0.15">
      <c r="Z5126" s="222" ph="1"/>
    </row>
    <row r="5127" spans="26:26" ht="21" x14ac:dyDescent="0.15">
      <c r="Z5127" s="222" ph="1"/>
    </row>
    <row r="5128" spans="26:26" ht="21" x14ac:dyDescent="0.15">
      <c r="Z5128" s="222" ph="1"/>
    </row>
    <row r="5129" spans="26:26" ht="21" x14ac:dyDescent="0.15">
      <c r="Z5129" s="222" ph="1"/>
    </row>
    <row r="5130" spans="26:26" ht="21" x14ac:dyDescent="0.15">
      <c r="Z5130" s="222" ph="1"/>
    </row>
    <row r="5131" spans="26:26" ht="21" x14ac:dyDescent="0.15">
      <c r="Z5131" s="222" ph="1"/>
    </row>
    <row r="5132" spans="26:26" ht="21" x14ac:dyDescent="0.15">
      <c r="Z5132" s="222" ph="1"/>
    </row>
    <row r="5133" spans="26:26" ht="21" x14ac:dyDescent="0.15">
      <c r="Z5133" s="222" ph="1"/>
    </row>
    <row r="5134" spans="26:26" ht="21" x14ac:dyDescent="0.15">
      <c r="Z5134" s="222" ph="1"/>
    </row>
    <row r="5135" spans="26:26" ht="21" x14ac:dyDescent="0.15">
      <c r="Z5135" s="222" ph="1"/>
    </row>
    <row r="5136" spans="26:26" ht="21" x14ac:dyDescent="0.15">
      <c r="Z5136" s="222" ph="1"/>
    </row>
    <row r="5137" spans="26:26" ht="21" x14ac:dyDescent="0.15">
      <c r="Z5137" s="222" ph="1"/>
    </row>
    <row r="5138" spans="26:26" ht="21" x14ac:dyDescent="0.15">
      <c r="Z5138" s="222" ph="1"/>
    </row>
    <row r="5139" spans="26:26" ht="21" x14ac:dyDescent="0.15">
      <c r="Z5139" s="222" ph="1"/>
    </row>
    <row r="5140" spans="26:26" ht="21" x14ac:dyDescent="0.15">
      <c r="Z5140" s="222" ph="1"/>
    </row>
    <row r="5141" spans="26:26" ht="21" x14ac:dyDescent="0.15">
      <c r="Z5141" s="222" ph="1"/>
    </row>
    <row r="5142" spans="26:26" ht="21" x14ac:dyDescent="0.15">
      <c r="Z5142" s="222" ph="1"/>
    </row>
    <row r="5143" spans="26:26" ht="21" x14ac:dyDescent="0.15">
      <c r="Z5143" s="222" ph="1"/>
    </row>
    <row r="5144" spans="26:26" ht="21" x14ac:dyDescent="0.15">
      <c r="Z5144" s="222" ph="1"/>
    </row>
    <row r="5145" spans="26:26" ht="21" x14ac:dyDescent="0.15">
      <c r="Z5145" s="222" ph="1"/>
    </row>
    <row r="5146" spans="26:26" ht="21" x14ac:dyDescent="0.15">
      <c r="Z5146" s="222" ph="1"/>
    </row>
    <row r="5147" spans="26:26" ht="21" x14ac:dyDescent="0.15">
      <c r="Z5147" s="222" ph="1"/>
    </row>
    <row r="5148" spans="26:26" ht="21" x14ac:dyDescent="0.15">
      <c r="Z5148" s="222" ph="1"/>
    </row>
    <row r="5149" spans="26:26" ht="21" x14ac:dyDescent="0.15">
      <c r="Z5149" s="222" ph="1"/>
    </row>
    <row r="5150" spans="26:26" ht="21" x14ac:dyDescent="0.15">
      <c r="Z5150" s="222" ph="1"/>
    </row>
    <row r="5151" spans="26:26" ht="21" x14ac:dyDescent="0.15">
      <c r="Z5151" s="222" ph="1"/>
    </row>
    <row r="5152" spans="26:26" ht="21" x14ac:dyDescent="0.15">
      <c r="Z5152" s="222" ph="1"/>
    </row>
    <row r="5153" spans="26:26" ht="21" x14ac:dyDescent="0.15">
      <c r="Z5153" s="222" ph="1"/>
    </row>
    <row r="5154" spans="26:26" ht="21" x14ac:dyDescent="0.15">
      <c r="Z5154" s="222" ph="1"/>
    </row>
    <row r="5155" spans="26:26" ht="21" x14ac:dyDescent="0.15">
      <c r="Z5155" s="222" ph="1"/>
    </row>
    <row r="5156" spans="26:26" ht="21" x14ac:dyDescent="0.15">
      <c r="Z5156" s="222" ph="1"/>
    </row>
    <row r="5157" spans="26:26" ht="21" x14ac:dyDescent="0.15">
      <c r="Z5157" s="222" ph="1"/>
    </row>
    <row r="5158" spans="26:26" ht="21" x14ac:dyDescent="0.15">
      <c r="Z5158" s="222" ph="1"/>
    </row>
    <row r="5159" spans="26:26" ht="21" x14ac:dyDescent="0.15">
      <c r="Z5159" s="222" ph="1"/>
    </row>
    <row r="5160" spans="26:26" ht="21" x14ac:dyDescent="0.15">
      <c r="Z5160" s="222" ph="1"/>
    </row>
    <row r="5161" spans="26:26" ht="21" x14ac:dyDescent="0.15">
      <c r="Z5161" s="222" ph="1"/>
    </row>
    <row r="5162" spans="26:26" ht="21" x14ac:dyDescent="0.15">
      <c r="Z5162" s="222" ph="1"/>
    </row>
    <row r="5163" spans="26:26" ht="21" x14ac:dyDescent="0.15">
      <c r="Z5163" s="222" ph="1"/>
    </row>
    <row r="5164" spans="26:26" ht="21" x14ac:dyDescent="0.15">
      <c r="Z5164" s="222" ph="1"/>
    </row>
    <row r="5165" spans="26:26" ht="21" x14ac:dyDescent="0.15">
      <c r="Z5165" s="222" ph="1"/>
    </row>
    <row r="5166" spans="26:26" ht="21" x14ac:dyDescent="0.15">
      <c r="Z5166" s="222" ph="1"/>
    </row>
    <row r="5167" spans="26:26" ht="21" x14ac:dyDescent="0.15">
      <c r="Z5167" s="222" ph="1"/>
    </row>
    <row r="5168" spans="26:26" ht="21" x14ac:dyDescent="0.15">
      <c r="Z5168" s="222" ph="1"/>
    </row>
    <row r="5169" spans="26:26" ht="21" x14ac:dyDescent="0.15">
      <c r="Z5169" s="222" ph="1"/>
    </row>
    <row r="5170" spans="26:26" ht="21" x14ac:dyDescent="0.15">
      <c r="Z5170" s="222" ph="1"/>
    </row>
    <row r="5171" spans="26:26" ht="21" x14ac:dyDescent="0.15">
      <c r="Z5171" s="222" ph="1"/>
    </row>
    <row r="5172" spans="26:26" ht="21" x14ac:dyDescent="0.15">
      <c r="Z5172" s="222" ph="1"/>
    </row>
    <row r="5173" spans="26:26" ht="21" x14ac:dyDescent="0.15">
      <c r="Z5173" s="222" ph="1"/>
    </row>
    <row r="5174" spans="26:26" ht="21" x14ac:dyDescent="0.15">
      <c r="Z5174" s="222" ph="1"/>
    </row>
    <row r="5175" spans="26:26" ht="21" x14ac:dyDescent="0.15">
      <c r="Z5175" s="222" ph="1"/>
    </row>
    <row r="5176" spans="26:26" ht="21" x14ac:dyDescent="0.15">
      <c r="Z5176" s="222" ph="1"/>
    </row>
    <row r="5177" spans="26:26" ht="21" x14ac:dyDescent="0.15">
      <c r="Z5177" s="222" ph="1"/>
    </row>
    <row r="5178" spans="26:26" ht="21" x14ac:dyDescent="0.15">
      <c r="Z5178" s="222" ph="1"/>
    </row>
    <row r="5179" spans="26:26" ht="21" x14ac:dyDescent="0.15">
      <c r="Z5179" s="222" ph="1"/>
    </row>
    <row r="5180" spans="26:26" ht="21" x14ac:dyDescent="0.15">
      <c r="Z5180" s="222" ph="1"/>
    </row>
    <row r="5181" spans="26:26" ht="21" x14ac:dyDescent="0.15">
      <c r="Z5181" s="222" ph="1"/>
    </row>
    <row r="5182" spans="26:26" ht="21" x14ac:dyDescent="0.15">
      <c r="Z5182" s="222" ph="1"/>
    </row>
    <row r="5183" spans="26:26" ht="21" x14ac:dyDescent="0.15">
      <c r="Z5183" s="222" ph="1"/>
    </row>
    <row r="5184" spans="26:26" ht="21" x14ac:dyDescent="0.15">
      <c r="Z5184" s="222" ph="1"/>
    </row>
    <row r="5185" spans="26:26" ht="21" x14ac:dyDescent="0.15">
      <c r="Z5185" s="222" ph="1"/>
    </row>
    <row r="5186" spans="26:26" ht="21" x14ac:dyDescent="0.15">
      <c r="Z5186" s="222" ph="1"/>
    </row>
    <row r="5187" spans="26:26" ht="21" x14ac:dyDescent="0.15">
      <c r="Z5187" s="222" ph="1"/>
    </row>
    <row r="5188" spans="26:26" ht="21" x14ac:dyDescent="0.15">
      <c r="Z5188" s="222" ph="1"/>
    </row>
    <row r="5189" spans="26:26" ht="21" x14ac:dyDescent="0.15">
      <c r="Z5189" s="222" ph="1"/>
    </row>
    <row r="5190" spans="26:26" ht="21" x14ac:dyDescent="0.15">
      <c r="Z5190" s="222" ph="1"/>
    </row>
    <row r="5191" spans="26:26" ht="21" x14ac:dyDescent="0.15">
      <c r="Z5191" s="222" ph="1"/>
    </row>
    <row r="5192" spans="26:26" ht="21" x14ac:dyDescent="0.15">
      <c r="Z5192" s="222" ph="1"/>
    </row>
    <row r="5193" spans="26:26" ht="21" x14ac:dyDescent="0.15">
      <c r="Z5193" s="222" ph="1"/>
    </row>
    <row r="5194" spans="26:26" ht="21" x14ac:dyDescent="0.15">
      <c r="Z5194" s="222" ph="1"/>
    </row>
    <row r="5195" spans="26:26" ht="21" x14ac:dyDescent="0.15">
      <c r="Z5195" s="222" ph="1"/>
    </row>
    <row r="5196" spans="26:26" ht="21" x14ac:dyDescent="0.15">
      <c r="Z5196" s="222" ph="1"/>
    </row>
    <row r="5197" spans="26:26" ht="21" x14ac:dyDescent="0.15">
      <c r="Z5197" s="222" ph="1"/>
    </row>
    <row r="5198" spans="26:26" ht="21" x14ac:dyDescent="0.15">
      <c r="Z5198" s="222" ph="1"/>
    </row>
    <row r="5199" spans="26:26" ht="21" x14ac:dyDescent="0.15">
      <c r="Z5199" s="222" ph="1"/>
    </row>
    <row r="5200" spans="26:26" ht="21" x14ac:dyDescent="0.15">
      <c r="Z5200" s="222" ph="1"/>
    </row>
    <row r="5201" spans="26:26" ht="21" x14ac:dyDescent="0.15">
      <c r="Z5201" s="222" ph="1"/>
    </row>
    <row r="5202" spans="26:26" ht="21" x14ac:dyDescent="0.15">
      <c r="Z5202" s="222" ph="1"/>
    </row>
    <row r="5203" spans="26:26" ht="21" x14ac:dyDescent="0.15">
      <c r="Z5203" s="222" ph="1"/>
    </row>
    <row r="5204" spans="26:26" ht="21" x14ac:dyDescent="0.15">
      <c r="Z5204" s="222" ph="1"/>
    </row>
    <row r="5205" spans="26:26" ht="21" x14ac:dyDescent="0.15">
      <c r="Z5205" s="222" ph="1"/>
    </row>
    <row r="5206" spans="26:26" ht="21" x14ac:dyDescent="0.15">
      <c r="Z5206" s="222" ph="1"/>
    </row>
    <row r="5207" spans="26:26" ht="21" x14ac:dyDescent="0.15">
      <c r="Z5207" s="222" ph="1"/>
    </row>
    <row r="5208" spans="26:26" ht="21" x14ac:dyDescent="0.15">
      <c r="Z5208" s="222" ph="1"/>
    </row>
    <row r="5209" spans="26:26" ht="21" x14ac:dyDescent="0.15">
      <c r="Z5209" s="222" ph="1"/>
    </row>
    <row r="5210" spans="26:26" ht="21" x14ac:dyDescent="0.15">
      <c r="Z5210" s="222" ph="1"/>
    </row>
    <row r="5211" spans="26:26" ht="21" x14ac:dyDescent="0.15">
      <c r="Z5211" s="222" ph="1"/>
    </row>
    <row r="5212" spans="26:26" ht="21" x14ac:dyDescent="0.15">
      <c r="Z5212" s="222" ph="1"/>
    </row>
    <row r="5213" spans="26:26" ht="21" x14ac:dyDescent="0.15">
      <c r="Z5213" s="222" ph="1"/>
    </row>
    <row r="5214" spans="26:26" ht="21" x14ac:dyDescent="0.15">
      <c r="Z5214" s="222" ph="1"/>
    </row>
    <row r="5215" spans="26:26" ht="21" x14ac:dyDescent="0.15">
      <c r="Z5215" s="222" ph="1"/>
    </row>
    <row r="5216" spans="26:26" ht="21" x14ac:dyDescent="0.15">
      <c r="Z5216" s="222" ph="1"/>
    </row>
    <row r="5217" spans="26:26" ht="21" x14ac:dyDescent="0.15">
      <c r="Z5217" s="222" ph="1"/>
    </row>
    <row r="5218" spans="26:26" ht="21" x14ac:dyDescent="0.15">
      <c r="Z5218" s="222" ph="1"/>
    </row>
    <row r="5219" spans="26:26" ht="21" x14ac:dyDescent="0.15">
      <c r="Z5219" s="222" ph="1"/>
    </row>
    <row r="5220" spans="26:26" ht="21" x14ac:dyDescent="0.15">
      <c r="Z5220" s="222" ph="1"/>
    </row>
    <row r="5221" spans="26:26" ht="21" x14ac:dyDescent="0.15">
      <c r="Z5221" s="222" ph="1"/>
    </row>
    <row r="5222" spans="26:26" ht="21" x14ac:dyDescent="0.15">
      <c r="Z5222" s="222" ph="1"/>
    </row>
    <row r="5223" spans="26:26" ht="21" x14ac:dyDescent="0.15">
      <c r="Z5223" s="222" ph="1"/>
    </row>
    <row r="5224" spans="26:26" ht="21" x14ac:dyDescent="0.15">
      <c r="Z5224" s="222" ph="1"/>
    </row>
    <row r="5225" spans="26:26" ht="21" x14ac:dyDescent="0.15">
      <c r="Z5225" s="222" ph="1"/>
    </row>
    <row r="5226" spans="26:26" ht="21" x14ac:dyDescent="0.15">
      <c r="Z5226" s="222" ph="1"/>
    </row>
    <row r="5227" spans="26:26" ht="21" x14ac:dyDescent="0.15">
      <c r="Z5227" s="222" ph="1"/>
    </row>
    <row r="5228" spans="26:26" ht="21" x14ac:dyDescent="0.15">
      <c r="Z5228" s="222" ph="1"/>
    </row>
    <row r="5229" spans="26:26" ht="21" x14ac:dyDescent="0.15">
      <c r="Z5229" s="222" ph="1"/>
    </row>
    <row r="5230" spans="26:26" ht="21" x14ac:dyDescent="0.15">
      <c r="Z5230" s="222" ph="1"/>
    </row>
    <row r="5231" spans="26:26" ht="21" x14ac:dyDescent="0.15">
      <c r="Z5231" s="222" ph="1"/>
    </row>
    <row r="5232" spans="26:26" ht="21" x14ac:dyDescent="0.15">
      <c r="Z5232" s="222" ph="1"/>
    </row>
    <row r="5233" spans="26:26" ht="21" x14ac:dyDescent="0.15">
      <c r="Z5233" s="222" ph="1"/>
    </row>
    <row r="5234" spans="26:26" ht="21" x14ac:dyDescent="0.15">
      <c r="Z5234" s="222" ph="1"/>
    </row>
    <row r="5235" spans="26:26" ht="21" x14ac:dyDescent="0.15">
      <c r="Z5235" s="222" ph="1"/>
    </row>
    <row r="5236" spans="26:26" ht="21" x14ac:dyDescent="0.15">
      <c r="Z5236" s="222" ph="1"/>
    </row>
    <row r="5237" spans="26:26" ht="21" x14ac:dyDescent="0.15">
      <c r="Z5237" s="222" ph="1"/>
    </row>
    <row r="5238" spans="26:26" ht="21" x14ac:dyDescent="0.15">
      <c r="Z5238" s="222" ph="1"/>
    </row>
    <row r="5239" spans="26:26" ht="21" x14ac:dyDescent="0.15">
      <c r="Z5239" s="222" ph="1"/>
    </row>
    <row r="5240" spans="26:26" ht="21" x14ac:dyDescent="0.15">
      <c r="Z5240" s="222" ph="1"/>
    </row>
    <row r="5241" spans="26:26" ht="21" x14ac:dyDescent="0.15">
      <c r="Z5241" s="222" ph="1"/>
    </row>
    <row r="5242" spans="26:26" ht="21" x14ac:dyDescent="0.15">
      <c r="Z5242" s="222" ph="1"/>
    </row>
    <row r="5243" spans="26:26" ht="21" x14ac:dyDescent="0.15">
      <c r="Z5243" s="222" ph="1"/>
    </row>
    <row r="5244" spans="26:26" ht="21" x14ac:dyDescent="0.15">
      <c r="Z5244" s="222" ph="1"/>
    </row>
    <row r="5245" spans="26:26" ht="21" x14ac:dyDescent="0.15">
      <c r="Z5245" s="222" ph="1"/>
    </row>
    <row r="5246" spans="26:26" ht="21" x14ac:dyDescent="0.15">
      <c r="Z5246" s="222" ph="1"/>
    </row>
    <row r="5247" spans="26:26" ht="21" x14ac:dyDescent="0.15">
      <c r="Z5247" s="222" ph="1"/>
    </row>
    <row r="5248" spans="26:26" ht="21" x14ac:dyDescent="0.15">
      <c r="Z5248" s="222" ph="1"/>
    </row>
    <row r="5249" spans="26:26" ht="21" x14ac:dyDescent="0.15">
      <c r="Z5249" s="222" ph="1"/>
    </row>
    <row r="5250" spans="26:26" ht="21" x14ac:dyDescent="0.15">
      <c r="Z5250" s="222" ph="1"/>
    </row>
    <row r="5251" spans="26:26" ht="21" x14ac:dyDescent="0.15">
      <c r="Z5251" s="222" ph="1"/>
    </row>
    <row r="5252" spans="26:26" ht="21" x14ac:dyDescent="0.15">
      <c r="Z5252" s="222" ph="1"/>
    </row>
    <row r="5253" spans="26:26" ht="21" x14ac:dyDescent="0.15">
      <c r="Z5253" s="222" ph="1"/>
    </row>
    <row r="5254" spans="26:26" ht="21" x14ac:dyDescent="0.15">
      <c r="Z5254" s="222" ph="1"/>
    </row>
    <row r="5255" spans="26:26" ht="21" x14ac:dyDescent="0.15">
      <c r="Z5255" s="222" ph="1"/>
    </row>
    <row r="5256" spans="26:26" ht="21" x14ac:dyDescent="0.15">
      <c r="Z5256" s="222" ph="1"/>
    </row>
    <row r="5257" spans="26:26" ht="21" x14ac:dyDescent="0.15">
      <c r="Z5257" s="222" ph="1"/>
    </row>
    <row r="5258" spans="26:26" ht="21" x14ac:dyDescent="0.15">
      <c r="Z5258" s="222" ph="1"/>
    </row>
    <row r="5259" spans="26:26" ht="21" x14ac:dyDescent="0.15">
      <c r="Z5259" s="222" ph="1"/>
    </row>
    <row r="5260" spans="26:26" ht="21" x14ac:dyDescent="0.15">
      <c r="Z5260" s="222" ph="1"/>
    </row>
    <row r="5261" spans="26:26" ht="21" x14ac:dyDescent="0.15">
      <c r="Z5261" s="222" ph="1"/>
    </row>
    <row r="5262" spans="26:26" ht="21" x14ac:dyDescent="0.15">
      <c r="Z5262" s="222" ph="1"/>
    </row>
    <row r="5263" spans="26:26" ht="21" x14ac:dyDescent="0.15">
      <c r="Z5263" s="222" ph="1"/>
    </row>
    <row r="5264" spans="26:26" ht="21" x14ac:dyDescent="0.15">
      <c r="Z5264" s="222" ph="1"/>
    </row>
    <row r="5265" spans="26:26" ht="21" x14ac:dyDescent="0.15">
      <c r="Z5265" s="222" ph="1"/>
    </row>
    <row r="5266" spans="26:26" ht="21" x14ac:dyDescent="0.15">
      <c r="Z5266" s="222" ph="1"/>
    </row>
    <row r="5267" spans="26:26" ht="21" x14ac:dyDescent="0.15">
      <c r="Z5267" s="222" ph="1"/>
    </row>
    <row r="5268" spans="26:26" ht="21" x14ac:dyDescent="0.15">
      <c r="Z5268" s="222" ph="1"/>
    </row>
    <row r="5269" spans="26:26" ht="21" x14ac:dyDescent="0.15">
      <c r="Z5269" s="222" ph="1"/>
    </row>
    <row r="5270" spans="26:26" ht="21" x14ac:dyDescent="0.15">
      <c r="Z5270" s="222" ph="1"/>
    </row>
    <row r="5271" spans="26:26" ht="21" x14ac:dyDescent="0.15">
      <c r="Z5271" s="222" ph="1"/>
    </row>
    <row r="5272" spans="26:26" ht="21" x14ac:dyDescent="0.15">
      <c r="Z5272" s="222" ph="1"/>
    </row>
    <row r="5273" spans="26:26" ht="21" x14ac:dyDescent="0.15">
      <c r="Z5273" s="222" ph="1"/>
    </row>
    <row r="5274" spans="26:26" ht="21" x14ac:dyDescent="0.15">
      <c r="Z5274" s="222" ph="1"/>
    </row>
    <row r="5275" spans="26:26" ht="21" x14ac:dyDescent="0.15">
      <c r="Z5275" s="222" ph="1"/>
    </row>
    <row r="5276" spans="26:26" ht="21" x14ac:dyDescent="0.15">
      <c r="Z5276" s="222" ph="1"/>
    </row>
    <row r="5277" spans="26:26" ht="21" x14ac:dyDescent="0.15">
      <c r="Z5277" s="222" ph="1"/>
    </row>
    <row r="5278" spans="26:26" ht="21" x14ac:dyDescent="0.15">
      <c r="Z5278" s="222" ph="1"/>
    </row>
    <row r="5279" spans="26:26" ht="21" x14ac:dyDescent="0.15">
      <c r="Z5279" s="222" ph="1"/>
    </row>
    <row r="5280" spans="26:26" ht="21" x14ac:dyDescent="0.15">
      <c r="Z5280" s="222" ph="1"/>
    </row>
    <row r="5281" spans="26:26" ht="21" x14ac:dyDescent="0.15">
      <c r="Z5281" s="222" ph="1"/>
    </row>
    <row r="5282" spans="26:26" ht="21" x14ac:dyDescent="0.15">
      <c r="Z5282" s="222" ph="1"/>
    </row>
    <row r="5283" spans="26:26" ht="21" x14ac:dyDescent="0.15">
      <c r="Z5283" s="222" ph="1"/>
    </row>
    <row r="5284" spans="26:26" ht="21" x14ac:dyDescent="0.15">
      <c r="Z5284" s="222" ph="1"/>
    </row>
    <row r="5285" spans="26:26" ht="21" x14ac:dyDescent="0.15">
      <c r="Z5285" s="222" ph="1"/>
    </row>
    <row r="5286" spans="26:26" ht="21" x14ac:dyDescent="0.15">
      <c r="Z5286" s="222" ph="1"/>
    </row>
    <row r="5287" spans="26:26" ht="21" x14ac:dyDescent="0.15">
      <c r="Z5287" s="222" ph="1"/>
    </row>
    <row r="5288" spans="26:26" ht="21" x14ac:dyDescent="0.15">
      <c r="Z5288" s="222" ph="1"/>
    </row>
    <row r="5289" spans="26:26" ht="21" x14ac:dyDescent="0.15">
      <c r="Z5289" s="222" ph="1"/>
    </row>
    <row r="5290" spans="26:26" ht="21" x14ac:dyDescent="0.15">
      <c r="Z5290" s="222" ph="1"/>
    </row>
    <row r="5291" spans="26:26" ht="21" x14ac:dyDescent="0.15">
      <c r="Z5291" s="222" ph="1"/>
    </row>
    <row r="5292" spans="26:26" ht="21" x14ac:dyDescent="0.15">
      <c r="Z5292" s="222" ph="1"/>
    </row>
    <row r="5293" spans="26:26" ht="21" x14ac:dyDescent="0.15">
      <c r="Z5293" s="222" ph="1"/>
    </row>
    <row r="5294" spans="26:26" ht="21" x14ac:dyDescent="0.15">
      <c r="Z5294" s="222" ph="1"/>
    </row>
    <row r="5295" spans="26:26" ht="21" x14ac:dyDescent="0.15">
      <c r="Z5295" s="222" ph="1"/>
    </row>
    <row r="5296" spans="26:26" ht="21" x14ac:dyDescent="0.15">
      <c r="Z5296" s="222" ph="1"/>
    </row>
    <row r="5297" spans="26:26" ht="21" x14ac:dyDescent="0.15">
      <c r="Z5297" s="222" ph="1"/>
    </row>
    <row r="5298" spans="26:26" ht="21" x14ac:dyDescent="0.15">
      <c r="Z5298" s="222" ph="1"/>
    </row>
    <row r="5299" spans="26:26" ht="21" x14ac:dyDescent="0.15">
      <c r="Z5299" s="222" ph="1"/>
    </row>
    <row r="5300" spans="26:26" ht="21" x14ac:dyDescent="0.15">
      <c r="Z5300" s="222" ph="1"/>
    </row>
    <row r="5301" spans="26:26" ht="21" x14ac:dyDescent="0.15">
      <c r="Z5301" s="222" ph="1"/>
    </row>
    <row r="5302" spans="26:26" ht="21" x14ac:dyDescent="0.15">
      <c r="Z5302" s="222" ph="1"/>
    </row>
    <row r="5303" spans="26:26" ht="21" x14ac:dyDescent="0.15">
      <c r="Z5303" s="222" ph="1"/>
    </row>
    <row r="5304" spans="26:26" ht="21" x14ac:dyDescent="0.15">
      <c r="Z5304" s="222" ph="1"/>
    </row>
    <row r="5305" spans="26:26" ht="21" x14ac:dyDescent="0.15">
      <c r="Z5305" s="222" ph="1"/>
    </row>
    <row r="5306" spans="26:26" ht="21" x14ac:dyDescent="0.15">
      <c r="Z5306" s="222" ph="1"/>
    </row>
    <row r="5307" spans="26:26" ht="21" x14ac:dyDescent="0.15">
      <c r="Z5307" s="222" ph="1"/>
    </row>
    <row r="5308" spans="26:26" ht="21" x14ac:dyDescent="0.15">
      <c r="Z5308" s="222" ph="1"/>
    </row>
    <row r="5309" spans="26:26" ht="21" x14ac:dyDescent="0.15">
      <c r="Z5309" s="222" ph="1"/>
    </row>
    <row r="5310" spans="26:26" ht="21" x14ac:dyDescent="0.15">
      <c r="Z5310" s="222" ph="1"/>
    </row>
    <row r="5311" spans="26:26" ht="21" x14ac:dyDescent="0.15">
      <c r="Z5311" s="222" ph="1"/>
    </row>
    <row r="5312" spans="26:26" ht="21" x14ac:dyDescent="0.15">
      <c r="Z5312" s="222" ph="1"/>
    </row>
    <row r="5313" spans="26:26" ht="21" x14ac:dyDescent="0.15">
      <c r="Z5313" s="222" ph="1"/>
    </row>
    <row r="5314" spans="26:26" ht="21" x14ac:dyDescent="0.15">
      <c r="Z5314" s="222" ph="1"/>
    </row>
    <row r="5315" spans="26:26" ht="21" x14ac:dyDescent="0.15">
      <c r="Z5315" s="222" ph="1"/>
    </row>
    <row r="5316" spans="26:26" ht="21" x14ac:dyDescent="0.15">
      <c r="Z5316" s="222" ph="1"/>
    </row>
    <row r="5317" spans="26:26" ht="21" x14ac:dyDescent="0.15">
      <c r="Z5317" s="222" ph="1"/>
    </row>
    <row r="5318" spans="26:26" ht="21" x14ac:dyDescent="0.15">
      <c r="Z5318" s="222" ph="1"/>
    </row>
    <row r="5319" spans="26:26" ht="21" x14ac:dyDescent="0.15">
      <c r="Z5319" s="222" ph="1"/>
    </row>
    <row r="5320" spans="26:26" ht="21" x14ac:dyDescent="0.15">
      <c r="Z5320" s="222" ph="1"/>
    </row>
    <row r="5321" spans="26:26" ht="21" x14ac:dyDescent="0.15">
      <c r="Z5321" s="222" ph="1"/>
    </row>
    <row r="5322" spans="26:26" ht="21" x14ac:dyDescent="0.15">
      <c r="Z5322" s="222" ph="1"/>
    </row>
    <row r="5323" spans="26:26" ht="21" x14ac:dyDescent="0.15">
      <c r="Z5323" s="222" ph="1"/>
    </row>
    <row r="5324" spans="26:26" ht="21" x14ac:dyDescent="0.15">
      <c r="Z5324" s="222" ph="1"/>
    </row>
    <row r="5325" spans="26:26" ht="21" x14ac:dyDescent="0.15">
      <c r="Z5325" s="222" ph="1"/>
    </row>
    <row r="5326" spans="26:26" ht="21" x14ac:dyDescent="0.15">
      <c r="Z5326" s="222" ph="1"/>
    </row>
    <row r="5327" spans="26:26" ht="21" x14ac:dyDescent="0.15">
      <c r="Z5327" s="222" ph="1"/>
    </row>
    <row r="5328" spans="26:26" ht="21" x14ac:dyDescent="0.15">
      <c r="Z5328" s="222" ph="1"/>
    </row>
    <row r="5329" spans="26:26" ht="21" x14ac:dyDescent="0.15">
      <c r="Z5329" s="222" ph="1"/>
    </row>
    <row r="5330" spans="26:26" ht="21" x14ac:dyDescent="0.15">
      <c r="Z5330" s="222" ph="1"/>
    </row>
    <row r="5331" spans="26:26" ht="21" x14ac:dyDescent="0.15">
      <c r="Z5331" s="222" ph="1"/>
    </row>
    <row r="5332" spans="26:26" ht="21" x14ac:dyDescent="0.15">
      <c r="Z5332" s="222" ph="1"/>
    </row>
    <row r="5333" spans="26:26" ht="21" x14ac:dyDescent="0.15">
      <c r="Z5333" s="222" ph="1"/>
    </row>
    <row r="5334" spans="26:26" ht="21" x14ac:dyDescent="0.15">
      <c r="Z5334" s="222" ph="1"/>
    </row>
    <row r="5335" spans="26:26" ht="21" x14ac:dyDescent="0.15">
      <c r="Z5335" s="222" ph="1"/>
    </row>
    <row r="5336" spans="26:26" ht="21" x14ac:dyDescent="0.15">
      <c r="Z5336" s="222" ph="1"/>
    </row>
    <row r="5337" spans="26:26" ht="21" x14ac:dyDescent="0.15">
      <c r="Z5337" s="222" ph="1"/>
    </row>
    <row r="5338" spans="26:26" ht="21" x14ac:dyDescent="0.15">
      <c r="Z5338" s="222" ph="1"/>
    </row>
    <row r="5339" spans="26:26" ht="21" x14ac:dyDescent="0.15">
      <c r="Z5339" s="222" ph="1"/>
    </row>
    <row r="5340" spans="26:26" ht="21" x14ac:dyDescent="0.15">
      <c r="Z5340" s="222" ph="1"/>
    </row>
    <row r="5341" spans="26:26" ht="21" x14ac:dyDescent="0.15">
      <c r="Z5341" s="222" ph="1"/>
    </row>
    <row r="5342" spans="26:26" ht="21" x14ac:dyDescent="0.15">
      <c r="Z5342" s="222" ph="1"/>
    </row>
    <row r="5343" spans="26:26" ht="21" x14ac:dyDescent="0.15">
      <c r="Z5343" s="222" ph="1"/>
    </row>
    <row r="5344" spans="26:26" ht="21" x14ac:dyDescent="0.15">
      <c r="Z5344" s="222" ph="1"/>
    </row>
    <row r="5345" spans="26:26" ht="21" x14ac:dyDescent="0.15">
      <c r="Z5345" s="222" ph="1"/>
    </row>
    <row r="5346" spans="26:26" ht="21" x14ac:dyDescent="0.15">
      <c r="Z5346" s="222" ph="1"/>
    </row>
    <row r="5347" spans="26:26" ht="21" x14ac:dyDescent="0.15">
      <c r="Z5347" s="222" ph="1"/>
    </row>
    <row r="5348" spans="26:26" ht="21" x14ac:dyDescent="0.15">
      <c r="Z5348" s="222" ph="1"/>
    </row>
    <row r="5349" spans="26:26" ht="21" x14ac:dyDescent="0.15">
      <c r="Z5349" s="222" ph="1"/>
    </row>
    <row r="5350" spans="26:26" ht="21" x14ac:dyDescent="0.15">
      <c r="Z5350" s="222" ph="1"/>
    </row>
    <row r="5351" spans="26:26" ht="21" x14ac:dyDescent="0.15">
      <c r="Z5351" s="222" ph="1"/>
    </row>
    <row r="5352" spans="26:26" ht="21" x14ac:dyDescent="0.15">
      <c r="Z5352" s="222" ph="1"/>
    </row>
    <row r="5353" spans="26:26" ht="21" x14ac:dyDescent="0.15">
      <c r="Z5353" s="222" ph="1"/>
    </row>
    <row r="5354" spans="26:26" ht="21" x14ac:dyDescent="0.15">
      <c r="Z5354" s="222" ph="1"/>
    </row>
    <row r="5355" spans="26:26" ht="21" x14ac:dyDescent="0.15">
      <c r="Z5355" s="222" ph="1"/>
    </row>
    <row r="5356" spans="26:26" ht="21" x14ac:dyDescent="0.15">
      <c r="Z5356" s="222" ph="1"/>
    </row>
    <row r="5357" spans="26:26" ht="21" x14ac:dyDescent="0.15">
      <c r="Z5357" s="222" ph="1"/>
    </row>
    <row r="5358" spans="26:26" ht="21" x14ac:dyDescent="0.15">
      <c r="Z5358" s="222" ph="1"/>
    </row>
    <row r="5359" spans="26:26" ht="21" x14ac:dyDescent="0.15">
      <c r="Z5359" s="222" ph="1"/>
    </row>
    <row r="5360" spans="26:26" ht="21" x14ac:dyDescent="0.15">
      <c r="Z5360" s="222" ph="1"/>
    </row>
    <row r="5361" spans="26:26" ht="21" x14ac:dyDescent="0.15">
      <c r="Z5361" s="222" ph="1"/>
    </row>
    <row r="5362" spans="26:26" ht="21" x14ac:dyDescent="0.15">
      <c r="Z5362" s="222" ph="1"/>
    </row>
    <row r="5363" spans="26:26" ht="21" x14ac:dyDescent="0.15">
      <c r="Z5363" s="222" ph="1"/>
    </row>
    <row r="5364" spans="26:26" ht="21" x14ac:dyDescent="0.15">
      <c r="Z5364" s="222" ph="1"/>
    </row>
    <row r="5365" spans="26:26" ht="21" x14ac:dyDescent="0.15">
      <c r="Z5365" s="222" ph="1"/>
    </row>
    <row r="5366" spans="26:26" ht="21" x14ac:dyDescent="0.15">
      <c r="Z5366" s="222" ph="1"/>
    </row>
    <row r="5367" spans="26:26" ht="21" x14ac:dyDescent="0.15">
      <c r="Z5367" s="222" ph="1"/>
    </row>
    <row r="5368" spans="26:26" ht="21" x14ac:dyDescent="0.15">
      <c r="Z5368" s="222" ph="1"/>
    </row>
    <row r="5369" spans="26:26" ht="21" x14ac:dyDescent="0.15">
      <c r="Z5369" s="222" ph="1"/>
    </row>
    <row r="5370" spans="26:26" ht="21" x14ac:dyDescent="0.15">
      <c r="Z5370" s="222" ph="1"/>
    </row>
    <row r="5371" spans="26:26" ht="21" x14ac:dyDescent="0.15">
      <c r="Z5371" s="222" ph="1"/>
    </row>
    <row r="5372" spans="26:26" ht="21" x14ac:dyDescent="0.15">
      <c r="Z5372" s="222" ph="1"/>
    </row>
    <row r="5373" spans="26:26" ht="21" x14ac:dyDescent="0.15">
      <c r="Z5373" s="222" ph="1"/>
    </row>
    <row r="5374" spans="26:26" ht="21" x14ac:dyDescent="0.15">
      <c r="Z5374" s="222" ph="1"/>
    </row>
    <row r="5375" spans="26:26" ht="21" x14ac:dyDescent="0.15">
      <c r="Z5375" s="222" ph="1"/>
    </row>
    <row r="5376" spans="26:26" ht="21" x14ac:dyDescent="0.15">
      <c r="Z5376" s="222" ph="1"/>
    </row>
    <row r="5377" spans="26:26" ht="21" x14ac:dyDescent="0.15">
      <c r="Z5377" s="222" ph="1"/>
    </row>
    <row r="5378" spans="26:26" ht="21" x14ac:dyDescent="0.15">
      <c r="Z5378" s="222" ph="1"/>
    </row>
    <row r="5379" spans="26:26" ht="21" x14ac:dyDescent="0.15">
      <c r="Z5379" s="222" ph="1"/>
    </row>
    <row r="5380" spans="26:26" ht="21" x14ac:dyDescent="0.15">
      <c r="Z5380" s="222" ph="1"/>
    </row>
    <row r="5381" spans="26:26" ht="21" x14ac:dyDescent="0.15">
      <c r="Z5381" s="222" ph="1"/>
    </row>
    <row r="5382" spans="26:26" ht="21" x14ac:dyDescent="0.15">
      <c r="Z5382" s="222" ph="1"/>
    </row>
    <row r="5383" spans="26:26" ht="21" x14ac:dyDescent="0.15">
      <c r="Z5383" s="222" ph="1"/>
    </row>
    <row r="5384" spans="26:26" ht="21" x14ac:dyDescent="0.15">
      <c r="Z5384" s="222" ph="1"/>
    </row>
    <row r="5385" spans="26:26" ht="21" x14ac:dyDescent="0.15">
      <c r="Z5385" s="222" ph="1"/>
    </row>
    <row r="5386" spans="26:26" ht="21" x14ac:dyDescent="0.15">
      <c r="Z5386" s="222" ph="1"/>
    </row>
    <row r="5387" spans="26:26" ht="21" x14ac:dyDescent="0.15">
      <c r="Z5387" s="222" ph="1"/>
    </row>
    <row r="5388" spans="26:26" ht="21" x14ac:dyDescent="0.15">
      <c r="Z5388" s="222" ph="1"/>
    </row>
    <row r="5389" spans="26:26" ht="21" x14ac:dyDescent="0.15">
      <c r="Z5389" s="222" ph="1"/>
    </row>
    <row r="5390" spans="26:26" ht="21" x14ac:dyDescent="0.15">
      <c r="Z5390" s="222" ph="1"/>
    </row>
    <row r="5391" spans="26:26" ht="21" x14ac:dyDescent="0.15">
      <c r="Z5391" s="222" ph="1"/>
    </row>
    <row r="5392" spans="26:26" ht="21" x14ac:dyDescent="0.15">
      <c r="Z5392" s="222" ph="1"/>
    </row>
    <row r="5393" spans="26:26" ht="21" x14ac:dyDescent="0.15">
      <c r="Z5393" s="222" ph="1"/>
    </row>
    <row r="5394" spans="26:26" ht="21" x14ac:dyDescent="0.15">
      <c r="Z5394" s="222" ph="1"/>
    </row>
    <row r="5395" spans="26:26" ht="21" x14ac:dyDescent="0.15">
      <c r="Z5395" s="222" ph="1"/>
    </row>
    <row r="5396" spans="26:26" ht="21" x14ac:dyDescent="0.15">
      <c r="Z5396" s="222" ph="1"/>
    </row>
    <row r="5397" spans="26:26" ht="21" x14ac:dyDescent="0.15">
      <c r="Z5397" s="222" ph="1"/>
    </row>
    <row r="5398" spans="26:26" ht="21" x14ac:dyDescent="0.15">
      <c r="Z5398" s="222" ph="1"/>
    </row>
    <row r="5399" spans="26:26" ht="21" x14ac:dyDescent="0.15">
      <c r="Z5399" s="222" ph="1"/>
    </row>
    <row r="5400" spans="26:26" ht="21" x14ac:dyDescent="0.15">
      <c r="Z5400" s="222" ph="1"/>
    </row>
    <row r="5401" spans="26:26" ht="21" x14ac:dyDescent="0.15">
      <c r="Z5401" s="222" ph="1"/>
    </row>
    <row r="5402" spans="26:26" ht="21" x14ac:dyDescent="0.15">
      <c r="Z5402" s="222" ph="1"/>
    </row>
    <row r="5403" spans="26:26" ht="21" x14ac:dyDescent="0.15">
      <c r="Z5403" s="222" ph="1"/>
    </row>
    <row r="5404" spans="26:26" ht="21" x14ac:dyDescent="0.15">
      <c r="Z5404" s="222" ph="1"/>
    </row>
    <row r="5405" spans="26:26" ht="21" x14ac:dyDescent="0.15">
      <c r="Z5405" s="222" ph="1"/>
    </row>
    <row r="5406" spans="26:26" ht="21" x14ac:dyDescent="0.15">
      <c r="Z5406" s="222" ph="1"/>
    </row>
    <row r="5407" spans="26:26" ht="21" x14ac:dyDescent="0.15">
      <c r="Z5407" s="222" ph="1"/>
    </row>
    <row r="5408" spans="26:26" ht="21" x14ac:dyDescent="0.15">
      <c r="Z5408" s="222" ph="1"/>
    </row>
    <row r="5409" spans="26:26" ht="21" x14ac:dyDescent="0.15">
      <c r="Z5409" s="222" ph="1"/>
    </row>
    <row r="5410" spans="26:26" ht="21" x14ac:dyDescent="0.15">
      <c r="Z5410" s="222" ph="1"/>
    </row>
    <row r="5411" spans="26:26" ht="21" x14ac:dyDescent="0.15">
      <c r="Z5411" s="222" ph="1"/>
    </row>
    <row r="5412" spans="26:26" ht="21" x14ac:dyDescent="0.15">
      <c r="Z5412" s="222" ph="1"/>
    </row>
    <row r="5413" spans="26:26" ht="21" x14ac:dyDescent="0.15">
      <c r="Z5413" s="222" ph="1"/>
    </row>
    <row r="5414" spans="26:26" ht="21" x14ac:dyDescent="0.15">
      <c r="Z5414" s="222" ph="1"/>
    </row>
    <row r="5415" spans="26:26" ht="21" x14ac:dyDescent="0.15">
      <c r="Z5415" s="222" ph="1"/>
    </row>
    <row r="5416" spans="26:26" ht="21" x14ac:dyDescent="0.15">
      <c r="Z5416" s="222" ph="1"/>
    </row>
    <row r="5417" spans="26:26" ht="21" x14ac:dyDescent="0.15">
      <c r="Z5417" s="222" ph="1"/>
    </row>
    <row r="5418" spans="26:26" ht="21" x14ac:dyDescent="0.15">
      <c r="Z5418" s="222" ph="1"/>
    </row>
    <row r="5419" spans="26:26" ht="21" x14ac:dyDescent="0.15">
      <c r="Z5419" s="222" ph="1"/>
    </row>
    <row r="5420" spans="26:26" ht="21" x14ac:dyDescent="0.15">
      <c r="Z5420" s="222" ph="1"/>
    </row>
    <row r="5421" spans="26:26" ht="21" x14ac:dyDescent="0.15">
      <c r="Z5421" s="222" ph="1"/>
    </row>
    <row r="5422" spans="26:26" ht="21" x14ac:dyDescent="0.15">
      <c r="Z5422" s="222" ph="1"/>
    </row>
    <row r="5423" spans="26:26" ht="21" x14ac:dyDescent="0.15">
      <c r="Z5423" s="222" ph="1"/>
    </row>
    <row r="5424" spans="26:26" ht="21" x14ac:dyDescent="0.15">
      <c r="Z5424" s="222" ph="1"/>
    </row>
    <row r="5425" spans="26:26" ht="21" x14ac:dyDescent="0.15">
      <c r="Z5425" s="222" ph="1"/>
    </row>
    <row r="5426" spans="26:26" ht="21" x14ac:dyDescent="0.15">
      <c r="Z5426" s="222" ph="1"/>
    </row>
    <row r="5427" spans="26:26" ht="21" x14ac:dyDescent="0.15">
      <c r="Z5427" s="222" ph="1"/>
    </row>
    <row r="5428" spans="26:26" ht="21" x14ac:dyDescent="0.15">
      <c r="Z5428" s="222" ph="1"/>
    </row>
    <row r="5429" spans="26:26" ht="21" x14ac:dyDescent="0.15">
      <c r="Z5429" s="222" ph="1"/>
    </row>
    <row r="5430" spans="26:26" ht="21" x14ac:dyDescent="0.15">
      <c r="Z5430" s="222" ph="1"/>
    </row>
    <row r="5431" spans="26:26" ht="21" x14ac:dyDescent="0.15">
      <c r="Z5431" s="222" ph="1"/>
    </row>
    <row r="5432" spans="26:26" ht="21" x14ac:dyDescent="0.15">
      <c r="Z5432" s="222" ph="1"/>
    </row>
    <row r="5433" spans="26:26" ht="21" x14ac:dyDescent="0.15">
      <c r="Z5433" s="222" ph="1"/>
    </row>
    <row r="5434" spans="26:26" ht="21" x14ac:dyDescent="0.15">
      <c r="Z5434" s="222" ph="1"/>
    </row>
    <row r="5435" spans="26:26" ht="21" x14ac:dyDescent="0.15">
      <c r="Z5435" s="222" ph="1"/>
    </row>
    <row r="5436" spans="26:26" ht="21" x14ac:dyDescent="0.15">
      <c r="Z5436" s="222" ph="1"/>
    </row>
    <row r="5437" spans="26:26" ht="21" x14ac:dyDescent="0.15">
      <c r="Z5437" s="222" ph="1"/>
    </row>
    <row r="5438" spans="26:26" ht="21" x14ac:dyDescent="0.15">
      <c r="Z5438" s="222" ph="1"/>
    </row>
    <row r="5439" spans="26:26" ht="21" x14ac:dyDescent="0.15">
      <c r="Z5439" s="222" ph="1"/>
    </row>
    <row r="5440" spans="26:26" ht="21" x14ac:dyDescent="0.15">
      <c r="Z5440" s="222" ph="1"/>
    </row>
    <row r="5441" spans="26:26" ht="21" x14ac:dyDescent="0.15">
      <c r="Z5441" s="222" ph="1"/>
    </row>
    <row r="5442" spans="26:26" ht="21" x14ac:dyDescent="0.15">
      <c r="Z5442" s="222" ph="1"/>
    </row>
    <row r="5443" spans="26:26" ht="21" x14ac:dyDescent="0.15">
      <c r="Z5443" s="222" ph="1"/>
    </row>
    <row r="5444" spans="26:26" ht="21" x14ac:dyDescent="0.15">
      <c r="Z5444" s="222" ph="1"/>
    </row>
    <row r="5445" spans="26:26" ht="21" x14ac:dyDescent="0.15">
      <c r="Z5445" s="222" ph="1"/>
    </row>
    <row r="5446" spans="26:26" ht="21" x14ac:dyDescent="0.15">
      <c r="Z5446" s="222" ph="1"/>
    </row>
    <row r="5447" spans="26:26" ht="21" x14ac:dyDescent="0.15">
      <c r="Z5447" s="222" ph="1"/>
    </row>
    <row r="5448" spans="26:26" ht="21" x14ac:dyDescent="0.15">
      <c r="Z5448" s="222" ph="1"/>
    </row>
    <row r="5449" spans="26:26" ht="21" x14ac:dyDescent="0.15">
      <c r="Z5449" s="222" ph="1"/>
    </row>
    <row r="5450" spans="26:26" ht="21" x14ac:dyDescent="0.15">
      <c r="Z5450" s="222" ph="1"/>
    </row>
    <row r="5451" spans="26:26" ht="21" x14ac:dyDescent="0.15">
      <c r="Z5451" s="222" ph="1"/>
    </row>
    <row r="5452" spans="26:26" ht="21" x14ac:dyDescent="0.15">
      <c r="Z5452" s="222" ph="1"/>
    </row>
    <row r="5453" spans="26:26" ht="21" x14ac:dyDescent="0.15">
      <c r="Z5453" s="222" ph="1"/>
    </row>
    <row r="5454" spans="26:26" ht="21" x14ac:dyDescent="0.15">
      <c r="Z5454" s="222" ph="1"/>
    </row>
    <row r="5455" spans="26:26" ht="21" x14ac:dyDescent="0.15">
      <c r="Z5455" s="222" ph="1"/>
    </row>
    <row r="5456" spans="26:26" ht="21" x14ac:dyDescent="0.15">
      <c r="Z5456" s="222" ph="1"/>
    </row>
    <row r="5457" spans="26:26" ht="21" x14ac:dyDescent="0.15">
      <c r="Z5457" s="222" ph="1"/>
    </row>
    <row r="5458" spans="26:26" ht="21" x14ac:dyDescent="0.15">
      <c r="Z5458" s="222" ph="1"/>
    </row>
    <row r="5459" spans="26:26" ht="21" x14ac:dyDescent="0.15">
      <c r="Z5459" s="222" ph="1"/>
    </row>
    <row r="5460" spans="26:26" ht="21" x14ac:dyDescent="0.15">
      <c r="Z5460" s="222" ph="1"/>
    </row>
    <row r="5461" spans="26:26" ht="21" x14ac:dyDescent="0.15">
      <c r="Z5461" s="222" ph="1"/>
    </row>
    <row r="5462" spans="26:26" ht="21" x14ac:dyDescent="0.15">
      <c r="Z5462" s="222" ph="1"/>
    </row>
    <row r="5463" spans="26:26" ht="21" x14ac:dyDescent="0.15">
      <c r="Z5463" s="222" ph="1"/>
    </row>
    <row r="5464" spans="26:26" ht="21" x14ac:dyDescent="0.15">
      <c r="Z5464" s="222" ph="1"/>
    </row>
    <row r="5465" spans="26:26" ht="21" x14ac:dyDescent="0.15">
      <c r="Z5465" s="222" ph="1"/>
    </row>
    <row r="5466" spans="26:26" ht="21" x14ac:dyDescent="0.15">
      <c r="Z5466" s="222" ph="1"/>
    </row>
    <row r="5467" spans="26:26" ht="21" x14ac:dyDescent="0.15">
      <c r="Z5467" s="222" ph="1"/>
    </row>
    <row r="5468" spans="26:26" ht="21" x14ac:dyDescent="0.15">
      <c r="Z5468" s="222" ph="1"/>
    </row>
    <row r="5469" spans="26:26" ht="21" x14ac:dyDescent="0.15">
      <c r="Z5469" s="222" ph="1"/>
    </row>
    <row r="5470" spans="26:26" ht="21" x14ac:dyDescent="0.15">
      <c r="Z5470" s="222" ph="1"/>
    </row>
    <row r="5471" spans="26:26" ht="21" x14ac:dyDescent="0.15">
      <c r="Z5471" s="222" ph="1"/>
    </row>
    <row r="5472" spans="26:26" ht="21" x14ac:dyDescent="0.15">
      <c r="Z5472" s="222" ph="1"/>
    </row>
    <row r="5473" spans="26:26" ht="21" x14ac:dyDescent="0.15">
      <c r="Z5473" s="222" ph="1"/>
    </row>
    <row r="5474" spans="26:26" ht="21" x14ac:dyDescent="0.15">
      <c r="Z5474" s="222" ph="1"/>
    </row>
    <row r="5475" spans="26:26" ht="21" x14ac:dyDescent="0.15">
      <c r="Z5475" s="222" ph="1"/>
    </row>
    <row r="5476" spans="26:26" ht="21" x14ac:dyDescent="0.15">
      <c r="Z5476" s="222" ph="1"/>
    </row>
    <row r="5477" spans="26:26" ht="21" x14ac:dyDescent="0.15">
      <c r="Z5477" s="222" ph="1"/>
    </row>
    <row r="5478" spans="26:26" ht="21" x14ac:dyDescent="0.15">
      <c r="Z5478" s="222" ph="1"/>
    </row>
    <row r="5479" spans="26:26" ht="21" x14ac:dyDescent="0.15">
      <c r="Z5479" s="222" ph="1"/>
    </row>
    <row r="5480" spans="26:26" ht="21" x14ac:dyDescent="0.15">
      <c r="Z5480" s="222" ph="1"/>
    </row>
    <row r="5481" spans="26:26" ht="21" x14ac:dyDescent="0.15">
      <c r="Z5481" s="222" ph="1"/>
    </row>
    <row r="5482" spans="26:26" ht="21" x14ac:dyDescent="0.15">
      <c r="Z5482" s="222" ph="1"/>
    </row>
    <row r="5483" spans="26:26" ht="21" x14ac:dyDescent="0.15">
      <c r="Z5483" s="222" ph="1"/>
    </row>
    <row r="5484" spans="26:26" ht="21" x14ac:dyDescent="0.15">
      <c r="Z5484" s="222" ph="1"/>
    </row>
    <row r="5485" spans="26:26" ht="21" x14ac:dyDescent="0.15">
      <c r="Z5485" s="222" ph="1"/>
    </row>
    <row r="5486" spans="26:26" ht="21" x14ac:dyDescent="0.15">
      <c r="Z5486" s="222" ph="1"/>
    </row>
    <row r="5487" spans="26:26" ht="21" x14ac:dyDescent="0.15">
      <c r="Z5487" s="222" ph="1"/>
    </row>
    <row r="5488" spans="26:26" ht="21" x14ac:dyDescent="0.15">
      <c r="Z5488" s="222" ph="1"/>
    </row>
    <row r="5489" spans="26:26" ht="21" x14ac:dyDescent="0.15">
      <c r="Z5489" s="222" ph="1"/>
    </row>
    <row r="5490" spans="26:26" ht="21" x14ac:dyDescent="0.15">
      <c r="Z5490" s="222" ph="1"/>
    </row>
    <row r="5491" spans="26:26" ht="21" x14ac:dyDescent="0.15">
      <c r="Z5491" s="222" ph="1"/>
    </row>
    <row r="5492" spans="26:26" ht="21" x14ac:dyDescent="0.15">
      <c r="Z5492" s="222" ph="1"/>
    </row>
    <row r="5493" spans="26:26" ht="21" x14ac:dyDescent="0.15">
      <c r="Z5493" s="222" ph="1"/>
    </row>
    <row r="5494" spans="26:26" ht="21" x14ac:dyDescent="0.15">
      <c r="Z5494" s="222" ph="1"/>
    </row>
    <row r="5495" spans="26:26" ht="21" x14ac:dyDescent="0.15">
      <c r="Z5495" s="222" ph="1"/>
    </row>
    <row r="5496" spans="26:26" ht="21" x14ac:dyDescent="0.15">
      <c r="Z5496" s="222" ph="1"/>
    </row>
    <row r="5497" spans="26:26" ht="21" x14ac:dyDescent="0.15">
      <c r="Z5497" s="222" ph="1"/>
    </row>
    <row r="5498" spans="26:26" ht="21" x14ac:dyDescent="0.15">
      <c r="Z5498" s="222" ph="1"/>
    </row>
    <row r="5499" spans="26:26" ht="21" x14ac:dyDescent="0.15">
      <c r="Z5499" s="222" ph="1"/>
    </row>
    <row r="5500" spans="26:26" ht="21" x14ac:dyDescent="0.15">
      <c r="Z5500" s="222" ph="1"/>
    </row>
    <row r="5501" spans="26:26" ht="21" x14ac:dyDescent="0.15">
      <c r="Z5501" s="222" ph="1"/>
    </row>
    <row r="5502" spans="26:26" ht="21" x14ac:dyDescent="0.15">
      <c r="Z5502" s="222" ph="1"/>
    </row>
    <row r="5503" spans="26:26" ht="21" x14ac:dyDescent="0.15">
      <c r="Z5503" s="222" ph="1"/>
    </row>
    <row r="5504" spans="26:26" ht="21" x14ac:dyDescent="0.15">
      <c r="Z5504" s="222" ph="1"/>
    </row>
    <row r="5505" spans="26:26" ht="21" x14ac:dyDescent="0.15">
      <c r="Z5505" s="222" ph="1"/>
    </row>
    <row r="5506" spans="26:26" ht="21" x14ac:dyDescent="0.15">
      <c r="Z5506" s="222" ph="1"/>
    </row>
    <row r="5507" spans="26:26" ht="21" x14ac:dyDescent="0.15">
      <c r="Z5507" s="222" ph="1"/>
    </row>
    <row r="5508" spans="26:26" ht="21" x14ac:dyDescent="0.15">
      <c r="Z5508" s="222" ph="1"/>
    </row>
    <row r="5509" spans="26:26" ht="21" x14ac:dyDescent="0.15">
      <c r="Z5509" s="222" ph="1"/>
    </row>
    <row r="5510" spans="26:26" ht="21" x14ac:dyDescent="0.15">
      <c r="Z5510" s="222" ph="1"/>
    </row>
    <row r="5511" spans="26:26" ht="21" x14ac:dyDescent="0.15">
      <c r="Z5511" s="222" ph="1"/>
    </row>
    <row r="5512" spans="26:26" ht="21" x14ac:dyDescent="0.15">
      <c r="Z5512" s="222" ph="1"/>
    </row>
    <row r="5513" spans="26:26" ht="21" x14ac:dyDescent="0.15">
      <c r="Z5513" s="222" ph="1"/>
    </row>
    <row r="5514" spans="26:26" ht="21" x14ac:dyDescent="0.15">
      <c r="Z5514" s="222" ph="1"/>
    </row>
    <row r="5515" spans="26:26" ht="21" x14ac:dyDescent="0.15">
      <c r="Z5515" s="222" ph="1"/>
    </row>
    <row r="5516" spans="26:26" ht="21" x14ac:dyDescent="0.15">
      <c r="Z5516" s="222" ph="1"/>
    </row>
    <row r="5517" spans="26:26" ht="21" x14ac:dyDescent="0.15">
      <c r="Z5517" s="222" ph="1"/>
    </row>
    <row r="5518" spans="26:26" ht="21" x14ac:dyDescent="0.15">
      <c r="Z5518" s="222" ph="1"/>
    </row>
    <row r="5519" spans="26:26" ht="21" x14ac:dyDescent="0.15">
      <c r="Z5519" s="222" ph="1"/>
    </row>
    <row r="5520" spans="26:26" ht="21" x14ac:dyDescent="0.15">
      <c r="Z5520" s="222" ph="1"/>
    </row>
    <row r="5521" spans="26:26" ht="21" x14ac:dyDescent="0.15">
      <c r="Z5521" s="222" ph="1"/>
    </row>
    <row r="5522" spans="26:26" ht="21" x14ac:dyDescent="0.15">
      <c r="Z5522" s="222" ph="1"/>
    </row>
    <row r="5523" spans="26:26" ht="21" x14ac:dyDescent="0.15">
      <c r="Z5523" s="222" ph="1"/>
    </row>
    <row r="5524" spans="26:26" ht="21" x14ac:dyDescent="0.15">
      <c r="Z5524" s="222" ph="1"/>
    </row>
    <row r="5525" spans="26:26" ht="21" x14ac:dyDescent="0.15">
      <c r="Z5525" s="222" ph="1"/>
    </row>
    <row r="5526" spans="26:26" ht="21" x14ac:dyDescent="0.15">
      <c r="Z5526" s="222" ph="1"/>
    </row>
    <row r="5527" spans="26:26" ht="21" x14ac:dyDescent="0.15">
      <c r="Z5527" s="222" ph="1"/>
    </row>
    <row r="5528" spans="26:26" ht="21" x14ac:dyDescent="0.15">
      <c r="Z5528" s="222" ph="1"/>
    </row>
    <row r="5529" spans="26:26" ht="21" x14ac:dyDescent="0.15">
      <c r="Z5529" s="222" ph="1"/>
    </row>
    <row r="5530" spans="26:26" ht="21" x14ac:dyDescent="0.15">
      <c r="Z5530" s="222" ph="1"/>
    </row>
    <row r="5531" spans="26:26" ht="21" x14ac:dyDescent="0.15">
      <c r="Z5531" s="222" ph="1"/>
    </row>
    <row r="5532" spans="26:26" ht="21" x14ac:dyDescent="0.15">
      <c r="Z5532" s="222" ph="1"/>
    </row>
    <row r="5533" spans="26:26" ht="21" x14ac:dyDescent="0.15">
      <c r="Z5533" s="222" ph="1"/>
    </row>
    <row r="5534" spans="26:26" ht="21" x14ac:dyDescent="0.15">
      <c r="Z5534" s="222" ph="1"/>
    </row>
    <row r="5535" spans="26:26" ht="21" x14ac:dyDescent="0.15">
      <c r="Z5535" s="222" ph="1"/>
    </row>
    <row r="5536" spans="26:26" ht="21" x14ac:dyDescent="0.15">
      <c r="Z5536" s="222" ph="1"/>
    </row>
    <row r="5537" spans="26:26" ht="21" x14ac:dyDescent="0.15">
      <c r="Z5537" s="222" ph="1"/>
    </row>
    <row r="5538" spans="26:26" ht="21" x14ac:dyDescent="0.15">
      <c r="Z5538" s="222" ph="1"/>
    </row>
    <row r="5539" spans="26:26" ht="21" x14ac:dyDescent="0.15">
      <c r="Z5539" s="222" ph="1"/>
    </row>
    <row r="5540" spans="26:26" ht="21" x14ac:dyDescent="0.15">
      <c r="Z5540" s="222" ph="1"/>
    </row>
    <row r="5541" spans="26:26" ht="21" x14ac:dyDescent="0.15">
      <c r="Z5541" s="222" ph="1"/>
    </row>
    <row r="5542" spans="26:26" ht="21" x14ac:dyDescent="0.15">
      <c r="Z5542" s="222" ph="1"/>
    </row>
    <row r="5543" spans="26:26" ht="21" x14ac:dyDescent="0.15">
      <c r="Z5543" s="222" ph="1"/>
    </row>
    <row r="5544" spans="26:26" ht="21" x14ac:dyDescent="0.15">
      <c r="Z5544" s="222" ph="1"/>
    </row>
    <row r="5545" spans="26:26" ht="21" x14ac:dyDescent="0.15">
      <c r="Z5545" s="222" ph="1"/>
    </row>
    <row r="5546" spans="26:26" ht="21" x14ac:dyDescent="0.15">
      <c r="Z5546" s="222" ph="1"/>
    </row>
    <row r="5547" spans="26:26" ht="21" x14ac:dyDescent="0.15">
      <c r="Z5547" s="222" ph="1"/>
    </row>
    <row r="5548" spans="26:26" ht="21" x14ac:dyDescent="0.15">
      <c r="Z5548" s="222" ph="1"/>
    </row>
    <row r="5549" spans="26:26" ht="21" x14ac:dyDescent="0.15">
      <c r="Z5549" s="222" ph="1"/>
    </row>
    <row r="5550" spans="26:26" ht="21" x14ac:dyDescent="0.15">
      <c r="Z5550" s="222" ph="1"/>
    </row>
    <row r="5551" spans="26:26" ht="21" x14ac:dyDescent="0.15">
      <c r="Z5551" s="222" ph="1"/>
    </row>
    <row r="5552" spans="26:26" ht="21" x14ac:dyDescent="0.15">
      <c r="Z5552" s="222" ph="1"/>
    </row>
    <row r="5553" spans="26:26" ht="21" x14ac:dyDescent="0.15">
      <c r="Z5553" s="222" ph="1"/>
    </row>
    <row r="5554" spans="26:26" ht="21" x14ac:dyDescent="0.15">
      <c r="Z5554" s="222" ph="1"/>
    </row>
    <row r="5555" spans="26:26" ht="21" x14ac:dyDescent="0.15">
      <c r="Z5555" s="222" ph="1"/>
    </row>
    <row r="5556" spans="26:26" ht="21" x14ac:dyDescent="0.15">
      <c r="Z5556" s="222" ph="1"/>
    </row>
    <row r="5557" spans="26:26" ht="21" x14ac:dyDescent="0.15">
      <c r="Z5557" s="222" ph="1"/>
    </row>
    <row r="5558" spans="26:26" ht="21" x14ac:dyDescent="0.15">
      <c r="Z5558" s="222" ph="1"/>
    </row>
    <row r="5559" spans="26:26" ht="21" x14ac:dyDescent="0.15">
      <c r="Z5559" s="222" ph="1"/>
    </row>
    <row r="5560" spans="26:26" ht="21" x14ac:dyDescent="0.15">
      <c r="Z5560" s="222" ph="1"/>
    </row>
    <row r="5561" spans="26:26" ht="21" x14ac:dyDescent="0.15">
      <c r="Z5561" s="222" ph="1"/>
    </row>
    <row r="5562" spans="26:26" ht="21" x14ac:dyDescent="0.15">
      <c r="Z5562" s="222" ph="1"/>
    </row>
    <row r="5563" spans="26:26" ht="21" x14ac:dyDescent="0.15">
      <c r="Z5563" s="222" ph="1"/>
    </row>
    <row r="5564" spans="26:26" ht="21" x14ac:dyDescent="0.15">
      <c r="Z5564" s="222" ph="1"/>
    </row>
    <row r="5565" spans="26:26" ht="21" x14ac:dyDescent="0.15">
      <c r="Z5565" s="222" ph="1"/>
    </row>
    <row r="5566" spans="26:26" ht="21" x14ac:dyDescent="0.15">
      <c r="Z5566" s="222" ph="1"/>
    </row>
    <row r="5567" spans="26:26" ht="21" x14ac:dyDescent="0.15">
      <c r="Z5567" s="222" ph="1"/>
    </row>
    <row r="5568" spans="26:26" ht="21" x14ac:dyDescent="0.15">
      <c r="Z5568" s="222" ph="1"/>
    </row>
    <row r="5569" spans="26:26" ht="21" x14ac:dyDescent="0.15">
      <c r="Z5569" s="222" ph="1"/>
    </row>
    <row r="5570" spans="26:26" ht="21" x14ac:dyDescent="0.15">
      <c r="Z5570" s="222" ph="1"/>
    </row>
    <row r="5571" spans="26:26" ht="21" x14ac:dyDescent="0.15">
      <c r="Z5571" s="222" ph="1"/>
    </row>
    <row r="5572" spans="26:26" ht="21" x14ac:dyDescent="0.15">
      <c r="Z5572" s="222" ph="1"/>
    </row>
    <row r="5573" spans="26:26" ht="21" x14ac:dyDescent="0.15">
      <c r="Z5573" s="222" ph="1"/>
    </row>
    <row r="5574" spans="26:26" ht="21" x14ac:dyDescent="0.15">
      <c r="Z5574" s="222" ph="1"/>
    </row>
    <row r="5575" spans="26:26" ht="21" x14ac:dyDescent="0.15">
      <c r="Z5575" s="222" ph="1"/>
    </row>
    <row r="5576" spans="26:26" ht="21" x14ac:dyDescent="0.15">
      <c r="Z5576" s="222" ph="1"/>
    </row>
    <row r="5577" spans="26:26" ht="21" x14ac:dyDescent="0.15">
      <c r="Z5577" s="222" ph="1"/>
    </row>
    <row r="5578" spans="26:26" ht="21" x14ac:dyDescent="0.15">
      <c r="Z5578" s="222" ph="1"/>
    </row>
    <row r="5579" spans="26:26" ht="21" x14ac:dyDescent="0.15">
      <c r="Z5579" s="222" ph="1"/>
    </row>
    <row r="5580" spans="26:26" ht="21" x14ac:dyDescent="0.15">
      <c r="Z5580" s="222" ph="1"/>
    </row>
    <row r="5581" spans="26:26" ht="21" x14ac:dyDescent="0.15">
      <c r="Z5581" s="222" ph="1"/>
    </row>
    <row r="5582" spans="26:26" ht="21" x14ac:dyDescent="0.15">
      <c r="Z5582" s="222" ph="1"/>
    </row>
    <row r="5583" spans="26:26" ht="21" x14ac:dyDescent="0.15">
      <c r="Z5583" s="222" ph="1"/>
    </row>
    <row r="5584" spans="26:26" ht="21" x14ac:dyDescent="0.15">
      <c r="Z5584" s="222" ph="1"/>
    </row>
    <row r="5585" spans="26:26" ht="21" x14ac:dyDescent="0.15">
      <c r="Z5585" s="222" ph="1"/>
    </row>
    <row r="5586" spans="26:26" ht="21" x14ac:dyDescent="0.15">
      <c r="Z5586" s="222" ph="1"/>
    </row>
    <row r="5587" spans="26:26" ht="21" x14ac:dyDescent="0.15">
      <c r="Z5587" s="222" ph="1"/>
    </row>
    <row r="5588" spans="26:26" ht="21" x14ac:dyDescent="0.15">
      <c r="Z5588" s="222" ph="1"/>
    </row>
    <row r="5589" spans="26:26" ht="21" x14ac:dyDescent="0.15">
      <c r="Z5589" s="222" ph="1"/>
    </row>
    <row r="5590" spans="26:26" ht="21" x14ac:dyDescent="0.15">
      <c r="Z5590" s="222" ph="1"/>
    </row>
    <row r="5591" spans="26:26" ht="21" x14ac:dyDescent="0.15">
      <c r="Z5591" s="222" ph="1"/>
    </row>
    <row r="5592" spans="26:26" ht="21" x14ac:dyDescent="0.15">
      <c r="Z5592" s="222" ph="1"/>
    </row>
    <row r="5593" spans="26:26" ht="21" x14ac:dyDescent="0.15">
      <c r="Z5593" s="222" ph="1"/>
    </row>
    <row r="5594" spans="26:26" ht="21" x14ac:dyDescent="0.15">
      <c r="Z5594" s="222" ph="1"/>
    </row>
    <row r="5595" spans="26:26" ht="21" x14ac:dyDescent="0.15">
      <c r="Z5595" s="222" ph="1"/>
    </row>
    <row r="5596" spans="26:26" ht="21" x14ac:dyDescent="0.15">
      <c r="Z5596" s="222" ph="1"/>
    </row>
    <row r="5597" spans="26:26" ht="21" x14ac:dyDescent="0.15">
      <c r="Z5597" s="222" ph="1"/>
    </row>
    <row r="5598" spans="26:26" ht="21" x14ac:dyDescent="0.15">
      <c r="Z5598" s="222" ph="1"/>
    </row>
    <row r="5599" spans="26:26" ht="21" x14ac:dyDescent="0.15">
      <c r="Z5599" s="222" ph="1"/>
    </row>
    <row r="5600" spans="26:26" ht="21" x14ac:dyDescent="0.15">
      <c r="Z5600" s="222" ph="1"/>
    </row>
    <row r="5601" spans="26:26" ht="21" x14ac:dyDescent="0.15">
      <c r="Z5601" s="222" ph="1"/>
    </row>
    <row r="5602" spans="26:26" ht="21" x14ac:dyDescent="0.15">
      <c r="Z5602" s="222" ph="1"/>
    </row>
    <row r="5603" spans="26:26" ht="21" x14ac:dyDescent="0.15">
      <c r="Z5603" s="222" ph="1"/>
    </row>
    <row r="5604" spans="26:26" ht="21" x14ac:dyDescent="0.15">
      <c r="Z5604" s="222" ph="1"/>
    </row>
    <row r="5605" spans="26:26" ht="21" x14ac:dyDescent="0.15">
      <c r="Z5605" s="222" ph="1"/>
    </row>
    <row r="5606" spans="26:26" ht="21" x14ac:dyDescent="0.15">
      <c r="Z5606" s="222" ph="1"/>
    </row>
    <row r="5607" spans="26:26" ht="21" x14ac:dyDescent="0.15">
      <c r="Z5607" s="222" ph="1"/>
    </row>
    <row r="5608" spans="26:26" ht="21" x14ac:dyDescent="0.15">
      <c r="Z5608" s="222" ph="1"/>
    </row>
    <row r="5609" spans="26:26" ht="21" x14ac:dyDescent="0.15">
      <c r="Z5609" s="222" ph="1"/>
    </row>
    <row r="5610" spans="26:26" ht="21" x14ac:dyDescent="0.15">
      <c r="Z5610" s="222" ph="1"/>
    </row>
    <row r="5611" spans="26:26" ht="21" x14ac:dyDescent="0.15">
      <c r="Z5611" s="222" ph="1"/>
    </row>
    <row r="5612" spans="26:26" ht="21" x14ac:dyDescent="0.15">
      <c r="Z5612" s="222" ph="1"/>
    </row>
    <row r="5613" spans="26:26" ht="21" x14ac:dyDescent="0.15">
      <c r="Z5613" s="222" ph="1"/>
    </row>
    <row r="5614" spans="26:26" ht="21" x14ac:dyDescent="0.15">
      <c r="Z5614" s="222" ph="1"/>
    </row>
    <row r="5615" spans="26:26" ht="21" x14ac:dyDescent="0.15">
      <c r="Z5615" s="222" ph="1"/>
    </row>
    <row r="5616" spans="26:26" ht="21" x14ac:dyDescent="0.15">
      <c r="Z5616" s="222" ph="1"/>
    </row>
    <row r="5617" spans="26:26" ht="21" x14ac:dyDescent="0.15">
      <c r="Z5617" s="222" ph="1"/>
    </row>
    <row r="5618" spans="26:26" ht="21" x14ac:dyDescent="0.15">
      <c r="Z5618" s="222" ph="1"/>
    </row>
    <row r="5619" spans="26:26" ht="21" x14ac:dyDescent="0.15">
      <c r="Z5619" s="222" ph="1"/>
    </row>
    <row r="5620" spans="26:26" ht="21" x14ac:dyDescent="0.15">
      <c r="Z5620" s="222" ph="1"/>
    </row>
    <row r="5621" spans="26:26" ht="21" x14ac:dyDescent="0.15">
      <c r="Z5621" s="222" ph="1"/>
    </row>
    <row r="5622" spans="26:26" ht="21" x14ac:dyDescent="0.15">
      <c r="Z5622" s="222" ph="1"/>
    </row>
    <row r="5623" spans="26:26" ht="21" x14ac:dyDescent="0.15">
      <c r="Z5623" s="222" ph="1"/>
    </row>
    <row r="5624" spans="26:26" ht="21" x14ac:dyDescent="0.15">
      <c r="Z5624" s="222" ph="1"/>
    </row>
    <row r="5625" spans="26:26" ht="21" x14ac:dyDescent="0.15">
      <c r="Z5625" s="222" ph="1"/>
    </row>
    <row r="5626" spans="26:26" ht="21" x14ac:dyDescent="0.15">
      <c r="Z5626" s="222" ph="1"/>
    </row>
    <row r="5627" spans="26:26" ht="21" x14ac:dyDescent="0.15">
      <c r="Z5627" s="222" ph="1"/>
    </row>
    <row r="5628" spans="26:26" ht="21" x14ac:dyDescent="0.15">
      <c r="Z5628" s="222" ph="1"/>
    </row>
    <row r="5629" spans="26:26" ht="21" x14ac:dyDescent="0.15">
      <c r="Z5629" s="222" ph="1"/>
    </row>
    <row r="5630" spans="26:26" ht="21" x14ac:dyDescent="0.15">
      <c r="Z5630" s="222" ph="1"/>
    </row>
    <row r="5631" spans="26:26" ht="21" x14ac:dyDescent="0.15">
      <c r="Z5631" s="222" ph="1"/>
    </row>
    <row r="5632" spans="26:26" ht="21" x14ac:dyDescent="0.15">
      <c r="Z5632" s="222" ph="1"/>
    </row>
    <row r="5633" spans="26:26" ht="21" x14ac:dyDescent="0.15">
      <c r="Z5633" s="222" ph="1"/>
    </row>
    <row r="5634" spans="26:26" ht="21" x14ac:dyDescent="0.15">
      <c r="Z5634" s="222" ph="1"/>
    </row>
    <row r="5635" spans="26:26" ht="21" x14ac:dyDescent="0.15">
      <c r="Z5635" s="222" ph="1"/>
    </row>
    <row r="5636" spans="26:26" ht="21" x14ac:dyDescent="0.15">
      <c r="Z5636" s="222" ph="1"/>
    </row>
    <row r="5637" spans="26:26" ht="21" x14ac:dyDescent="0.15">
      <c r="Z5637" s="222" ph="1"/>
    </row>
    <row r="5638" spans="26:26" ht="21" x14ac:dyDescent="0.15">
      <c r="Z5638" s="222" ph="1"/>
    </row>
    <row r="5639" spans="26:26" ht="21" x14ac:dyDescent="0.15">
      <c r="Z5639" s="222" ph="1"/>
    </row>
    <row r="5640" spans="26:26" ht="21" x14ac:dyDescent="0.15">
      <c r="Z5640" s="222" ph="1"/>
    </row>
    <row r="5641" spans="26:26" ht="21" x14ac:dyDescent="0.15">
      <c r="Z5641" s="222" ph="1"/>
    </row>
    <row r="5642" spans="26:26" ht="21" x14ac:dyDescent="0.15">
      <c r="Z5642" s="222" ph="1"/>
    </row>
    <row r="5643" spans="26:26" ht="21" x14ac:dyDescent="0.15">
      <c r="Z5643" s="222" ph="1"/>
    </row>
    <row r="5644" spans="26:26" ht="21" x14ac:dyDescent="0.15">
      <c r="Z5644" s="222" ph="1"/>
    </row>
    <row r="5645" spans="26:26" ht="21" x14ac:dyDescent="0.15">
      <c r="Z5645" s="222" ph="1"/>
    </row>
    <row r="5646" spans="26:26" ht="21" x14ac:dyDescent="0.15">
      <c r="Z5646" s="222" ph="1"/>
    </row>
    <row r="5647" spans="26:26" ht="21" x14ac:dyDescent="0.15">
      <c r="Z5647" s="222" ph="1"/>
    </row>
    <row r="5648" spans="26:26" ht="21" x14ac:dyDescent="0.15">
      <c r="Z5648" s="222" ph="1"/>
    </row>
    <row r="5649" spans="26:26" ht="21" x14ac:dyDescent="0.15">
      <c r="Z5649" s="222" ph="1"/>
    </row>
    <row r="5650" spans="26:26" ht="21" x14ac:dyDescent="0.15">
      <c r="Z5650" s="222" ph="1"/>
    </row>
    <row r="5651" spans="26:26" ht="21" x14ac:dyDescent="0.15">
      <c r="Z5651" s="222" ph="1"/>
    </row>
    <row r="5652" spans="26:26" ht="21" x14ac:dyDescent="0.15">
      <c r="Z5652" s="222" ph="1"/>
    </row>
    <row r="5653" spans="26:26" ht="21" x14ac:dyDescent="0.15">
      <c r="Z5653" s="222" ph="1"/>
    </row>
    <row r="5654" spans="26:26" ht="21" x14ac:dyDescent="0.15">
      <c r="Z5654" s="222" ph="1"/>
    </row>
    <row r="5655" spans="26:26" ht="21" x14ac:dyDescent="0.15">
      <c r="Z5655" s="222" ph="1"/>
    </row>
    <row r="5656" spans="26:26" ht="21" x14ac:dyDescent="0.15">
      <c r="Z5656" s="222" ph="1"/>
    </row>
    <row r="5657" spans="26:26" ht="21" x14ac:dyDescent="0.15">
      <c r="Z5657" s="222" ph="1"/>
    </row>
    <row r="5658" spans="26:26" ht="21" x14ac:dyDescent="0.15">
      <c r="Z5658" s="222" ph="1"/>
    </row>
    <row r="5659" spans="26:26" ht="21" x14ac:dyDescent="0.15">
      <c r="Z5659" s="222" ph="1"/>
    </row>
    <row r="5660" spans="26:26" ht="21" x14ac:dyDescent="0.15">
      <c r="Z5660" s="222" ph="1"/>
    </row>
    <row r="5661" spans="26:26" ht="21" x14ac:dyDescent="0.15">
      <c r="Z5661" s="222" ph="1"/>
    </row>
    <row r="5662" spans="26:26" ht="21" x14ac:dyDescent="0.15">
      <c r="Z5662" s="222" ph="1"/>
    </row>
    <row r="5663" spans="26:26" ht="21" x14ac:dyDescent="0.15">
      <c r="Z5663" s="222" ph="1"/>
    </row>
    <row r="5664" spans="26:26" ht="21" x14ac:dyDescent="0.15">
      <c r="Z5664" s="222" ph="1"/>
    </row>
    <row r="5665" spans="26:26" ht="21" x14ac:dyDescent="0.15">
      <c r="Z5665" s="222" ph="1"/>
    </row>
    <row r="5666" spans="26:26" ht="21" x14ac:dyDescent="0.15">
      <c r="Z5666" s="222" ph="1"/>
    </row>
    <row r="5667" spans="26:26" ht="21" x14ac:dyDescent="0.15">
      <c r="Z5667" s="222" ph="1"/>
    </row>
    <row r="5668" spans="26:26" ht="21" x14ac:dyDescent="0.15">
      <c r="Z5668" s="222" ph="1"/>
    </row>
    <row r="5669" spans="26:26" ht="21" x14ac:dyDescent="0.15">
      <c r="Z5669" s="222" ph="1"/>
    </row>
    <row r="5670" spans="26:26" ht="21" x14ac:dyDescent="0.15">
      <c r="Z5670" s="222" ph="1"/>
    </row>
    <row r="5671" spans="26:26" ht="21" x14ac:dyDescent="0.15">
      <c r="Z5671" s="222" ph="1"/>
    </row>
    <row r="5672" spans="26:26" ht="21" x14ac:dyDescent="0.15">
      <c r="Z5672" s="222" ph="1"/>
    </row>
    <row r="5673" spans="26:26" ht="21" x14ac:dyDescent="0.15">
      <c r="Z5673" s="222" ph="1"/>
    </row>
    <row r="5674" spans="26:26" ht="21" x14ac:dyDescent="0.15">
      <c r="Z5674" s="222" ph="1"/>
    </row>
    <row r="5675" spans="26:26" ht="21" x14ac:dyDescent="0.15">
      <c r="Z5675" s="222" ph="1"/>
    </row>
    <row r="5676" spans="26:26" ht="21" x14ac:dyDescent="0.15">
      <c r="Z5676" s="222" ph="1"/>
    </row>
    <row r="5677" spans="26:26" ht="21" x14ac:dyDescent="0.15">
      <c r="Z5677" s="222" ph="1"/>
    </row>
    <row r="5678" spans="26:26" ht="21" x14ac:dyDescent="0.15">
      <c r="Z5678" s="222" ph="1"/>
    </row>
    <row r="5679" spans="26:26" ht="21" x14ac:dyDescent="0.15">
      <c r="Z5679" s="222" ph="1"/>
    </row>
    <row r="5680" spans="26:26" ht="21" x14ac:dyDescent="0.15">
      <c r="Z5680" s="222" ph="1"/>
    </row>
    <row r="5681" spans="26:26" ht="21" x14ac:dyDescent="0.15">
      <c r="Z5681" s="222" ph="1"/>
    </row>
    <row r="5682" spans="26:26" ht="21" x14ac:dyDescent="0.15">
      <c r="Z5682" s="222" ph="1"/>
    </row>
    <row r="5683" spans="26:26" ht="21" x14ac:dyDescent="0.15">
      <c r="Z5683" s="222" ph="1"/>
    </row>
    <row r="5684" spans="26:26" ht="21" x14ac:dyDescent="0.15">
      <c r="Z5684" s="222" ph="1"/>
    </row>
    <row r="5685" spans="26:26" ht="21" x14ac:dyDescent="0.15">
      <c r="Z5685" s="222" ph="1"/>
    </row>
    <row r="5686" spans="26:26" ht="21" x14ac:dyDescent="0.15">
      <c r="Z5686" s="222" ph="1"/>
    </row>
    <row r="5687" spans="26:26" ht="21" x14ac:dyDescent="0.15">
      <c r="Z5687" s="222" ph="1"/>
    </row>
    <row r="5688" spans="26:26" ht="21" x14ac:dyDescent="0.15">
      <c r="Z5688" s="222" ph="1"/>
    </row>
    <row r="5689" spans="26:26" ht="21" x14ac:dyDescent="0.15">
      <c r="Z5689" s="222" ph="1"/>
    </row>
    <row r="5690" spans="26:26" ht="21" x14ac:dyDescent="0.15">
      <c r="Z5690" s="222" ph="1"/>
    </row>
    <row r="5691" spans="26:26" ht="21" x14ac:dyDescent="0.15">
      <c r="Z5691" s="222" ph="1"/>
    </row>
    <row r="5692" spans="26:26" ht="21" x14ac:dyDescent="0.15">
      <c r="Z5692" s="222" ph="1"/>
    </row>
    <row r="5693" spans="26:26" ht="21" x14ac:dyDescent="0.15">
      <c r="Z5693" s="222" ph="1"/>
    </row>
    <row r="5694" spans="26:26" ht="21" x14ac:dyDescent="0.15">
      <c r="Z5694" s="222" ph="1"/>
    </row>
    <row r="5695" spans="26:26" ht="21" x14ac:dyDescent="0.15">
      <c r="Z5695" s="222" ph="1"/>
    </row>
    <row r="5696" spans="26:26" ht="21" x14ac:dyDescent="0.15">
      <c r="Z5696" s="222" ph="1"/>
    </row>
    <row r="5697" spans="26:26" ht="21" x14ac:dyDescent="0.15">
      <c r="Z5697" s="222" ph="1"/>
    </row>
    <row r="5698" spans="26:26" ht="21" x14ac:dyDescent="0.15">
      <c r="Z5698" s="222" ph="1"/>
    </row>
    <row r="5699" spans="26:26" ht="21" x14ac:dyDescent="0.15">
      <c r="Z5699" s="222" ph="1"/>
    </row>
    <row r="5700" spans="26:26" ht="21" x14ac:dyDescent="0.15">
      <c r="Z5700" s="222" ph="1"/>
    </row>
    <row r="5701" spans="26:26" ht="21" x14ac:dyDescent="0.15">
      <c r="Z5701" s="222" ph="1"/>
    </row>
    <row r="5702" spans="26:26" ht="21" x14ac:dyDescent="0.15">
      <c r="Z5702" s="222" ph="1"/>
    </row>
    <row r="5703" spans="26:26" ht="21" x14ac:dyDescent="0.15">
      <c r="Z5703" s="222" ph="1"/>
    </row>
    <row r="5704" spans="26:26" ht="21" x14ac:dyDescent="0.15">
      <c r="Z5704" s="222" ph="1"/>
    </row>
    <row r="5705" spans="26:26" ht="21" x14ac:dyDescent="0.15">
      <c r="Z5705" s="222" ph="1"/>
    </row>
    <row r="5706" spans="26:26" ht="21" x14ac:dyDescent="0.15">
      <c r="Z5706" s="222" ph="1"/>
    </row>
    <row r="5707" spans="26:26" ht="21" x14ac:dyDescent="0.15">
      <c r="Z5707" s="222" ph="1"/>
    </row>
    <row r="5708" spans="26:26" ht="21" x14ac:dyDescent="0.15">
      <c r="Z5708" s="222" ph="1"/>
    </row>
    <row r="5709" spans="26:26" ht="21" x14ac:dyDescent="0.15">
      <c r="Z5709" s="222" ph="1"/>
    </row>
    <row r="5710" spans="26:26" ht="21" x14ac:dyDescent="0.15">
      <c r="Z5710" s="222" ph="1"/>
    </row>
    <row r="5711" spans="26:26" ht="21" x14ac:dyDescent="0.15">
      <c r="Z5711" s="222" ph="1"/>
    </row>
    <row r="5712" spans="26:26" ht="21" x14ac:dyDescent="0.15">
      <c r="Z5712" s="222" ph="1"/>
    </row>
    <row r="5713" spans="26:26" ht="21" x14ac:dyDescent="0.15">
      <c r="Z5713" s="222" ph="1"/>
    </row>
    <row r="5714" spans="26:26" ht="21" x14ac:dyDescent="0.15">
      <c r="Z5714" s="222" ph="1"/>
    </row>
    <row r="5715" spans="26:26" ht="21" x14ac:dyDescent="0.15">
      <c r="Z5715" s="222" ph="1"/>
    </row>
    <row r="5716" spans="26:26" ht="21" x14ac:dyDescent="0.15">
      <c r="Z5716" s="222" ph="1"/>
    </row>
    <row r="5717" spans="26:26" ht="21" x14ac:dyDescent="0.15">
      <c r="Z5717" s="222" ph="1"/>
    </row>
    <row r="5718" spans="26:26" ht="21" x14ac:dyDescent="0.15">
      <c r="Z5718" s="222" ph="1"/>
    </row>
    <row r="5719" spans="26:26" ht="21" x14ac:dyDescent="0.15">
      <c r="Z5719" s="222" ph="1"/>
    </row>
    <row r="5720" spans="26:26" ht="21" x14ac:dyDescent="0.15">
      <c r="Z5720" s="222" ph="1"/>
    </row>
    <row r="5721" spans="26:26" ht="21" x14ac:dyDescent="0.15">
      <c r="Z5721" s="222" ph="1"/>
    </row>
    <row r="5722" spans="26:26" ht="21" x14ac:dyDescent="0.15">
      <c r="Z5722" s="222" ph="1"/>
    </row>
    <row r="5723" spans="26:26" ht="21" x14ac:dyDescent="0.15">
      <c r="Z5723" s="222" ph="1"/>
    </row>
    <row r="5724" spans="26:26" ht="21" x14ac:dyDescent="0.15">
      <c r="Z5724" s="222" ph="1"/>
    </row>
    <row r="5725" spans="26:26" ht="21" x14ac:dyDescent="0.15">
      <c r="Z5725" s="222" ph="1"/>
    </row>
    <row r="5726" spans="26:26" ht="21" x14ac:dyDescent="0.15">
      <c r="Z5726" s="222" ph="1"/>
    </row>
    <row r="5727" spans="26:26" ht="21" x14ac:dyDescent="0.15">
      <c r="Z5727" s="222" ph="1"/>
    </row>
    <row r="5728" spans="26:26" ht="21" x14ac:dyDescent="0.15">
      <c r="Z5728" s="222" ph="1"/>
    </row>
    <row r="5729" spans="26:26" ht="21" x14ac:dyDescent="0.15">
      <c r="Z5729" s="222" ph="1"/>
    </row>
    <row r="5730" spans="26:26" ht="21" x14ac:dyDescent="0.15">
      <c r="Z5730" s="222" ph="1"/>
    </row>
    <row r="5731" spans="26:26" ht="21" x14ac:dyDescent="0.15">
      <c r="Z5731" s="222" ph="1"/>
    </row>
    <row r="5732" spans="26:26" ht="21" x14ac:dyDescent="0.15">
      <c r="Z5732" s="222" ph="1"/>
    </row>
    <row r="5733" spans="26:26" ht="21" x14ac:dyDescent="0.15">
      <c r="Z5733" s="222" ph="1"/>
    </row>
    <row r="5734" spans="26:26" ht="21" x14ac:dyDescent="0.15">
      <c r="Z5734" s="222" ph="1"/>
    </row>
    <row r="5735" spans="26:26" ht="21" x14ac:dyDescent="0.15">
      <c r="Z5735" s="222" ph="1"/>
    </row>
    <row r="5736" spans="26:26" ht="21" x14ac:dyDescent="0.15">
      <c r="Z5736" s="222" ph="1"/>
    </row>
    <row r="5737" spans="26:26" ht="21" x14ac:dyDescent="0.15">
      <c r="Z5737" s="222" ph="1"/>
    </row>
    <row r="5738" spans="26:26" ht="21" x14ac:dyDescent="0.15">
      <c r="Z5738" s="222" ph="1"/>
    </row>
    <row r="5739" spans="26:26" ht="21" x14ac:dyDescent="0.15">
      <c r="Z5739" s="222" ph="1"/>
    </row>
    <row r="5740" spans="26:26" ht="21" x14ac:dyDescent="0.15">
      <c r="Z5740" s="222" ph="1"/>
    </row>
    <row r="5741" spans="26:26" ht="21" x14ac:dyDescent="0.15">
      <c r="Z5741" s="222" ph="1"/>
    </row>
    <row r="5742" spans="26:26" ht="21" x14ac:dyDescent="0.15">
      <c r="Z5742" s="222" ph="1"/>
    </row>
    <row r="5743" spans="26:26" ht="21" x14ac:dyDescent="0.15">
      <c r="Z5743" s="222" ph="1"/>
    </row>
    <row r="5744" spans="26:26" ht="21" x14ac:dyDescent="0.15">
      <c r="Z5744" s="222" ph="1"/>
    </row>
    <row r="5745" spans="26:26" ht="21" x14ac:dyDescent="0.15">
      <c r="Z5745" s="222" ph="1"/>
    </row>
    <row r="5746" spans="26:26" ht="21" x14ac:dyDescent="0.15">
      <c r="Z5746" s="222" ph="1"/>
    </row>
    <row r="5747" spans="26:26" ht="21" x14ac:dyDescent="0.15">
      <c r="Z5747" s="222" ph="1"/>
    </row>
    <row r="5748" spans="26:26" ht="21" x14ac:dyDescent="0.15">
      <c r="Z5748" s="222" ph="1"/>
    </row>
    <row r="5749" spans="26:26" ht="21" x14ac:dyDescent="0.15">
      <c r="Z5749" s="222" ph="1"/>
    </row>
    <row r="5750" spans="26:26" ht="21" x14ac:dyDescent="0.15">
      <c r="Z5750" s="222" ph="1"/>
    </row>
    <row r="5751" spans="26:26" ht="21" x14ac:dyDescent="0.15">
      <c r="Z5751" s="222" ph="1"/>
    </row>
    <row r="5752" spans="26:26" ht="21" x14ac:dyDescent="0.15">
      <c r="Z5752" s="222" ph="1"/>
    </row>
    <row r="5753" spans="26:26" ht="21" x14ac:dyDescent="0.15">
      <c r="Z5753" s="222" ph="1"/>
    </row>
    <row r="5754" spans="26:26" ht="21" x14ac:dyDescent="0.15">
      <c r="Z5754" s="222" ph="1"/>
    </row>
    <row r="5755" spans="26:26" ht="21" x14ac:dyDescent="0.15">
      <c r="Z5755" s="222" ph="1"/>
    </row>
    <row r="5756" spans="26:26" ht="21" x14ac:dyDescent="0.15">
      <c r="Z5756" s="222" ph="1"/>
    </row>
    <row r="5757" spans="26:26" ht="21" x14ac:dyDescent="0.15">
      <c r="Z5757" s="222" ph="1"/>
    </row>
    <row r="5758" spans="26:26" ht="21" x14ac:dyDescent="0.15">
      <c r="Z5758" s="222" ph="1"/>
    </row>
    <row r="5759" spans="26:26" ht="21" x14ac:dyDescent="0.15">
      <c r="Z5759" s="222" ph="1"/>
    </row>
    <row r="5760" spans="26:26" ht="21" x14ac:dyDescent="0.15">
      <c r="Z5760" s="222" ph="1"/>
    </row>
    <row r="5761" spans="26:26" ht="21" x14ac:dyDescent="0.15">
      <c r="Z5761" s="222" ph="1"/>
    </row>
    <row r="5762" spans="26:26" ht="21" x14ac:dyDescent="0.15">
      <c r="Z5762" s="222" ph="1"/>
    </row>
    <row r="5763" spans="26:26" ht="21" x14ac:dyDescent="0.15">
      <c r="Z5763" s="222" ph="1"/>
    </row>
    <row r="5764" spans="26:26" ht="21" x14ac:dyDescent="0.15">
      <c r="Z5764" s="222" ph="1"/>
    </row>
    <row r="5765" spans="26:26" ht="21" x14ac:dyDescent="0.15">
      <c r="Z5765" s="222" ph="1"/>
    </row>
    <row r="5766" spans="26:26" ht="21" x14ac:dyDescent="0.15">
      <c r="Z5766" s="222" ph="1"/>
    </row>
    <row r="5767" spans="26:26" ht="21" x14ac:dyDescent="0.15">
      <c r="Z5767" s="222" ph="1"/>
    </row>
    <row r="5768" spans="26:26" ht="21" x14ac:dyDescent="0.15">
      <c r="Z5768" s="222" ph="1"/>
    </row>
    <row r="5769" spans="26:26" ht="21" x14ac:dyDescent="0.15">
      <c r="Z5769" s="222" ph="1"/>
    </row>
    <row r="5770" spans="26:26" ht="21" x14ac:dyDescent="0.15">
      <c r="Z5770" s="222" ph="1"/>
    </row>
    <row r="5771" spans="26:26" ht="21" x14ac:dyDescent="0.15">
      <c r="Z5771" s="222" ph="1"/>
    </row>
    <row r="5772" spans="26:26" ht="21" x14ac:dyDescent="0.15">
      <c r="Z5772" s="222" ph="1"/>
    </row>
    <row r="5773" spans="26:26" ht="21" x14ac:dyDescent="0.15">
      <c r="Z5773" s="222" ph="1"/>
    </row>
    <row r="5774" spans="26:26" ht="21" x14ac:dyDescent="0.15">
      <c r="Z5774" s="222" ph="1"/>
    </row>
    <row r="5775" spans="26:26" ht="21" x14ac:dyDescent="0.15">
      <c r="Z5775" s="222" ph="1"/>
    </row>
    <row r="5776" spans="26:26" ht="21" x14ac:dyDescent="0.15">
      <c r="Z5776" s="222" ph="1"/>
    </row>
    <row r="5777" spans="26:26" ht="21" x14ac:dyDescent="0.15">
      <c r="Z5777" s="222" ph="1"/>
    </row>
    <row r="5778" spans="26:26" ht="21" x14ac:dyDescent="0.15">
      <c r="Z5778" s="222" ph="1"/>
    </row>
    <row r="5779" spans="26:26" ht="21" x14ac:dyDescent="0.15">
      <c r="Z5779" s="222" ph="1"/>
    </row>
    <row r="5780" spans="26:26" ht="21" x14ac:dyDescent="0.15">
      <c r="Z5780" s="222" ph="1"/>
    </row>
    <row r="5781" spans="26:26" ht="21" x14ac:dyDescent="0.15">
      <c r="Z5781" s="222" ph="1"/>
    </row>
    <row r="5782" spans="26:26" ht="21" x14ac:dyDescent="0.15">
      <c r="Z5782" s="222" ph="1"/>
    </row>
    <row r="5783" spans="26:26" ht="21" x14ac:dyDescent="0.15">
      <c r="Z5783" s="222" ph="1"/>
    </row>
    <row r="5784" spans="26:26" ht="21" x14ac:dyDescent="0.15">
      <c r="Z5784" s="222" ph="1"/>
    </row>
    <row r="5785" spans="26:26" ht="21" x14ac:dyDescent="0.15">
      <c r="Z5785" s="222" ph="1"/>
    </row>
    <row r="5786" spans="26:26" ht="21" x14ac:dyDescent="0.15">
      <c r="Z5786" s="222" ph="1"/>
    </row>
    <row r="5787" spans="26:26" ht="21" x14ac:dyDescent="0.15">
      <c r="Z5787" s="222" ph="1"/>
    </row>
    <row r="5788" spans="26:26" ht="21" x14ac:dyDescent="0.15">
      <c r="Z5788" s="222" ph="1"/>
    </row>
    <row r="5789" spans="26:26" ht="21" x14ac:dyDescent="0.15">
      <c r="Z5789" s="222" ph="1"/>
    </row>
    <row r="5790" spans="26:26" ht="21" x14ac:dyDescent="0.15">
      <c r="Z5790" s="222" ph="1"/>
    </row>
    <row r="5791" spans="26:26" ht="21" x14ac:dyDescent="0.15">
      <c r="Z5791" s="222" ph="1"/>
    </row>
    <row r="5792" spans="26:26" ht="21" x14ac:dyDescent="0.15">
      <c r="Z5792" s="222" ph="1"/>
    </row>
    <row r="5793" spans="26:26" ht="21" x14ac:dyDescent="0.15">
      <c r="Z5793" s="222" ph="1"/>
    </row>
    <row r="5794" spans="26:26" ht="21" x14ac:dyDescent="0.15">
      <c r="Z5794" s="222" ph="1"/>
    </row>
    <row r="5795" spans="26:26" ht="21" x14ac:dyDescent="0.15">
      <c r="Z5795" s="222" ph="1"/>
    </row>
    <row r="5796" spans="26:26" ht="21" x14ac:dyDescent="0.15">
      <c r="Z5796" s="222" ph="1"/>
    </row>
    <row r="5797" spans="26:26" ht="21" x14ac:dyDescent="0.15">
      <c r="Z5797" s="222" ph="1"/>
    </row>
    <row r="5798" spans="26:26" ht="21" x14ac:dyDescent="0.15">
      <c r="Z5798" s="222" ph="1"/>
    </row>
    <row r="5799" spans="26:26" ht="21" x14ac:dyDescent="0.15">
      <c r="Z5799" s="222" ph="1"/>
    </row>
    <row r="5800" spans="26:26" ht="21" x14ac:dyDescent="0.15">
      <c r="Z5800" s="222" ph="1"/>
    </row>
    <row r="5801" spans="26:26" ht="21" x14ac:dyDescent="0.15">
      <c r="Z5801" s="222" ph="1"/>
    </row>
    <row r="5802" spans="26:26" ht="21" x14ac:dyDescent="0.15">
      <c r="Z5802" s="222" ph="1"/>
    </row>
    <row r="5803" spans="26:26" ht="21" x14ac:dyDescent="0.15">
      <c r="Z5803" s="222" ph="1"/>
    </row>
    <row r="5804" spans="26:26" ht="21" x14ac:dyDescent="0.15">
      <c r="Z5804" s="222" ph="1"/>
    </row>
    <row r="5805" spans="26:26" ht="21" x14ac:dyDescent="0.15">
      <c r="Z5805" s="222" ph="1"/>
    </row>
    <row r="5806" spans="26:26" ht="21" x14ac:dyDescent="0.15">
      <c r="Z5806" s="222" ph="1"/>
    </row>
    <row r="5807" spans="26:26" ht="21" x14ac:dyDescent="0.15">
      <c r="Z5807" s="222" ph="1"/>
    </row>
    <row r="5808" spans="26:26" ht="21" x14ac:dyDescent="0.15">
      <c r="Z5808" s="222" ph="1"/>
    </row>
    <row r="5809" spans="26:26" ht="21" x14ac:dyDescent="0.15">
      <c r="Z5809" s="222" ph="1"/>
    </row>
    <row r="5810" spans="26:26" ht="21" x14ac:dyDescent="0.15">
      <c r="Z5810" s="222" ph="1"/>
    </row>
    <row r="5811" spans="26:26" ht="21" x14ac:dyDescent="0.15">
      <c r="Z5811" s="222" ph="1"/>
    </row>
    <row r="5812" spans="26:26" ht="21" x14ac:dyDescent="0.15">
      <c r="Z5812" s="222" ph="1"/>
    </row>
    <row r="5813" spans="26:26" ht="21" x14ac:dyDescent="0.15">
      <c r="Z5813" s="222" ph="1"/>
    </row>
    <row r="5814" spans="26:26" ht="21" x14ac:dyDescent="0.15">
      <c r="Z5814" s="222" ph="1"/>
    </row>
    <row r="5815" spans="26:26" ht="21" x14ac:dyDescent="0.15">
      <c r="Z5815" s="222" ph="1"/>
    </row>
    <row r="5816" spans="26:26" ht="21" x14ac:dyDescent="0.15">
      <c r="Z5816" s="222" ph="1"/>
    </row>
    <row r="5817" spans="26:26" ht="21" x14ac:dyDescent="0.15">
      <c r="Z5817" s="222" ph="1"/>
    </row>
    <row r="5818" spans="26:26" ht="21" x14ac:dyDescent="0.15">
      <c r="Z5818" s="222" ph="1"/>
    </row>
    <row r="5819" spans="26:26" ht="21" x14ac:dyDescent="0.15">
      <c r="Z5819" s="222" ph="1"/>
    </row>
    <row r="5820" spans="26:26" ht="21" x14ac:dyDescent="0.15">
      <c r="Z5820" s="222" ph="1"/>
    </row>
    <row r="5821" spans="26:26" ht="21" x14ac:dyDescent="0.15">
      <c r="Z5821" s="222" ph="1"/>
    </row>
    <row r="5822" spans="26:26" ht="21" x14ac:dyDescent="0.15">
      <c r="Z5822" s="222" ph="1"/>
    </row>
    <row r="5823" spans="26:26" ht="21" x14ac:dyDescent="0.15">
      <c r="Z5823" s="222" ph="1"/>
    </row>
    <row r="5824" spans="26:26" ht="21" x14ac:dyDescent="0.15">
      <c r="Z5824" s="222" ph="1"/>
    </row>
    <row r="5825" spans="26:26" ht="21" x14ac:dyDescent="0.15">
      <c r="Z5825" s="222" ph="1"/>
    </row>
    <row r="5826" spans="26:26" ht="21" x14ac:dyDescent="0.15">
      <c r="Z5826" s="222" ph="1"/>
    </row>
    <row r="5827" spans="26:26" ht="21" x14ac:dyDescent="0.15">
      <c r="Z5827" s="222" ph="1"/>
    </row>
    <row r="5828" spans="26:26" ht="21" x14ac:dyDescent="0.15">
      <c r="Z5828" s="222" ph="1"/>
    </row>
    <row r="5829" spans="26:26" ht="21" x14ac:dyDescent="0.15">
      <c r="Z5829" s="222" ph="1"/>
    </row>
    <row r="5830" spans="26:26" ht="21" x14ac:dyDescent="0.15">
      <c r="Z5830" s="222" ph="1"/>
    </row>
    <row r="5831" spans="26:26" ht="21" x14ac:dyDescent="0.15">
      <c r="Z5831" s="222" ph="1"/>
    </row>
    <row r="5832" spans="26:26" ht="21" x14ac:dyDescent="0.15">
      <c r="Z5832" s="222" ph="1"/>
    </row>
    <row r="5833" spans="26:26" ht="21" x14ac:dyDescent="0.15">
      <c r="Z5833" s="222" ph="1"/>
    </row>
    <row r="5834" spans="26:26" ht="21" x14ac:dyDescent="0.15">
      <c r="Z5834" s="222" ph="1"/>
    </row>
    <row r="5835" spans="26:26" ht="21" x14ac:dyDescent="0.15">
      <c r="Z5835" s="222" ph="1"/>
    </row>
    <row r="5836" spans="26:26" ht="21" x14ac:dyDescent="0.15">
      <c r="Z5836" s="222" ph="1"/>
    </row>
    <row r="5837" spans="26:26" ht="21" x14ac:dyDescent="0.15">
      <c r="Z5837" s="222" ph="1"/>
    </row>
    <row r="5838" spans="26:26" ht="21" x14ac:dyDescent="0.15">
      <c r="Z5838" s="222" ph="1"/>
    </row>
    <row r="5839" spans="26:26" ht="21" x14ac:dyDescent="0.15">
      <c r="Z5839" s="222" ph="1"/>
    </row>
    <row r="5840" spans="26:26" ht="21" x14ac:dyDescent="0.15">
      <c r="Z5840" s="222" ph="1"/>
    </row>
    <row r="5841" spans="26:26" ht="21" x14ac:dyDescent="0.15">
      <c r="Z5841" s="222" ph="1"/>
    </row>
    <row r="5842" spans="26:26" ht="21" x14ac:dyDescent="0.15">
      <c r="Z5842" s="222" ph="1"/>
    </row>
    <row r="5843" spans="26:26" ht="21" x14ac:dyDescent="0.15">
      <c r="Z5843" s="222" ph="1"/>
    </row>
    <row r="5844" spans="26:26" ht="21" x14ac:dyDescent="0.15">
      <c r="Z5844" s="222" ph="1"/>
    </row>
    <row r="5845" spans="26:26" ht="21" x14ac:dyDescent="0.15">
      <c r="Z5845" s="222" ph="1"/>
    </row>
    <row r="5846" spans="26:26" ht="21" x14ac:dyDescent="0.15">
      <c r="Z5846" s="222" ph="1"/>
    </row>
    <row r="5847" spans="26:26" ht="21" x14ac:dyDescent="0.15">
      <c r="Z5847" s="222" ph="1"/>
    </row>
    <row r="5848" spans="26:26" ht="21" x14ac:dyDescent="0.15">
      <c r="Z5848" s="222" ph="1"/>
    </row>
    <row r="5849" spans="26:26" ht="21" x14ac:dyDescent="0.15">
      <c r="Z5849" s="222" ph="1"/>
    </row>
    <row r="5850" spans="26:26" ht="21" x14ac:dyDescent="0.15">
      <c r="Z5850" s="222" ph="1"/>
    </row>
    <row r="5851" spans="26:26" ht="21" x14ac:dyDescent="0.15">
      <c r="Z5851" s="222" ph="1"/>
    </row>
    <row r="5852" spans="26:26" ht="21" x14ac:dyDescent="0.15">
      <c r="Z5852" s="222" ph="1"/>
    </row>
    <row r="5853" spans="26:26" ht="21" x14ac:dyDescent="0.15">
      <c r="Z5853" s="222" ph="1"/>
    </row>
    <row r="5854" spans="26:26" ht="21" x14ac:dyDescent="0.15">
      <c r="Z5854" s="222" ph="1"/>
    </row>
    <row r="5855" spans="26:26" ht="21" x14ac:dyDescent="0.15">
      <c r="Z5855" s="222" ph="1"/>
    </row>
    <row r="5856" spans="26:26" ht="21" x14ac:dyDescent="0.15">
      <c r="Z5856" s="222" ph="1"/>
    </row>
    <row r="5857" spans="26:26" ht="21" x14ac:dyDescent="0.15">
      <c r="Z5857" s="222" ph="1"/>
    </row>
    <row r="5858" spans="26:26" ht="21" x14ac:dyDescent="0.15">
      <c r="Z5858" s="222" ph="1"/>
    </row>
    <row r="5859" spans="26:26" ht="21" x14ac:dyDescent="0.15">
      <c r="Z5859" s="222" ph="1"/>
    </row>
    <row r="5860" spans="26:26" ht="21" x14ac:dyDescent="0.15">
      <c r="Z5860" s="222" ph="1"/>
    </row>
    <row r="5861" spans="26:26" ht="21" x14ac:dyDescent="0.15">
      <c r="Z5861" s="222" ph="1"/>
    </row>
    <row r="5862" spans="26:26" ht="21" x14ac:dyDescent="0.15">
      <c r="Z5862" s="222" ph="1"/>
    </row>
    <row r="5863" spans="26:26" ht="21" x14ac:dyDescent="0.15">
      <c r="Z5863" s="222" ph="1"/>
    </row>
    <row r="5864" spans="26:26" ht="21" x14ac:dyDescent="0.15">
      <c r="Z5864" s="222" ph="1"/>
    </row>
    <row r="5865" spans="26:26" ht="21" x14ac:dyDescent="0.15">
      <c r="Z5865" s="222" ph="1"/>
    </row>
    <row r="5866" spans="26:26" ht="21" x14ac:dyDescent="0.15">
      <c r="Z5866" s="222" ph="1"/>
    </row>
    <row r="5867" spans="26:26" ht="21" x14ac:dyDescent="0.15">
      <c r="Z5867" s="222" ph="1"/>
    </row>
    <row r="5868" spans="26:26" ht="21" x14ac:dyDescent="0.15">
      <c r="Z5868" s="222" ph="1"/>
    </row>
    <row r="5869" spans="26:26" ht="21" x14ac:dyDescent="0.15">
      <c r="Z5869" s="222" ph="1"/>
    </row>
    <row r="5870" spans="26:26" ht="21" x14ac:dyDescent="0.15">
      <c r="Z5870" s="222" ph="1"/>
    </row>
    <row r="5871" spans="26:26" ht="21" x14ac:dyDescent="0.15">
      <c r="Z5871" s="222" ph="1"/>
    </row>
    <row r="5872" spans="26:26" ht="21" x14ac:dyDescent="0.15">
      <c r="Z5872" s="222" ph="1"/>
    </row>
    <row r="5873" spans="26:26" ht="21" x14ac:dyDescent="0.15">
      <c r="Z5873" s="222" ph="1"/>
    </row>
    <row r="5874" spans="26:26" ht="21" x14ac:dyDescent="0.15">
      <c r="Z5874" s="222" ph="1"/>
    </row>
    <row r="5875" spans="26:26" ht="21" x14ac:dyDescent="0.15">
      <c r="Z5875" s="222" ph="1"/>
    </row>
    <row r="5876" spans="26:26" ht="21" x14ac:dyDescent="0.15">
      <c r="Z5876" s="222" ph="1"/>
    </row>
    <row r="5877" spans="26:26" ht="21" x14ac:dyDescent="0.15">
      <c r="Z5877" s="222" ph="1"/>
    </row>
    <row r="5878" spans="26:26" ht="21" x14ac:dyDescent="0.15">
      <c r="Z5878" s="222" ph="1"/>
    </row>
    <row r="5879" spans="26:26" ht="21" x14ac:dyDescent="0.15">
      <c r="Z5879" s="222" ph="1"/>
    </row>
    <row r="5880" spans="26:26" ht="21" x14ac:dyDescent="0.15">
      <c r="Z5880" s="222" ph="1"/>
    </row>
    <row r="5881" spans="26:26" ht="21" x14ac:dyDescent="0.15">
      <c r="Z5881" s="222" ph="1"/>
    </row>
    <row r="5882" spans="26:26" ht="21" x14ac:dyDescent="0.15">
      <c r="Z5882" s="222" ph="1"/>
    </row>
    <row r="5883" spans="26:26" ht="21" x14ac:dyDescent="0.15">
      <c r="Z5883" s="222" ph="1"/>
    </row>
    <row r="5884" spans="26:26" ht="21" x14ac:dyDescent="0.15">
      <c r="Z5884" s="222" ph="1"/>
    </row>
    <row r="5885" spans="26:26" ht="21" x14ac:dyDescent="0.15">
      <c r="Z5885" s="222" ph="1"/>
    </row>
    <row r="5886" spans="26:26" ht="21" x14ac:dyDescent="0.15">
      <c r="Z5886" s="222" ph="1"/>
    </row>
    <row r="5887" spans="26:26" ht="21" x14ac:dyDescent="0.15">
      <c r="Z5887" s="222" ph="1"/>
    </row>
    <row r="5888" spans="26:26" ht="21" x14ac:dyDescent="0.15">
      <c r="Z5888" s="222" ph="1"/>
    </row>
    <row r="5889" spans="26:26" ht="21" x14ac:dyDescent="0.15">
      <c r="Z5889" s="222" ph="1"/>
    </row>
    <row r="5890" spans="26:26" ht="21" x14ac:dyDescent="0.15">
      <c r="Z5890" s="222" ph="1"/>
    </row>
    <row r="5891" spans="26:26" ht="21" x14ac:dyDescent="0.15">
      <c r="Z5891" s="222" ph="1"/>
    </row>
    <row r="5892" spans="26:26" ht="21" x14ac:dyDescent="0.15">
      <c r="Z5892" s="222" ph="1"/>
    </row>
    <row r="5893" spans="26:26" ht="21" x14ac:dyDescent="0.15">
      <c r="Z5893" s="222" ph="1"/>
    </row>
    <row r="5894" spans="26:26" ht="21" x14ac:dyDescent="0.15">
      <c r="Z5894" s="222" ph="1"/>
    </row>
    <row r="5895" spans="26:26" ht="21" x14ac:dyDescent="0.15">
      <c r="Z5895" s="222" ph="1"/>
    </row>
    <row r="5896" spans="26:26" ht="21" x14ac:dyDescent="0.15">
      <c r="Z5896" s="222" ph="1"/>
    </row>
    <row r="5897" spans="26:26" ht="21" x14ac:dyDescent="0.15">
      <c r="Z5897" s="222" ph="1"/>
    </row>
    <row r="5898" spans="26:26" ht="21" x14ac:dyDescent="0.15">
      <c r="Z5898" s="222" ph="1"/>
    </row>
    <row r="5899" spans="26:26" ht="21" x14ac:dyDescent="0.15">
      <c r="Z5899" s="222" ph="1"/>
    </row>
    <row r="5900" spans="26:26" ht="21" x14ac:dyDescent="0.15">
      <c r="Z5900" s="222" ph="1"/>
    </row>
    <row r="5901" spans="26:26" ht="21" x14ac:dyDescent="0.15">
      <c r="Z5901" s="222" ph="1"/>
    </row>
    <row r="5902" spans="26:26" ht="21" x14ac:dyDescent="0.15">
      <c r="Z5902" s="222" ph="1"/>
    </row>
    <row r="5903" spans="26:26" ht="21" x14ac:dyDescent="0.15">
      <c r="Z5903" s="222" ph="1"/>
    </row>
    <row r="5904" spans="26:26" ht="21" x14ac:dyDescent="0.15">
      <c r="Z5904" s="222" ph="1"/>
    </row>
    <row r="5905" spans="26:26" ht="21" x14ac:dyDescent="0.15">
      <c r="Z5905" s="222" ph="1"/>
    </row>
    <row r="5906" spans="26:26" ht="21" x14ac:dyDescent="0.15">
      <c r="Z5906" s="222" ph="1"/>
    </row>
    <row r="5907" spans="26:26" ht="21" x14ac:dyDescent="0.15">
      <c r="Z5907" s="222" ph="1"/>
    </row>
    <row r="5908" spans="26:26" ht="21" x14ac:dyDescent="0.15">
      <c r="Z5908" s="222" ph="1"/>
    </row>
    <row r="5909" spans="26:26" ht="21" x14ac:dyDescent="0.15">
      <c r="Z5909" s="222" ph="1"/>
    </row>
    <row r="5910" spans="26:26" ht="21" x14ac:dyDescent="0.15">
      <c r="Z5910" s="222" ph="1"/>
    </row>
    <row r="5911" spans="26:26" ht="21" x14ac:dyDescent="0.15">
      <c r="Z5911" s="222" ph="1"/>
    </row>
    <row r="5912" spans="26:26" ht="21" x14ac:dyDescent="0.15">
      <c r="Z5912" s="222" ph="1"/>
    </row>
    <row r="5913" spans="26:26" ht="21" x14ac:dyDescent="0.15">
      <c r="Z5913" s="222" ph="1"/>
    </row>
    <row r="5914" spans="26:26" ht="21" x14ac:dyDescent="0.15">
      <c r="Z5914" s="222" ph="1"/>
    </row>
    <row r="5915" spans="26:26" ht="21" x14ac:dyDescent="0.15">
      <c r="Z5915" s="222" ph="1"/>
    </row>
    <row r="5916" spans="26:26" ht="21" x14ac:dyDescent="0.15">
      <c r="Z5916" s="222" ph="1"/>
    </row>
    <row r="5917" spans="26:26" ht="21" x14ac:dyDescent="0.15">
      <c r="Z5917" s="222" ph="1"/>
    </row>
    <row r="5918" spans="26:26" ht="21" x14ac:dyDescent="0.15">
      <c r="Z5918" s="222" ph="1"/>
    </row>
    <row r="5919" spans="26:26" ht="21" x14ac:dyDescent="0.15">
      <c r="Z5919" s="222" ph="1"/>
    </row>
    <row r="5920" spans="26:26" ht="21" x14ac:dyDescent="0.15">
      <c r="Z5920" s="222" ph="1"/>
    </row>
    <row r="5921" spans="26:26" ht="21" x14ac:dyDescent="0.15">
      <c r="Z5921" s="222" ph="1"/>
    </row>
    <row r="5922" spans="26:26" ht="21" x14ac:dyDescent="0.15">
      <c r="Z5922" s="222" ph="1"/>
    </row>
    <row r="5923" spans="26:26" ht="21" x14ac:dyDescent="0.15">
      <c r="Z5923" s="222" ph="1"/>
    </row>
    <row r="5924" spans="26:26" ht="21" x14ac:dyDescent="0.15">
      <c r="Z5924" s="222" ph="1"/>
    </row>
    <row r="5925" spans="26:26" ht="21" x14ac:dyDescent="0.15">
      <c r="Z5925" s="222" ph="1"/>
    </row>
    <row r="5926" spans="26:26" ht="21" x14ac:dyDescent="0.15">
      <c r="Z5926" s="222" ph="1"/>
    </row>
    <row r="5927" spans="26:26" ht="21" x14ac:dyDescent="0.15">
      <c r="Z5927" s="222" ph="1"/>
    </row>
    <row r="5928" spans="26:26" ht="21" x14ac:dyDescent="0.15">
      <c r="Z5928" s="222" ph="1"/>
    </row>
    <row r="5929" spans="26:26" ht="21" x14ac:dyDescent="0.15">
      <c r="Z5929" s="222" ph="1"/>
    </row>
    <row r="5930" spans="26:26" ht="21" x14ac:dyDescent="0.15">
      <c r="Z5930" s="222" ph="1"/>
    </row>
    <row r="5931" spans="26:26" ht="21" x14ac:dyDescent="0.15">
      <c r="Z5931" s="222" ph="1"/>
    </row>
    <row r="5932" spans="26:26" ht="21" x14ac:dyDescent="0.15">
      <c r="Z5932" s="222" ph="1"/>
    </row>
    <row r="5933" spans="26:26" ht="21" x14ac:dyDescent="0.15">
      <c r="Z5933" s="222" ph="1"/>
    </row>
    <row r="5934" spans="26:26" ht="21" x14ac:dyDescent="0.15">
      <c r="Z5934" s="222" ph="1"/>
    </row>
    <row r="5935" spans="26:26" ht="21" x14ac:dyDescent="0.15">
      <c r="Z5935" s="222" ph="1"/>
    </row>
    <row r="5936" spans="26:26" ht="21" x14ac:dyDescent="0.15">
      <c r="Z5936" s="222" ph="1"/>
    </row>
    <row r="5937" spans="26:26" ht="21" x14ac:dyDescent="0.15">
      <c r="Z5937" s="222" ph="1"/>
    </row>
    <row r="5938" spans="26:26" ht="21" x14ac:dyDescent="0.15">
      <c r="Z5938" s="222" ph="1"/>
    </row>
    <row r="5939" spans="26:26" ht="21" x14ac:dyDescent="0.15">
      <c r="Z5939" s="222" ph="1"/>
    </row>
    <row r="5940" spans="26:26" ht="21" x14ac:dyDescent="0.15">
      <c r="Z5940" s="222" ph="1"/>
    </row>
    <row r="5941" spans="26:26" ht="21" x14ac:dyDescent="0.15">
      <c r="Z5941" s="222" ph="1"/>
    </row>
    <row r="5942" spans="26:26" ht="21" x14ac:dyDescent="0.15">
      <c r="Z5942" s="222" ph="1"/>
    </row>
    <row r="5943" spans="26:26" ht="21" x14ac:dyDescent="0.15">
      <c r="Z5943" s="222" ph="1"/>
    </row>
    <row r="5944" spans="26:26" ht="21" x14ac:dyDescent="0.15">
      <c r="Z5944" s="222" ph="1"/>
    </row>
    <row r="5945" spans="26:26" ht="21" x14ac:dyDescent="0.15">
      <c r="Z5945" s="222" ph="1"/>
    </row>
    <row r="5946" spans="26:26" ht="21" x14ac:dyDescent="0.15">
      <c r="Z5946" s="222" ph="1"/>
    </row>
    <row r="5947" spans="26:26" ht="21" x14ac:dyDescent="0.15">
      <c r="Z5947" s="222" ph="1"/>
    </row>
    <row r="5948" spans="26:26" ht="21" x14ac:dyDescent="0.15">
      <c r="Z5948" s="222" ph="1"/>
    </row>
    <row r="5949" spans="26:26" ht="21" x14ac:dyDescent="0.15">
      <c r="Z5949" s="222" ph="1"/>
    </row>
    <row r="5950" spans="26:26" ht="21" x14ac:dyDescent="0.15">
      <c r="Z5950" s="222" ph="1"/>
    </row>
    <row r="5951" spans="26:26" ht="21" x14ac:dyDescent="0.15">
      <c r="Z5951" s="222" ph="1"/>
    </row>
    <row r="5952" spans="26:26" ht="21" x14ac:dyDescent="0.15">
      <c r="Z5952" s="222" ph="1"/>
    </row>
    <row r="5953" spans="26:26" ht="21" x14ac:dyDescent="0.15">
      <c r="Z5953" s="222" ph="1"/>
    </row>
    <row r="5954" spans="26:26" ht="21" x14ac:dyDescent="0.15">
      <c r="Z5954" s="222" ph="1"/>
    </row>
    <row r="5955" spans="26:26" ht="21" x14ac:dyDescent="0.15">
      <c r="Z5955" s="222" ph="1"/>
    </row>
    <row r="5956" spans="26:26" ht="21" x14ac:dyDescent="0.15">
      <c r="Z5956" s="222" ph="1"/>
    </row>
    <row r="5957" spans="26:26" ht="21" x14ac:dyDescent="0.15">
      <c r="Z5957" s="222" ph="1"/>
    </row>
    <row r="5958" spans="26:26" ht="21" x14ac:dyDescent="0.15">
      <c r="Z5958" s="222" ph="1"/>
    </row>
    <row r="5959" spans="26:26" ht="21" x14ac:dyDescent="0.15">
      <c r="Z5959" s="222" ph="1"/>
    </row>
    <row r="5960" spans="26:26" ht="21" x14ac:dyDescent="0.15">
      <c r="Z5960" s="222" ph="1"/>
    </row>
    <row r="5961" spans="26:26" ht="21" x14ac:dyDescent="0.15">
      <c r="Z5961" s="222" ph="1"/>
    </row>
    <row r="5962" spans="26:26" ht="21" x14ac:dyDescent="0.15">
      <c r="Z5962" s="222" ph="1"/>
    </row>
    <row r="5963" spans="26:26" ht="21" x14ac:dyDescent="0.15">
      <c r="Z5963" s="222" ph="1"/>
    </row>
    <row r="5964" spans="26:26" ht="21" x14ac:dyDescent="0.15">
      <c r="Z5964" s="222" ph="1"/>
    </row>
    <row r="5965" spans="26:26" ht="21" x14ac:dyDescent="0.15">
      <c r="Z5965" s="222" ph="1"/>
    </row>
    <row r="5966" spans="26:26" ht="21" x14ac:dyDescent="0.15">
      <c r="Z5966" s="222" ph="1"/>
    </row>
    <row r="5967" spans="26:26" ht="21" x14ac:dyDescent="0.15">
      <c r="Z5967" s="222" ph="1"/>
    </row>
    <row r="5968" spans="26:26" ht="21" x14ac:dyDescent="0.15">
      <c r="Z5968" s="222" ph="1"/>
    </row>
    <row r="5969" spans="26:26" ht="21" x14ac:dyDescent="0.15">
      <c r="Z5969" s="222" ph="1"/>
    </row>
    <row r="5970" spans="26:26" ht="21" x14ac:dyDescent="0.15">
      <c r="Z5970" s="222" ph="1"/>
    </row>
    <row r="5971" spans="26:26" ht="21" x14ac:dyDescent="0.15">
      <c r="Z5971" s="222" ph="1"/>
    </row>
    <row r="5972" spans="26:26" ht="21" x14ac:dyDescent="0.15">
      <c r="Z5972" s="222" ph="1"/>
    </row>
    <row r="5973" spans="26:26" ht="21" x14ac:dyDescent="0.15">
      <c r="Z5973" s="222" ph="1"/>
    </row>
    <row r="5974" spans="26:26" ht="21" x14ac:dyDescent="0.15">
      <c r="Z5974" s="222" ph="1"/>
    </row>
    <row r="5975" spans="26:26" ht="21" x14ac:dyDescent="0.15">
      <c r="Z5975" s="222" ph="1"/>
    </row>
    <row r="5976" spans="26:26" ht="21" x14ac:dyDescent="0.15">
      <c r="Z5976" s="222" ph="1"/>
    </row>
    <row r="5977" spans="26:26" ht="21" x14ac:dyDescent="0.15">
      <c r="Z5977" s="222" ph="1"/>
    </row>
    <row r="5978" spans="26:26" ht="21" x14ac:dyDescent="0.15">
      <c r="Z5978" s="222" ph="1"/>
    </row>
    <row r="5979" spans="26:26" ht="21" x14ac:dyDescent="0.15">
      <c r="Z5979" s="222" ph="1"/>
    </row>
    <row r="5980" spans="26:26" ht="21" x14ac:dyDescent="0.15">
      <c r="Z5980" s="222" ph="1"/>
    </row>
    <row r="5981" spans="26:26" ht="21" x14ac:dyDescent="0.15">
      <c r="Z5981" s="222" ph="1"/>
    </row>
    <row r="5982" spans="26:26" ht="21" x14ac:dyDescent="0.15">
      <c r="Z5982" s="222" ph="1"/>
    </row>
    <row r="5983" spans="26:26" ht="21" x14ac:dyDescent="0.15">
      <c r="Z5983" s="222" ph="1"/>
    </row>
    <row r="5984" spans="26:26" ht="21" x14ac:dyDescent="0.15">
      <c r="Z5984" s="222" ph="1"/>
    </row>
    <row r="5985" spans="26:26" ht="21" x14ac:dyDescent="0.15">
      <c r="Z5985" s="222" ph="1"/>
    </row>
    <row r="5986" spans="26:26" ht="21" x14ac:dyDescent="0.15">
      <c r="Z5986" s="222" ph="1"/>
    </row>
    <row r="5987" spans="26:26" ht="21" x14ac:dyDescent="0.15">
      <c r="Z5987" s="222" ph="1"/>
    </row>
    <row r="5988" spans="26:26" ht="21" x14ac:dyDescent="0.15">
      <c r="Z5988" s="222" ph="1"/>
    </row>
    <row r="5989" spans="26:26" ht="21" x14ac:dyDescent="0.15">
      <c r="Z5989" s="222" ph="1"/>
    </row>
    <row r="5990" spans="26:26" ht="21" x14ac:dyDescent="0.15">
      <c r="Z5990" s="222" ph="1"/>
    </row>
    <row r="5991" spans="26:26" ht="21" x14ac:dyDescent="0.15">
      <c r="Z5991" s="222" ph="1"/>
    </row>
    <row r="5992" spans="26:26" ht="21" x14ac:dyDescent="0.15">
      <c r="Z5992" s="222" ph="1"/>
    </row>
    <row r="5993" spans="26:26" ht="21" x14ac:dyDescent="0.15">
      <c r="Z5993" s="222" ph="1"/>
    </row>
    <row r="5994" spans="26:26" ht="21" x14ac:dyDescent="0.15">
      <c r="Z5994" s="222" ph="1"/>
    </row>
    <row r="5995" spans="26:26" ht="21" x14ac:dyDescent="0.15">
      <c r="Z5995" s="222" ph="1"/>
    </row>
    <row r="5996" spans="26:26" ht="21" x14ac:dyDescent="0.15">
      <c r="Z5996" s="222" ph="1"/>
    </row>
    <row r="5997" spans="26:26" ht="21" x14ac:dyDescent="0.15">
      <c r="Z5997" s="222" ph="1"/>
    </row>
    <row r="5998" spans="26:26" ht="21" x14ac:dyDescent="0.15">
      <c r="Z5998" s="222" ph="1"/>
    </row>
    <row r="5999" spans="26:26" ht="21" x14ac:dyDescent="0.15">
      <c r="Z5999" s="222" ph="1"/>
    </row>
    <row r="6000" spans="26:26" ht="21" x14ac:dyDescent="0.15">
      <c r="Z6000" s="222" ph="1"/>
    </row>
    <row r="6001" spans="26:26" ht="21" x14ac:dyDescent="0.15">
      <c r="Z6001" s="222" ph="1"/>
    </row>
    <row r="6002" spans="26:26" ht="21" x14ac:dyDescent="0.15">
      <c r="Z6002" s="222" ph="1"/>
    </row>
    <row r="6003" spans="26:26" ht="21" x14ac:dyDescent="0.15">
      <c r="Z6003" s="222" ph="1"/>
    </row>
    <row r="6004" spans="26:26" ht="21" x14ac:dyDescent="0.15">
      <c r="Z6004" s="222" ph="1"/>
    </row>
    <row r="6005" spans="26:26" ht="21" x14ac:dyDescent="0.15">
      <c r="Z6005" s="222" ph="1"/>
    </row>
    <row r="6006" spans="26:26" ht="21" x14ac:dyDescent="0.15">
      <c r="Z6006" s="222" ph="1"/>
    </row>
    <row r="6007" spans="26:26" ht="21" x14ac:dyDescent="0.15">
      <c r="Z6007" s="222" ph="1"/>
    </row>
    <row r="6008" spans="26:26" ht="21" x14ac:dyDescent="0.15">
      <c r="Z6008" s="222" ph="1"/>
    </row>
    <row r="6009" spans="26:26" ht="21" x14ac:dyDescent="0.15">
      <c r="Z6009" s="222" ph="1"/>
    </row>
    <row r="6010" spans="26:26" ht="21" x14ac:dyDescent="0.15">
      <c r="Z6010" s="222" ph="1"/>
    </row>
    <row r="6011" spans="26:26" ht="21" x14ac:dyDescent="0.15">
      <c r="Z6011" s="222" ph="1"/>
    </row>
    <row r="6012" spans="26:26" ht="21" x14ac:dyDescent="0.15">
      <c r="Z6012" s="222" ph="1"/>
    </row>
    <row r="6013" spans="26:26" ht="21" x14ac:dyDescent="0.15">
      <c r="Z6013" s="222" ph="1"/>
    </row>
    <row r="6014" spans="26:26" ht="21" x14ac:dyDescent="0.15">
      <c r="Z6014" s="222" ph="1"/>
    </row>
    <row r="6015" spans="26:26" ht="21" x14ac:dyDescent="0.15">
      <c r="Z6015" s="222" ph="1"/>
    </row>
    <row r="6016" spans="26:26" ht="21" x14ac:dyDescent="0.15">
      <c r="Z6016" s="222" ph="1"/>
    </row>
    <row r="6017" spans="26:26" ht="21" x14ac:dyDescent="0.15">
      <c r="Z6017" s="222" ph="1"/>
    </row>
    <row r="6018" spans="26:26" ht="21" x14ac:dyDescent="0.15">
      <c r="Z6018" s="222" ph="1"/>
    </row>
    <row r="6019" spans="26:26" ht="21" x14ac:dyDescent="0.15">
      <c r="Z6019" s="222" ph="1"/>
    </row>
    <row r="6020" spans="26:26" ht="21" x14ac:dyDescent="0.15">
      <c r="Z6020" s="222" ph="1"/>
    </row>
    <row r="6021" spans="26:26" ht="21" x14ac:dyDescent="0.15">
      <c r="Z6021" s="222" ph="1"/>
    </row>
    <row r="6022" spans="26:26" ht="21" x14ac:dyDescent="0.15">
      <c r="Z6022" s="222" ph="1"/>
    </row>
    <row r="6023" spans="26:26" ht="21" x14ac:dyDescent="0.15">
      <c r="Z6023" s="222" ph="1"/>
    </row>
    <row r="6024" spans="26:26" ht="21" x14ac:dyDescent="0.15">
      <c r="Z6024" s="222" ph="1"/>
    </row>
    <row r="6025" spans="26:26" ht="21" x14ac:dyDescent="0.15">
      <c r="Z6025" s="222" ph="1"/>
    </row>
    <row r="6026" spans="26:26" ht="21" x14ac:dyDescent="0.15">
      <c r="Z6026" s="222" ph="1"/>
    </row>
    <row r="6027" spans="26:26" ht="21" x14ac:dyDescent="0.15">
      <c r="Z6027" s="222" ph="1"/>
    </row>
    <row r="6028" spans="26:26" ht="21" x14ac:dyDescent="0.15">
      <c r="Z6028" s="222" ph="1"/>
    </row>
    <row r="6029" spans="26:26" ht="21" x14ac:dyDescent="0.15">
      <c r="Z6029" s="222" ph="1"/>
    </row>
    <row r="6030" spans="26:26" ht="21" x14ac:dyDescent="0.15">
      <c r="Z6030" s="222" ph="1"/>
    </row>
    <row r="6031" spans="26:26" ht="21" x14ac:dyDescent="0.15">
      <c r="Z6031" s="222" ph="1"/>
    </row>
    <row r="6032" spans="26:26" ht="21" x14ac:dyDescent="0.15">
      <c r="Z6032" s="222" ph="1"/>
    </row>
    <row r="6033" spans="26:26" ht="21" x14ac:dyDescent="0.15">
      <c r="Z6033" s="222" ph="1"/>
    </row>
    <row r="6034" spans="26:26" ht="21" x14ac:dyDescent="0.15">
      <c r="Z6034" s="222" ph="1"/>
    </row>
    <row r="6035" spans="26:26" ht="21" x14ac:dyDescent="0.15">
      <c r="Z6035" s="222" ph="1"/>
    </row>
    <row r="6036" spans="26:26" ht="21" x14ac:dyDescent="0.15">
      <c r="Z6036" s="222" ph="1"/>
    </row>
    <row r="6037" spans="26:26" ht="21" x14ac:dyDescent="0.15">
      <c r="Z6037" s="222" ph="1"/>
    </row>
    <row r="6038" spans="26:26" ht="21" x14ac:dyDescent="0.15">
      <c r="Z6038" s="222" ph="1"/>
    </row>
    <row r="6039" spans="26:26" ht="21" x14ac:dyDescent="0.15">
      <c r="Z6039" s="222" ph="1"/>
    </row>
    <row r="6040" spans="26:26" ht="21" x14ac:dyDescent="0.15">
      <c r="Z6040" s="222" ph="1"/>
    </row>
    <row r="6041" spans="26:26" ht="21" x14ac:dyDescent="0.15">
      <c r="Z6041" s="222" ph="1"/>
    </row>
    <row r="6042" spans="26:26" ht="21" x14ac:dyDescent="0.15">
      <c r="Z6042" s="222" ph="1"/>
    </row>
    <row r="6043" spans="26:26" ht="21" x14ac:dyDescent="0.15">
      <c r="Z6043" s="222" ph="1"/>
    </row>
    <row r="6044" spans="26:26" ht="21" x14ac:dyDescent="0.15">
      <c r="Z6044" s="222" ph="1"/>
    </row>
    <row r="6045" spans="26:26" ht="21" x14ac:dyDescent="0.15">
      <c r="Z6045" s="222" ph="1"/>
    </row>
    <row r="6046" spans="26:26" ht="21" x14ac:dyDescent="0.15">
      <c r="Z6046" s="222" ph="1"/>
    </row>
    <row r="6047" spans="26:26" ht="21" x14ac:dyDescent="0.15">
      <c r="Z6047" s="222" ph="1"/>
    </row>
    <row r="6048" spans="26:26" ht="21" x14ac:dyDescent="0.15">
      <c r="Z6048" s="222" ph="1"/>
    </row>
    <row r="6049" spans="26:26" ht="21" x14ac:dyDescent="0.15">
      <c r="Z6049" s="222" ph="1"/>
    </row>
    <row r="6050" spans="26:26" ht="21" x14ac:dyDescent="0.15">
      <c r="Z6050" s="222" ph="1"/>
    </row>
    <row r="6051" spans="26:26" ht="21" x14ac:dyDescent="0.15">
      <c r="Z6051" s="222" ph="1"/>
    </row>
    <row r="6052" spans="26:26" ht="21" x14ac:dyDescent="0.15">
      <c r="Z6052" s="222" ph="1"/>
    </row>
    <row r="6053" spans="26:26" ht="21" x14ac:dyDescent="0.15">
      <c r="Z6053" s="222" ph="1"/>
    </row>
    <row r="6054" spans="26:26" ht="21" x14ac:dyDescent="0.15">
      <c r="Z6054" s="222" ph="1"/>
    </row>
    <row r="6055" spans="26:26" ht="21" x14ac:dyDescent="0.15">
      <c r="Z6055" s="222" ph="1"/>
    </row>
    <row r="6056" spans="26:26" ht="21" x14ac:dyDescent="0.15">
      <c r="Z6056" s="222" ph="1"/>
    </row>
    <row r="6057" spans="26:26" ht="21" x14ac:dyDescent="0.15">
      <c r="Z6057" s="222" ph="1"/>
    </row>
    <row r="6058" spans="26:26" ht="21" x14ac:dyDescent="0.15">
      <c r="Z6058" s="222" ph="1"/>
    </row>
    <row r="6059" spans="26:26" ht="21" x14ac:dyDescent="0.15">
      <c r="Z6059" s="222" ph="1"/>
    </row>
    <row r="6060" spans="26:26" ht="21" x14ac:dyDescent="0.15">
      <c r="Z6060" s="222" ph="1"/>
    </row>
    <row r="6061" spans="26:26" ht="21" x14ac:dyDescent="0.15">
      <c r="Z6061" s="222" ph="1"/>
    </row>
    <row r="6062" spans="26:26" ht="21" x14ac:dyDescent="0.15">
      <c r="Z6062" s="222" ph="1"/>
    </row>
    <row r="6063" spans="26:26" ht="21" x14ac:dyDescent="0.15">
      <c r="Z6063" s="222" ph="1"/>
    </row>
    <row r="6064" spans="26:26" ht="21" x14ac:dyDescent="0.15">
      <c r="Z6064" s="222" ph="1"/>
    </row>
    <row r="6065" spans="26:26" ht="21" x14ac:dyDescent="0.15">
      <c r="Z6065" s="222" ph="1"/>
    </row>
    <row r="6066" spans="26:26" ht="21" x14ac:dyDescent="0.15">
      <c r="Z6066" s="222" ph="1"/>
    </row>
    <row r="6067" spans="26:26" ht="21" x14ac:dyDescent="0.15">
      <c r="Z6067" s="222" ph="1"/>
    </row>
    <row r="6068" spans="26:26" ht="21" x14ac:dyDescent="0.15">
      <c r="Z6068" s="222" ph="1"/>
    </row>
    <row r="6069" spans="26:26" ht="21" x14ac:dyDescent="0.15">
      <c r="Z6069" s="222" ph="1"/>
    </row>
    <row r="6070" spans="26:26" ht="21" x14ac:dyDescent="0.15">
      <c r="Z6070" s="222" ph="1"/>
    </row>
    <row r="6071" spans="26:26" ht="21" x14ac:dyDescent="0.15">
      <c r="Z6071" s="222" ph="1"/>
    </row>
    <row r="6072" spans="26:26" ht="21" x14ac:dyDescent="0.15">
      <c r="Z6072" s="222" ph="1"/>
    </row>
    <row r="6073" spans="26:26" ht="21" x14ac:dyDescent="0.15">
      <c r="Z6073" s="222" ph="1"/>
    </row>
    <row r="6074" spans="26:26" ht="21" x14ac:dyDescent="0.15">
      <c r="Z6074" s="222" ph="1"/>
    </row>
    <row r="6075" spans="26:26" ht="21" x14ac:dyDescent="0.15">
      <c r="Z6075" s="222" ph="1"/>
    </row>
    <row r="6076" spans="26:26" ht="21" x14ac:dyDescent="0.15">
      <c r="Z6076" s="222" ph="1"/>
    </row>
    <row r="6077" spans="26:26" ht="21" x14ac:dyDescent="0.15">
      <c r="Z6077" s="222" ph="1"/>
    </row>
    <row r="6078" spans="26:26" ht="21" x14ac:dyDescent="0.15">
      <c r="Z6078" s="222" ph="1"/>
    </row>
    <row r="6079" spans="26:26" ht="21" x14ac:dyDescent="0.15">
      <c r="Z6079" s="222" ph="1"/>
    </row>
    <row r="6080" spans="26:26" ht="21" x14ac:dyDescent="0.15">
      <c r="Z6080" s="222" ph="1"/>
    </row>
    <row r="6081" spans="26:26" ht="21" x14ac:dyDescent="0.15">
      <c r="Z6081" s="222" ph="1"/>
    </row>
    <row r="6082" spans="26:26" ht="21" x14ac:dyDescent="0.15">
      <c r="Z6082" s="222" ph="1"/>
    </row>
    <row r="6083" spans="26:26" ht="21" x14ac:dyDescent="0.15">
      <c r="Z6083" s="222" ph="1"/>
    </row>
    <row r="6084" spans="26:26" ht="21" x14ac:dyDescent="0.15">
      <c r="Z6084" s="222" ph="1"/>
    </row>
    <row r="6085" spans="26:26" ht="21" x14ac:dyDescent="0.15">
      <c r="Z6085" s="222" ph="1"/>
    </row>
    <row r="6086" spans="26:26" ht="21" x14ac:dyDescent="0.15">
      <c r="Z6086" s="222" ph="1"/>
    </row>
    <row r="6087" spans="26:26" ht="21" x14ac:dyDescent="0.15">
      <c r="Z6087" s="222" ph="1"/>
    </row>
    <row r="6088" spans="26:26" ht="21" x14ac:dyDescent="0.15">
      <c r="Z6088" s="222" ph="1"/>
    </row>
    <row r="6089" spans="26:26" ht="21" x14ac:dyDescent="0.15">
      <c r="Z6089" s="222" ph="1"/>
    </row>
    <row r="6090" spans="26:26" ht="21" x14ac:dyDescent="0.15">
      <c r="Z6090" s="222" ph="1"/>
    </row>
    <row r="6091" spans="26:26" ht="21" x14ac:dyDescent="0.15">
      <c r="Z6091" s="222" ph="1"/>
    </row>
    <row r="6092" spans="26:26" ht="21" x14ac:dyDescent="0.15">
      <c r="Z6092" s="222" ph="1"/>
    </row>
    <row r="6093" spans="26:26" ht="21" x14ac:dyDescent="0.15">
      <c r="Z6093" s="222" ph="1"/>
    </row>
    <row r="6094" spans="26:26" ht="21" x14ac:dyDescent="0.15">
      <c r="Z6094" s="222" ph="1"/>
    </row>
    <row r="6095" spans="26:26" ht="21" x14ac:dyDescent="0.15">
      <c r="Z6095" s="222" ph="1"/>
    </row>
    <row r="6096" spans="26:26" ht="21" x14ac:dyDescent="0.15">
      <c r="Z6096" s="222" ph="1"/>
    </row>
    <row r="6097" spans="26:26" ht="21" x14ac:dyDescent="0.15">
      <c r="Z6097" s="222" ph="1"/>
    </row>
    <row r="6098" spans="26:26" ht="21" x14ac:dyDescent="0.15">
      <c r="Z6098" s="222" ph="1"/>
    </row>
    <row r="6099" spans="26:26" ht="21" x14ac:dyDescent="0.15">
      <c r="Z6099" s="222" ph="1"/>
    </row>
    <row r="6100" spans="26:26" ht="21" x14ac:dyDescent="0.15">
      <c r="Z6100" s="222" ph="1"/>
    </row>
    <row r="6101" spans="26:26" ht="21" x14ac:dyDescent="0.15">
      <c r="Z6101" s="222" ph="1"/>
    </row>
    <row r="6102" spans="26:26" ht="21" x14ac:dyDescent="0.15">
      <c r="Z6102" s="222" ph="1"/>
    </row>
    <row r="6103" spans="26:26" ht="21" x14ac:dyDescent="0.15">
      <c r="Z6103" s="222" ph="1"/>
    </row>
    <row r="6104" spans="26:26" ht="21" x14ac:dyDescent="0.15">
      <c r="Z6104" s="222" ph="1"/>
    </row>
    <row r="6105" spans="26:26" ht="21" x14ac:dyDescent="0.15">
      <c r="Z6105" s="222" ph="1"/>
    </row>
    <row r="6106" spans="26:26" ht="21" x14ac:dyDescent="0.15">
      <c r="Z6106" s="222" ph="1"/>
    </row>
    <row r="6107" spans="26:26" ht="21" x14ac:dyDescent="0.15">
      <c r="Z6107" s="222" ph="1"/>
    </row>
    <row r="6108" spans="26:26" ht="21" x14ac:dyDescent="0.15">
      <c r="Z6108" s="222" ph="1"/>
    </row>
    <row r="6109" spans="26:26" ht="21" x14ac:dyDescent="0.15">
      <c r="Z6109" s="222" ph="1"/>
    </row>
    <row r="6110" spans="26:26" ht="21" x14ac:dyDescent="0.15">
      <c r="Z6110" s="222" ph="1"/>
    </row>
    <row r="6111" spans="26:26" ht="21" x14ac:dyDescent="0.15">
      <c r="Z6111" s="222" ph="1"/>
    </row>
    <row r="6112" spans="26:26" ht="21" x14ac:dyDescent="0.15">
      <c r="Z6112" s="222" ph="1"/>
    </row>
    <row r="6113" spans="26:26" ht="21" x14ac:dyDescent="0.15">
      <c r="Z6113" s="222" ph="1"/>
    </row>
    <row r="6114" spans="26:26" ht="21" x14ac:dyDescent="0.15">
      <c r="Z6114" s="222" ph="1"/>
    </row>
    <row r="6115" spans="26:26" ht="21" x14ac:dyDescent="0.15">
      <c r="Z6115" s="222" ph="1"/>
    </row>
    <row r="6116" spans="26:26" ht="21" x14ac:dyDescent="0.15">
      <c r="Z6116" s="222" ph="1"/>
    </row>
    <row r="6117" spans="26:26" ht="21" x14ac:dyDescent="0.15">
      <c r="Z6117" s="222" ph="1"/>
    </row>
    <row r="6118" spans="26:26" ht="21" x14ac:dyDescent="0.15">
      <c r="Z6118" s="222" ph="1"/>
    </row>
    <row r="6119" spans="26:26" ht="21" x14ac:dyDescent="0.15">
      <c r="Z6119" s="222" ph="1"/>
    </row>
    <row r="6120" spans="26:26" ht="21" x14ac:dyDescent="0.15">
      <c r="Z6120" s="222" ph="1"/>
    </row>
    <row r="6121" spans="26:26" ht="21" x14ac:dyDescent="0.15">
      <c r="Z6121" s="222" ph="1"/>
    </row>
    <row r="6122" spans="26:26" ht="21" x14ac:dyDescent="0.15">
      <c r="Z6122" s="222" ph="1"/>
    </row>
    <row r="6123" spans="26:26" ht="21" x14ac:dyDescent="0.15">
      <c r="Z6123" s="222" ph="1"/>
    </row>
    <row r="6124" spans="26:26" ht="21" x14ac:dyDescent="0.15">
      <c r="Z6124" s="222" ph="1"/>
    </row>
    <row r="6125" spans="26:26" ht="21" x14ac:dyDescent="0.15">
      <c r="Z6125" s="222" ph="1"/>
    </row>
    <row r="6126" spans="26:26" ht="21" x14ac:dyDescent="0.15">
      <c r="Z6126" s="222" ph="1"/>
    </row>
    <row r="6127" spans="26:26" ht="21" x14ac:dyDescent="0.15">
      <c r="Z6127" s="222" ph="1"/>
    </row>
    <row r="6128" spans="26:26" ht="21" x14ac:dyDescent="0.15">
      <c r="Z6128" s="222" ph="1"/>
    </row>
    <row r="6129" spans="26:26" ht="21" x14ac:dyDescent="0.15">
      <c r="Z6129" s="222" ph="1"/>
    </row>
    <row r="6130" spans="26:26" ht="21" x14ac:dyDescent="0.15">
      <c r="Z6130" s="222" ph="1"/>
    </row>
    <row r="6131" spans="26:26" ht="21" x14ac:dyDescent="0.15">
      <c r="Z6131" s="222" ph="1"/>
    </row>
    <row r="6132" spans="26:26" ht="21" x14ac:dyDescent="0.15">
      <c r="Z6132" s="222" ph="1"/>
    </row>
    <row r="6133" spans="26:26" ht="21" x14ac:dyDescent="0.15">
      <c r="Z6133" s="222" ph="1"/>
    </row>
    <row r="6134" spans="26:26" ht="21" x14ac:dyDescent="0.15">
      <c r="Z6134" s="222" ph="1"/>
    </row>
    <row r="6135" spans="26:26" ht="21" x14ac:dyDescent="0.15">
      <c r="Z6135" s="222" ph="1"/>
    </row>
    <row r="6136" spans="26:26" ht="21" x14ac:dyDescent="0.15">
      <c r="Z6136" s="222" ph="1"/>
    </row>
    <row r="6137" spans="26:26" ht="21" x14ac:dyDescent="0.15">
      <c r="Z6137" s="222" ph="1"/>
    </row>
    <row r="6138" spans="26:26" ht="21" x14ac:dyDescent="0.15">
      <c r="Z6138" s="222" ph="1"/>
    </row>
    <row r="6139" spans="26:26" ht="21" x14ac:dyDescent="0.15">
      <c r="Z6139" s="222" ph="1"/>
    </row>
    <row r="6140" spans="26:26" ht="21" x14ac:dyDescent="0.15">
      <c r="Z6140" s="222" ph="1"/>
    </row>
    <row r="6141" spans="26:26" ht="21" x14ac:dyDescent="0.15">
      <c r="Z6141" s="222" ph="1"/>
    </row>
    <row r="6142" spans="26:26" ht="21" x14ac:dyDescent="0.15">
      <c r="Z6142" s="222" ph="1"/>
    </row>
    <row r="6143" spans="26:26" ht="21" x14ac:dyDescent="0.15">
      <c r="Z6143" s="222" ph="1"/>
    </row>
    <row r="6144" spans="26:26" ht="21" x14ac:dyDescent="0.15">
      <c r="Z6144" s="222" ph="1"/>
    </row>
    <row r="6145" spans="26:26" ht="21" x14ac:dyDescent="0.15">
      <c r="Z6145" s="222" ph="1"/>
    </row>
    <row r="6146" spans="26:26" ht="21" x14ac:dyDescent="0.15">
      <c r="Z6146" s="222" ph="1"/>
    </row>
    <row r="6147" spans="26:26" ht="21" x14ac:dyDescent="0.15">
      <c r="Z6147" s="222" ph="1"/>
    </row>
    <row r="6148" spans="26:26" ht="21" x14ac:dyDescent="0.15">
      <c r="Z6148" s="222" ph="1"/>
    </row>
    <row r="6149" spans="26:26" ht="21" x14ac:dyDescent="0.15">
      <c r="Z6149" s="222" ph="1"/>
    </row>
    <row r="6150" spans="26:26" ht="21" x14ac:dyDescent="0.15">
      <c r="Z6150" s="222" ph="1"/>
    </row>
    <row r="6151" spans="26:26" ht="21" x14ac:dyDescent="0.15">
      <c r="Z6151" s="222" ph="1"/>
    </row>
    <row r="6152" spans="26:26" ht="21" x14ac:dyDescent="0.15">
      <c r="Z6152" s="222" ph="1"/>
    </row>
    <row r="6153" spans="26:26" ht="21" x14ac:dyDescent="0.15">
      <c r="Z6153" s="222" ph="1"/>
    </row>
    <row r="6154" spans="26:26" ht="21" x14ac:dyDescent="0.15">
      <c r="Z6154" s="222" ph="1"/>
    </row>
    <row r="6155" spans="26:26" ht="21" x14ac:dyDescent="0.15">
      <c r="Z6155" s="222" ph="1"/>
    </row>
    <row r="6156" spans="26:26" ht="21" x14ac:dyDescent="0.15">
      <c r="Z6156" s="222" ph="1"/>
    </row>
    <row r="6157" spans="26:26" ht="21" x14ac:dyDescent="0.15">
      <c r="Z6157" s="222" ph="1"/>
    </row>
    <row r="6158" spans="26:26" ht="21" x14ac:dyDescent="0.15">
      <c r="Z6158" s="222" ph="1"/>
    </row>
    <row r="6159" spans="26:26" ht="21" x14ac:dyDescent="0.15">
      <c r="Z6159" s="222" ph="1"/>
    </row>
    <row r="6160" spans="26:26" ht="21" x14ac:dyDescent="0.15">
      <c r="Z6160" s="222" ph="1"/>
    </row>
    <row r="6161" spans="26:26" ht="21" x14ac:dyDescent="0.15">
      <c r="Z6161" s="222" ph="1"/>
    </row>
    <row r="6162" spans="26:26" ht="21" x14ac:dyDescent="0.15">
      <c r="Z6162" s="222" ph="1"/>
    </row>
    <row r="6163" spans="26:26" ht="21" x14ac:dyDescent="0.15">
      <c r="Z6163" s="222" ph="1"/>
    </row>
    <row r="6164" spans="26:26" ht="21" x14ac:dyDescent="0.15">
      <c r="Z6164" s="222" ph="1"/>
    </row>
    <row r="6165" spans="26:26" ht="21" x14ac:dyDescent="0.15">
      <c r="Z6165" s="222" ph="1"/>
    </row>
    <row r="6166" spans="26:26" ht="21" x14ac:dyDescent="0.15">
      <c r="Z6166" s="222" ph="1"/>
    </row>
    <row r="6167" spans="26:26" ht="21" x14ac:dyDescent="0.15">
      <c r="Z6167" s="222" ph="1"/>
    </row>
    <row r="6168" spans="26:26" ht="21" x14ac:dyDescent="0.15">
      <c r="Z6168" s="222" ph="1"/>
    </row>
    <row r="6169" spans="26:26" ht="21" x14ac:dyDescent="0.15">
      <c r="Z6169" s="222" ph="1"/>
    </row>
    <row r="6170" spans="26:26" ht="21" x14ac:dyDescent="0.15">
      <c r="Z6170" s="222" ph="1"/>
    </row>
    <row r="6171" spans="26:26" ht="21" x14ac:dyDescent="0.15">
      <c r="Z6171" s="222" ph="1"/>
    </row>
    <row r="6172" spans="26:26" ht="21" x14ac:dyDescent="0.15">
      <c r="Z6172" s="222" ph="1"/>
    </row>
    <row r="6173" spans="26:26" ht="21" x14ac:dyDescent="0.15">
      <c r="Z6173" s="222" ph="1"/>
    </row>
    <row r="6174" spans="26:26" ht="21" x14ac:dyDescent="0.15">
      <c r="Z6174" s="222" ph="1"/>
    </row>
    <row r="6175" spans="26:26" ht="21" x14ac:dyDescent="0.15">
      <c r="Z6175" s="222" ph="1"/>
    </row>
    <row r="6176" spans="26:26" ht="21" x14ac:dyDescent="0.15">
      <c r="Z6176" s="222" ph="1"/>
    </row>
    <row r="6177" spans="26:26" ht="21" x14ac:dyDescent="0.15">
      <c r="Z6177" s="222" ph="1"/>
    </row>
    <row r="6178" spans="26:26" ht="21" x14ac:dyDescent="0.15">
      <c r="Z6178" s="222" ph="1"/>
    </row>
    <row r="6179" spans="26:26" ht="21" x14ac:dyDescent="0.15">
      <c r="Z6179" s="222" ph="1"/>
    </row>
    <row r="6180" spans="26:26" ht="21" x14ac:dyDescent="0.15">
      <c r="Z6180" s="222" ph="1"/>
    </row>
    <row r="6181" spans="26:26" ht="21" x14ac:dyDescent="0.15">
      <c r="Z6181" s="222" ph="1"/>
    </row>
    <row r="6182" spans="26:26" ht="21" x14ac:dyDescent="0.15">
      <c r="Z6182" s="222" ph="1"/>
    </row>
    <row r="6183" spans="26:26" ht="21" x14ac:dyDescent="0.15">
      <c r="Z6183" s="222" ph="1"/>
    </row>
    <row r="6184" spans="26:26" ht="21" x14ac:dyDescent="0.15">
      <c r="Z6184" s="222" ph="1"/>
    </row>
    <row r="6185" spans="26:26" ht="21" x14ac:dyDescent="0.15">
      <c r="Z6185" s="222" ph="1"/>
    </row>
    <row r="6186" spans="26:26" ht="21" x14ac:dyDescent="0.15">
      <c r="Z6186" s="222" ph="1"/>
    </row>
    <row r="6187" spans="26:26" ht="21" x14ac:dyDescent="0.15">
      <c r="Z6187" s="222" ph="1"/>
    </row>
    <row r="6188" spans="26:26" ht="21" x14ac:dyDescent="0.15">
      <c r="Z6188" s="222" ph="1"/>
    </row>
    <row r="6189" spans="26:26" ht="21" x14ac:dyDescent="0.15">
      <c r="Z6189" s="222" ph="1"/>
    </row>
    <row r="6190" spans="26:26" ht="21" x14ac:dyDescent="0.15">
      <c r="Z6190" s="222" ph="1"/>
    </row>
    <row r="6191" spans="26:26" ht="21" x14ac:dyDescent="0.15">
      <c r="Z6191" s="222" ph="1"/>
    </row>
    <row r="6192" spans="26:26" ht="21" x14ac:dyDescent="0.15">
      <c r="Z6192" s="222" ph="1"/>
    </row>
    <row r="6193" spans="26:26" ht="21" x14ac:dyDescent="0.15">
      <c r="Z6193" s="222" ph="1"/>
    </row>
    <row r="6194" spans="26:26" ht="21" x14ac:dyDescent="0.15">
      <c r="Z6194" s="222" ph="1"/>
    </row>
    <row r="6195" spans="26:26" ht="21" x14ac:dyDescent="0.15">
      <c r="Z6195" s="222" ph="1"/>
    </row>
    <row r="6196" spans="26:26" ht="21" x14ac:dyDescent="0.15">
      <c r="Z6196" s="222" ph="1"/>
    </row>
    <row r="6197" spans="26:26" ht="21" x14ac:dyDescent="0.15">
      <c r="Z6197" s="222" ph="1"/>
    </row>
    <row r="6198" spans="26:26" ht="21" x14ac:dyDescent="0.15">
      <c r="Z6198" s="222" ph="1"/>
    </row>
    <row r="6199" spans="26:26" ht="21" x14ac:dyDescent="0.15">
      <c r="Z6199" s="222" ph="1"/>
    </row>
    <row r="6200" spans="26:26" ht="21" x14ac:dyDescent="0.15">
      <c r="Z6200" s="222" ph="1"/>
    </row>
    <row r="6201" spans="26:26" ht="21" x14ac:dyDescent="0.15">
      <c r="Z6201" s="222" ph="1"/>
    </row>
    <row r="6202" spans="26:26" ht="21" x14ac:dyDescent="0.15">
      <c r="Z6202" s="222" ph="1"/>
    </row>
    <row r="6203" spans="26:26" ht="21" x14ac:dyDescent="0.15">
      <c r="Z6203" s="222" ph="1"/>
    </row>
    <row r="6204" spans="26:26" ht="21" x14ac:dyDescent="0.15">
      <c r="Z6204" s="222" ph="1"/>
    </row>
    <row r="6205" spans="26:26" ht="21" x14ac:dyDescent="0.15">
      <c r="Z6205" s="222" ph="1"/>
    </row>
    <row r="6206" spans="26:26" ht="21" x14ac:dyDescent="0.15">
      <c r="Z6206" s="222" ph="1"/>
    </row>
    <row r="6207" spans="26:26" ht="21" x14ac:dyDescent="0.15">
      <c r="Z6207" s="222" ph="1"/>
    </row>
    <row r="6208" spans="26:26" ht="21" x14ac:dyDescent="0.15">
      <c r="Z6208" s="222" ph="1"/>
    </row>
    <row r="6209" spans="26:26" ht="21" x14ac:dyDescent="0.15">
      <c r="Z6209" s="222" ph="1"/>
    </row>
    <row r="6210" spans="26:26" ht="21" x14ac:dyDescent="0.15">
      <c r="Z6210" s="222" ph="1"/>
    </row>
    <row r="6211" spans="26:26" ht="21" x14ac:dyDescent="0.15">
      <c r="Z6211" s="222" ph="1"/>
    </row>
    <row r="6212" spans="26:26" ht="21" x14ac:dyDescent="0.15">
      <c r="Z6212" s="222" ph="1"/>
    </row>
    <row r="6213" spans="26:26" ht="21" x14ac:dyDescent="0.15">
      <c r="Z6213" s="222" ph="1"/>
    </row>
    <row r="6214" spans="26:26" ht="21" x14ac:dyDescent="0.15">
      <c r="Z6214" s="222" ph="1"/>
    </row>
    <row r="6215" spans="26:26" ht="21" x14ac:dyDescent="0.15">
      <c r="Z6215" s="222" ph="1"/>
    </row>
    <row r="6216" spans="26:26" ht="21" x14ac:dyDescent="0.15">
      <c r="Z6216" s="222" ph="1"/>
    </row>
    <row r="6217" spans="26:26" ht="21" x14ac:dyDescent="0.15">
      <c r="Z6217" s="222" ph="1"/>
    </row>
    <row r="6218" spans="26:26" ht="21" x14ac:dyDescent="0.15">
      <c r="Z6218" s="222" ph="1"/>
    </row>
    <row r="6219" spans="26:26" ht="21" x14ac:dyDescent="0.15">
      <c r="Z6219" s="222" ph="1"/>
    </row>
    <row r="6220" spans="26:26" ht="21" x14ac:dyDescent="0.15">
      <c r="Z6220" s="222" ph="1"/>
    </row>
    <row r="6221" spans="26:26" ht="21" x14ac:dyDescent="0.15">
      <c r="Z6221" s="222" ph="1"/>
    </row>
    <row r="6222" spans="26:26" ht="21" x14ac:dyDescent="0.15">
      <c r="Z6222" s="222" ph="1"/>
    </row>
    <row r="6223" spans="26:26" ht="21" x14ac:dyDescent="0.15">
      <c r="Z6223" s="222" ph="1"/>
    </row>
    <row r="6224" spans="26:26" ht="21" x14ac:dyDescent="0.15">
      <c r="Z6224" s="222" ph="1"/>
    </row>
    <row r="6225" spans="26:26" ht="21" x14ac:dyDescent="0.15">
      <c r="Z6225" s="222" ph="1"/>
    </row>
    <row r="6226" spans="26:26" ht="21" x14ac:dyDescent="0.15">
      <c r="Z6226" s="222" ph="1"/>
    </row>
    <row r="6227" spans="26:26" ht="21" x14ac:dyDescent="0.15">
      <c r="Z6227" s="222" ph="1"/>
    </row>
    <row r="6228" spans="26:26" ht="21" x14ac:dyDescent="0.15">
      <c r="Z6228" s="222" ph="1"/>
    </row>
    <row r="6229" spans="26:26" ht="21" x14ac:dyDescent="0.15">
      <c r="Z6229" s="222" ph="1"/>
    </row>
    <row r="6230" spans="26:26" ht="21" x14ac:dyDescent="0.15">
      <c r="Z6230" s="222" ph="1"/>
    </row>
    <row r="6231" spans="26:26" ht="21" x14ac:dyDescent="0.15">
      <c r="Z6231" s="222" ph="1"/>
    </row>
    <row r="6232" spans="26:26" ht="21" x14ac:dyDescent="0.15">
      <c r="Z6232" s="222" ph="1"/>
    </row>
    <row r="6233" spans="26:26" ht="21" x14ac:dyDescent="0.15">
      <c r="Z6233" s="222" ph="1"/>
    </row>
    <row r="6234" spans="26:26" ht="21" x14ac:dyDescent="0.15">
      <c r="Z6234" s="222" ph="1"/>
    </row>
    <row r="6235" spans="26:26" ht="21" x14ac:dyDescent="0.15">
      <c r="Z6235" s="222" ph="1"/>
    </row>
    <row r="6236" spans="26:26" ht="21" x14ac:dyDescent="0.15">
      <c r="Z6236" s="222" ph="1"/>
    </row>
    <row r="6237" spans="26:26" ht="21" x14ac:dyDescent="0.15">
      <c r="Z6237" s="222" ph="1"/>
    </row>
    <row r="6238" spans="26:26" ht="21" x14ac:dyDescent="0.15">
      <c r="Z6238" s="222" ph="1"/>
    </row>
    <row r="6239" spans="26:26" ht="21" x14ac:dyDescent="0.15">
      <c r="Z6239" s="222" ph="1"/>
    </row>
    <row r="6240" spans="26:26" ht="21" x14ac:dyDescent="0.15">
      <c r="Z6240" s="222" ph="1"/>
    </row>
    <row r="6241" spans="26:26" ht="21" x14ac:dyDescent="0.15">
      <c r="Z6241" s="222" ph="1"/>
    </row>
    <row r="6242" spans="26:26" ht="21" x14ac:dyDescent="0.15">
      <c r="Z6242" s="222" ph="1"/>
    </row>
    <row r="6243" spans="26:26" ht="21" x14ac:dyDescent="0.15">
      <c r="Z6243" s="222" ph="1"/>
    </row>
    <row r="6244" spans="26:26" ht="21" x14ac:dyDescent="0.15">
      <c r="Z6244" s="222" ph="1"/>
    </row>
    <row r="6245" spans="26:26" ht="21" x14ac:dyDescent="0.15">
      <c r="Z6245" s="222" ph="1"/>
    </row>
    <row r="6246" spans="26:26" ht="21" x14ac:dyDescent="0.15">
      <c r="Z6246" s="222" ph="1"/>
    </row>
    <row r="6247" spans="26:26" ht="21" x14ac:dyDescent="0.15">
      <c r="Z6247" s="222" ph="1"/>
    </row>
    <row r="6248" spans="26:26" ht="21" x14ac:dyDescent="0.15">
      <c r="Z6248" s="222" ph="1"/>
    </row>
    <row r="6249" spans="26:26" ht="21" x14ac:dyDescent="0.15">
      <c r="Z6249" s="222" ph="1"/>
    </row>
    <row r="6250" spans="26:26" ht="21" x14ac:dyDescent="0.15">
      <c r="Z6250" s="222" ph="1"/>
    </row>
    <row r="6251" spans="26:26" ht="21" x14ac:dyDescent="0.15">
      <c r="Z6251" s="222" ph="1"/>
    </row>
    <row r="6252" spans="26:26" ht="21" x14ac:dyDescent="0.15">
      <c r="Z6252" s="222" ph="1"/>
    </row>
    <row r="6253" spans="26:26" ht="21" x14ac:dyDescent="0.15">
      <c r="Z6253" s="222" ph="1"/>
    </row>
    <row r="6254" spans="26:26" ht="21" x14ac:dyDescent="0.15">
      <c r="Z6254" s="222" ph="1"/>
    </row>
    <row r="6255" spans="26:26" ht="21" x14ac:dyDescent="0.15">
      <c r="Z6255" s="222" ph="1"/>
    </row>
    <row r="6256" spans="26:26" ht="21" x14ac:dyDescent="0.15">
      <c r="Z6256" s="222" ph="1"/>
    </row>
    <row r="6257" spans="26:26" ht="21" x14ac:dyDescent="0.15">
      <c r="Z6257" s="222" ph="1"/>
    </row>
    <row r="6258" spans="26:26" ht="21" x14ac:dyDescent="0.15">
      <c r="Z6258" s="222" ph="1"/>
    </row>
    <row r="6259" spans="26:26" ht="21" x14ac:dyDescent="0.15">
      <c r="Z6259" s="222" ph="1"/>
    </row>
    <row r="6260" spans="26:26" ht="21" x14ac:dyDescent="0.15">
      <c r="Z6260" s="222" ph="1"/>
    </row>
    <row r="6261" spans="26:26" ht="21" x14ac:dyDescent="0.15">
      <c r="Z6261" s="222" ph="1"/>
    </row>
    <row r="6262" spans="26:26" ht="21" x14ac:dyDescent="0.15">
      <c r="Z6262" s="222" ph="1"/>
    </row>
    <row r="6263" spans="26:26" ht="21" x14ac:dyDescent="0.15">
      <c r="Z6263" s="222" ph="1"/>
    </row>
    <row r="6264" spans="26:26" ht="21" x14ac:dyDescent="0.15">
      <c r="Z6264" s="222" ph="1"/>
    </row>
    <row r="6265" spans="26:26" ht="21" x14ac:dyDescent="0.15">
      <c r="Z6265" s="222" ph="1"/>
    </row>
    <row r="6266" spans="26:26" ht="21" x14ac:dyDescent="0.15">
      <c r="Z6266" s="222" ph="1"/>
    </row>
    <row r="6267" spans="26:26" ht="21" x14ac:dyDescent="0.15">
      <c r="Z6267" s="222" ph="1"/>
    </row>
    <row r="6268" spans="26:26" ht="21" x14ac:dyDescent="0.15">
      <c r="Z6268" s="222" ph="1"/>
    </row>
    <row r="6269" spans="26:26" ht="21" x14ac:dyDescent="0.15">
      <c r="Z6269" s="222" ph="1"/>
    </row>
    <row r="6270" spans="26:26" ht="21" x14ac:dyDescent="0.15">
      <c r="Z6270" s="222" ph="1"/>
    </row>
    <row r="6271" spans="26:26" ht="21" x14ac:dyDescent="0.15">
      <c r="Z6271" s="222" ph="1"/>
    </row>
    <row r="6272" spans="26:26" ht="21" x14ac:dyDescent="0.15">
      <c r="Z6272" s="222" ph="1"/>
    </row>
    <row r="6273" spans="26:26" ht="21" x14ac:dyDescent="0.15">
      <c r="Z6273" s="222" ph="1"/>
    </row>
    <row r="6274" spans="26:26" ht="21" x14ac:dyDescent="0.15">
      <c r="Z6274" s="222" ph="1"/>
    </row>
    <row r="6275" spans="26:26" ht="21" x14ac:dyDescent="0.15">
      <c r="Z6275" s="222" ph="1"/>
    </row>
    <row r="6276" spans="26:26" ht="21" x14ac:dyDescent="0.15">
      <c r="Z6276" s="222" ph="1"/>
    </row>
    <row r="6277" spans="26:26" ht="21" x14ac:dyDescent="0.15">
      <c r="Z6277" s="222" ph="1"/>
    </row>
    <row r="6278" spans="26:26" ht="21" x14ac:dyDescent="0.15">
      <c r="Z6278" s="222" ph="1"/>
    </row>
    <row r="6279" spans="26:26" ht="21" x14ac:dyDescent="0.15">
      <c r="Z6279" s="222" ph="1"/>
    </row>
    <row r="6280" spans="26:26" ht="21" x14ac:dyDescent="0.15">
      <c r="Z6280" s="222" ph="1"/>
    </row>
    <row r="6281" spans="26:26" ht="21" x14ac:dyDescent="0.15">
      <c r="Z6281" s="222" ph="1"/>
    </row>
    <row r="6282" spans="26:26" ht="21" x14ac:dyDescent="0.15">
      <c r="Z6282" s="222" ph="1"/>
    </row>
    <row r="6283" spans="26:26" ht="21" x14ac:dyDescent="0.15">
      <c r="Z6283" s="222" ph="1"/>
    </row>
    <row r="6284" spans="26:26" ht="21" x14ac:dyDescent="0.15">
      <c r="Z6284" s="222" ph="1"/>
    </row>
    <row r="6285" spans="26:26" ht="21" x14ac:dyDescent="0.15">
      <c r="Z6285" s="222" ph="1"/>
    </row>
    <row r="6286" spans="26:26" ht="21" x14ac:dyDescent="0.15">
      <c r="Z6286" s="222" ph="1"/>
    </row>
    <row r="6287" spans="26:26" ht="21" x14ac:dyDescent="0.15">
      <c r="Z6287" s="222" ph="1"/>
    </row>
    <row r="6288" spans="26:26" ht="21" x14ac:dyDescent="0.15">
      <c r="Z6288" s="222" ph="1"/>
    </row>
    <row r="6289" spans="26:26" ht="21" x14ac:dyDescent="0.15">
      <c r="Z6289" s="222" ph="1"/>
    </row>
    <row r="6290" spans="26:26" ht="21" x14ac:dyDescent="0.15">
      <c r="Z6290" s="222" ph="1"/>
    </row>
    <row r="6291" spans="26:26" ht="21" x14ac:dyDescent="0.15">
      <c r="Z6291" s="222" ph="1"/>
    </row>
    <row r="6292" spans="26:26" ht="21" x14ac:dyDescent="0.15">
      <c r="Z6292" s="222" ph="1"/>
    </row>
    <row r="6293" spans="26:26" ht="21" x14ac:dyDescent="0.15">
      <c r="Z6293" s="222" ph="1"/>
    </row>
    <row r="6294" spans="26:26" ht="21" x14ac:dyDescent="0.15">
      <c r="Z6294" s="222" ph="1"/>
    </row>
    <row r="6295" spans="26:26" ht="21" x14ac:dyDescent="0.15">
      <c r="Z6295" s="222" ph="1"/>
    </row>
    <row r="6296" spans="26:26" ht="21" x14ac:dyDescent="0.15">
      <c r="Z6296" s="222" ph="1"/>
    </row>
    <row r="6297" spans="26:26" ht="21" x14ac:dyDescent="0.15">
      <c r="Z6297" s="222" ph="1"/>
    </row>
    <row r="6298" spans="26:26" ht="21" x14ac:dyDescent="0.15">
      <c r="Z6298" s="222" ph="1"/>
    </row>
    <row r="6299" spans="26:26" ht="21" x14ac:dyDescent="0.15">
      <c r="Z6299" s="222" ph="1"/>
    </row>
    <row r="6300" spans="26:26" ht="21" x14ac:dyDescent="0.15">
      <c r="Z6300" s="222" ph="1"/>
    </row>
    <row r="6301" spans="26:26" ht="21" x14ac:dyDescent="0.15">
      <c r="Z6301" s="222" ph="1"/>
    </row>
    <row r="6302" spans="26:26" ht="21" x14ac:dyDescent="0.15">
      <c r="Z6302" s="222" ph="1"/>
    </row>
    <row r="6303" spans="26:26" ht="21" x14ac:dyDescent="0.15">
      <c r="Z6303" s="222" ph="1"/>
    </row>
    <row r="6304" spans="26:26" ht="21" x14ac:dyDescent="0.15">
      <c r="Z6304" s="222" ph="1"/>
    </row>
    <row r="6305" spans="26:26" ht="21" x14ac:dyDescent="0.15">
      <c r="Z6305" s="222" ph="1"/>
    </row>
    <row r="6306" spans="26:26" ht="21" x14ac:dyDescent="0.15">
      <c r="Z6306" s="222" ph="1"/>
    </row>
    <row r="6307" spans="26:26" ht="21" x14ac:dyDescent="0.15">
      <c r="Z6307" s="222" ph="1"/>
    </row>
    <row r="6308" spans="26:26" ht="21" x14ac:dyDescent="0.15">
      <c r="Z6308" s="222" ph="1"/>
    </row>
    <row r="6309" spans="26:26" ht="21" x14ac:dyDescent="0.15">
      <c r="Z6309" s="222" ph="1"/>
    </row>
    <row r="6310" spans="26:26" ht="21" x14ac:dyDescent="0.15">
      <c r="Z6310" s="222" ph="1"/>
    </row>
    <row r="6311" spans="26:26" ht="21" x14ac:dyDescent="0.15">
      <c r="Z6311" s="222" ph="1"/>
    </row>
    <row r="6312" spans="26:26" ht="21" x14ac:dyDescent="0.15">
      <c r="Z6312" s="222" ph="1"/>
    </row>
    <row r="6313" spans="26:26" ht="21" x14ac:dyDescent="0.15">
      <c r="Z6313" s="222" ph="1"/>
    </row>
    <row r="6314" spans="26:26" ht="21" x14ac:dyDescent="0.15">
      <c r="Z6314" s="222" ph="1"/>
    </row>
    <row r="6315" spans="26:26" ht="21" x14ac:dyDescent="0.15">
      <c r="Z6315" s="222" ph="1"/>
    </row>
    <row r="6316" spans="26:26" ht="21" x14ac:dyDescent="0.15">
      <c r="Z6316" s="222" ph="1"/>
    </row>
    <row r="6317" spans="26:26" ht="21" x14ac:dyDescent="0.15">
      <c r="Z6317" s="222" ph="1"/>
    </row>
    <row r="6318" spans="26:26" ht="21" x14ac:dyDescent="0.15">
      <c r="Z6318" s="222" ph="1"/>
    </row>
    <row r="6319" spans="26:26" ht="21" x14ac:dyDescent="0.15">
      <c r="Z6319" s="222" ph="1"/>
    </row>
    <row r="6320" spans="26:26" ht="21" x14ac:dyDescent="0.15">
      <c r="Z6320" s="222" ph="1"/>
    </row>
    <row r="6321" spans="26:26" ht="21" x14ac:dyDescent="0.15">
      <c r="Z6321" s="222" ph="1"/>
    </row>
    <row r="6322" spans="26:26" ht="21" x14ac:dyDescent="0.15">
      <c r="Z6322" s="222" ph="1"/>
    </row>
    <row r="6323" spans="26:26" ht="21" x14ac:dyDescent="0.15">
      <c r="Z6323" s="222" ph="1"/>
    </row>
    <row r="6324" spans="26:26" ht="21" x14ac:dyDescent="0.15">
      <c r="Z6324" s="222" ph="1"/>
    </row>
    <row r="6325" spans="26:26" ht="21" x14ac:dyDescent="0.15">
      <c r="Z6325" s="222" ph="1"/>
    </row>
    <row r="6326" spans="26:26" ht="21" x14ac:dyDescent="0.15">
      <c r="Z6326" s="222" ph="1"/>
    </row>
    <row r="6327" spans="26:26" ht="21" x14ac:dyDescent="0.15">
      <c r="Z6327" s="222" ph="1"/>
    </row>
    <row r="6328" spans="26:26" ht="21" x14ac:dyDescent="0.15">
      <c r="Z6328" s="222" ph="1"/>
    </row>
    <row r="6329" spans="26:26" ht="21" x14ac:dyDescent="0.15">
      <c r="Z6329" s="222" ph="1"/>
    </row>
    <row r="6330" spans="26:26" ht="21" x14ac:dyDescent="0.15">
      <c r="Z6330" s="222" ph="1"/>
    </row>
    <row r="6331" spans="26:26" ht="21" x14ac:dyDescent="0.15">
      <c r="Z6331" s="222" ph="1"/>
    </row>
    <row r="6332" spans="26:26" ht="21" x14ac:dyDescent="0.15">
      <c r="Z6332" s="222" ph="1"/>
    </row>
    <row r="6333" spans="26:26" ht="21" x14ac:dyDescent="0.15">
      <c r="Z6333" s="222" ph="1"/>
    </row>
    <row r="6334" spans="26:26" ht="21" x14ac:dyDescent="0.15">
      <c r="Z6334" s="222" ph="1"/>
    </row>
    <row r="6335" spans="26:26" ht="21" x14ac:dyDescent="0.15">
      <c r="Z6335" s="222" ph="1"/>
    </row>
    <row r="6336" spans="26:26" ht="21" x14ac:dyDescent="0.15">
      <c r="Z6336" s="222" ph="1"/>
    </row>
    <row r="6337" spans="26:26" ht="21" x14ac:dyDescent="0.15">
      <c r="Z6337" s="222" ph="1"/>
    </row>
    <row r="6338" spans="26:26" ht="21" x14ac:dyDescent="0.15">
      <c r="Z6338" s="222" ph="1"/>
    </row>
    <row r="6339" spans="26:26" ht="21" x14ac:dyDescent="0.15">
      <c r="Z6339" s="222" ph="1"/>
    </row>
    <row r="6340" spans="26:26" ht="21" x14ac:dyDescent="0.15">
      <c r="Z6340" s="222" ph="1"/>
    </row>
    <row r="6341" spans="26:26" ht="21" x14ac:dyDescent="0.15">
      <c r="Z6341" s="222" ph="1"/>
    </row>
    <row r="6342" spans="26:26" ht="21" x14ac:dyDescent="0.15">
      <c r="Z6342" s="222" ph="1"/>
    </row>
    <row r="6343" spans="26:26" ht="21" x14ac:dyDescent="0.15">
      <c r="Z6343" s="222" ph="1"/>
    </row>
    <row r="6344" spans="26:26" ht="21" x14ac:dyDescent="0.15">
      <c r="Z6344" s="222" ph="1"/>
    </row>
    <row r="6345" spans="26:26" ht="21" x14ac:dyDescent="0.15">
      <c r="Z6345" s="222" ph="1"/>
    </row>
    <row r="6346" spans="26:26" ht="21" x14ac:dyDescent="0.15">
      <c r="Z6346" s="222" ph="1"/>
    </row>
    <row r="6347" spans="26:26" ht="21" x14ac:dyDescent="0.15">
      <c r="Z6347" s="222" ph="1"/>
    </row>
    <row r="6348" spans="26:26" ht="21" x14ac:dyDescent="0.15">
      <c r="Z6348" s="222" ph="1"/>
    </row>
    <row r="6349" spans="26:26" ht="21" x14ac:dyDescent="0.15">
      <c r="Z6349" s="222" ph="1"/>
    </row>
    <row r="6350" spans="26:26" ht="21" x14ac:dyDescent="0.15">
      <c r="Z6350" s="222" ph="1"/>
    </row>
    <row r="6351" spans="26:26" ht="21" x14ac:dyDescent="0.15">
      <c r="Z6351" s="222" ph="1"/>
    </row>
    <row r="6352" spans="26:26" ht="21" x14ac:dyDescent="0.15">
      <c r="Z6352" s="222" ph="1"/>
    </row>
    <row r="6353" spans="26:26" ht="21" x14ac:dyDescent="0.15">
      <c r="Z6353" s="222" ph="1"/>
    </row>
    <row r="6354" spans="26:26" ht="21" x14ac:dyDescent="0.15">
      <c r="Z6354" s="222" ph="1"/>
    </row>
    <row r="6355" spans="26:26" ht="21" x14ac:dyDescent="0.15">
      <c r="Z6355" s="222" ph="1"/>
    </row>
    <row r="6356" spans="26:26" ht="21" x14ac:dyDescent="0.15">
      <c r="Z6356" s="222" ph="1"/>
    </row>
    <row r="6357" spans="26:26" ht="21" x14ac:dyDescent="0.15">
      <c r="Z6357" s="222" ph="1"/>
    </row>
    <row r="6358" spans="26:26" ht="21" x14ac:dyDescent="0.15">
      <c r="Z6358" s="222" ph="1"/>
    </row>
    <row r="6359" spans="26:26" ht="21" x14ac:dyDescent="0.15">
      <c r="Z6359" s="222" ph="1"/>
    </row>
    <row r="6360" spans="26:26" ht="21" x14ac:dyDescent="0.15">
      <c r="Z6360" s="222" ph="1"/>
    </row>
    <row r="6361" spans="26:26" ht="21" x14ac:dyDescent="0.15">
      <c r="Z6361" s="222" ph="1"/>
    </row>
    <row r="6362" spans="26:26" ht="21" x14ac:dyDescent="0.15">
      <c r="Z6362" s="222" ph="1"/>
    </row>
    <row r="6363" spans="26:26" ht="21" x14ac:dyDescent="0.15">
      <c r="Z6363" s="222" ph="1"/>
    </row>
    <row r="6364" spans="26:26" ht="21" x14ac:dyDescent="0.15">
      <c r="Z6364" s="222" ph="1"/>
    </row>
    <row r="6365" spans="26:26" ht="21" x14ac:dyDescent="0.15">
      <c r="Z6365" s="222" ph="1"/>
    </row>
    <row r="6366" spans="26:26" ht="21" x14ac:dyDescent="0.15">
      <c r="Z6366" s="222" ph="1"/>
    </row>
    <row r="6367" spans="26:26" ht="21" x14ac:dyDescent="0.15">
      <c r="Z6367" s="222" ph="1"/>
    </row>
    <row r="6368" spans="26:26" ht="21" x14ac:dyDescent="0.15">
      <c r="Z6368" s="222" ph="1"/>
    </row>
    <row r="6369" spans="26:26" ht="21" x14ac:dyDescent="0.15">
      <c r="Z6369" s="222" ph="1"/>
    </row>
    <row r="6370" spans="26:26" ht="21" x14ac:dyDescent="0.15">
      <c r="Z6370" s="222" ph="1"/>
    </row>
    <row r="6371" spans="26:26" ht="21" x14ac:dyDescent="0.15">
      <c r="Z6371" s="222" ph="1"/>
    </row>
    <row r="6372" spans="26:26" ht="21" x14ac:dyDescent="0.15">
      <c r="Z6372" s="222" ph="1"/>
    </row>
    <row r="6373" spans="26:26" ht="21" x14ac:dyDescent="0.15">
      <c r="Z6373" s="222" ph="1"/>
    </row>
    <row r="6374" spans="26:26" ht="21" x14ac:dyDescent="0.15">
      <c r="Z6374" s="222" ph="1"/>
    </row>
    <row r="6375" spans="26:26" ht="21" x14ac:dyDescent="0.15">
      <c r="Z6375" s="222" ph="1"/>
    </row>
    <row r="6376" spans="26:26" ht="21" x14ac:dyDescent="0.15">
      <c r="Z6376" s="222" ph="1"/>
    </row>
    <row r="6377" spans="26:26" ht="21" x14ac:dyDescent="0.15">
      <c r="Z6377" s="222" ph="1"/>
    </row>
    <row r="6378" spans="26:26" ht="21" x14ac:dyDescent="0.15">
      <c r="Z6378" s="222" ph="1"/>
    </row>
    <row r="6379" spans="26:26" ht="21" x14ac:dyDescent="0.15">
      <c r="Z6379" s="222" ph="1"/>
    </row>
    <row r="6380" spans="26:26" ht="21" x14ac:dyDescent="0.15">
      <c r="Z6380" s="222" ph="1"/>
    </row>
    <row r="6381" spans="26:26" ht="21" x14ac:dyDescent="0.15">
      <c r="Z6381" s="222" ph="1"/>
    </row>
    <row r="6382" spans="26:26" ht="21" x14ac:dyDescent="0.15">
      <c r="Z6382" s="222" ph="1"/>
    </row>
    <row r="6383" spans="26:26" ht="21" x14ac:dyDescent="0.15">
      <c r="Z6383" s="222" ph="1"/>
    </row>
    <row r="6384" spans="26:26" ht="21" x14ac:dyDescent="0.15">
      <c r="Z6384" s="222" ph="1"/>
    </row>
    <row r="6385" spans="26:26" ht="21" x14ac:dyDescent="0.15">
      <c r="Z6385" s="222" ph="1"/>
    </row>
    <row r="6386" spans="26:26" ht="21" x14ac:dyDescent="0.15">
      <c r="Z6386" s="222" ph="1"/>
    </row>
    <row r="6387" spans="26:26" ht="21" x14ac:dyDescent="0.15">
      <c r="Z6387" s="222" ph="1"/>
    </row>
    <row r="6388" spans="26:26" ht="21" x14ac:dyDescent="0.15">
      <c r="Z6388" s="222" ph="1"/>
    </row>
    <row r="6389" spans="26:26" ht="21" x14ac:dyDescent="0.15">
      <c r="Z6389" s="222" ph="1"/>
    </row>
    <row r="6390" spans="26:26" ht="21" x14ac:dyDescent="0.15">
      <c r="Z6390" s="222" ph="1"/>
    </row>
    <row r="6391" spans="26:26" ht="21" x14ac:dyDescent="0.15">
      <c r="Z6391" s="222" ph="1"/>
    </row>
    <row r="6392" spans="26:26" ht="21" x14ac:dyDescent="0.15">
      <c r="Z6392" s="222" ph="1"/>
    </row>
    <row r="6393" spans="26:26" ht="21" x14ac:dyDescent="0.15">
      <c r="Z6393" s="222" ph="1"/>
    </row>
    <row r="6394" spans="26:26" ht="21" x14ac:dyDescent="0.15">
      <c r="Z6394" s="222" ph="1"/>
    </row>
    <row r="6395" spans="26:26" ht="21" x14ac:dyDescent="0.15">
      <c r="Z6395" s="222" ph="1"/>
    </row>
    <row r="6396" spans="26:26" ht="21" x14ac:dyDescent="0.15">
      <c r="Z6396" s="222" ph="1"/>
    </row>
    <row r="6397" spans="26:26" ht="21" x14ac:dyDescent="0.15">
      <c r="Z6397" s="222" ph="1"/>
    </row>
    <row r="6398" spans="26:26" ht="21" x14ac:dyDescent="0.15">
      <c r="Z6398" s="222" ph="1"/>
    </row>
    <row r="6399" spans="26:26" ht="21" x14ac:dyDescent="0.15">
      <c r="Z6399" s="222" ph="1"/>
    </row>
    <row r="6400" spans="26:26" ht="21" x14ac:dyDescent="0.15">
      <c r="Z6400" s="222" ph="1"/>
    </row>
    <row r="6401" spans="26:26" ht="21" x14ac:dyDescent="0.15">
      <c r="Z6401" s="222" ph="1"/>
    </row>
    <row r="6402" spans="26:26" ht="21" x14ac:dyDescent="0.15">
      <c r="Z6402" s="222" ph="1"/>
    </row>
    <row r="6403" spans="26:26" ht="21" x14ac:dyDescent="0.15">
      <c r="Z6403" s="222" ph="1"/>
    </row>
    <row r="6404" spans="26:26" ht="21" x14ac:dyDescent="0.15">
      <c r="Z6404" s="222" ph="1"/>
    </row>
    <row r="6405" spans="26:26" ht="21" x14ac:dyDescent="0.15">
      <c r="Z6405" s="222" ph="1"/>
    </row>
    <row r="6406" spans="26:26" ht="21" x14ac:dyDescent="0.15">
      <c r="Z6406" s="222" ph="1"/>
    </row>
    <row r="6407" spans="26:26" ht="21" x14ac:dyDescent="0.15">
      <c r="Z6407" s="222" ph="1"/>
    </row>
    <row r="6408" spans="26:26" ht="21" x14ac:dyDescent="0.15">
      <c r="Z6408" s="222" ph="1"/>
    </row>
    <row r="6409" spans="26:26" ht="21" x14ac:dyDescent="0.15">
      <c r="Z6409" s="222" ph="1"/>
    </row>
    <row r="6410" spans="26:26" ht="21" x14ac:dyDescent="0.15">
      <c r="Z6410" s="222" ph="1"/>
    </row>
    <row r="6411" spans="26:26" ht="21" x14ac:dyDescent="0.15">
      <c r="Z6411" s="222" ph="1"/>
    </row>
    <row r="6412" spans="26:26" ht="21" x14ac:dyDescent="0.15">
      <c r="Z6412" s="222" ph="1"/>
    </row>
    <row r="6413" spans="26:26" ht="21" x14ac:dyDescent="0.15">
      <c r="Z6413" s="222" ph="1"/>
    </row>
    <row r="6414" spans="26:26" ht="21" x14ac:dyDescent="0.15">
      <c r="Z6414" s="222" ph="1"/>
    </row>
    <row r="6415" spans="26:26" ht="21" x14ac:dyDescent="0.15">
      <c r="Z6415" s="222" ph="1"/>
    </row>
    <row r="6416" spans="26:26" ht="21" x14ac:dyDescent="0.15">
      <c r="Z6416" s="222" ph="1"/>
    </row>
    <row r="6417" spans="26:26" ht="21" x14ac:dyDescent="0.15">
      <c r="Z6417" s="222" ph="1"/>
    </row>
    <row r="6418" spans="26:26" ht="21" x14ac:dyDescent="0.15">
      <c r="Z6418" s="222" ph="1"/>
    </row>
    <row r="6419" spans="26:26" ht="21" x14ac:dyDescent="0.15">
      <c r="Z6419" s="222" ph="1"/>
    </row>
    <row r="6420" spans="26:26" ht="21" x14ac:dyDescent="0.15">
      <c r="Z6420" s="222" ph="1"/>
    </row>
    <row r="6421" spans="26:26" ht="21" x14ac:dyDescent="0.15">
      <c r="Z6421" s="222" ph="1"/>
    </row>
    <row r="6422" spans="26:26" ht="21" x14ac:dyDescent="0.15">
      <c r="Z6422" s="222" ph="1"/>
    </row>
    <row r="6423" spans="26:26" ht="21" x14ac:dyDescent="0.15">
      <c r="Z6423" s="222" ph="1"/>
    </row>
    <row r="6424" spans="26:26" ht="21" x14ac:dyDescent="0.15">
      <c r="Z6424" s="222" ph="1"/>
    </row>
    <row r="6425" spans="26:26" ht="21" x14ac:dyDescent="0.15">
      <c r="Z6425" s="222" ph="1"/>
    </row>
    <row r="6426" spans="26:26" ht="21" x14ac:dyDescent="0.15">
      <c r="Z6426" s="222" ph="1"/>
    </row>
    <row r="6427" spans="26:26" ht="21" x14ac:dyDescent="0.15">
      <c r="Z6427" s="222" ph="1"/>
    </row>
    <row r="6428" spans="26:26" ht="21" x14ac:dyDescent="0.15">
      <c r="Z6428" s="222" ph="1"/>
    </row>
    <row r="6429" spans="26:26" ht="21" x14ac:dyDescent="0.15">
      <c r="Z6429" s="222" ph="1"/>
    </row>
    <row r="6430" spans="26:26" ht="21" x14ac:dyDescent="0.15">
      <c r="Z6430" s="222" ph="1"/>
    </row>
    <row r="6431" spans="26:26" ht="21" x14ac:dyDescent="0.15">
      <c r="Z6431" s="222" ph="1"/>
    </row>
    <row r="6432" spans="26:26" ht="21" x14ac:dyDescent="0.15">
      <c r="Z6432" s="222" ph="1"/>
    </row>
    <row r="6433" spans="26:26" ht="21" x14ac:dyDescent="0.15">
      <c r="Z6433" s="222" ph="1"/>
    </row>
    <row r="6434" spans="26:26" ht="21" x14ac:dyDescent="0.15">
      <c r="Z6434" s="222" ph="1"/>
    </row>
    <row r="6435" spans="26:26" ht="21" x14ac:dyDescent="0.15">
      <c r="Z6435" s="222" ph="1"/>
    </row>
    <row r="6436" spans="26:26" ht="21" x14ac:dyDescent="0.15">
      <c r="Z6436" s="222" ph="1"/>
    </row>
    <row r="6437" spans="26:26" ht="21" x14ac:dyDescent="0.15">
      <c r="Z6437" s="222" ph="1"/>
    </row>
    <row r="6438" spans="26:26" ht="21" x14ac:dyDescent="0.15">
      <c r="Z6438" s="222" ph="1"/>
    </row>
    <row r="6439" spans="26:26" ht="21" x14ac:dyDescent="0.15">
      <c r="Z6439" s="222" ph="1"/>
    </row>
    <row r="6440" spans="26:26" ht="21" x14ac:dyDescent="0.15">
      <c r="Z6440" s="222" ph="1"/>
    </row>
    <row r="6441" spans="26:26" ht="21" x14ac:dyDescent="0.15">
      <c r="Z6441" s="222" ph="1"/>
    </row>
    <row r="6442" spans="26:26" ht="21" x14ac:dyDescent="0.15">
      <c r="Z6442" s="222" ph="1"/>
    </row>
    <row r="6443" spans="26:26" ht="21" x14ac:dyDescent="0.15">
      <c r="Z6443" s="222" ph="1"/>
    </row>
    <row r="6444" spans="26:26" ht="21" x14ac:dyDescent="0.15">
      <c r="Z6444" s="222" ph="1"/>
    </row>
  </sheetData>
  <sheetProtection password="AA88" sheet="1" objects="1" scenarios="1" selectLockedCells="1"/>
  <dataConsolidate/>
  <mergeCells count="227">
    <mergeCell ref="AH39:AK39"/>
    <mergeCell ref="AH38:AK38"/>
    <mergeCell ref="AH37:AK37"/>
    <mergeCell ref="AH36:AK36"/>
    <mergeCell ref="Z35:AK35"/>
    <mergeCell ref="AL35:AR36"/>
    <mergeCell ref="AL37:AR37"/>
    <mergeCell ref="AL39:AR39"/>
    <mergeCell ref="AL38:AR38"/>
    <mergeCell ref="AD39:AG39"/>
    <mergeCell ref="AD38:AG38"/>
    <mergeCell ref="B3:AR3"/>
    <mergeCell ref="C6:H6"/>
    <mergeCell ref="I6:P6"/>
    <mergeCell ref="C10:H10"/>
    <mergeCell ref="I10:P10"/>
    <mergeCell ref="Q10:AB10"/>
    <mergeCell ref="AC10:AH10"/>
    <mergeCell ref="AI10:AN10"/>
    <mergeCell ref="C11:H11"/>
    <mergeCell ref="I11:P11"/>
    <mergeCell ref="Q11:AB11"/>
    <mergeCell ref="AC11:AH11"/>
    <mergeCell ref="AI11:AN11"/>
    <mergeCell ref="C12:H12"/>
    <mergeCell ref="I12:P12"/>
    <mergeCell ref="Q12:AB12"/>
    <mergeCell ref="AC12:AH12"/>
    <mergeCell ref="AI12:AN12"/>
    <mergeCell ref="AC17:AE17"/>
    <mergeCell ref="AF17:AH17"/>
    <mergeCell ref="AI17:AJ17"/>
    <mergeCell ref="AK17:AM17"/>
    <mergeCell ref="AN17:AP17"/>
    <mergeCell ref="AQ17:AR17"/>
    <mergeCell ref="C13:H13"/>
    <mergeCell ref="I13:P13"/>
    <mergeCell ref="Q13:AB13"/>
    <mergeCell ref="AC13:AH13"/>
    <mergeCell ref="AI13:AN13"/>
    <mergeCell ref="C16:H17"/>
    <mergeCell ref="I16:P17"/>
    <mergeCell ref="Q16:AB17"/>
    <mergeCell ref="AC16:AJ16"/>
    <mergeCell ref="AK16:AR16"/>
    <mergeCell ref="AK18:AM18"/>
    <mergeCell ref="AN18:AP18"/>
    <mergeCell ref="AQ18:AR18"/>
    <mergeCell ref="C19:H19"/>
    <mergeCell ref="I19:P19"/>
    <mergeCell ref="Q19:AB19"/>
    <mergeCell ref="AC19:AE19"/>
    <mergeCell ref="AF19:AH19"/>
    <mergeCell ref="AI19:AJ19"/>
    <mergeCell ref="AK19:AM19"/>
    <mergeCell ref="C18:H18"/>
    <mergeCell ref="I18:P18"/>
    <mergeCell ref="Q18:AB18"/>
    <mergeCell ref="AC18:AE18"/>
    <mergeCell ref="AF18:AH18"/>
    <mergeCell ref="AI18:AJ18"/>
    <mergeCell ref="AN19:AP19"/>
    <mergeCell ref="AQ19:AR19"/>
    <mergeCell ref="AQ22:AR22"/>
    <mergeCell ref="C23:H23"/>
    <mergeCell ref="I23:N23"/>
    <mergeCell ref="O23:T23"/>
    <mergeCell ref="U23:V23"/>
    <mergeCell ref="W23:AB23"/>
    <mergeCell ref="AC23:AJ23"/>
    <mergeCell ref="AK23:AL23"/>
    <mergeCell ref="AM23:AN23"/>
    <mergeCell ref="AO23:AP23"/>
    <mergeCell ref="AQ23:AR23"/>
    <mergeCell ref="C22:H22"/>
    <mergeCell ref="I22:N22"/>
    <mergeCell ref="O22:T22"/>
    <mergeCell ref="U22:V22"/>
    <mergeCell ref="W22:AB22"/>
    <mergeCell ref="AC22:AJ22"/>
    <mergeCell ref="AK22:AL22"/>
    <mergeCell ref="AM22:AN22"/>
    <mergeCell ref="AO22:AP22"/>
    <mergeCell ref="AQ24:AR24"/>
    <mergeCell ref="C25:H25"/>
    <mergeCell ref="I25:N25"/>
    <mergeCell ref="O25:T25"/>
    <mergeCell ref="U25:V25"/>
    <mergeCell ref="W25:AB25"/>
    <mergeCell ref="AC25:AJ25"/>
    <mergeCell ref="AK25:AL25"/>
    <mergeCell ref="AM25:AN25"/>
    <mergeCell ref="AO25:AP25"/>
    <mergeCell ref="AQ25:AR25"/>
    <mergeCell ref="C24:H24"/>
    <mergeCell ref="I24:N24"/>
    <mergeCell ref="O24:T24"/>
    <mergeCell ref="U24:V24"/>
    <mergeCell ref="W24:AB24"/>
    <mergeCell ref="AC24:AJ24"/>
    <mergeCell ref="AK24:AL24"/>
    <mergeCell ref="AM24:AN24"/>
    <mergeCell ref="AO24:AP24"/>
    <mergeCell ref="C28:H28"/>
    <mergeCell ref="I28:N28"/>
    <mergeCell ref="O28:Y28"/>
    <mergeCell ref="Z28:AB28"/>
    <mergeCell ref="AC28:AE28"/>
    <mergeCell ref="AF28:AI28"/>
    <mergeCell ref="AJ28:AN28"/>
    <mergeCell ref="AO28:AR28"/>
    <mergeCell ref="AJ29:AN29"/>
    <mergeCell ref="AO29:AR29"/>
    <mergeCell ref="C30:H30"/>
    <mergeCell ref="I30:N30"/>
    <mergeCell ref="O30:Y30"/>
    <mergeCell ref="Z30:AB30"/>
    <mergeCell ref="AC30:AE30"/>
    <mergeCell ref="AF30:AI30"/>
    <mergeCell ref="AJ30:AN30"/>
    <mergeCell ref="AO30:AR30"/>
    <mergeCell ref="C29:H29"/>
    <mergeCell ref="I29:N29"/>
    <mergeCell ref="O29:Y29"/>
    <mergeCell ref="Z29:AB29"/>
    <mergeCell ref="AC29:AE29"/>
    <mergeCell ref="AF29:AI29"/>
    <mergeCell ref="AJ31:AN31"/>
    <mergeCell ref="AO31:AR31"/>
    <mergeCell ref="C32:AI32"/>
    <mergeCell ref="AJ32:AN32"/>
    <mergeCell ref="AO32:AR32"/>
    <mergeCell ref="C35:H37"/>
    <mergeCell ref="I35:N37"/>
    <mergeCell ref="O35:Y37"/>
    <mergeCell ref="C31:H31"/>
    <mergeCell ref="I31:N31"/>
    <mergeCell ref="O31:Y31"/>
    <mergeCell ref="Z31:AB31"/>
    <mergeCell ref="AC31:AE31"/>
    <mergeCell ref="AF31:AI31"/>
    <mergeCell ref="Z37:AC37"/>
    <mergeCell ref="Z36:AC36"/>
    <mergeCell ref="AD37:AG37"/>
    <mergeCell ref="AD36:AG36"/>
    <mergeCell ref="BV40:BW41"/>
    <mergeCell ref="BX40:BY41"/>
    <mergeCell ref="BZ40:CA41"/>
    <mergeCell ref="CB40:CC41"/>
    <mergeCell ref="CD40:CE41"/>
    <mergeCell ref="BV42:BW42"/>
    <mergeCell ref="BX42:BY42"/>
    <mergeCell ref="BZ42:CA42"/>
    <mergeCell ref="CB42:CC42"/>
    <mergeCell ref="CD42:CE42"/>
    <mergeCell ref="BX44:BY44"/>
    <mergeCell ref="BZ44:CA44"/>
    <mergeCell ref="CB44:CC44"/>
    <mergeCell ref="CD44:CE44"/>
    <mergeCell ref="C45:H45"/>
    <mergeCell ref="I45:N45"/>
    <mergeCell ref="O45:AB45"/>
    <mergeCell ref="AC45:AI45"/>
    <mergeCell ref="AJ45:AN45"/>
    <mergeCell ref="BV45:BW45"/>
    <mergeCell ref="C44:H44"/>
    <mergeCell ref="I44:N44"/>
    <mergeCell ref="O44:AB44"/>
    <mergeCell ref="AC44:AI44"/>
    <mergeCell ref="AJ44:AN44"/>
    <mergeCell ref="BV44:BW44"/>
    <mergeCell ref="BX45:BY45"/>
    <mergeCell ref="BZ45:CA45"/>
    <mergeCell ref="CB45:CC45"/>
    <mergeCell ref="CD45:CE45"/>
    <mergeCell ref="CD46:CE46"/>
    <mergeCell ref="C47:H47"/>
    <mergeCell ref="I47:N47"/>
    <mergeCell ref="O47:AB47"/>
    <mergeCell ref="AC47:AI47"/>
    <mergeCell ref="AJ47:AN47"/>
    <mergeCell ref="BV47:BW47"/>
    <mergeCell ref="BX47:BY47"/>
    <mergeCell ref="BZ47:CA47"/>
    <mergeCell ref="CB47:CC47"/>
    <mergeCell ref="CD47:CE47"/>
    <mergeCell ref="C46:H46"/>
    <mergeCell ref="I46:N46"/>
    <mergeCell ref="O46:AB46"/>
    <mergeCell ref="AC46:AI46"/>
    <mergeCell ref="AJ46:AN46"/>
    <mergeCell ref="BV46:BW46"/>
    <mergeCell ref="BX46:BY46"/>
    <mergeCell ref="BZ46:CA46"/>
    <mergeCell ref="CB46:CC46"/>
    <mergeCell ref="BV48:BW48"/>
    <mergeCell ref="BX48:BY48"/>
    <mergeCell ref="BZ48:CA48"/>
    <mergeCell ref="CB48:CC48"/>
    <mergeCell ref="CD48:CE48"/>
    <mergeCell ref="BV49:BW49"/>
    <mergeCell ref="BX49:BY49"/>
    <mergeCell ref="BZ49:CA49"/>
    <mergeCell ref="CB49:CC49"/>
    <mergeCell ref="CD49:CE49"/>
    <mergeCell ref="C53:N53"/>
    <mergeCell ref="O53:AD53"/>
    <mergeCell ref="AE53:AN53"/>
    <mergeCell ref="C54:N54"/>
    <mergeCell ref="O54:AD54"/>
    <mergeCell ref="AE54:AF54"/>
    <mergeCell ref="AG54:AI54"/>
    <mergeCell ref="AJ54:AK54"/>
    <mergeCell ref="AL54:AN54"/>
    <mergeCell ref="C50:N50"/>
    <mergeCell ref="O50:P50"/>
    <mergeCell ref="Q50:U50"/>
    <mergeCell ref="V50:W50"/>
    <mergeCell ref="X50:AB50"/>
    <mergeCell ref="C39:H39"/>
    <mergeCell ref="I39:N39"/>
    <mergeCell ref="O39:Y39"/>
    <mergeCell ref="C38:H38"/>
    <mergeCell ref="I38:N38"/>
    <mergeCell ref="O38:Y38"/>
    <mergeCell ref="Z39:AC39"/>
    <mergeCell ref="Z38:AC38"/>
  </mergeCells>
  <phoneticPr fontId="7"/>
  <conditionalFormatting sqref="I11:AN11">
    <cfRule type="expression" dxfId="127" priority="101">
      <formula>$C$11=""</formula>
    </cfRule>
  </conditionalFormatting>
  <conditionalFormatting sqref="I11">
    <cfRule type="expression" dxfId="126" priority="105">
      <formula>$I$11=""</formula>
    </cfRule>
  </conditionalFormatting>
  <conditionalFormatting sqref="Q11:AB11">
    <cfRule type="expression" dxfId="125" priority="104">
      <formula>$Q$11=""</formula>
    </cfRule>
  </conditionalFormatting>
  <conditionalFormatting sqref="AC11:AH11">
    <cfRule type="expression" dxfId="124" priority="103">
      <formula>$AC$11=""</formula>
    </cfRule>
  </conditionalFormatting>
  <conditionalFormatting sqref="AI11:AN11">
    <cfRule type="expression" dxfId="123" priority="102">
      <formula>$AI$11=""</formula>
    </cfRule>
  </conditionalFormatting>
  <conditionalFormatting sqref="I12:P12">
    <cfRule type="expression" dxfId="122" priority="100">
      <formula>$I$12=""</formula>
    </cfRule>
  </conditionalFormatting>
  <conditionalFormatting sqref="Q12:AB12">
    <cfRule type="expression" dxfId="121" priority="99">
      <formula>$Q$12=""</formula>
    </cfRule>
  </conditionalFormatting>
  <conditionalFormatting sqref="AC12:AH12">
    <cfRule type="expression" dxfId="120" priority="98">
      <formula>$AC$12=""</formula>
    </cfRule>
  </conditionalFormatting>
  <conditionalFormatting sqref="AI12:AN12">
    <cfRule type="expression" dxfId="119" priority="97">
      <formula>AI12=""</formula>
    </cfRule>
  </conditionalFormatting>
  <conditionalFormatting sqref="AI13:AN13">
    <cfRule type="expression" dxfId="118" priority="96">
      <formula>AI13=""</formula>
    </cfRule>
  </conditionalFormatting>
  <conditionalFormatting sqref="I13:P13">
    <cfRule type="expression" dxfId="117" priority="95">
      <formula>$I$13=""</formula>
    </cfRule>
  </conditionalFormatting>
  <conditionalFormatting sqref="Q13:AB13">
    <cfRule type="expression" dxfId="116" priority="94">
      <formula>$Q$13=""</formula>
    </cfRule>
  </conditionalFormatting>
  <conditionalFormatting sqref="AC13:AH13">
    <cfRule type="expression" dxfId="115" priority="93">
      <formula>$AC$13=""</formula>
    </cfRule>
  </conditionalFormatting>
  <conditionalFormatting sqref="I12:AN12">
    <cfRule type="expression" dxfId="114" priority="92">
      <formula>$C$12=""</formula>
    </cfRule>
  </conditionalFormatting>
  <conditionalFormatting sqref="I13:AN13">
    <cfRule type="expression" dxfId="113" priority="91">
      <formula>$C$13=""</formula>
    </cfRule>
  </conditionalFormatting>
  <conditionalFormatting sqref="I23:N23">
    <cfRule type="expression" dxfId="112" priority="90">
      <formula>AND(C23&lt;&gt;"",I23="")</formula>
    </cfRule>
  </conditionalFormatting>
  <conditionalFormatting sqref="O23:T23">
    <cfRule type="expression" dxfId="111" priority="89">
      <formula>AND(C23&lt;&gt;"",O23="")</formula>
    </cfRule>
  </conditionalFormatting>
  <conditionalFormatting sqref="U23:V23">
    <cfRule type="expression" dxfId="110" priority="88">
      <formula>AND(C23&lt;&gt;"",U23="")</formula>
    </cfRule>
  </conditionalFormatting>
  <conditionalFormatting sqref="W23:AB23">
    <cfRule type="expression" dxfId="109" priority="87">
      <formula>AND(C23&lt;&gt;"",W23="")</formula>
    </cfRule>
  </conditionalFormatting>
  <conditionalFormatting sqref="AC23:AJ23">
    <cfRule type="expression" dxfId="108" priority="86">
      <formula>AND(C23&lt;&gt;"",AC23="")</formula>
    </cfRule>
  </conditionalFormatting>
  <conditionalFormatting sqref="I24:N25">
    <cfRule type="expression" dxfId="107" priority="85">
      <formula>AND(C24&lt;&gt;"",I24="")</formula>
    </cfRule>
  </conditionalFormatting>
  <conditionalFormatting sqref="O24:T25">
    <cfRule type="expression" dxfId="106" priority="84">
      <formula>AND(C24&lt;&gt;"",O24="")</formula>
    </cfRule>
  </conditionalFormatting>
  <conditionalFormatting sqref="U24:V25">
    <cfRule type="expression" dxfId="105" priority="83">
      <formula>AND(C24&lt;&gt;"",U24="")</formula>
    </cfRule>
  </conditionalFormatting>
  <conditionalFormatting sqref="W24:AB25">
    <cfRule type="expression" dxfId="104" priority="82">
      <formula>AND(C24&lt;&gt;"",W24="")</formula>
    </cfRule>
  </conditionalFormatting>
  <conditionalFormatting sqref="AC24:AJ25">
    <cfRule type="expression" dxfId="103" priority="81">
      <formula>AND(C24&lt;&gt;"",AC24="")</formula>
    </cfRule>
  </conditionalFormatting>
  <conditionalFormatting sqref="C29:H29">
    <cfRule type="expression" dxfId="102" priority="80">
      <formula>$C$29=""</formula>
    </cfRule>
  </conditionalFormatting>
  <conditionalFormatting sqref="I29:N29">
    <cfRule type="expression" dxfId="101" priority="79">
      <formula>I29=""</formula>
    </cfRule>
  </conditionalFormatting>
  <conditionalFormatting sqref="O29:Y29">
    <cfRule type="expression" dxfId="100" priority="78">
      <formula>O29=""</formula>
    </cfRule>
  </conditionalFormatting>
  <conditionalFormatting sqref="AC29:AE29">
    <cfRule type="expression" dxfId="99" priority="77">
      <formula>AC29=""</formula>
    </cfRule>
  </conditionalFormatting>
  <conditionalFormatting sqref="AF29:AI29">
    <cfRule type="expression" dxfId="98" priority="76">
      <formula>AF29=""</formula>
    </cfRule>
  </conditionalFormatting>
  <conditionalFormatting sqref="AO29:AR29">
    <cfRule type="expression" dxfId="97" priority="75">
      <formula>AO29=""</formula>
    </cfRule>
  </conditionalFormatting>
  <conditionalFormatting sqref="I29:AR29">
    <cfRule type="expression" dxfId="96" priority="74">
      <formula>$C29=""</formula>
    </cfRule>
  </conditionalFormatting>
  <conditionalFormatting sqref="I30:N31">
    <cfRule type="expression" dxfId="95" priority="73">
      <formula>I30=""</formula>
    </cfRule>
  </conditionalFormatting>
  <conditionalFormatting sqref="O30:Y31">
    <cfRule type="expression" dxfId="94" priority="72">
      <formula>O30=""</formula>
    </cfRule>
  </conditionalFormatting>
  <conditionalFormatting sqref="AC30:AE31">
    <cfRule type="expression" dxfId="93" priority="71">
      <formula>AC30=""</formula>
    </cfRule>
  </conditionalFormatting>
  <conditionalFormatting sqref="AF30:AI31">
    <cfRule type="expression" dxfId="92" priority="70">
      <formula>AF30=""</formula>
    </cfRule>
  </conditionalFormatting>
  <conditionalFormatting sqref="AO30:AR31">
    <cfRule type="expression" dxfId="91" priority="69">
      <formula>AO30=""</formula>
    </cfRule>
  </conditionalFormatting>
  <conditionalFormatting sqref="I30:AR31">
    <cfRule type="expression" dxfId="90" priority="68">
      <formula>$C30=""</formula>
    </cfRule>
  </conditionalFormatting>
  <conditionalFormatting sqref="C38:H38">
    <cfRule type="expression" dxfId="89" priority="67">
      <formula>$C$38=""</formula>
    </cfRule>
  </conditionalFormatting>
  <conditionalFormatting sqref="I38:N38">
    <cfRule type="expression" dxfId="88" priority="66">
      <formula>I38=""</formula>
    </cfRule>
  </conditionalFormatting>
  <conditionalFormatting sqref="O38:Y38">
    <cfRule type="expression" dxfId="87" priority="65">
      <formula>O38=""</formula>
    </cfRule>
  </conditionalFormatting>
  <conditionalFormatting sqref="Z38">
    <cfRule type="expression" dxfId="86" priority="64">
      <formula>Z38=""</formula>
    </cfRule>
  </conditionalFormatting>
  <conditionalFormatting sqref="AD38:AD39">
    <cfRule type="expression" dxfId="85" priority="57">
      <formula>AND($C38&lt;&gt;"潜熱回収型ガス給湯機",$C38&lt;&gt;"潜熱回収型石油給湯機",$C38&lt;&gt;"ガスエンジン給湯機")</formula>
    </cfRule>
    <cfRule type="expression" dxfId="84" priority="62">
      <formula>AD38=""</formula>
    </cfRule>
  </conditionalFormatting>
  <conditionalFormatting sqref="AH38">
    <cfRule type="expression" dxfId="83" priority="60">
      <formula>AH38=""</formula>
    </cfRule>
  </conditionalFormatting>
  <conditionalFormatting sqref="I38:Y38">
    <cfRule type="expression" dxfId="82" priority="48">
      <formula>$C38=""</formula>
    </cfRule>
  </conditionalFormatting>
  <conditionalFormatting sqref="Z38">
    <cfRule type="expression" dxfId="81" priority="58">
      <formula>$C38&lt;&gt;"電気ヒートポンプ給湯機"</formula>
    </cfRule>
  </conditionalFormatting>
  <conditionalFormatting sqref="AH38">
    <cfRule type="expression" dxfId="80" priority="56">
      <formula>AND($C38&lt;&gt;"ヒートポンプ・ガス瞬間式併用型給湯機（ハイブリッド給湯機）")</formula>
    </cfRule>
  </conditionalFormatting>
  <conditionalFormatting sqref="I39:N39">
    <cfRule type="expression" dxfId="79" priority="55">
      <formula>I39=""</formula>
    </cfRule>
  </conditionalFormatting>
  <conditionalFormatting sqref="O39:Y39">
    <cfRule type="expression" dxfId="78" priority="54">
      <formula>O39=""</formula>
    </cfRule>
  </conditionalFormatting>
  <conditionalFormatting sqref="Z39">
    <cfRule type="expression" dxfId="77" priority="53">
      <formula>Z39=""</formula>
    </cfRule>
  </conditionalFormatting>
  <conditionalFormatting sqref="AH39">
    <cfRule type="expression" dxfId="76" priority="49">
      <formula>AH39=""</formula>
    </cfRule>
  </conditionalFormatting>
  <conditionalFormatting sqref="I39:Y39">
    <cfRule type="expression" dxfId="75" priority="2">
      <formula>$C39=""</formula>
    </cfRule>
  </conditionalFormatting>
  <conditionalFormatting sqref="Z39">
    <cfRule type="expression" dxfId="74" priority="47">
      <formula>$C39&lt;&gt;"電気ヒートポンプ給湯機"</formula>
    </cfRule>
  </conditionalFormatting>
  <conditionalFormatting sqref="AH39">
    <cfRule type="expression" dxfId="73" priority="45">
      <formula>AND($C39&lt;&gt;"ヒートポンプ・ガス瞬間式併用型給湯機（ハイブリッド給湯機）")</formula>
    </cfRule>
  </conditionalFormatting>
  <conditionalFormatting sqref="AE54:AF54 AJ54:AK54">
    <cfRule type="expression" dxfId="72" priority="39">
      <formula>$AE$54&amp;$AJ$54="■■"</formula>
    </cfRule>
    <cfRule type="expression" dxfId="71" priority="40">
      <formula>$AE$54&amp;$AJ$54="□□"</formula>
    </cfRule>
  </conditionalFormatting>
  <conditionalFormatting sqref="O50:P50 V50:W50">
    <cfRule type="expression" dxfId="70" priority="37">
      <formula>$O$50&amp;$V$50="■■"</formula>
    </cfRule>
    <cfRule type="expression" dxfId="69" priority="38">
      <formula>$O$50&amp;$V$50="□□"</formula>
    </cfRule>
  </conditionalFormatting>
  <conditionalFormatting sqref="O45:AB45">
    <cfRule type="expression" dxfId="68" priority="35">
      <formula>AND(O45="",$C45&lt;&gt;"")</formula>
    </cfRule>
  </conditionalFormatting>
  <conditionalFormatting sqref="AC45:AI45">
    <cfRule type="expression" dxfId="67" priority="34">
      <formula>AND($C45&lt;&gt;"",AC45="")</formula>
    </cfRule>
  </conditionalFormatting>
  <conditionalFormatting sqref="AJ45:AN45">
    <cfRule type="expression" dxfId="66" priority="33">
      <formula>AND($C45&lt;&gt;"",AJ45="")</formula>
    </cfRule>
  </conditionalFormatting>
  <conditionalFormatting sqref="I47 I45 I46">
    <cfRule type="expression" dxfId="65" priority="32">
      <formula>AND($C45&lt;&gt;"",I45="")</formula>
    </cfRule>
  </conditionalFormatting>
  <conditionalFormatting sqref="O47:AB47">
    <cfRule type="expression" dxfId="64" priority="31">
      <formula>AND(O47="",$C47&lt;&gt;"")</formula>
    </cfRule>
  </conditionalFormatting>
  <conditionalFormatting sqref="AC46:AI47">
    <cfRule type="expression" dxfId="63" priority="30">
      <formula>AND($C46&lt;&gt;"",AC46="")</formula>
    </cfRule>
  </conditionalFormatting>
  <conditionalFormatting sqref="AJ46:AN47">
    <cfRule type="expression" dxfId="62" priority="29">
      <formula>AND($C46&lt;&gt;"",AJ46="")</formula>
    </cfRule>
  </conditionalFormatting>
  <conditionalFormatting sqref="I6:P6">
    <cfRule type="expression" dxfId="61" priority="28">
      <formula>$I$6=""</formula>
    </cfRule>
  </conditionalFormatting>
  <conditionalFormatting sqref="O23:T23 W23:AR23">
    <cfRule type="expression" dxfId="60" priority="27">
      <formula>$U23="兼用"</formula>
    </cfRule>
  </conditionalFormatting>
  <conditionalFormatting sqref="O24:T24 W24:AR24">
    <cfRule type="expression" dxfId="59" priority="26">
      <formula>$U24="兼用"</formula>
    </cfRule>
  </conditionalFormatting>
  <conditionalFormatting sqref="O25:T25 W25:AR25">
    <cfRule type="expression" dxfId="58" priority="25">
      <formula>$U25="兼用"</formula>
    </cfRule>
  </conditionalFormatting>
  <conditionalFormatting sqref="I18:P18">
    <cfRule type="expression" dxfId="57" priority="24">
      <formula>AND($C18&lt;&gt;"",I18="")</formula>
    </cfRule>
  </conditionalFormatting>
  <conditionalFormatting sqref="Q18:AB18">
    <cfRule type="expression" dxfId="56" priority="23">
      <formula>AND($C18&lt;&gt;"",Q18="")</formula>
    </cfRule>
  </conditionalFormatting>
  <conditionalFormatting sqref="AC18:AE18">
    <cfRule type="expression" dxfId="55" priority="22">
      <formula>AND($C18&lt;&gt;"",AC18="")</formula>
    </cfRule>
  </conditionalFormatting>
  <conditionalFormatting sqref="AF18:AH18">
    <cfRule type="expression" dxfId="54" priority="21">
      <formula>AND($C18&lt;&gt;"",AF18="")</formula>
    </cfRule>
  </conditionalFormatting>
  <conditionalFormatting sqref="AI18:AJ18">
    <cfRule type="expression" dxfId="53" priority="20">
      <formula>AND($C18&lt;&gt;"",AI18="")</formula>
    </cfRule>
  </conditionalFormatting>
  <conditionalFormatting sqref="AK18:AM18">
    <cfRule type="expression" dxfId="52" priority="19">
      <formula>AND($C18&lt;&gt;"",AK18="")</formula>
    </cfRule>
  </conditionalFormatting>
  <conditionalFormatting sqref="AN18:AP18">
    <cfRule type="expression" dxfId="51" priority="18">
      <formula>AND($C18&lt;&gt;"",AN18="")</formula>
    </cfRule>
  </conditionalFormatting>
  <conditionalFormatting sqref="AQ18:AR18">
    <cfRule type="expression" dxfId="50" priority="17">
      <formula>AND($C18&lt;&gt;"",AQ18="")</formula>
    </cfRule>
  </conditionalFormatting>
  <conditionalFormatting sqref="I19:P19">
    <cfRule type="expression" dxfId="49" priority="15">
      <formula>AND($C19&lt;&gt;"",I19="")</formula>
    </cfRule>
  </conditionalFormatting>
  <conditionalFormatting sqref="Q19:AB19">
    <cfRule type="expression" dxfId="48" priority="14">
      <formula>AND($C19&lt;&gt;"",Q19="")</formula>
    </cfRule>
  </conditionalFormatting>
  <conditionalFormatting sqref="AC19:AE19">
    <cfRule type="expression" dxfId="47" priority="13">
      <formula>AND($C19&lt;&gt;"",AC19="")</formula>
    </cfRule>
  </conditionalFormatting>
  <conditionalFormatting sqref="AF19:AH19">
    <cfRule type="expression" dxfId="46" priority="12">
      <formula>AND($C19&lt;&gt;"",AF19="")</formula>
    </cfRule>
  </conditionalFormatting>
  <conditionalFormatting sqref="AI19:AJ19">
    <cfRule type="expression" dxfId="45" priority="11">
      <formula>AND($C19&lt;&gt;"",AI19="")</formula>
    </cfRule>
  </conditionalFormatting>
  <conditionalFormatting sqref="AK19:AM19">
    <cfRule type="expression" dxfId="44" priority="10">
      <formula>AND($C19&lt;&gt;"",AK19="")</formula>
    </cfRule>
  </conditionalFormatting>
  <conditionalFormatting sqref="AN19:AP19">
    <cfRule type="expression" dxfId="43" priority="9">
      <formula>AND($C19&lt;&gt;"",AN19="")</formula>
    </cfRule>
  </conditionalFormatting>
  <conditionalFormatting sqref="AQ19:AR19">
    <cfRule type="expression" dxfId="42" priority="8">
      <formula>AND($C19&lt;&gt;"",AQ19="")</formula>
    </cfRule>
  </conditionalFormatting>
  <conditionalFormatting sqref="BV40:CE42 BV44:CE49">
    <cfRule type="expression" dxfId="41" priority="107" stopIfTrue="1">
      <formula>AND($AJ$308&lt;&gt;2,$AH$33&lt;&gt;"■",$AH$34&lt;&gt;"■")</formula>
    </cfRule>
  </conditionalFormatting>
  <conditionalFormatting sqref="O46:AB46">
    <cfRule type="expression" dxfId="40" priority="5">
      <formula>AND(O46="",$C46&lt;&gt;"")</formula>
    </cfRule>
  </conditionalFormatting>
  <conditionalFormatting sqref="AL38:AR39">
    <cfRule type="expression" dxfId="39" priority="59">
      <formula>AND(C38="燃料電池",AL38="")</formula>
    </cfRule>
    <cfRule type="expression" dxfId="38" priority="1">
      <formula>C38&lt;&gt;"燃料電池"</formula>
    </cfRule>
  </conditionalFormatting>
  <dataValidations count="16">
    <dataValidation type="custom" imeMode="disabled" allowBlank="1" showInputMessage="1" showErrorMessage="1" error="整数で入力してください。" sqref="AI11:AI13 AJ45:AN47 AO29:AR31">
      <formula1>AI11-ROUNDDOWN(AI11,0)=0</formula1>
    </dataValidation>
    <dataValidation type="list" allowBlank="1" showInputMessage="1" showErrorMessage="1" sqref="C38:C39">
      <formula1>"電気ヒートポンプ給湯機,潜熱回収型ガス給湯機,潜熱回収型石油給湯機,ガスエンジン給湯機,ヒートポンプ・ガス瞬間式併用型給湯機（ハイブリッド給湯機）,燃料電池"</formula1>
    </dataValidation>
    <dataValidation type="list" allowBlank="1" showInputMessage="1" showErrorMessage="1" sqref="C29:C31">
      <formula1>"ダクト式第一種換気,ダクト式第二種換気,ダクト式第三種換気,壁付け式第一種換気,壁付け式第二種換気,壁付け式第三種換気"</formula1>
    </dataValidation>
    <dataValidation type="list" allowBlank="1" showInputMessage="1" showErrorMessage="1" sqref="C18:H19 C23:C25">
      <formula1>"主たる　居室,全ての　居室"</formula1>
    </dataValidation>
    <dataValidation type="list" allowBlank="1" showInputMessage="1" showErrorMessage="1" sqref="AC11:AC13">
      <formula1>"い,ろ,は"</formula1>
    </dataValidation>
    <dataValidation type="list" allowBlank="1" showInputMessage="1" showErrorMessage="1" sqref="C11:H13">
      <formula1>"主たる　居室,その他　居室"</formula1>
    </dataValidation>
    <dataValidation type="list" allowBlank="1" showInputMessage="1" showErrorMessage="1" sqref="I23:N25">
      <formula1>"パネルラジエーター,温水式床暖房,ファンコンベクター,ルームエアコンディショナー付温水床暖房機,その他"</formula1>
    </dataValidation>
    <dataValidation type="list" allowBlank="1" showInputMessage="1" showErrorMessage="1" sqref="U23:V25">
      <formula1>"専用,兼用"</formula1>
    </dataValidation>
    <dataValidation type="list" allowBlank="1" showInputMessage="1" sqref="AC45:AI47">
      <formula1>"-,調光,人感センサー"</formula1>
    </dataValidation>
    <dataValidation imeMode="off" allowBlank="1" showInputMessage="1" showErrorMessage="1" sqref="O54:AD54 Q18:AB19 Q11:AB13 AC23:AJ25 O29:Y31 O38:Y39 O45:AB47"/>
    <dataValidation type="list" allowBlank="1" showInputMessage="1" showErrorMessage="1" sqref="C45:H47">
      <formula1>"主たる　居室,その他　居室,非居室"</formula1>
    </dataValidation>
    <dataValidation type="list" allowBlank="1" showInputMessage="1" showErrorMessage="1" sqref="AL38:AR39">
      <formula1>"PEFC(固体高分子形),SOFC(固体酸化物形)"</formula1>
    </dataValidation>
    <dataValidation type="list" allowBlank="1" showInputMessage="1" showErrorMessage="1" sqref="AJ54 V50 O50 AE54">
      <formula1>"□,■"</formula1>
    </dataValidation>
    <dataValidation imeMode="hiragana" allowBlank="1" showInputMessage="1" showErrorMessage="1" sqref="I38:I39 I45:I47 I18:I19 W23:W25 I29:I31 I11:I13 C54"/>
    <dataValidation imeMode="disabled" allowBlank="1" showInputMessage="1" showErrorMessage="1" sqref="AH38:AH39 AF29:AN31 AK23:AR25 AC29:AC31 Z29:Z31 AC18:AF19 Z38:Z39 AK18:AN19 AD38:AD39"/>
    <dataValidation type="list" allowBlank="1" showInputMessage="1" showErrorMessage="1" sqref="O23:T25">
      <formula1>"電気ヒートポンプ熱源機,電気ヒートポンプ給湯機,潜熱回収型ガス給湯機,潜熱回収型石油給湯機,ガスエンジン給湯機,ヒートポンプ・ガス瞬間式併用型給湯機（ハイブリッド給湯機）,燃料電池"</formula1>
    </dataValidation>
  </dataValidations>
  <printOptions horizontalCentered="1"/>
  <pageMargins left="0.23622047244094491" right="0.23622047244094491" top="0.74803149606299213" bottom="0.74803149606299213" header="0.31496062992125984" footer="0.31496062992125984"/>
  <pageSetup paperSize="9" scale="72" fitToHeight="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date1!$T$2:$T$27</xm:f>
          </x14:formula1>
          <xm:sqref>I6:P6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62"/>
  <sheetViews>
    <sheetView showGridLines="0" view="pageBreakPreview" zoomScaleNormal="90" zoomScaleSheetLayoutView="100" workbookViewId="0"/>
  </sheetViews>
  <sheetFormatPr defaultColWidth="2.875" defaultRowHeight="16.5" customHeight="1" x14ac:dyDescent="0.15"/>
  <cols>
    <col min="1" max="1" width="5.625" style="281" customWidth="1"/>
    <col min="2" max="2" width="2.875" style="281" customWidth="1"/>
    <col min="3" max="16384" width="2.875" style="281"/>
  </cols>
  <sheetData>
    <row r="1" spans="2:36" ht="22.5" customHeight="1" x14ac:dyDescent="0.15">
      <c r="B1" s="46" t="s">
        <v>289</v>
      </c>
    </row>
    <row r="2" spans="2:36" ht="16.5" customHeight="1" x14ac:dyDescent="0.15">
      <c r="B2" s="517" t="s">
        <v>520</v>
      </c>
    </row>
    <row r="3" spans="2:36" ht="16.5" customHeight="1" x14ac:dyDescent="0.15">
      <c r="B3" s="1060" t="s">
        <v>755</v>
      </c>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row>
    <row r="4" spans="2:36" ht="16.5" customHeight="1" x14ac:dyDescent="0.15">
      <c r="B4" s="218"/>
      <c r="C4" s="218"/>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row>
    <row r="5" spans="2:36" ht="16.5" customHeight="1" x14ac:dyDescent="0.15">
      <c r="B5" s="1716" t="s">
        <v>747</v>
      </c>
      <c r="C5" s="1716"/>
      <c r="D5" s="1716"/>
      <c r="E5" s="1716"/>
      <c r="F5" s="1716"/>
      <c r="G5" s="1716"/>
      <c r="H5" s="1716"/>
      <c r="I5" s="1716"/>
      <c r="J5" s="1716"/>
      <c r="K5" s="1716"/>
      <c r="L5" s="1716"/>
      <c r="M5" s="1716"/>
      <c r="N5" s="1716"/>
      <c r="O5" s="1716"/>
      <c r="P5" s="1716"/>
      <c r="Q5" s="1716"/>
      <c r="R5" s="1716"/>
      <c r="S5" s="1716"/>
      <c r="T5" s="1716"/>
      <c r="U5" s="1716"/>
      <c r="V5" s="1716"/>
      <c r="W5" s="1716"/>
      <c r="X5" s="1716"/>
      <c r="Y5" s="1716"/>
      <c r="Z5" s="1716"/>
      <c r="AA5" s="1716"/>
      <c r="AB5" s="1716"/>
      <c r="AC5" s="1716"/>
      <c r="AD5" s="1716"/>
      <c r="AE5" s="1716"/>
      <c r="AF5" s="1716"/>
      <c r="AG5" s="1716"/>
      <c r="AH5" s="1716"/>
      <c r="AI5" s="1716"/>
      <c r="AJ5" s="1716"/>
    </row>
    <row r="7" spans="2:36" ht="16.5" customHeight="1" x14ac:dyDescent="0.15">
      <c r="C7" s="713"/>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4"/>
      <c r="AE7" s="714"/>
      <c r="AF7" s="714"/>
      <c r="AG7" s="714"/>
      <c r="AH7" s="714"/>
      <c r="AI7" s="715"/>
    </row>
    <row r="8" spans="2:36" ht="16.5" customHeight="1" x14ac:dyDescent="0.15">
      <c r="C8" s="716"/>
      <c r="D8" s="708"/>
      <c r="E8" s="708"/>
      <c r="F8" s="711"/>
      <c r="G8" s="711"/>
      <c r="H8" s="711"/>
      <c r="I8" s="711"/>
      <c r="J8" s="711"/>
      <c r="K8" s="711"/>
      <c r="L8" s="711"/>
      <c r="M8" s="711"/>
      <c r="N8" s="709"/>
      <c r="O8" s="709"/>
      <c r="P8" s="709"/>
      <c r="Q8" s="709"/>
      <c r="R8" s="709"/>
      <c r="S8" s="709"/>
      <c r="T8" s="709"/>
      <c r="U8" s="709"/>
      <c r="V8" s="709"/>
      <c r="W8" s="709"/>
      <c r="X8" s="709"/>
      <c r="Y8" s="709"/>
      <c r="Z8" s="709"/>
      <c r="AA8" s="709"/>
      <c r="AB8" s="709"/>
      <c r="AC8" s="709"/>
      <c r="AD8" s="709"/>
      <c r="AE8" s="709"/>
      <c r="AF8" s="709"/>
      <c r="AG8" s="709"/>
      <c r="AH8" s="709"/>
      <c r="AI8" s="717"/>
    </row>
    <row r="9" spans="2:36" ht="16.5" customHeight="1" x14ac:dyDescent="0.15">
      <c r="C9" s="716"/>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17"/>
    </row>
    <row r="10" spans="2:36" ht="16.5" customHeight="1" x14ac:dyDescent="0.15">
      <c r="C10" s="716"/>
      <c r="D10" s="709"/>
      <c r="E10" s="711"/>
      <c r="F10" s="711"/>
      <c r="G10" s="711"/>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17"/>
    </row>
    <row r="11" spans="2:36" ht="16.5" customHeight="1" x14ac:dyDescent="0.15">
      <c r="C11" s="716"/>
      <c r="D11" s="709"/>
      <c r="E11" s="711"/>
      <c r="F11" s="711"/>
      <c r="G11" s="711"/>
      <c r="H11" s="709"/>
      <c r="I11" s="709"/>
      <c r="J11" s="709"/>
      <c r="K11" s="709"/>
      <c r="L11" s="709"/>
      <c r="M11" s="709"/>
      <c r="N11" s="709"/>
      <c r="O11" s="709"/>
      <c r="P11" s="709"/>
      <c r="Q11" s="709"/>
      <c r="R11" s="709"/>
      <c r="S11" s="709"/>
      <c r="T11" s="709"/>
      <c r="U11" s="709"/>
      <c r="V11" s="709"/>
      <c r="W11" s="709"/>
      <c r="X11" s="709"/>
      <c r="Y11" s="709"/>
      <c r="Z11" s="709"/>
      <c r="AA11" s="709"/>
      <c r="AB11" s="709"/>
      <c r="AC11" s="709"/>
      <c r="AD11" s="709"/>
      <c r="AE11" s="709"/>
      <c r="AF11" s="709"/>
      <c r="AG11" s="709"/>
      <c r="AH11" s="709"/>
      <c r="AI11" s="717"/>
    </row>
    <row r="12" spans="2:36" ht="16.5" customHeight="1" x14ac:dyDescent="0.15">
      <c r="C12" s="716"/>
      <c r="D12" s="709"/>
      <c r="E12" s="709"/>
      <c r="F12" s="709"/>
      <c r="G12" s="709"/>
      <c r="H12" s="709"/>
      <c r="I12" s="709"/>
      <c r="J12" s="709"/>
      <c r="K12" s="709"/>
      <c r="L12" s="709"/>
      <c r="M12" s="709"/>
      <c r="N12" s="709"/>
      <c r="O12" s="709"/>
      <c r="P12" s="709"/>
      <c r="Q12" s="709"/>
      <c r="R12" s="709"/>
      <c r="S12" s="709"/>
      <c r="T12" s="709"/>
      <c r="U12" s="709"/>
      <c r="V12" s="709"/>
      <c r="W12" s="709"/>
      <c r="X12" s="709"/>
      <c r="Y12" s="709"/>
      <c r="Z12" s="709"/>
      <c r="AA12" s="709"/>
      <c r="AB12" s="709"/>
      <c r="AC12" s="709"/>
      <c r="AD12" s="709"/>
      <c r="AE12" s="709"/>
      <c r="AF12" s="709"/>
      <c r="AG12" s="709"/>
      <c r="AH12" s="709"/>
      <c r="AI12" s="717"/>
    </row>
    <row r="13" spans="2:36" ht="16.5" customHeight="1" x14ac:dyDescent="0.15">
      <c r="C13" s="716"/>
      <c r="D13" s="709"/>
      <c r="E13" s="709"/>
      <c r="F13" s="709"/>
      <c r="G13" s="709"/>
      <c r="H13" s="710"/>
      <c r="I13" s="711"/>
      <c r="J13" s="711"/>
      <c r="K13" s="711"/>
      <c r="L13" s="709"/>
      <c r="M13" s="709"/>
      <c r="N13" s="709"/>
      <c r="O13" s="710"/>
      <c r="P13" s="711"/>
      <c r="Q13" s="711"/>
      <c r="R13" s="711"/>
      <c r="S13" s="709"/>
      <c r="T13" s="709"/>
      <c r="U13" s="710"/>
      <c r="V13" s="711"/>
      <c r="W13" s="711"/>
      <c r="X13" s="711"/>
      <c r="Y13" s="709"/>
      <c r="Z13" s="709"/>
      <c r="AA13" s="710"/>
      <c r="AB13" s="711"/>
      <c r="AC13" s="711"/>
      <c r="AD13" s="711"/>
      <c r="AE13" s="709"/>
      <c r="AF13" s="709"/>
      <c r="AG13" s="709"/>
      <c r="AH13" s="709"/>
      <c r="AI13" s="717"/>
    </row>
    <row r="14" spans="2:36" ht="16.5" customHeight="1" x14ac:dyDescent="0.15">
      <c r="C14" s="716"/>
      <c r="D14" s="709"/>
      <c r="E14" s="709"/>
      <c r="F14" s="709"/>
      <c r="G14" s="709"/>
      <c r="H14" s="711"/>
      <c r="I14" s="711"/>
      <c r="J14" s="711"/>
      <c r="K14" s="711"/>
      <c r="L14" s="709"/>
      <c r="M14" s="709"/>
      <c r="N14" s="709"/>
      <c r="O14" s="711"/>
      <c r="P14" s="711"/>
      <c r="Q14" s="711"/>
      <c r="R14" s="711"/>
      <c r="S14" s="709"/>
      <c r="T14" s="709"/>
      <c r="U14" s="711"/>
      <c r="V14" s="711"/>
      <c r="W14" s="711"/>
      <c r="X14" s="711"/>
      <c r="Y14" s="709"/>
      <c r="Z14" s="709"/>
      <c r="AA14" s="711"/>
      <c r="AB14" s="711"/>
      <c r="AC14" s="711"/>
      <c r="AD14" s="711"/>
      <c r="AE14" s="709"/>
      <c r="AF14" s="709"/>
      <c r="AG14" s="709"/>
      <c r="AH14" s="709"/>
      <c r="AI14" s="717"/>
    </row>
    <row r="15" spans="2:36" ht="16.5" customHeight="1" x14ac:dyDescent="0.15">
      <c r="C15" s="716"/>
      <c r="D15" s="657"/>
      <c r="E15" s="657"/>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657"/>
      <c r="AD15" s="657"/>
      <c r="AE15" s="657"/>
      <c r="AF15" s="657"/>
      <c r="AG15" s="657"/>
      <c r="AH15" s="657"/>
      <c r="AI15" s="717"/>
    </row>
    <row r="16" spans="2:36" ht="16.5" customHeight="1" x14ac:dyDescent="0.15">
      <c r="C16" s="716"/>
      <c r="D16" s="708"/>
      <c r="E16" s="708"/>
      <c r="F16" s="711"/>
      <c r="G16" s="711"/>
      <c r="H16" s="711"/>
      <c r="I16" s="711"/>
      <c r="J16" s="711"/>
      <c r="K16" s="711"/>
      <c r="L16" s="711"/>
      <c r="M16" s="711"/>
      <c r="N16" s="709"/>
      <c r="O16" s="709"/>
      <c r="P16" s="709"/>
      <c r="Q16" s="709"/>
      <c r="R16" s="709"/>
      <c r="S16" s="709"/>
      <c r="T16" s="709"/>
      <c r="U16" s="709"/>
      <c r="V16" s="709"/>
      <c r="W16" s="709"/>
      <c r="X16" s="709"/>
      <c r="Y16" s="709"/>
      <c r="Z16" s="709"/>
      <c r="AA16" s="709"/>
      <c r="AB16" s="709"/>
      <c r="AC16" s="709"/>
      <c r="AD16" s="709"/>
      <c r="AE16" s="709"/>
      <c r="AF16" s="709"/>
      <c r="AG16" s="709"/>
      <c r="AH16" s="709"/>
      <c r="AI16" s="717"/>
    </row>
    <row r="17" spans="3:35" ht="16.5" customHeight="1" x14ac:dyDescent="0.15">
      <c r="C17" s="716"/>
      <c r="D17" s="709"/>
      <c r="E17" s="709"/>
      <c r="F17" s="709"/>
      <c r="G17" s="709"/>
      <c r="H17" s="709"/>
      <c r="I17" s="709"/>
      <c r="J17" s="709"/>
      <c r="K17" s="709"/>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17"/>
    </row>
    <row r="18" spans="3:35" ht="16.5" customHeight="1" x14ac:dyDescent="0.15">
      <c r="C18" s="716"/>
      <c r="D18" s="709"/>
      <c r="E18" s="711"/>
      <c r="F18" s="711"/>
      <c r="G18" s="711"/>
      <c r="H18" s="709"/>
      <c r="I18" s="709"/>
      <c r="J18" s="709"/>
      <c r="K18" s="709"/>
      <c r="L18" s="709"/>
      <c r="M18" s="709"/>
      <c r="N18" s="709"/>
      <c r="O18" s="709"/>
      <c r="P18" s="709"/>
      <c r="Q18" s="709"/>
      <c r="R18" s="709"/>
      <c r="S18" s="709"/>
      <c r="T18" s="709"/>
      <c r="U18" s="709"/>
      <c r="V18" s="709"/>
      <c r="W18" s="709"/>
      <c r="X18" s="709"/>
      <c r="Y18" s="709"/>
      <c r="Z18" s="709"/>
      <c r="AA18" s="709"/>
      <c r="AB18" s="709"/>
      <c r="AC18" s="709"/>
      <c r="AD18" s="709"/>
      <c r="AE18" s="709"/>
      <c r="AF18" s="709"/>
      <c r="AG18" s="709"/>
      <c r="AH18" s="709"/>
      <c r="AI18" s="717"/>
    </row>
    <row r="19" spans="3:35" ht="16.5" customHeight="1" x14ac:dyDescent="0.15">
      <c r="C19" s="716"/>
      <c r="D19" s="709"/>
      <c r="E19" s="711"/>
      <c r="F19" s="711"/>
      <c r="G19" s="711"/>
      <c r="H19" s="709"/>
      <c r="I19" s="709"/>
      <c r="J19" s="709"/>
      <c r="K19" s="709"/>
      <c r="L19" s="709"/>
      <c r="M19" s="709"/>
      <c r="N19" s="709"/>
      <c r="O19" s="709"/>
      <c r="P19" s="709"/>
      <c r="Q19" s="709"/>
      <c r="R19" s="709"/>
      <c r="S19" s="709"/>
      <c r="T19" s="709"/>
      <c r="U19" s="709"/>
      <c r="V19" s="709"/>
      <c r="W19" s="709"/>
      <c r="X19" s="709"/>
      <c r="Y19" s="709"/>
      <c r="Z19" s="709"/>
      <c r="AA19" s="709"/>
      <c r="AB19" s="709"/>
      <c r="AC19" s="709"/>
      <c r="AD19" s="709"/>
      <c r="AE19" s="709"/>
      <c r="AF19" s="709"/>
      <c r="AG19" s="709"/>
      <c r="AH19" s="709"/>
      <c r="AI19" s="717"/>
    </row>
    <row r="20" spans="3:35" ht="16.5" customHeight="1" x14ac:dyDescent="0.15">
      <c r="C20" s="716"/>
      <c r="D20" s="709"/>
      <c r="E20" s="709"/>
      <c r="F20" s="709"/>
      <c r="G20" s="709"/>
      <c r="H20" s="709"/>
      <c r="I20" s="709"/>
      <c r="J20" s="709"/>
      <c r="K20" s="709"/>
      <c r="L20" s="709"/>
      <c r="M20" s="709"/>
      <c r="N20" s="709"/>
      <c r="O20" s="709"/>
      <c r="P20" s="709"/>
      <c r="Q20" s="709"/>
      <c r="R20" s="709"/>
      <c r="S20" s="709"/>
      <c r="T20" s="709"/>
      <c r="U20" s="709"/>
      <c r="V20" s="709"/>
      <c r="W20" s="709"/>
      <c r="X20" s="709"/>
      <c r="Y20" s="709"/>
      <c r="Z20" s="709"/>
      <c r="AA20" s="709"/>
      <c r="AB20" s="709"/>
      <c r="AC20" s="709"/>
      <c r="AD20" s="709"/>
      <c r="AE20" s="709"/>
      <c r="AF20" s="709"/>
      <c r="AG20" s="709"/>
      <c r="AH20" s="709"/>
      <c r="AI20" s="717"/>
    </row>
    <row r="21" spans="3:35" ht="16.5" customHeight="1" x14ac:dyDescent="0.15">
      <c r="C21" s="716"/>
      <c r="D21" s="709"/>
      <c r="E21" s="709"/>
      <c r="F21" s="709"/>
      <c r="G21" s="709"/>
      <c r="H21" s="710"/>
      <c r="I21" s="711"/>
      <c r="J21" s="711"/>
      <c r="K21" s="711"/>
      <c r="L21" s="709"/>
      <c r="M21" s="709"/>
      <c r="N21" s="709"/>
      <c r="O21" s="710"/>
      <c r="P21" s="711"/>
      <c r="Q21" s="711"/>
      <c r="R21" s="711"/>
      <c r="S21" s="709"/>
      <c r="T21" s="709"/>
      <c r="U21" s="710"/>
      <c r="V21" s="711"/>
      <c r="W21" s="711"/>
      <c r="X21" s="711"/>
      <c r="Y21" s="709"/>
      <c r="Z21" s="709"/>
      <c r="AA21" s="710"/>
      <c r="AB21" s="711"/>
      <c r="AC21" s="711"/>
      <c r="AD21" s="711"/>
      <c r="AE21" s="709"/>
      <c r="AF21" s="709"/>
      <c r="AG21" s="709"/>
      <c r="AH21" s="709"/>
      <c r="AI21" s="717"/>
    </row>
    <row r="22" spans="3:35" ht="16.5" customHeight="1" x14ac:dyDescent="0.15">
      <c r="C22" s="716"/>
      <c r="D22" s="709"/>
      <c r="E22" s="709"/>
      <c r="F22" s="709"/>
      <c r="G22" s="709"/>
      <c r="H22" s="711"/>
      <c r="I22" s="711"/>
      <c r="J22" s="711"/>
      <c r="K22" s="711"/>
      <c r="L22" s="709"/>
      <c r="M22" s="709"/>
      <c r="N22" s="709"/>
      <c r="O22" s="711"/>
      <c r="P22" s="711"/>
      <c r="Q22" s="711"/>
      <c r="R22" s="711"/>
      <c r="S22" s="709"/>
      <c r="T22" s="709"/>
      <c r="U22" s="711"/>
      <c r="V22" s="711"/>
      <c r="W22" s="711"/>
      <c r="X22" s="711"/>
      <c r="Y22" s="709"/>
      <c r="Z22" s="709"/>
      <c r="AA22" s="711"/>
      <c r="AB22" s="711"/>
      <c r="AC22" s="711"/>
      <c r="AD22" s="711"/>
      <c r="AE22" s="709"/>
      <c r="AF22" s="709"/>
      <c r="AG22" s="709"/>
      <c r="AH22" s="709"/>
      <c r="AI22" s="717"/>
    </row>
    <row r="23" spans="3:35" ht="16.5" customHeight="1" x14ac:dyDescent="0.15">
      <c r="C23" s="716"/>
      <c r="D23" s="657"/>
      <c r="E23" s="657"/>
      <c r="F23" s="657"/>
      <c r="G23" s="657"/>
      <c r="H23" s="657"/>
      <c r="I23" s="657"/>
      <c r="J23" s="657"/>
      <c r="K23" s="657"/>
      <c r="L23" s="657"/>
      <c r="M23" s="657"/>
      <c r="N23" s="657"/>
      <c r="O23" s="657"/>
      <c r="P23" s="657"/>
      <c r="Q23" s="657"/>
      <c r="R23" s="657"/>
      <c r="S23" s="657"/>
      <c r="T23" s="657"/>
      <c r="U23" s="657"/>
      <c r="V23" s="657"/>
      <c r="W23" s="657"/>
      <c r="X23" s="657"/>
      <c r="Y23" s="657"/>
      <c r="Z23" s="657"/>
      <c r="AA23" s="657"/>
      <c r="AB23" s="657"/>
      <c r="AC23" s="657"/>
      <c r="AD23" s="657"/>
      <c r="AE23" s="657"/>
      <c r="AF23" s="657"/>
      <c r="AG23" s="657"/>
      <c r="AH23" s="657"/>
      <c r="AI23" s="717"/>
    </row>
    <row r="24" spans="3:35" ht="16.5" customHeight="1" x14ac:dyDescent="0.15">
      <c r="C24" s="716"/>
      <c r="D24" s="708"/>
      <c r="E24" s="708"/>
      <c r="F24" s="711"/>
      <c r="G24" s="711"/>
      <c r="H24" s="711"/>
      <c r="I24" s="711"/>
      <c r="J24" s="711"/>
      <c r="K24" s="711"/>
      <c r="L24" s="711"/>
      <c r="M24" s="711"/>
      <c r="N24" s="709"/>
      <c r="O24" s="709"/>
      <c r="P24" s="709"/>
      <c r="Q24" s="709"/>
      <c r="R24" s="709"/>
      <c r="S24" s="709"/>
      <c r="T24" s="709"/>
      <c r="U24" s="709"/>
      <c r="V24" s="709"/>
      <c r="W24" s="709"/>
      <c r="X24" s="709"/>
      <c r="Y24" s="709"/>
      <c r="Z24" s="709"/>
      <c r="AA24" s="709"/>
      <c r="AB24" s="709"/>
      <c r="AC24" s="709"/>
      <c r="AD24" s="709"/>
      <c r="AE24" s="709"/>
      <c r="AF24" s="709"/>
      <c r="AG24" s="709"/>
      <c r="AH24" s="709"/>
      <c r="AI24" s="717"/>
    </row>
    <row r="25" spans="3:35" ht="16.5" customHeight="1" x14ac:dyDescent="0.15">
      <c r="C25" s="716"/>
      <c r="D25" s="709"/>
      <c r="E25" s="709"/>
      <c r="F25" s="709"/>
      <c r="G25" s="709"/>
      <c r="H25" s="709"/>
      <c r="I25" s="709"/>
      <c r="J25" s="709"/>
      <c r="K25" s="709"/>
      <c r="L25" s="709"/>
      <c r="M25" s="709"/>
      <c r="N25" s="709"/>
      <c r="O25" s="709"/>
      <c r="P25" s="709"/>
      <c r="Q25" s="709"/>
      <c r="R25" s="709"/>
      <c r="S25" s="709"/>
      <c r="T25" s="709"/>
      <c r="U25" s="709"/>
      <c r="V25" s="709"/>
      <c r="W25" s="709"/>
      <c r="X25" s="709"/>
      <c r="Y25" s="709"/>
      <c r="Z25" s="709"/>
      <c r="AA25" s="709"/>
      <c r="AB25" s="709"/>
      <c r="AC25" s="709"/>
      <c r="AD25" s="709"/>
      <c r="AE25" s="709"/>
      <c r="AF25" s="709"/>
      <c r="AG25" s="709"/>
      <c r="AH25" s="709"/>
      <c r="AI25" s="717"/>
    </row>
    <row r="26" spans="3:35" ht="16.5" customHeight="1" x14ac:dyDescent="0.15">
      <c r="C26" s="716"/>
      <c r="D26" s="709"/>
      <c r="E26" s="711"/>
      <c r="F26" s="711"/>
      <c r="G26" s="711"/>
      <c r="H26" s="709"/>
      <c r="I26" s="709"/>
      <c r="J26" s="709"/>
      <c r="K26" s="709"/>
      <c r="L26" s="709"/>
      <c r="M26" s="709"/>
      <c r="N26" s="709"/>
      <c r="O26" s="709"/>
      <c r="P26" s="709"/>
      <c r="Q26" s="709"/>
      <c r="R26" s="709"/>
      <c r="S26" s="709"/>
      <c r="T26" s="709"/>
      <c r="U26" s="709"/>
      <c r="V26" s="709"/>
      <c r="W26" s="709"/>
      <c r="X26" s="709"/>
      <c r="Y26" s="709"/>
      <c r="Z26" s="709"/>
      <c r="AA26" s="709"/>
      <c r="AB26" s="709"/>
      <c r="AC26" s="709"/>
      <c r="AD26" s="709"/>
      <c r="AE26" s="709"/>
      <c r="AF26" s="709"/>
      <c r="AG26" s="709"/>
      <c r="AH26" s="709"/>
      <c r="AI26" s="717"/>
    </row>
    <row r="27" spans="3:35" ht="16.5" customHeight="1" x14ac:dyDescent="0.15">
      <c r="C27" s="716"/>
      <c r="D27" s="709"/>
      <c r="E27" s="711"/>
      <c r="F27" s="711"/>
      <c r="G27" s="711"/>
      <c r="H27" s="709"/>
      <c r="I27" s="709"/>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17"/>
    </row>
    <row r="28" spans="3:35" ht="16.5" customHeight="1" x14ac:dyDescent="0.15">
      <c r="C28" s="716"/>
      <c r="D28" s="709"/>
      <c r="E28" s="709"/>
      <c r="F28" s="709"/>
      <c r="G28" s="709"/>
      <c r="H28" s="709"/>
      <c r="I28" s="709"/>
      <c r="J28" s="709"/>
      <c r="K28" s="709"/>
      <c r="L28" s="709"/>
      <c r="M28" s="709"/>
      <c r="N28" s="709"/>
      <c r="O28" s="709"/>
      <c r="P28" s="709"/>
      <c r="Q28" s="709"/>
      <c r="R28" s="709"/>
      <c r="S28" s="709"/>
      <c r="T28" s="709"/>
      <c r="U28" s="709"/>
      <c r="V28" s="709"/>
      <c r="W28" s="709"/>
      <c r="X28" s="709"/>
      <c r="Y28" s="709"/>
      <c r="Z28" s="709"/>
      <c r="AA28" s="709"/>
      <c r="AB28" s="709"/>
      <c r="AC28" s="709"/>
      <c r="AD28" s="709"/>
      <c r="AE28" s="709"/>
      <c r="AF28" s="709"/>
      <c r="AG28" s="709"/>
      <c r="AH28" s="709"/>
      <c r="AI28" s="717"/>
    </row>
    <row r="29" spans="3:35" ht="16.5" customHeight="1" x14ac:dyDescent="0.15">
      <c r="C29" s="716"/>
      <c r="D29" s="709"/>
      <c r="E29" s="709"/>
      <c r="F29" s="709"/>
      <c r="G29" s="709"/>
      <c r="H29" s="710"/>
      <c r="I29" s="711"/>
      <c r="J29" s="711"/>
      <c r="K29" s="711"/>
      <c r="L29" s="709"/>
      <c r="M29" s="709"/>
      <c r="N29" s="709"/>
      <c r="O29" s="710"/>
      <c r="P29" s="711"/>
      <c r="Q29" s="711"/>
      <c r="R29" s="711"/>
      <c r="S29" s="709"/>
      <c r="T29" s="709"/>
      <c r="U29" s="710"/>
      <c r="V29" s="711"/>
      <c r="W29" s="711"/>
      <c r="X29" s="711"/>
      <c r="Y29" s="709"/>
      <c r="Z29" s="709"/>
      <c r="AA29" s="710"/>
      <c r="AB29" s="711"/>
      <c r="AC29" s="711"/>
      <c r="AD29" s="711"/>
      <c r="AE29" s="709"/>
      <c r="AF29" s="709"/>
      <c r="AG29" s="709"/>
      <c r="AH29" s="709"/>
      <c r="AI29" s="717"/>
    </row>
    <row r="30" spans="3:35" ht="16.5" customHeight="1" x14ac:dyDescent="0.15">
      <c r="C30" s="716"/>
      <c r="D30" s="709"/>
      <c r="E30" s="709"/>
      <c r="F30" s="709"/>
      <c r="G30" s="709"/>
      <c r="H30" s="711"/>
      <c r="I30" s="711"/>
      <c r="J30" s="711"/>
      <c r="K30" s="711"/>
      <c r="L30" s="709"/>
      <c r="M30" s="709"/>
      <c r="N30" s="709"/>
      <c r="O30" s="711"/>
      <c r="P30" s="711"/>
      <c r="Q30" s="711"/>
      <c r="R30" s="711"/>
      <c r="S30" s="709"/>
      <c r="T30" s="709"/>
      <c r="U30" s="711"/>
      <c r="V30" s="711"/>
      <c r="W30" s="711"/>
      <c r="X30" s="711"/>
      <c r="Y30" s="709"/>
      <c r="Z30" s="709"/>
      <c r="AA30" s="711"/>
      <c r="AB30" s="711"/>
      <c r="AC30" s="711"/>
      <c r="AD30" s="711"/>
      <c r="AE30" s="709"/>
      <c r="AF30" s="709"/>
      <c r="AG30" s="709"/>
      <c r="AH30" s="709"/>
      <c r="AI30" s="717"/>
    </row>
    <row r="31" spans="3:35" ht="16.5" customHeight="1" x14ac:dyDescent="0.15">
      <c r="C31" s="716"/>
      <c r="D31" s="657"/>
      <c r="E31" s="657"/>
      <c r="F31" s="657"/>
      <c r="G31" s="657"/>
      <c r="H31" s="657"/>
      <c r="I31" s="657"/>
      <c r="J31" s="657"/>
      <c r="K31" s="657"/>
      <c r="L31" s="657"/>
      <c r="M31" s="657"/>
      <c r="N31" s="657"/>
      <c r="O31" s="657"/>
      <c r="P31" s="657"/>
      <c r="Q31" s="657"/>
      <c r="R31" s="657"/>
      <c r="S31" s="657"/>
      <c r="T31" s="657"/>
      <c r="U31" s="657"/>
      <c r="V31" s="657"/>
      <c r="W31" s="657"/>
      <c r="X31" s="657"/>
      <c r="Y31" s="657"/>
      <c r="Z31" s="657"/>
      <c r="AA31" s="657"/>
      <c r="AB31" s="657"/>
      <c r="AC31" s="657"/>
      <c r="AD31" s="657"/>
      <c r="AE31" s="657"/>
      <c r="AF31" s="657"/>
      <c r="AG31" s="657"/>
      <c r="AH31" s="657"/>
      <c r="AI31" s="717"/>
    </row>
    <row r="32" spans="3:35" ht="16.5" customHeight="1" x14ac:dyDescent="0.15">
      <c r="C32" s="716"/>
      <c r="D32" s="708"/>
      <c r="E32" s="708"/>
      <c r="F32" s="711"/>
      <c r="G32" s="711"/>
      <c r="H32" s="711"/>
      <c r="I32" s="711"/>
      <c r="J32" s="711"/>
      <c r="K32" s="711"/>
      <c r="L32" s="711"/>
      <c r="M32" s="711"/>
      <c r="N32" s="709"/>
      <c r="O32" s="709"/>
      <c r="P32" s="709"/>
      <c r="Q32" s="709"/>
      <c r="R32" s="709"/>
      <c r="S32" s="709"/>
      <c r="T32" s="709"/>
      <c r="U32" s="709"/>
      <c r="V32" s="709"/>
      <c r="W32" s="709"/>
      <c r="X32" s="709"/>
      <c r="Y32" s="709"/>
      <c r="Z32" s="709"/>
      <c r="AA32" s="709"/>
      <c r="AB32" s="709"/>
      <c r="AC32" s="709"/>
      <c r="AD32" s="709"/>
      <c r="AE32" s="709"/>
      <c r="AF32" s="709"/>
      <c r="AG32" s="709"/>
      <c r="AH32" s="709"/>
      <c r="AI32" s="717"/>
    </row>
    <row r="33" spans="3:35" ht="16.5" customHeight="1" x14ac:dyDescent="0.15">
      <c r="C33" s="716"/>
      <c r="D33" s="709"/>
      <c r="E33" s="709"/>
      <c r="F33" s="709"/>
      <c r="G33" s="709"/>
      <c r="H33" s="709"/>
      <c r="I33" s="709"/>
      <c r="J33" s="709"/>
      <c r="K33" s="709"/>
      <c r="L33" s="709"/>
      <c r="M33" s="709"/>
      <c r="N33" s="709"/>
      <c r="O33" s="709"/>
      <c r="P33" s="709"/>
      <c r="Q33" s="709"/>
      <c r="R33" s="709"/>
      <c r="S33" s="709"/>
      <c r="T33" s="709"/>
      <c r="U33" s="709"/>
      <c r="V33" s="709"/>
      <c r="W33" s="709"/>
      <c r="X33" s="709"/>
      <c r="Y33" s="709"/>
      <c r="Z33" s="709"/>
      <c r="AA33" s="709"/>
      <c r="AB33" s="709"/>
      <c r="AC33" s="709"/>
      <c r="AD33" s="709"/>
      <c r="AE33" s="709"/>
      <c r="AF33" s="709"/>
      <c r="AG33" s="709"/>
      <c r="AH33" s="709"/>
      <c r="AI33" s="717"/>
    </row>
    <row r="34" spans="3:35" ht="16.5" customHeight="1" x14ac:dyDescent="0.15">
      <c r="C34" s="716"/>
      <c r="D34" s="709"/>
      <c r="E34" s="711"/>
      <c r="F34" s="711"/>
      <c r="G34" s="711"/>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09"/>
      <c r="AH34" s="709"/>
      <c r="AI34" s="717"/>
    </row>
    <row r="35" spans="3:35" ht="16.5" customHeight="1" x14ac:dyDescent="0.15">
      <c r="C35" s="716"/>
      <c r="D35" s="709"/>
      <c r="E35" s="711"/>
      <c r="F35" s="711"/>
      <c r="G35" s="711"/>
      <c r="H35" s="709"/>
      <c r="I35" s="709"/>
      <c r="J35" s="709"/>
      <c r="K35" s="709"/>
      <c r="L35" s="709"/>
      <c r="M35" s="709"/>
      <c r="N35" s="709"/>
      <c r="O35" s="709"/>
      <c r="P35" s="709"/>
      <c r="Q35" s="709"/>
      <c r="R35" s="709"/>
      <c r="S35" s="709"/>
      <c r="T35" s="709"/>
      <c r="U35" s="709"/>
      <c r="V35" s="709"/>
      <c r="W35" s="709"/>
      <c r="X35" s="709"/>
      <c r="Y35" s="709"/>
      <c r="Z35" s="709"/>
      <c r="AA35" s="709"/>
      <c r="AB35" s="709"/>
      <c r="AC35" s="709"/>
      <c r="AD35" s="709"/>
      <c r="AE35" s="709"/>
      <c r="AF35" s="709"/>
      <c r="AG35" s="709"/>
      <c r="AH35" s="709"/>
      <c r="AI35" s="717"/>
    </row>
    <row r="36" spans="3:35" ht="16.5" customHeight="1" x14ac:dyDescent="0.15">
      <c r="C36" s="716"/>
      <c r="D36" s="709"/>
      <c r="E36" s="709"/>
      <c r="F36" s="709"/>
      <c r="G36" s="709"/>
      <c r="H36" s="709"/>
      <c r="I36" s="709"/>
      <c r="J36" s="709"/>
      <c r="K36" s="709"/>
      <c r="L36" s="709"/>
      <c r="M36" s="709"/>
      <c r="N36" s="709"/>
      <c r="O36" s="709"/>
      <c r="P36" s="709"/>
      <c r="Q36" s="709"/>
      <c r="R36" s="709"/>
      <c r="S36" s="709"/>
      <c r="T36" s="709"/>
      <c r="U36" s="709"/>
      <c r="V36" s="709"/>
      <c r="W36" s="709"/>
      <c r="X36" s="709"/>
      <c r="Y36" s="709"/>
      <c r="Z36" s="709"/>
      <c r="AA36" s="709"/>
      <c r="AB36" s="709"/>
      <c r="AC36" s="709"/>
      <c r="AD36" s="709"/>
      <c r="AE36" s="709"/>
      <c r="AF36" s="709"/>
      <c r="AG36" s="709"/>
      <c r="AH36" s="709"/>
      <c r="AI36" s="717"/>
    </row>
    <row r="37" spans="3:35" ht="16.5" customHeight="1" x14ac:dyDescent="0.15">
      <c r="C37" s="716"/>
      <c r="D37" s="709"/>
      <c r="E37" s="709"/>
      <c r="F37" s="709"/>
      <c r="G37" s="709"/>
      <c r="H37" s="710"/>
      <c r="I37" s="711"/>
      <c r="J37" s="711"/>
      <c r="K37" s="711"/>
      <c r="L37" s="709"/>
      <c r="M37" s="709"/>
      <c r="N37" s="709"/>
      <c r="O37" s="710"/>
      <c r="P37" s="711"/>
      <c r="Q37" s="711"/>
      <c r="R37" s="711"/>
      <c r="S37" s="709"/>
      <c r="T37" s="709"/>
      <c r="U37" s="710"/>
      <c r="V37" s="711"/>
      <c r="W37" s="711"/>
      <c r="X37" s="711"/>
      <c r="Y37" s="709"/>
      <c r="Z37" s="709"/>
      <c r="AA37" s="710"/>
      <c r="AB37" s="711"/>
      <c r="AC37" s="711"/>
      <c r="AD37" s="711"/>
      <c r="AE37" s="709"/>
      <c r="AF37" s="709"/>
      <c r="AG37" s="709"/>
      <c r="AH37" s="709"/>
      <c r="AI37" s="717"/>
    </row>
    <row r="38" spans="3:35" ht="16.5" customHeight="1" x14ac:dyDescent="0.15">
      <c r="C38" s="716"/>
      <c r="D38" s="709"/>
      <c r="E38" s="709"/>
      <c r="F38" s="709"/>
      <c r="G38" s="709"/>
      <c r="H38" s="711"/>
      <c r="I38" s="711"/>
      <c r="J38" s="711"/>
      <c r="K38" s="711"/>
      <c r="L38" s="709"/>
      <c r="M38" s="709"/>
      <c r="N38" s="709"/>
      <c r="O38" s="711"/>
      <c r="P38" s="711"/>
      <c r="Q38" s="711"/>
      <c r="R38" s="711"/>
      <c r="S38" s="709"/>
      <c r="T38" s="709"/>
      <c r="U38" s="711"/>
      <c r="V38" s="711"/>
      <c r="W38" s="711"/>
      <c r="X38" s="711"/>
      <c r="Y38" s="709"/>
      <c r="Z38" s="709"/>
      <c r="AA38" s="711"/>
      <c r="AB38" s="711"/>
      <c r="AC38" s="711"/>
      <c r="AD38" s="711"/>
      <c r="AE38" s="709"/>
      <c r="AF38" s="709"/>
      <c r="AG38" s="709"/>
      <c r="AH38" s="709"/>
      <c r="AI38" s="717"/>
    </row>
    <row r="39" spans="3:35" ht="16.5" customHeight="1" x14ac:dyDescent="0.15">
      <c r="C39" s="716"/>
      <c r="D39" s="657"/>
      <c r="E39" s="657"/>
      <c r="F39" s="657"/>
      <c r="G39" s="657"/>
      <c r="H39" s="657"/>
      <c r="I39" s="657"/>
      <c r="J39" s="657"/>
      <c r="K39" s="657"/>
      <c r="L39" s="657"/>
      <c r="M39" s="657"/>
      <c r="N39" s="657"/>
      <c r="O39" s="657"/>
      <c r="P39" s="657"/>
      <c r="Q39" s="657"/>
      <c r="R39" s="657"/>
      <c r="S39" s="657"/>
      <c r="T39" s="657"/>
      <c r="U39" s="657"/>
      <c r="V39" s="657"/>
      <c r="W39" s="657"/>
      <c r="X39" s="657"/>
      <c r="Y39" s="657"/>
      <c r="Z39" s="657"/>
      <c r="AA39" s="657"/>
      <c r="AB39" s="657"/>
      <c r="AC39" s="657"/>
      <c r="AD39" s="657"/>
      <c r="AE39" s="657"/>
      <c r="AF39" s="657"/>
      <c r="AG39" s="657"/>
      <c r="AH39" s="657"/>
      <c r="AI39" s="717"/>
    </row>
    <row r="40" spans="3:35" ht="16.5" customHeight="1" x14ac:dyDescent="0.15">
      <c r="C40" s="716"/>
      <c r="D40" s="657"/>
      <c r="E40" s="657"/>
      <c r="F40" s="657"/>
      <c r="G40" s="657"/>
      <c r="H40" s="657"/>
      <c r="I40" s="657"/>
      <c r="J40" s="657"/>
      <c r="K40" s="657"/>
      <c r="L40" s="657"/>
      <c r="M40" s="657"/>
      <c r="N40" s="657"/>
      <c r="O40" s="657"/>
      <c r="P40" s="657"/>
      <c r="Q40" s="657"/>
      <c r="R40" s="657"/>
      <c r="S40" s="657"/>
      <c r="T40" s="657"/>
      <c r="U40" s="657"/>
      <c r="V40" s="657"/>
      <c r="W40" s="657"/>
      <c r="X40" s="657"/>
      <c r="Y40" s="657"/>
      <c r="Z40" s="657"/>
      <c r="AA40" s="657"/>
      <c r="AB40" s="657"/>
      <c r="AC40" s="657"/>
      <c r="AD40" s="657"/>
      <c r="AE40" s="657"/>
      <c r="AF40" s="657"/>
      <c r="AG40" s="657"/>
      <c r="AH40" s="657"/>
      <c r="AI40" s="717"/>
    </row>
    <row r="41" spans="3:35" ht="16.5" customHeight="1" x14ac:dyDescent="0.15">
      <c r="C41" s="716"/>
      <c r="D41" s="657"/>
      <c r="E41" s="657"/>
      <c r="F41" s="657"/>
      <c r="G41" s="657"/>
      <c r="H41" s="657"/>
      <c r="I41" s="657"/>
      <c r="J41" s="657"/>
      <c r="K41" s="657"/>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I41" s="717"/>
    </row>
    <row r="42" spans="3:35" ht="16.5" customHeight="1" x14ac:dyDescent="0.15">
      <c r="C42" s="716"/>
      <c r="D42" s="657"/>
      <c r="E42" s="657"/>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I42" s="717"/>
    </row>
    <row r="43" spans="3:35" ht="16.5" customHeight="1" x14ac:dyDescent="0.15">
      <c r="C43" s="716"/>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717"/>
    </row>
    <row r="44" spans="3:35" ht="16.5" customHeight="1" x14ac:dyDescent="0.15">
      <c r="C44" s="716"/>
      <c r="D44" s="708"/>
      <c r="E44" s="708"/>
      <c r="F44" s="711"/>
      <c r="G44" s="711"/>
      <c r="H44" s="711"/>
      <c r="I44" s="711"/>
      <c r="J44" s="711"/>
      <c r="K44" s="711"/>
      <c r="L44" s="711"/>
      <c r="M44" s="711"/>
      <c r="N44" s="709"/>
      <c r="O44" s="709"/>
      <c r="P44" s="709"/>
      <c r="Q44" s="709"/>
      <c r="R44" s="709"/>
      <c r="S44" s="709"/>
      <c r="T44" s="709"/>
      <c r="U44" s="709"/>
      <c r="V44" s="709"/>
      <c r="W44" s="709"/>
      <c r="X44" s="709"/>
      <c r="Y44" s="709"/>
      <c r="Z44" s="709"/>
      <c r="AA44" s="709"/>
      <c r="AB44" s="709"/>
      <c r="AC44" s="709"/>
      <c r="AD44" s="709"/>
      <c r="AE44" s="709"/>
      <c r="AF44" s="709"/>
      <c r="AG44" s="709"/>
      <c r="AH44" s="709"/>
      <c r="AI44" s="717"/>
    </row>
    <row r="45" spans="3:35" ht="16.5" customHeight="1" x14ac:dyDescent="0.15">
      <c r="C45" s="716"/>
      <c r="D45" s="709"/>
      <c r="E45" s="709"/>
      <c r="F45" s="709"/>
      <c r="G45" s="709"/>
      <c r="H45" s="709"/>
      <c r="I45" s="709"/>
      <c r="J45" s="709"/>
      <c r="K45" s="709"/>
      <c r="L45" s="709"/>
      <c r="M45" s="709"/>
      <c r="N45" s="709"/>
      <c r="O45" s="709"/>
      <c r="P45" s="709"/>
      <c r="Q45" s="709"/>
      <c r="R45" s="709"/>
      <c r="S45" s="709"/>
      <c r="T45" s="709"/>
      <c r="U45" s="709"/>
      <c r="V45" s="709"/>
      <c r="W45" s="709"/>
      <c r="X45" s="709"/>
      <c r="Y45" s="709"/>
      <c r="Z45" s="709"/>
      <c r="AA45" s="709"/>
      <c r="AB45" s="709"/>
      <c r="AC45" s="709"/>
      <c r="AD45" s="709"/>
      <c r="AE45" s="709"/>
      <c r="AF45" s="709"/>
      <c r="AG45" s="709"/>
      <c r="AH45" s="709"/>
      <c r="AI45" s="717"/>
    </row>
    <row r="46" spans="3:35" ht="16.5" customHeight="1" x14ac:dyDescent="0.15">
      <c r="C46" s="716"/>
      <c r="D46" s="709"/>
      <c r="E46" s="711"/>
      <c r="F46" s="711"/>
      <c r="G46" s="711"/>
      <c r="H46" s="709"/>
      <c r="I46" s="709"/>
      <c r="J46" s="709"/>
      <c r="K46" s="709"/>
      <c r="L46" s="709"/>
      <c r="M46" s="709"/>
      <c r="N46" s="709"/>
      <c r="O46" s="709"/>
      <c r="P46" s="709"/>
      <c r="Q46" s="709"/>
      <c r="R46" s="709"/>
      <c r="S46" s="709"/>
      <c r="T46" s="709"/>
      <c r="U46" s="709"/>
      <c r="V46" s="709"/>
      <c r="W46" s="709"/>
      <c r="X46" s="709"/>
      <c r="Y46" s="709"/>
      <c r="Z46" s="709"/>
      <c r="AA46" s="709"/>
      <c r="AB46" s="709"/>
      <c r="AC46" s="709"/>
      <c r="AD46" s="709"/>
      <c r="AE46" s="709"/>
      <c r="AF46" s="709"/>
      <c r="AG46" s="709"/>
      <c r="AH46" s="709"/>
      <c r="AI46" s="717"/>
    </row>
    <row r="47" spans="3:35" ht="16.5" customHeight="1" x14ac:dyDescent="0.15">
      <c r="C47" s="716"/>
      <c r="D47" s="709"/>
      <c r="E47" s="711"/>
      <c r="F47" s="711"/>
      <c r="G47" s="711"/>
      <c r="H47" s="709"/>
      <c r="I47" s="709"/>
      <c r="J47" s="709"/>
      <c r="K47" s="709"/>
      <c r="L47" s="709"/>
      <c r="M47" s="709"/>
      <c r="N47" s="709"/>
      <c r="O47" s="709"/>
      <c r="P47" s="709"/>
      <c r="Q47" s="709"/>
      <c r="R47" s="709"/>
      <c r="S47" s="709"/>
      <c r="T47" s="709"/>
      <c r="U47" s="709"/>
      <c r="V47" s="709"/>
      <c r="W47" s="709"/>
      <c r="X47" s="709"/>
      <c r="Y47" s="709"/>
      <c r="Z47" s="709"/>
      <c r="AA47" s="709"/>
      <c r="AB47" s="709"/>
      <c r="AC47" s="709"/>
      <c r="AD47" s="709"/>
      <c r="AE47" s="709"/>
      <c r="AF47" s="709"/>
      <c r="AG47" s="709"/>
      <c r="AH47" s="709"/>
      <c r="AI47" s="717"/>
    </row>
    <row r="48" spans="3:35" ht="16.5" customHeight="1" x14ac:dyDescent="0.15">
      <c r="C48" s="716"/>
      <c r="D48" s="709"/>
      <c r="E48" s="709"/>
      <c r="F48" s="709"/>
      <c r="G48" s="709"/>
      <c r="H48" s="709"/>
      <c r="I48" s="709"/>
      <c r="J48" s="709"/>
      <c r="K48" s="709"/>
      <c r="L48" s="709"/>
      <c r="M48" s="709"/>
      <c r="N48" s="709"/>
      <c r="O48" s="709"/>
      <c r="P48" s="709"/>
      <c r="Q48" s="709"/>
      <c r="R48" s="709"/>
      <c r="S48" s="709"/>
      <c r="T48" s="709"/>
      <c r="U48" s="709"/>
      <c r="V48" s="709"/>
      <c r="W48" s="709"/>
      <c r="X48" s="709"/>
      <c r="Y48" s="709"/>
      <c r="Z48" s="709"/>
      <c r="AA48" s="709"/>
      <c r="AB48" s="709"/>
      <c r="AC48" s="709"/>
      <c r="AD48" s="709"/>
      <c r="AE48" s="709"/>
      <c r="AF48" s="709"/>
      <c r="AG48" s="709"/>
      <c r="AH48" s="709"/>
      <c r="AI48" s="717"/>
    </row>
    <row r="49" spans="3:35" ht="16.5" customHeight="1" x14ac:dyDescent="0.15">
      <c r="C49" s="716"/>
      <c r="D49" s="709"/>
      <c r="E49" s="709"/>
      <c r="F49" s="709"/>
      <c r="G49" s="709"/>
      <c r="H49" s="710"/>
      <c r="I49" s="711"/>
      <c r="J49" s="711"/>
      <c r="K49" s="711"/>
      <c r="L49" s="709"/>
      <c r="M49" s="709"/>
      <c r="N49" s="709"/>
      <c r="O49" s="710"/>
      <c r="P49" s="711"/>
      <c r="Q49" s="711"/>
      <c r="R49" s="711"/>
      <c r="S49" s="709"/>
      <c r="T49" s="709"/>
      <c r="U49" s="710"/>
      <c r="V49" s="711"/>
      <c r="W49" s="711"/>
      <c r="X49" s="711"/>
      <c r="Y49" s="709"/>
      <c r="Z49" s="709"/>
      <c r="AA49" s="710"/>
      <c r="AB49" s="711"/>
      <c r="AC49" s="711"/>
      <c r="AD49" s="711"/>
      <c r="AE49" s="709"/>
      <c r="AF49" s="709"/>
      <c r="AG49" s="709"/>
      <c r="AH49" s="709"/>
      <c r="AI49" s="717"/>
    </row>
    <row r="50" spans="3:35" ht="16.5" customHeight="1" x14ac:dyDescent="0.15">
      <c r="C50" s="718"/>
      <c r="D50" s="712"/>
      <c r="E50" s="712"/>
      <c r="F50" s="712"/>
      <c r="G50" s="712"/>
      <c r="H50" s="719"/>
      <c r="I50" s="719"/>
      <c r="J50" s="719"/>
      <c r="K50" s="719"/>
      <c r="L50" s="712"/>
      <c r="M50" s="712"/>
      <c r="N50" s="712"/>
      <c r="O50" s="719"/>
      <c r="P50" s="719"/>
      <c r="Q50" s="719"/>
      <c r="R50" s="719"/>
      <c r="S50" s="712"/>
      <c r="T50" s="712"/>
      <c r="U50" s="719"/>
      <c r="V50" s="719"/>
      <c r="W50" s="719"/>
      <c r="X50" s="719"/>
      <c r="Y50" s="712"/>
      <c r="Z50" s="712"/>
      <c r="AA50" s="719"/>
      <c r="AB50" s="719"/>
      <c r="AC50" s="719"/>
      <c r="AD50" s="719"/>
      <c r="AE50" s="712"/>
      <c r="AF50" s="712"/>
      <c r="AG50" s="712"/>
      <c r="AH50" s="712"/>
      <c r="AI50" s="720"/>
    </row>
    <row r="51" spans="3:35" ht="16.5" customHeight="1" x14ac:dyDescent="0.15">
      <c r="E51" s="91"/>
      <c r="F51" s="282"/>
      <c r="G51" s="92"/>
      <c r="H51" s="92"/>
      <c r="I51" s="92"/>
      <c r="J51" s="92"/>
      <c r="K51" s="92"/>
      <c r="L51" s="92"/>
      <c r="M51" s="92"/>
      <c r="N51" s="92"/>
    </row>
    <row r="52" spans="3:35" ht="16.5" customHeight="1" x14ac:dyDescent="0.15">
      <c r="E52" s="282"/>
      <c r="F52" s="282"/>
      <c r="G52" s="57"/>
      <c r="H52" s="57"/>
      <c r="I52" s="57"/>
      <c r="J52" s="57"/>
      <c r="K52" s="57"/>
      <c r="L52" s="57"/>
      <c r="M52" s="57"/>
      <c r="N52" s="57"/>
    </row>
    <row r="53" spans="3:35" ht="16.5" customHeight="1" x14ac:dyDescent="0.15">
      <c r="E53" s="282"/>
      <c r="F53" s="282"/>
      <c r="G53" s="57"/>
      <c r="H53" s="57"/>
      <c r="I53" s="57"/>
      <c r="J53" s="57"/>
      <c r="K53" s="57"/>
      <c r="L53" s="57"/>
      <c r="M53" s="57"/>
      <c r="N53" s="57"/>
    </row>
    <row r="54" spans="3:35" ht="16.5" customHeight="1" x14ac:dyDescent="0.15">
      <c r="E54" s="282"/>
      <c r="F54" s="282"/>
      <c r="G54" s="282"/>
      <c r="H54" s="282"/>
      <c r="I54" s="282"/>
      <c r="J54" s="282"/>
      <c r="K54" s="282"/>
      <c r="L54" s="282"/>
      <c r="M54" s="282"/>
    </row>
    <row r="56" spans="3:35" ht="16.5" customHeight="1" x14ac:dyDescent="0.15">
      <c r="E56" s="282"/>
      <c r="F56" s="282"/>
      <c r="G56" s="282"/>
      <c r="H56" s="282"/>
      <c r="I56" s="282"/>
      <c r="J56" s="282"/>
      <c r="K56" s="282"/>
      <c r="L56" s="282"/>
      <c r="M56" s="282"/>
    </row>
    <row r="57" spans="3:35" ht="16.5" customHeight="1" x14ac:dyDescent="0.15">
      <c r="E57" s="282"/>
      <c r="F57" s="282"/>
      <c r="G57" s="282"/>
      <c r="H57" s="282"/>
      <c r="I57" s="282"/>
      <c r="J57" s="282"/>
      <c r="K57" s="282"/>
      <c r="L57" s="282"/>
      <c r="M57" s="282"/>
    </row>
    <row r="58" spans="3:35" ht="16.5" customHeight="1" x14ac:dyDescent="0.15">
      <c r="E58" s="282"/>
      <c r="F58" s="282"/>
      <c r="G58" s="282"/>
      <c r="H58" s="282"/>
      <c r="I58" s="282"/>
      <c r="J58" s="282"/>
      <c r="K58" s="282"/>
      <c r="L58" s="282"/>
      <c r="M58" s="282"/>
    </row>
    <row r="59" spans="3:35" ht="16.5" customHeight="1" x14ac:dyDescent="0.15">
      <c r="E59" s="282"/>
      <c r="F59" s="282"/>
      <c r="G59" s="282"/>
      <c r="H59" s="282"/>
      <c r="I59" s="282"/>
      <c r="J59" s="282"/>
      <c r="K59" s="282"/>
      <c r="L59" s="282"/>
      <c r="M59" s="282"/>
    </row>
    <row r="60" spans="3:35" ht="16.5" customHeight="1" x14ac:dyDescent="0.15">
      <c r="E60" s="282"/>
      <c r="F60" s="282"/>
      <c r="G60" s="282"/>
      <c r="H60" s="282"/>
      <c r="I60" s="282"/>
      <c r="J60" s="282"/>
      <c r="K60" s="282"/>
      <c r="L60" s="282"/>
      <c r="M60" s="282"/>
    </row>
    <row r="61" spans="3:35" ht="16.5" customHeight="1" x14ac:dyDescent="0.15">
      <c r="E61" s="282"/>
      <c r="F61" s="282"/>
      <c r="G61" s="282"/>
      <c r="H61" s="282"/>
      <c r="I61" s="282"/>
      <c r="J61" s="282"/>
      <c r="K61" s="282"/>
      <c r="L61" s="282"/>
      <c r="M61" s="282"/>
    </row>
    <row r="62" spans="3:35" ht="16.5" customHeight="1" x14ac:dyDescent="0.15">
      <c r="E62" s="282"/>
      <c r="F62" s="282"/>
      <c r="G62" s="282"/>
      <c r="H62" s="282"/>
      <c r="I62" s="282"/>
      <c r="J62" s="282"/>
      <c r="K62" s="282"/>
      <c r="L62" s="282"/>
      <c r="M62" s="282"/>
    </row>
  </sheetData>
  <sheetProtection selectLockedCells="1"/>
  <mergeCells count="2">
    <mergeCell ref="B5:AJ5"/>
    <mergeCell ref="B3:AJ3"/>
  </mergeCells>
  <phoneticPr fontId="7"/>
  <printOptions horizontalCentered="1"/>
  <pageMargins left="0.23622047244094491" right="0.23622047244094491" top="0.55118110236220474" bottom="0.55118110236220474" header="0.31496062992125984" footer="0.31496062992125984"/>
  <pageSetup paperSize="9" fitToWidth="0" orientation="portrait" cellComments="asDisplayed"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67"/>
  <sheetViews>
    <sheetView showGridLines="0" view="pageBreakPreview" zoomScale="85" zoomScaleNormal="85" zoomScaleSheetLayoutView="85" workbookViewId="0"/>
  </sheetViews>
  <sheetFormatPr defaultRowHeight="13.5" x14ac:dyDescent="0.15"/>
  <cols>
    <col min="1" max="1" width="5.625" style="741" customWidth="1"/>
    <col min="2" max="77" width="2.625" style="741" customWidth="1"/>
    <col min="78" max="16384" width="9" style="741"/>
  </cols>
  <sheetData>
    <row r="1" spans="1:78" ht="22.5" customHeight="1" x14ac:dyDescent="0.15">
      <c r="B1" s="742" t="s">
        <v>258</v>
      </c>
    </row>
    <row r="2" spans="1:78" ht="22.5" customHeight="1" x14ac:dyDescent="0.15">
      <c r="B2" s="742" t="s">
        <v>284</v>
      </c>
    </row>
    <row r="3" spans="1:78" x14ac:dyDescent="0.15">
      <c r="A3" s="743"/>
      <c r="B3" s="743"/>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743"/>
      <c r="AO3" s="743"/>
      <c r="AP3" s="743"/>
      <c r="AQ3" s="743"/>
      <c r="AR3" s="743"/>
      <c r="AS3" s="743"/>
      <c r="AT3" s="743"/>
      <c r="AU3" s="743"/>
      <c r="AV3" s="743"/>
      <c r="AW3" s="743"/>
      <c r="AX3" s="743"/>
      <c r="AY3" s="743"/>
      <c r="AZ3" s="743"/>
      <c r="BA3" s="743"/>
      <c r="BB3" s="743"/>
      <c r="BC3" s="743"/>
      <c r="BD3" s="743"/>
      <c r="BE3" s="743"/>
      <c r="BF3" s="743"/>
      <c r="BG3" s="743"/>
      <c r="BH3" s="743"/>
      <c r="BI3" s="743"/>
      <c r="BJ3" s="743"/>
      <c r="BK3" s="743"/>
      <c r="BL3" s="743"/>
      <c r="BM3" s="743"/>
      <c r="BN3" s="743"/>
      <c r="BO3" s="743"/>
      <c r="BP3" s="743"/>
      <c r="BQ3" s="743"/>
      <c r="BR3" s="743"/>
      <c r="BS3" s="743"/>
      <c r="BT3" s="743"/>
      <c r="BU3" s="743"/>
      <c r="BV3" s="743"/>
      <c r="BW3" s="743"/>
      <c r="BX3" s="743"/>
      <c r="BY3" s="743"/>
      <c r="BZ3" s="743"/>
    </row>
    <row r="4" spans="1:78" ht="18.75" customHeight="1" x14ac:dyDescent="0.15">
      <c r="A4" s="743"/>
      <c r="B4" s="1717" t="s">
        <v>758</v>
      </c>
      <c r="C4" s="1718"/>
      <c r="D4" s="1718"/>
      <c r="E4" s="1718"/>
      <c r="F4" s="1718"/>
      <c r="G4" s="1718"/>
      <c r="H4" s="1718"/>
      <c r="I4" s="1718"/>
      <c r="J4" s="1718"/>
      <c r="K4" s="1718"/>
      <c r="L4" s="1718"/>
      <c r="M4" s="1718"/>
      <c r="N4" s="1718"/>
      <c r="O4" s="1718"/>
      <c r="P4" s="1718"/>
      <c r="Q4" s="1718"/>
      <c r="R4" s="1718"/>
      <c r="S4" s="1718"/>
      <c r="T4" s="1718"/>
      <c r="U4" s="1718"/>
      <c r="V4" s="1718"/>
      <c r="W4" s="1718"/>
      <c r="X4" s="1718"/>
      <c r="Y4" s="1718"/>
      <c r="Z4" s="1718"/>
      <c r="AA4" s="1718"/>
      <c r="AB4" s="1718"/>
      <c r="AC4" s="1718"/>
      <c r="AD4" s="1718"/>
      <c r="AE4" s="1718"/>
      <c r="AF4" s="1718"/>
      <c r="AG4" s="1718"/>
      <c r="AH4" s="1718"/>
      <c r="AI4" s="1718"/>
      <c r="AJ4" s="1718"/>
      <c r="AK4" s="1718"/>
      <c r="AL4" s="1718"/>
      <c r="AM4" s="1718"/>
      <c r="AN4" s="1718"/>
      <c r="AO4" s="1718"/>
      <c r="AP4" s="1718"/>
      <c r="AQ4" s="1718"/>
      <c r="AR4" s="1718"/>
      <c r="AS4" s="1718"/>
      <c r="AT4" s="1718"/>
      <c r="AU4" s="1718"/>
      <c r="AV4" s="1718"/>
      <c r="AW4" s="1718"/>
      <c r="AX4" s="1718"/>
      <c r="AY4" s="1718"/>
      <c r="AZ4" s="1718"/>
      <c r="BA4" s="1718"/>
      <c r="BB4" s="1718"/>
      <c r="BC4" s="1718"/>
      <c r="BD4" s="1718"/>
      <c r="BE4" s="1718"/>
      <c r="BF4" s="1718"/>
      <c r="BG4" s="1718"/>
      <c r="BH4" s="1718"/>
      <c r="BI4" s="1718"/>
      <c r="BJ4" s="1718"/>
      <c r="BK4" s="1718"/>
      <c r="BL4" s="1718"/>
      <c r="BM4" s="1718"/>
      <c r="BN4" s="1718"/>
      <c r="BO4" s="1718"/>
      <c r="BP4" s="1718"/>
      <c r="BQ4" s="1718"/>
      <c r="BR4" s="1718"/>
      <c r="BS4" s="1718"/>
      <c r="BT4" s="1718"/>
      <c r="BU4" s="1718"/>
      <c r="BV4" s="1718"/>
      <c r="BW4" s="1718"/>
      <c r="BX4" s="743"/>
      <c r="BY4" s="743"/>
      <c r="BZ4" s="743"/>
    </row>
    <row r="5" spans="1:78" ht="24.95" customHeight="1" x14ac:dyDescent="0.15">
      <c r="A5" s="743"/>
      <c r="B5" s="744" t="s">
        <v>748</v>
      </c>
      <c r="C5" s="745"/>
      <c r="D5" s="745"/>
      <c r="E5" s="745"/>
      <c r="F5" s="745"/>
      <c r="G5" s="745"/>
      <c r="H5" s="745"/>
      <c r="I5" s="745"/>
      <c r="J5" s="746"/>
      <c r="K5" s="745"/>
      <c r="L5" s="747"/>
      <c r="M5" s="745"/>
      <c r="N5" s="745"/>
      <c r="O5" s="745"/>
      <c r="P5" s="745"/>
      <c r="Q5" s="745"/>
      <c r="R5" s="745"/>
      <c r="S5" s="745"/>
      <c r="T5" s="745"/>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5"/>
      <c r="BB5" s="745"/>
      <c r="BC5" s="745"/>
      <c r="BD5" s="745"/>
      <c r="BE5" s="745"/>
      <c r="BF5" s="745"/>
      <c r="BG5" s="745"/>
      <c r="BH5" s="745"/>
      <c r="BI5" s="745"/>
      <c r="BJ5" s="745"/>
      <c r="BK5" s="745"/>
      <c r="BL5" s="745"/>
      <c r="BM5" s="745"/>
      <c r="BN5" s="745"/>
      <c r="BO5" s="745"/>
      <c r="BP5" s="745"/>
      <c r="BQ5" s="745"/>
      <c r="BR5" s="745"/>
      <c r="BS5" s="745"/>
      <c r="BT5" s="745"/>
      <c r="BU5" s="745"/>
      <c r="BV5" s="745"/>
      <c r="BW5" s="745"/>
      <c r="BX5" s="748"/>
      <c r="BY5" s="748"/>
      <c r="BZ5" s="743"/>
    </row>
    <row r="6" spans="1:78" ht="24.95" customHeight="1" x14ac:dyDescent="0.15">
      <c r="A6" s="743"/>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743"/>
      <c r="BY6" s="743"/>
      <c r="BZ6" s="743"/>
    </row>
    <row r="7" spans="1:78" ht="24.95" customHeight="1" x14ac:dyDescent="0.15">
      <c r="A7" s="743"/>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743"/>
      <c r="BY7" s="743"/>
      <c r="BZ7" s="743"/>
    </row>
    <row r="8" spans="1:78" ht="24.95" customHeight="1" x14ac:dyDescent="0.15">
      <c r="A8" s="743"/>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743"/>
      <c r="BY8" s="743"/>
      <c r="BZ8" s="743"/>
    </row>
    <row r="9" spans="1:78" ht="24.95" customHeight="1" x14ac:dyDescent="0.15">
      <c r="A9" s="743"/>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743"/>
      <c r="BY9" s="743"/>
      <c r="BZ9" s="743"/>
    </row>
    <row r="10" spans="1:78" ht="24.95" customHeight="1" x14ac:dyDescent="0.15">
      <c r="A10" s="743"/>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743"/>
      <c r="BY10" s="743"/>
      <c r="BZ10" s="743"/>
    </row>
    <row r="11" spans="1:78" ht="24.95" customHeight="1" x14ac:dyDescent="0.15">
      <c r="A11" s="743"/>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743"/>
      <c r="BY11" s="743"/>
      <c r="BZ11" s="743"/>
    </row>
    <row r="12" spans="1:78" ht="24.95" customHeight="1" x14ac:dyDescent="0.15">
      <c r="A12" s="743"/>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743"/>
      <c r="BY12" s="743"/>
      <c r="BZ12" s="743"/>
    </row>
    <row r="13" spans="1:78" ht="24.95" customHeight="1" x14ac:dyDescent="0.15">
      <c r="A13" s="743"/>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743"/>
      <c r="BY13" s="743"/>
      <c r="BZ13" s="743"/>
    </row>
    <row r="14" spans="1:78" ht="24.95" customHeight="1" x14ac:dyDescent="0.15">
      <c r="A14" s="743"/>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743"/>
      <c r="BY14" s="743"/>
      <c r="BZ14" s="743"/>
    </row>
    <row r="15" spans="1:78" ht="24.95" customHeight="1" x14ac:dyDescent="0.15">
      <c r="A15" s="743"/>
      <c r="B15" s="50"/>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743"/>
      <c r="BY15" s="743"/>
      <c r="BZ15" s="743"/>
    </row>
    <row r="16" spans="1:78" ht="24.95" customHeight="1" x14ac:dyDescent="0.15">
      <c r="A16" s="743"/>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743"/>
      <c r="BY16" s="743"/>
      <c r="BZ16" s="743"/>
    </row>
    <row r="17" spans="1:78" ht="24.95" customHeight="1" x14ac:dyDescent="0.15">
      <c r="A17" s="743"/>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743"/>
      <c r="BY17" s="743"/>
      <c r="BZ17" s="743"/>
    </row>
    <row r="18" spans="1:78" ht="24.95" customHeight="1" x14ac:dyDescent="0.15">
      <c r="A18" s="743"/>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743"/>
      <c r="BY18" s="743"/>
      <c r="BZ18" s="743"/>
    </row>
    <row r="19" spans="1:78" ht="24.95" customHeight="1" x14ac:dyDescent="0.15">
      <c r="A19" s="743"/>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743"/>
      <c r="BY19" s="743"/>
      <c r="BZ19" s="743"/>
    </row>
    <row r="20" spans="1:78" ht="24.95" customHeight="1" x14ac:dyDescent="0.15">
      <c r="A20" s="743"/>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743"/>
      <c r="BY20" s="743"/>
      <c r="BZ20" s="743"/>
    </row>
    <row r="21" spans="1:78" ht="24.95" customHeight="1" x14ac:dyDescent="0.15">
      <c r="A21" s="743"/>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743"/>
      <c r="BY21" s="743"/>
      <c r="BZ21" s="743"/>
    </row>
    <row r="22" spans="1:78" ht="24.95" customHeight="1" x14ac:dyDescent="0.15">
      <c r="A22" s="743"/>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743"/>
      <c r="BY22" s="743"/>
      <c r="BZ22" s="743"/>
    </row>
    <row r="23" spans="1:78" ht="24.95" customHeight="1" x14ac:dyDescent="0.15">
      <c r="A23" s="743"/>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743"/>
      <c r="BY23" s="743"/>
      <c r="BZ23" s="743"/>
    </row>
    <row r="24" spans="1:78" ht="24.95" customHeight="1" x14ac:dyDescent="0.15">
      <c r="A24" s="743"/>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743"/>
      <c r="BY24" s="743"/>
      <c r="BZ24" s="743"/>
    </row>
    <row r="25" spans="1:78" ht="24.95" customHeight="1" x14ac:dyDescent="0.15">
      <c r="A25" s="743"/>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743"/>
      <c r="BY25" s="743"/>
      <c r="BZ25" s="743"/>
    </row>
    <row r="26" spans="1:78" ht="24.95" customHeight="1" x14ac:dyDescent="0.15">
      <c r="A26" s="743"/>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743"/>
      <c r="BY26" s="743"/>
      <c r="BZ26" s="743"/>
    </row>
    <row r="27" spans="1:78" ht="24.95" customHeight="1" x14ac:dyDescent="0.15">
      <c r="A27" s="743"/>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743"/>
      <c r="BY27" s="743"/>
      <c r="BZ27" s="743"/>
    </row>
    <row r="28" spans="1:78" ht="24.95" customHeight="1" x14ac:dyDescent="0.15">
      <c r="A28" s="743"/>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743"/>
      <c r="BY28" s="743"/>
      <c r="BZ28" s="743"/>
    </row>
    <row r="29" spans="1:78" ht="24.95" customHeight="1" x14ac:dyDescent="0.15">
      <c r="A29" s="743"/>
      <c r="B29" s="50"/>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743"/>
      <c r="BY29" s="743"/>
      <c r="BZ29" s="743"/>
    </row>
    <row r="30" spans="1:78" ht="24.95" customHeight="1" x14ac:dyDescent="0.15">
      <c r="A30" s="743"/>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743"/>
      <c r="BY30" s="743"/>
      <c r="BZ30" s="743"/>
    </row>
    <row r="31" spans="1:78" ht="24.95" customHeight="1" x14ac:dyDescent="0.15">
      <c r="A31" s="743"/>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743"/>
      <c r="BY31" s="743"/>
      <c r="BZ31" s="743"/>
    </row>
    <row r="32" spans="1:78" ht="24.95" customHeight="1" x14ac:dyDescent="0.15">
      <c r="A32" s="743"/>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743"/>
      <c r="BY32" s="743"/>
      <c r="BZ32" s="743"/>
    </row>
    <row r="33" spans="1:78" ht="24.95" customHeight="1" x14ac:dyDescent="0.15">
      <c r="A33" s="743"/>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743"/>
      <c r="BY33" s="743"/>
      <c r="BZ33" s="743"/>
    </row>
    <row r="34" spans="1:78" ht="24.95" customHeight="1" x14ac:dyDescent="0.15">
      <c r="A34" s="743"/>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743"/>
      <c r="BY34" s="743"/>
      <c r="BZ34" s="743"/>
    </row>
    <row r="35" spans="1:78" ht="24.95" customHeight="1" x14ac:dyDescent="0.15">
      <c r="A35" s="743"/>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743"/>
      <c r="BY35" s="743"/>
      <c r="BZ35" s="743"/>
    </row>
    <row r="36" spans="1:78" ht="24.95" customHeight="1" x14ac:dyDescent="0.15">
      <c r="A36" s="743"/>
      <c r="B36" s="749"/>
      <c r="C36" s="749"/>
      <c r="D36" s="749"/>
      <c r="E36" s="749"/>
      <c r="F36" s="749"/>
      <c r="G36" s="749"/>
      <c r="H36" s="749"/>
      <c r="I36" s="749"/>
      <c r="J36" s="749"/>
      <c r="K36" s="749"/>
      <c r="L36" s="749"/>
      <c r="M36" s="749"/>
      <c r="N36" s="749"/>
      <c r="O36" s="749"/>
      <c r="P36" s="749"/>
      <c r="Q36" s="749"/>
      <c r="R36" s="749"/>
      <c r="S36" s="749"/>
      <c r="T36" s="749"/>
      <c r="U36" s="749"/>
      <c r="V36" s="749"/>
      <c r="W36" s="749"/>
      <c r="X36" s="749"/>
      <c r="Y36" s="749"/>
      <c r="Z36" s="749"/>
      <c r="AA36" s="749"/>
      <c r="AB36" s="749"/>
      <c r="AC36" s="749"/>
      <c r="AD36" s="749"/>
      <c r="AE36" s="749"/>
      <c r="AF36" s="749"/>
      <c r="AG36" s="749"/>
      <c r="AH36" s="749"/>
      <c r="AI36" s="749"/>
      <c r="AJ36" s="749"/>
      <c r="AK36" s="749"/>
      <c r="AL36" s="749"/>
      <c r="AM36" s="749"/>
      <c r="AN36" s="749"/>
      <c r="AO36" s="749"/>
      <c r="AP36" s="749"/>
      <c r="AQ36" s="749"/>
      <c r="AR36" s="749"/>
      <c r="AS36" s="749"/>
      <c r="AT36" s="749"/>
      <c r="AU36" s="749"/>
      <c r="AV36" s="749"/>
      <c r="AW36" s="749"/>
      <c r="AX36" s="749"/>
      <c r="AY36" s="749"/>
      <c r="AZ36" s="749"/>
      <c r="BA36" s="749"/>
      <c r="BB36" s="749"/>
      <c r="BC36" s="749"/>
      <c r="BD36" s="749"/>
      <c r="BE36" s="749"/>
      <c r="BF36" s="749"/>
      <c r="BG36" s="749"/>
      <c r="BH36" s="749"/>
      <c r="BI36" s="749"/>
      <c r="BJ36" s="749"/>
      <c r="BK36" s="749"/>
      <c r="BL36" s="749"/>
      <c r="BM36" s="749"/>
      <c r="BN36" s="749"/>
      <c r="BO36" s="749"/>
      <c r="BP36" s="749"/>
      <c r="BQ36" s="749"/>
      <c r="BR36" s="749"/>
      <c r="BS36" s="749"/>
      <c r="BT36" s="749"/>
      <c r="BU36" s="749"/>
      <c r="BV36" s="749"/>
      <c r="BW36" s="749"/>
      <c r="BX36" s="743"/>
      <c r="BY36" s="743"/>
      <c r="BZ36" s="743"/>
    </row>
    <row r="37" spans="1:78" ht="24.95" customHeight="1" x14ac:dyDescent="0.15">
      <c r="A37" s="743"/>
      <c r="B37" s="749"/>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49"/>
      <c r="AB37" s="749"/>
      <c r="AC37" s="749"/>
      <c r="AD37" s="749"/>
      <c r="AE37" s="749"/>
      <c r="AF37" s="749"/>
      <c r="AG37" s="749"/>
      <c r="AH37" s="749"/>
      <c r="AI37" s="749"/>
      <c r="AJ37" s="749"/>
      <c r="AK37" s="749"/>
      <c r="AL37" s="749"/>
      <c r="AM37" s="749"/>
      <c r="AN37" s="749"/>
      <c r="AO37" s="749"/>
      <c r="AP37" s="749"/>
      <c r="AQ37" s="749"/>
      <c r="AR37" s="749"/>
      <c r="AS37" s="749"/>
      <c r="AT37" s="749"/>
      <c r="AU37" s="749"/>
      <c r="AV37" s="749"/>
      <c r="AW37" s="749"/>
      <c r="AX37" s="749"/>
      <c r="AY37" s="749"/>
      <c r="AZ37" s="749"/>
      <c r="BA37" s="749"/>
      <c r="BB37" s="749"/>
      <c r="BC37" s="749"/>
      <c r="BD37" s="749"/>
      <c r="BE37" s="749"/>
      <c r="BF37" s="749"/>
      <c r="BG37" s="749"/>
      <c r="BH37" s="749"/>
      <c r="BI37" s="749"/>
      <c r="BJ37" s="749"/>
      <c r="BK37" s="749"/>
      <c r="BL37" s="749"/>
      <c r="BM37" s="749"/>
      <c r="BN37" s="749"/>
      <c r="BO37" s="749"/>
      <c r="BP37" s="749"/>
      <c r="BQ37" s="749"/>
      <c r="BR37" s="749"/>
      <c r="BS37" s="749"/>
      <c r="BT37" s="749"/>
      <c r="BU37" s="749"/>
      <c r="BV37" s="749"/>
      <c r="BW37" s="749"/>
      <c r="BX37" s="743"/>
      <c r="BY37" s="743"/>
      <c r="BZ37" s="743"/>
    </row>
    <row r="38" spans="1:78" ht="24.95" customHeight="1" x14ac:dyDescent="0.15">
      <c r="A38" s="743"/>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c r="AA38" s="749"/>
      <c r="AB38" s="749"/>
      <c r="AC38" s="749"/>
      <c r="AD38" s="749"/>
      <c r="AE38" s="749"/>
      <c r="AF38" s="749"/>
      <c r="AG38" s="749"/>
      <c r="AH38" s="749"/>
      <c r="AI38" s="749"/>
      <c r="AJ38" s="749"/>
      <c r="AK38" s="749"/>
      <c r="AL38" s="749"/>
      <c r="AM38" s="749"/>
      <c r="AN38" s="749"/>
      <c r="AO38" s="749"/>
      <c r="AP38" s="749"/>
      <c r="AQ38" s="749"/>
      <c r="AR38" s="749"/>
      <c r="AS38" s="749"/>
      <c r="AT38" s="749"/>
      <c r="AU38" s="749"/>
      <c r="AV38" s="749"/>
      <c r="AW38" s="749"/>
      <c r="AX38" s="749"/>
      <c r="AY38" s="749"/>
      <c r="AZ38" s="749"/>
      <c r="BA38" s="749"/>
      <c r="BB38" s="749"/>
      <c r="BC38" s="749"/>
      <c r="BD38" s="749"/>
      <c r="BE38" s="749"/>
      <c r="BF38" s="749"/>
      <c r="BG38" s="749"/>
      <c r="BH38" s="749"/>
      <c r="BI38" s="749"/>
      <c r="BJ38" s="749"/>
      <c r="BK38" s="749"/>
      <c r="BL38" s="749"/>
      <c r="BM38" s="749"/>
      <c r="BN38" s="749"/>
      <c r="BO38" s="749"/>
      <c r="BP38" s="749"/>
      <c r="BQ38" s="749"/>
      <c r="BR38" s="749"/>
      <c r="BS38" s="749"/>
      <c r="BT38" s="749"/>
      <c r="BU38" s="749"/>
      <c r="BV38" s="749"/>
      <c r="BW38" s="749"/>
      <c r="BX38" s="743"/>
      <c r="BY38" s="743"/>
      <c r="BZ38" s="743"/>
    </row>
    <row r="39" spans="1:78" ht="24.95" customHeight="1" x14ac:dyDescent="0.15">
      <c r="A39" s="743"/>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49"/>
      <c r="AM39" s="749"/>
      <c r="AN39" s="749"/>
      <c r="AO39" s="749"/>
      <c r="AP39" s="749"/>
      <c r="AQ39" s="749"/>
      <c r="AR39" s="749"/>
      <c r="AS39" s="749"/>
      <c r="AT39" s="749"/>
      <c r="AU39" s="749"/>
      <c r="AV39" s="749"/>
      <c r="AW39" s="749"/>
      <c r="AX39" s="749"/>
      <c r="AY39" s="749"/>
      <c r="AZ39" s="749"/>
      <c r="BA39" s="749"/>
      <c r="BB39" s="749"/>
      <c r="BC39" s="749"/>
      <c r="BD39" s="749"/>
      <c r="BE39" s="749"/>
      <c r="BF39" s="749"/>
      <c r="BG39" s="749"/>
      <c r="BH39" s="749"/>
      <c r="BI39" s="749"/>
      <c r="BJ39" s="749"/>
      <c r="BK39" s="749"/>
      <c r="BL39" s="749"/>
      <c r="BM39" s="749"/>
      <c r="BN39" s="749"/>
      <c r="BO39" s="749"/>
      <c r="BP39" s="749"/>
      <c r="BQ39" s="749"/>
      <c r="BR39" s="749"/>
      <c r="BS39" s="749"/>
      <c r="BT39" s="749"/>
      <c r="BU39" s="749"/>
      <c r="BV39" s="749"/>
      <c r="BW39" s="749"/>
      <c r="BX39" s="743"/>
      <c r="BY39" s="743"/>
      <c r="BZ39" s="743"/>
    </row>
    <row r="40" spans="1:78" ht="24.95" customHeight="1" x14ac:dyDescent="0.15">
      <c r="A40" s="743"/>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c r="AA40" s="749"/>
      <c r="AB40" s="749"/>
      <c r="AC40" s="749"/>
      <c r="AD40" s="749"/>
      <c r="AE40" s="749"/>
      <c r="AF40" s="749"/>
      <c r="AG40" s="749"/>
      <c r="AH40" s="749"/>
      <c r="AI40" s="749"/>
      <c r="AJ40" s="749"/>
      <c r="AK40" s="749"/>
      <c r="AL40" s="749"/>
      <c r="AM40" s="749"/>
      <c r="AN40" s="749"/>
      <c r="AO40" s="749"/>
      <c r="AP40" s="749"/>
      <c r="AQ40" s="749"/>
      <c r="AR40" s="749"/>
      <c r="AS40" s="749"/>
      <c r="AT40" s="749"/>
      <c r="AU40" s="749"/>
      <c r="AV40" s="749"/>
      <c r="AW40" s="749"/>
      <c r="AX40" s="749"/>
      <c r="AY40" s="749"/>
      <c r="AZ40" s="749"/>
      <c r="BA40" s="749"/>
      <c r="BB40" s="749"/>
      <c r="BC40" s="749"/>
      <c r="BD40" s="749"/>
      <c r="BE40" s="749"/>
      <c r="BF40" s="749"/>
      <c r="BG40" s="749"/>
      <c r="BH40" s="749"/>
      <c r="BI40" s="749"/>
      <c r="BJ40" s="749"/>
      <c r="BK40" s="749"/>
      <c r="BL40" s="749"/>
      <c r="BM40" s="749"/>
      <c r="BN40" s="749"/>
      <c r="BO40" s="749"/>
      <c r="BP40" s="749"/>
      <c r="BQ40" s="749"/>
      <c r="BR40" s="749"/>
      <c r="BS40" s="749"/>
      <c r="BT40" s="749"/>
      <c r="BU40" s="749"/>
      <c r="BV40" s="749"/>
      <c r="BW40" s="749"/>
      <c r="BX40" s="743"/>
      <c r="BY40" s="743"/>
      <c r="BZ40" s="743"/>
    </row>
    <row r="41" spans="1:78" ht="24.95" customHeight="1" x14ac:dyDescent="0.15">
      <c r="A41" s="743"/>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49"/>
      <c r="AB41" s="749"/>
      <c r="AC41" s="749"/>
      <c r="AD41" s="749"/>
      <c r="AE41" s="749"/>
      <c r="AF41" s="749"/>
      <c r="AG41" s="749"/>
      <c r="AH41" s="749"/>
      <c r="AI41" s="749"/>
      <c r="AJ41" s="749"/>
      <c r="AK41" s="749"/>
      <c r="AL41" s="749"/>
      <c r="AM41" s="749"/>
      <c r="AN41" s="749"/>
      <c r="AO41" s="749"/>
      <c r="AP41" s="749"/>
      <c r="AQ41" s="749"/>
      <c r="AR41" s="749"/>
      <c r="AS41" s="749"/>
      <c r="AT41" s="749"/>
      <c r="AU41" s="749"/>
      <c r="AV41" s="749"/>
      <c r="AW41" s="749"/>
      <c r="AX41" s="749"/>
      <c r="AY41" s="749"/>
      <c r="AZ41" s="749"/>
      <c r="BA41" s="749"/>
      <c r="BB41" s="749"/>
      <c r="BC41" s="749"/>
      <c r="BD41" s="749"/>
      <c r="BE41" s="749"/>
      <c r="BF41" s="749"/>
      <c r="BG41" s="749"/>
      <c r="BH41" s="749"/>
      <c r="BI41" s="749"/>
      <c r="BJ41" s="749"/>
      <c r="BK41" s="749"/>
      <c r="BL41" s="749"/>
      <c r="BM41" s="749"/>
      <c r="BN41" s="749"/>
      <c r="BO41" s="749"/>
      <c r="BP41" s="749"/>
      <c r="BQ41" s="749"/>
      <c r="BR41" s="749"/>
      <c r="BS41" s="749"/>
      <c r="BT41" s="749"/>
      <c r="BU41" s="749"/>
      <c r="BV41" s="749"/>
      <c r="BW41" s="749"/>
      <c r="BX41" s="743"/>
      <c r="BY41" s="743"/>
      <c r="BZ41" s="743"/>
    </row>
    <row r="42" spans="1:78" ht="24.95" customHeight="1" x14ac:dyDescent="0.15">
      <c r="A42" s="743"/>
      <c r="B42" s="749"/>
      <c r="C42" s="749"/>
      <c r="D42" s="749"/>
      <c r="E42" s="749"/>
      <c r="F42" s="749"/>
      <c r="G42" s="749"/>
      <c r="H42" s="749"/>
      <c r="I42" s="749"/>
      <c r="J42" s="749"/>
      <c r="K42" s="749"/>
      <c r="L42" s="749"/>
      <c r="M42" s="749"/>
      <c r="N42" s="749"/>
      <c r="O42" s="749"/>
      <c r="P42" s="749"/>
      <c r="Q42" s="749"/>
      <c r="R42" s="749"/>
      <c r="S42" s="749"/>
      <c r="T42" s="749"/>
      <c r="U42" s="749"/>
      <c r="V42" s="749"/>
      <c r="W42" s="749"/>
      <c r="X42" s="749"/>
      <c r="Y42" s="749"/>
      <c r="Z42" s="749"/>
      <c r="AA42" s="749"/>
      <c r="AB42" s="749"/>
      <c r="AC42" s="749"/>
      <c r="AD42" s="749"/>
      <c r="AE42" s="749"/>
      <c r="AF42" s="749"/>
      <c r="AG42" s="749"/>
      <c r="AH42" s="749"/>
      <c r="AI42" s="749"/>
      <c r="AJ42" s="749"/>
      <c r="AK42" s="749"/>
      <c r="AL42" s="749"/>
      <c r="AM42" s="749"/>
      <c r="AN42" s="749"/>
      <c r="AO42" s="749"/>
      <c r="AP42" s="749"/>
      <c r="AQ42" s="749"/>
      <c r="AR42" s="749"/>
      <c r="AS42" s="749"/>
      <c r="AT42" s="749"/>
      <c r="AU42" s="749"/>
      <c r="AV42" s="749"/>
      <c r="AW42" s="749"/>
      <c r="AX42" s="749"/>
      <c r="AY42" s="749"/>
      <c r="AZ42" s="749"/>
      <c r="BA42" s="749"/>
      <c r="BB42" s="749"/>
      <c r="BC42" s="749"/>
      <c r="BD42" s="749"/>
      <c r="BE42" s="749"/>
      <c r="BF42" s="749"/>
      <c r="BG42" s="749"/>
      <c r="BH42" s="749"/>
      <c r="BI42" s="749"/>
      <c r="BJ42" s="749"/>
      <c r="BK42" s="749"/>
      <c r="BL42" s="749"/>
      <c r="BM42" s="749"/>
      <c r="BN42" s="749"/>
      <c r="BO42" s="749"/>
      <c r="BP42" s="749"/>
      <c r="BQ42" s="749"/>
      <c r="BR42" s="749"/>
      <c r="BS42" s="749"/>
      <c r="BT42" s="749"/>
      <c r="BU42" s="749"/>
      <c r="BV42" s="749"/>
      <c r="BW42" s="749"/>
      <c r="BX42" s="743"/>
      <c r="BY42" s="743"/>
      <c r="BZ42" s="743"/>
    </row>
    <row r="43" spans="1:78" ht="24.95" customHeight="1" x14ac:dyDescent="0.15">
      <c r="A43" s="743"/>
      <c r="B43" s="749"/>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c r="AA43" s="749"/>
      <c r="AB43" s="749"/>
      <c r="AC43" s="749"/>
      <c r="AD43" s="749"/>
      <c r="AE43" s="749"/>
      <c r="AF43" s="749"/>
      <c r="AG43" s="749"/>
      <c r="AH43" s="749"/>
      <c r="AI43" s="749"/>
      <c r="AJ43" s="749"/>
      <c r="AK43" s="749"/>
      <c r="AL43" s="749"/>
      <c r="AM43" s="749"/>
      <c r="AN43" s="749"/>
      <c r="AO43" s="749"/>
      <c r="AP43" s="749"/>
      <c r="AQ43" s="749"/>
      <c r="AR43" s="749"/>
      <c r="AS43" s="749"/>
      <c r="AT43" s="749"/>
      <c r="AU43" s="749"/>
      <c r="AV43" s="749"/>
      <c r="AW43" s="749"/>
      <c r="AX43" s="749"/>
      <c r="AY43" s="749"/>
      <c r="AZ43" s="749"/>
      <c r="BA43" s="749"/>
      <c r="BB43" s="749"/>
      <c r="BC43" s="749"/>
      <c r="BD43" s="749"/>
      <c r="BE43" s="749"/>
      <c r="BF43" s="749"/>
      <c r="BG43" s="749"/>
      <c r="BH43" s="749"/>
      <c r="BI43" s="749"/>
      <c r="BJ43" s="749"/>
      <c r="BK43" s="749"/>
      <c r="BL43" s="749"/>
      <c r="BM43" s="749"/>
      <c r="BN43" s="749"/>
      <c r="BO43" s="749"/>
      <c r="BP43" s="749"/>
      <c r="BQ43" s="749"/>
      <c r="BR43" s="749"/>
      <c r="BS43" s="749"/>
      <c r="BT43" s="749"/>
      <c r="BU43" s="749"/>
      <c r="BV43" s="749"/>
      <c r="BW43" s="749"/>
      <c r="BX43" s="743"/>
      <c r="BY43" s="743"/>
      <c r="BZ43" s="743"/>
    </row>
    <row r="44" spans="1:78" ht="24.95" customHeight="1" x14ac:dyDescent="0.15">
      <c r="A44" s="743"/>
      <c r="B44" s="749"/>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c r="AA44" s="749"/>
      <c r="AB44" s="749"/>
      <c r="AC44" s="749"/>
      <c r="AD44" s="749"/>
      <c r="AE44" s="749"/>
      <c r="AF44" s="749"/>
      <c r="AG44" s="749"/>
      <c r="AH44" s="749"/>
      <c r="AI44" s="749"/>
      <c r="AJ44" s="749"/>
      <c r="AK44" s="749"/>
      <c r="AL44" s="749"/>
      <c r="AM44" s="749"/>
      <c r="AN44" s="749"/>
      <c r="AO44" s="749"/>
      <c r="AP44" s="749"/>
      <c r="AQ44" s="749"/>
      <c r="AR44" s="749"/>
      <c r="AS44" s="749"/>
      <c r="AT44" s="749"/>
      <c r="AU44" s="749"/>
      <c r="AV44" s="749"/>
      <c r="AW44" s="749"/>
      <c r="AX44" s="749"/>
      <c r="AY44" s="749"/>
      <c r="AZ44" s="749"/>
      <c r="BA44" s="749"/>
      <c r="BB44" s="749"/>
      <c r="BC44" s="749"/>
      <c r="BD44" s="749"/>
      <c r="BE44" s="749"/>
      <c r="BF44" s="749"/>
      <c r="BG44" s="749"/>
      <c r="BH44" s="749"/>
      <c r="BI44" s="749"/>
      <c r="BJ44" s="749"/>
      <c r="BK44" s="749"/>
      <c r="BL44" s="749"/>
      <c r="BM44" s="749"/>
      <c r="BN44" s="749"/>
      <c r="BO44" s="749"/>
      <c r="BP44" s="749"/>
      <c r="BQ44" s="749"/>
      <c r="BR44" s="749"/>
      <c r="BS44" s="749"/>
      <c r="BT44" s="749"/>
      <c r="BU44" s="749"/>
      <c r="BV44" s="749"/>
      <c r="BW44" s="749"/>
      <c r="BX44" s="743"/>
      <c r="BY44" s="743"/>
      <c r="BZ44" s="743"/>
    </row>
    <row r="45" spans="1:78" ht="24.95" customHeight="1" x14ac:dyDescent="0.15">
      <c r="A45" s="743"/>
      <c r="B45" s="749"/>
      <c r="C45" s="749"/>
      <c r="D45" s="749"/>
      <c r="E45" s="749"/>
      <c r="F45" s="749"/>
      <c r="G45" s="749"/>
      <c r="H45" s="749"/>
      <c r="I45" s="749"/>
      <c r="J45" s="749"/>
      <c r="K45" s="749"/>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49"/>
      <c r="AY45" s="749"/>
      <c r="AZ45" s="749"/>
      <c r="BA45" s="749"/>
      <c r="BB45" s="749"/>
      <c r="BC45" s="749"/>
      <c r="BD45" s="749"/>
      <c r="BE45" s="749"/>
      <c r="BF45" s="749"/>
      <c r="BG45" s="749"/>
      <c r="BH45" s="749"/>
      <c r="BI45" s="749"/>
      <c r="BJ45" s="749"/>
      <c r="BK45" s="749"/>
      <c r="BL45" s="749"/>
      <c r="BM45" s="749"/>
      <c r="BN45" s="749"/>
      <c r="BO45" s="749"/>
      <c r="BP45" s="749"/>
      <c r="BQ45" s="749"/>
      <c r="BR45" s="749"/>
      <c r="BS45" s="749"/>
      <c r="BT45" s="749"/>
      <c r="BU45" s="749"/>
      <c r="BV45" s="749"/>
      <c r="BW45" s="749"/>
      <c r="BX45" s="743"/>
      <c r="BY45" s="743"/>
      <c r="BZ45" s="743"/>
    </row>
    <row r="46" spans="1:78" ht="24.95" customHeight="1" x14ac:dyDescent="0.15">
      <c r="A46" s="743"/>
      <c r="B46" s="749"/>
      <c r="C46" s="749"/>
      <c r="D46" s="749"/>
      <c r="E46" s="749"/>
      <c r="F46" s="749"/>
      <c r="G46" s="749"/>
      <c r="H46" s="749"/>
      <c r="I46" s="749"/>
      <c r="J46" s="749"/>
      <c r="K46" s="749"/>
      <c r="L46" s="749"/>
      <c r="M46" s="749"/>
      <c r="N46" s="749"/>
      <c r="O46" s="749"/>
      <c r="P46" s="749"/>
      <c r="Q46" s="749"/>
      <c r="R46" s="749"/>
      <c r="S46" s="749"/>
      <c r="T46" s="749"/>
      <c r="U46" s="749"/>
      <c r="V46" s="749"/>
      <c r="W46" s="749"/>
      <c r="X46" s="749"/>
      <c r="Y46" s="749"/>
      <c r="Z46" s="749"/>
      <c r="AA46" s="749"/>
      <c r="AB46" s="749"/>
      <c r="AC46" s="749"/>
      <c r="AD46" s="749"/>
      <c r="AE46" s="749"/>
      <c r="AF46" s="749"/>
      <c r="AG46" s="749"/>
      <c r="AH46" s="749"/>
      <c r="AI46" s="749"/>
      <c r="AJ46" s="749"/>
      <c r="AK46" s="749"/>
      <c r="AL46" s="749"/>
      <c r="AM46" s="749"/>
      <c r="AN46" s="749"/>
      <c r="AO46" s="749"/>
      <c r="AP46" s="749"/>
      <c r="AQ46" s="749"/>
      <c r="AR46" s="749"/>
      <c r="AS46" s="749"/>
      <c r="AT46" s="749"/>
      <c r="AU46" s="749"/>
      <c r="AV46" s="749"/>
      <c r="AW46" s="749"/>
      <c r="AX46" s="749"/>
      <c r="AY46" s="749"/>
      <c r="AZ46" s="749"/>
      <c r="BA46" s="749"/>
      <c r="BB46" s="749"/>
      <c r="BC46" s="749"/>
      <c r="BD46" s="749"/>
      <c r="BE46" s="749"/>
      <c r="BF46" s="749"/>
      <c r="BG46" s="749"/>
      <c r="BH46" s="749"/>
      <c r="BI46" s="749"/>
      <c r="BJ46" s="749"/>
      <c r="BK46" s="749"/>
      <c r="BL46" s="749"/>
      <c r="BM46" s="749"/>
      <c r="BN46" s="749"/>
      <c r="BO46" s="749"/>
      <c r="BP46" s="749"/>
      <c r="BQ46" s="749"/>
      <c r="BR46" s="749"/>
      <c r="BS46" s="749"/>
      <c r="BT46" s="749"/>
      <c r="BU46" s="749"/>
      <c r="BV46" s="749"/>
      <c r="BW46" s="749"/>
      <c r="BX46" s="743"/>
      <c r="BY46" s="743"/>
      <c r="BZ46" s="743"/>
    </row>
    <row r="47" spans="1:78" ht="24.95" customHeight="1" x14ac:dyDescent="0.15">
      <c r="A47" s="743"/>
      <c r="B47" s="749"/>
      <c r="C47" s="749"/>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49"/>
      <c r="AB47" s="749"/>
      <c r="AC47" s="749"/>
      <c r="AD47" s="749"/>
      <c r="AE47" s="749"/>
      <c r="AF47" s="749"/>
      <c r="AG47" s="749"/>
      <c r="AH47" s="749"/>
      <c r="AI47" s="749"/>
      <c r="AJ47" s="749"/>
      <c r="AK47" s="749"/>
      <c r="AL47" s="749"/>
      <c r="AM47" s="749"/>
      <c r="AN47" s="749"/>
      <c r="AO47" s="749"/>
      <c r="AP47" s="749"/>
      <c r="AQ47" s="749"/>
      <c r="AR47" s="749"/>
      <c r="AS47" s="749"/>
      <c r="AT47" s="749"/>
      <c r="AU47" s="749"/>
      <c r="AV47" s="749"/>
      <c r="AW47" s="749"/>
      <c r="AX47" s="749"/>
      <c r="AY47" s="749"/>
      <c r="AZ47" s="749"/>
      <c r="BA47" s="749"/>
      <c r="BB47" s="749"/>
      <c r="BC47" s="749"/>
      <c r="BD47" s="749"/>
      <c r="BE47" s="749"/>
      <c r="BF47" s="749"/>
      <c r="BG47" s="749"/>
      <c r="BH47" s="749"/>
      <c r="BI47" s="749"/>
      <c r="BJ47" s="749"/>
      <c r="BK47" s="749"/>
      <c r="BL47" s="749"/>
      <c r="BM47" s="749"/>
      <c r="BN47" s="749"/>
      <c r="BO47" s="749"/>
      <c r="BP47" s="749"/>
      <c r="BQ47" s="749"/>
      <c r="BR47" s="749"/>
      <c r="BS47" s="749"/>
      <c r="BT47" s="749"/>
      <c r="BU47" s="749"/>
      <c r="BV47" s="749"/>
      <c r="BW47" s="749"/>
      <c r="BX47" s="743"/>
      <c r="BY47" s="743"/>
      <c r="BZ47" s="743"/>
    </row>
    <row r="48" spans="1:78" ht="24.95" customHeight="1" x14ac:dyDescent="0.15">
      <c r="A48" s="743"/>
      <c r="B48" s="749"/>
      <c r="C48" s="749"/>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49"/>
      <c r="AB48" s="749"/>
      <c r="AC48" s="749"/>
      <c r="AD48" s="749"/>
      <c r="AE48" s="749"/>
      <c r="AF48" s="749"/>
      <c r="AG48" s="749"/>
      <c r="AH48" s="749"/>
      <c r="AI48" s="749"/>
      <c r="AJ48" s="749"/>
      <c r="AK48" s="749"/>
      <c r="AL48" s="749"/>
      <c r="AM48" s="749"/>
      <c r="AN48" s="749"/>
      <c r="AO48" s="749"/>
      <c r="AP48" s="749"/>
      <c r="AQ48" s="749"/>
      <c r="AR48" s="749"/>
      <c r="AS48" s="749"/>
      <c r="AT48" s="749"/>
      <c r="AU48" s="749"/>
      <c r="AV48" s="749"/>
      <c r="AW48" s="749"/>
      <c r="AX48" s="749"/>
      <c r="AY48" s="749"/>
      <c r="AZ48" s="749"/>
      <c r="BA48" s="749"/>
      <c r="BB48" s="749"/>
      <c r="BC48" s="749"/>
      <c r="BD48" s="749"/>
      <c r="BE48" s="749"/>
      <c r="BF48" s="749"/>
      <c r="BG48" s="749"/>
      <c r="BH48" s="749"/>
      <c r="BI48" s="749"/>
      <c r="BJ48" s="749"/>
      <c r="BK48" s="749"/>
      <c r="BL48" s="749"/>
      <c r="BM48" s="749"/>
      <c r="BN48" s="749"/>
      <c r="BO48" s="749"/>
      <c r="BP48" s="749"/>
      <c r="BQ48" s="749"/>
      <c r="BR48" s="749"/>
      <c r="BS48" s="749"/>
      <c r="BT48" s="749"/>
      <c r="BU48" s="749"/>
      <c r="BV48" s="749"/>
      <c r="BW48" s="749"/>
    </row>
    <row r="49" spans="1:75" ht="24.95" customHeight="1" x14ac:dyDescent="0.15">
      <c r="A49" s="743"/>
      <c r="B49" s="749"/>
      <c r="C49" s="749"/>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749"/>
      <c r="AM49" s="749"/>
      <c r="AN49" s="749"/>
      <c r="AO49" s="749"/>
      <c r="AP49" s="749"/>
      <c r="AQ49" s="749"/>
      <c r="AR49" s="749"/>
      <c r="AS49" s="749"/>
      <c r="AT49" s="749"/>
      <c r="AU49" s="749"/>
      <c r="AV49" s="749"/>
      <c r="AW49" s="749"/>
      <c r="AX49" s="749"/>
      <c r="AY49" s="749"/>
      <c r="AZ49" s="749"/>
      <c r="BA49" s="749"/>
      <c r="BB49" s="749"/>
      <c r="BC49" s="749"/>
      <c r="BD49" s="749"/>
      <c r="BE49" s="749"/>
      <c r="BF49" s="749"/>
      <c r="BG49" s="749"/>
      <c r="BH49" s="749"/>
      <c r="BI49" s="749"/>
      <c r="BJ49" s="749"/>
      <c r="BK49" s="749"/>
      <c r="BL49" s="749"/>
      <c r="BM49" s="749"/>
      <c r="BN49" s="749"/>
      <c r="BO49" s="749"/>
      <c r="BP49" s="749"/>
      <c r="BQ49" s="749"/>
      <c r="BR49" s="749"/>
      <c r="BS49" s="749"/>
      <c r="BT49" s="749"/>
      <c r="BU49" s="749"/>
      <c r="BV49" s="749"/>
      <c r="BW49" s="749"/>
    </row>
    <row r="50" spans="1:75" ht="24.95" customHeight="1" x14ac:dyDescent="0.15">
      <c r="A50" s="743"/>
      <c r="B50" s="749"/>
      <c r="C50" s="749"/>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49"/>
      <c r="AB50" s="749"/>
      <c r="AC50" s="749"/>
      <c r="AD50" s="749"/>
      <c r="AE50" s="749"/>
      <c r="AF50" s="749"/>
      <c r="AG50" s="749"/>
      <c r="AH50" s="749"/>
      <c r="AI50" s="749"/>
      <c r="AJ50" s="749"/>
      <c r="AK50" s="749"/>
      <c r="AL50" s="749"/>
      <c r="AM50" s="749"/>
      <c r="AN50" s="749"/>
      <c r="AO50" s="749"/>
      <c r="AP50" s="749"/>
      <c r="AQ50" s="749"/>
      <c r="AR50" s="749"/>
      <c r="AS50" s="749"/>
      <c r="AT50" s="749"/>
      <c r="AU50" s="749"/>
      <c r="AV50" s="749"/>
      <c r="AW50" s="749"/>
      <c r="AX50" s="749"/>
      <c r="AY50" s="749"/>
      <c r="AZ50" s="749"/>
      <c r="BA50" s="749"/>
      <c r="BB50" s="749"/>
      <c r="BC50" s="749"/>
      <c r="BD50" s="749"/>
      <c r="BE50" s="749"/>
      <c r="BF50" s="749"/>
      <c r="BG50" s="749"/>
      <c r="BH50" s="749"/>
      <c r="BI50" s="749"/>
      <c r="BJ50" s="749"/>
      <c r="BK50" s="749"/>
      <c r="BL50" s="749"/>
      <c r="BM50" s="749"/>
      <c r="BN50" s="749"/>
      <c r="BO50" s="749"/>
      <c r="BP50" s="749"/>
      <c r="BQ50" s="749"/>
      <c r="BR50" s="749"/>
      <c r="BS50" s="749"/>
      <c r="BT50" s="749"/>
      <c r="BU50" s="749"/>
      <c r="BV50" s="749"/>
      <c r="BW50" s="749"/>
    </row>
    <row r="51" spans="1:75" ht="24.95" customHeight="1" x14ac:dyDescent="0.15">
      <c r="A51" s="743"/>
      <c r="B51" s="749"/>
      <c r="C51" s="749"/>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749"/>
      <c r="AM51" s="749"/>
      <c r="AN51" s="749"/>
      <c r="AO51" s="749"/>
      <c r="AP51" s="749"/>
      <c r="AQ51" s="749"/>
      <c r="AR51" s="749"/>
      <c r="AS51" s="749"/>
      <c r="AT51" s="749"/>
      <c r="AU51" s="749"/>
      <c r="AV51" s="749"/>
      <c r="AW51" s="749"/>
      <c r="AX51" s="749"/>
      <c r="AY51" s="749"/>
      <c r="AZ51" s="749"/>
      <c r="BA51" s="749"/>
      <c r="BB51" s="749"/>
      <c r="BC51" s="749"/>
      <c r="BD51" s="749"/>
      <c r="BE51" s="749"/>
      <c r="BF51" s="749"/>
      <c r="BG51" s="749"/>
      <c r="BH51" s="749"/>
      <c r="BI51" s="749"/>
      <c r="BJ51" s="749"/>
      <c r="BK51" s="749"/>
      <c r="BL51" s="749"/>
      <c r="BM51" s="749"/>
      <c r="BN51" s="749"/>
      <c r="BO51" s="749"/>
      <c r="BP51" s="749"/>
      <c r="BQ51" s="749"/>
      <c r="BR51" s="749"/>
      <c r="BS51" s="749"/>
      <c r="BT51" s="749"/>
      <c r="BU51" s="749"/>
      <c r="BV51" s="749"/>
      <c r="BW51" s="749"/>
    </row>
    <row r="52" spans="1:75" ht="24.95" customHeight="1" x14ac:dyDescent="0.15">
      <c r="A52" s="743"/>
      <c r="B52" s="749"/>
      <c r="C52" s="749"/>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49"/>
      <c r="AB52" s="749"/>
      <c r="AC52" s="749"/>
      <c r="AD52" s="749"/>
      <c r="AE52" s="749"/>
      <c r="AF52" s="749"/>
      <c r="AG52" s="749"/>
      <c r="AH52" s="749"/>
      <c r="AI52" s="749"/>
      <c r="AJ52" s="749"/>
      <c r="AK52" s="749"/>
      <c r="AL52" s="749"/>
      <c r="AM52" s="749"/>
      <c r="AN52" s="749"/>
      <c r="AO52" s="749"/>
      <c r="AP52" s="749"/>
      <c r="AQ52" s="749"/>
      <c r="AR52" s="749"/>
      <c r="AS52" s="749"/>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49"/>
      <c r="BS52" s="749"/>
      <c r="BT52" s="749"/>
      <c r="BU52" s="749"/>
      <c r="BV52" s="749"/>
      <c r="BW52" s="749"/>
    </row>
    <row r="53" spans="1:75" ht="24.95" customHeight="1" x14ac:dyDescent="0.15">
      <c r="A53" s="743"/>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49"/>
      <c r="AB53" s="749"/>
      <c r="AC53" s="749"/>
      <c r="AD53" s="749"/>
      <c r="AE53" s="749"/>
      <c r="AF53" s="749"/>
      <c r="AG53" s="749"/>
      <c r="AH53" s="749"/>
      <c r="AI53" s="749"/>
      <c r="AJ53" s="749"/>
      <c r="AK53" s="749"/>
      <c r="AL53" s="749"/>
      <c r="AM53" s="749"/>
      <c r="AN53" s="749"/>
      <c r="AO53" s="749"/>
      <c r="AP53" s="749"/>
      <c r="AQ53" s="749"/>
      <c r="AR53" s="749"/>
      <c r="AS53" s="749"/>
      <c r="AT53" s="749"/>
      <c r="AU53" s="749"/>
      <c r="AV53" s="749"/>
      <c r="AW53" s="749"/>
      <c r="AX53" s="749"/>
      <c r="AY53" s="749"/>
      <c r="AZ53" s="749"/>
      <c r="BA53" s="749"/>
      <c r="BB53" s="749"/>
      <c r="BC53" s="749"/>
      <c r="BD53" s="749"/>
      <c r="BE53" s="749"/>
      <c r="BF53" s="749"/>
      <c r="BG53" s="749"/>
      <c r="BH53" s="749"/>
      <c r="BI53" s="749"/>
      <c r="BJ53" s="749"/>
      <c r="BK53" s="749"/>
      <c r="BL53" s="749"/>
      <c r="BM53" s="749"/>
      <c r="BN53" s="749"/>
      <c r="BO53" s="749"/>
      <c r="BP53" s="749"/>
      <c r="BQ53" s="749"/>
      <c r="BR53" s="749"/>
      <c r="BS53" s="749"/>
      <c r="BT53" s="749"/>
      <c r="BU53" s="749"/>
      <c r="BV53" s="749"/>
      <c r="BW53" s="749"/>
    </row>
    <row r="54" spans="1:75" ht="24.95" customHeight="1" x14ac:dyDescent="0.15">
      <c r="A54" s="743"/>
      <c r="B54" s="749"/>
      <c r="C54" s="749"/>
      <c r="D54" s="749"/>
      <c r="E54" s="749"/>
      <c r="F54" s="749"/>
      <c r="G54" s="749"/>
      <c r="H54" s="749"/>
      <c r="I54" s="749"/>
      <c r="J54" s="749"/>
      <c r="K54" s="749"/>
      <c r="L54" s="749"/>
      <c r="M54" s="749"/>
      <c r="N54" s="749"/>
      <c r="O54" s="749"/>
      <c r="P54" s="749"/>
      <c r="Q54" s="749"/>
      <c r="R54" s="749"/>
      <c r="S54" s="749"/>
      <c r="T54" s="749"/>
      <c r="U54" s="749"/>
      <c r="V54" s="749"/>
      <c r="W54" s="749"/>
      <c r="X54" s="749"/>
      <c r="Y54" s="749"/>
      <c r="Z54" s="749"/>
      <c r="AA54" s="749"/>
      <c r="AB54" s="749"/>
      <c r="AC54" s="749"/>
      <c r="AD54" s="749"/>
      <c r="AE54" s="749"/>
      <c r="AF54" s="749"/>
      <c r="AG54" s="749"/>
      <c r="AH54" s="749"/>
      <c r="AI54" s="749"/>
      <c r="AJ54" s="749"/>
      <c r="AK54" s="749"/>
      <c r="AL54" s="749"/>
      <c r="AM54" s="749"/>
      <c r="AN54" s="749"/>
      <c r="AO54" s="749"/>
      <c r="AP54" s="749"/>
      <c r="AQ54" s="749"/>
      <c r="AR54" s="749"/>
      <c r="AS54" s="749"/>
      <c r="AT54" s="749"/>
      <c r="AU54" s="749"/>
      <c r="AV54" s="749"/>
      <c r="AW54" s="749"/>
      <c r="AX54" s="749"/>
      <c r="AY54" s="749"/>
      <c r="AZ54" s="749"/>
      <c r="BA54" s="749"/>
      <c r="BB54" s="749"/>
      <c r="BC54" s="749"/>
      <c r="BD54" s="749"/>
      <c r="BE54" s="749"/>
      <c r="BF54" s="749"/>
      <c r="BG54" s="749"/>
      <c r="BH54" s="749"/>
      <c r="BI54" s="749"/>
      <c r="BJ54" s="749"/>
      <c r="BK54" s="749"/>
      <c r="BL54" s="749"/>
      <c r="BM54" s="749"/>
      <c r="BN54" s="749"/>
      <c r="BO54" s="749"/>
      <c r="BP54" s="749"/>
      <c r="BQ54" s="749"/>
      <c r="BR54" s="749"/>
      <c r="BS54" s="749"/>
      <c r="BT54" s="749"/>
      <c r="BU54" s="749"/>
      <c r="BV54" s="749"/>
      <c r="BW54" s="749"/>
    </row>
    <row r="55" spans="1:75" ht="24.95" customHeight="1" x14ac:dyDescent="0.15">
      <c r="A55" s="743"/>
      <c r="B55" s="749"/>
      <c r="C55" s="749"/>
      <c r="D55" s="749"/>
      <c r="E55" s="749"/>
      <c r="F55" s="749"/>
      <c r="G55" s="749"/>
      <c r="H55" s="749"/>
      <c r="I55" s="749"/>
      <c r="J55" s="749"/>
      <c r="K55" s="749"/>
      <c r="L55" s="749"/>
      <c r="M55" s="749"/>
      <c r="N55" s="749"/>
      <c r="O55" s="749"/>
      <c r="P55" s="749"/>
      <c r="Q55" s="749"/>
      <c r="R55" s="749"/>
      <c r="S55" s="749"/>
      <c r="T55" s="749"/>
      <c r="U55" s="749"/>
      <c r="V55" s="749"/>
      <c r="W55" s="749"/>
      <c r="X55" s="749"/>
      <c r="Y55" s="749"/>
      <c r="Z55" s="749"/>
      <c r="AA55" s="749"/>
      <c r="AB55" s="749"/>
      <c r="AC55" s="749"/>
      <c r="AD55" s="749"/>
      <c r="AE55" s="749"/>
      <c r="AF55" s="749"/>
      <c r="AG55" s="749"/>
      <c r="AH55" s="749"/>
      <c r="AI55" s="749"/>
      <c r="AJ55" s="749"/>
      <c r="AK55" s="749"/>
      <c r="AL55" s="749"/>
      <c r="AM55" s="749"/>
      <c r="AN55" s="749"/>
      <c r="AO55" s="749"/>
      <c r="AP55" s="749"/>
      <c r="AQ55" s="749"/>
      <c r="AR55" s="749"/>
      <c r="AS55" s="749"/>
      <c r="AT55" s="749"/>
      <c r="AU55" s="749"/>
      <c r="AV55" s="749"/>
      <c r="AW55" s="749"/>
      <c r="AX55" s="749"/>
      <c r="AY55" s="749"/>
      <c r="AZ55" s="749"/>
      <c r="BA55" s="749"/>
      <c r="BB55" s="749"/>
      <c r="BC55" s="749"/>
      <c r="BD55" s="749"/>
      <c r="BE55" s="749"/>
      <c r="BF55" s="749"/>
      <c r="BG55" s="749"/>
      <c r="BH55" s="749"/>
      <c r="BI55" s="749"/>
      <c r="BJ55" s="749"/>
      <c r="BK55" s="749"/>
      <c r="BL55" s="749"/>
      <c r="BM55" s="749"/>
      <c r="BN55" s="749"/>
      <c r="BO55" s="749"/>
      <c r="BP55" s="749"/>
      <c r="BQ55" s="749"/>
      <c r="BR55" s="749"/>
      <c r="BS55" s="749"/>
      <c r="BT55" s="749"/>
      <c r="BU55" s="749"/>
      <c r="BV55" s="749"/>
      <c r="BW55" s="749"/>
    </row>
    <row r="56" spans="1:75" ht="24.95" customHeight="1" x14ac:dyDescent="0.15">
      <c r="A56" s="743"/>
      <c r="B56" s="749"/>
      <c r="C56" s="749"/>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c r="BG56" s="749"/>
      <c r="BH56" s="749"/>
      <c r="BI56" s="749"/>
      <c r="BJ56" s="749"/>
      <c r="BK56" s="749"/>
      <c r="BL56" s="749"/>
      <c r="BM56" s="749"/>
      <c r="BN56" s="749"/>
      <c r="BO56" s="749"/>
      <c r="BP56" s="749"/>
      <c r="BQ56" s="749"/>
      <c r="BR56" s="749"/>
      <c r="BS56" s="749"/>
      <c r="BT56" s="749"/>
      <c r="BU56" s="749"/>
      <c r="BV56" s="749"/>
      <c r="BW56" s="749"/>
    </row>
    <row r="57" spans="1:75" ht="24.95" customHeight="1" x14ac:dyDescent="0.15">
      <c r="A57" s="743"/>
      <c r="B57" s="749"/>
      <c r="C57" s="749"/>
      <c r="D57" s="749"/>
      <c r="E57" s="749"/>
      <c r="F57" s="749"/>
      <c r="G57" s="749"/>
      <c r="H57" s="749"/>
      <c r="I57" s="749"/>
      <c r="J57" s="749"/>
      <c r="K57" s="749"/>
      <c r="L57" s="749"/>
      <c r="M57" s="749"/>
      <c r="N57" s="749"/>
      <c r="O57" s="749"/>
      <c r="P57" s="749"/>
      <c r="Q57" s="749"/>
      <c r="R57" s="749"/>
      <c r="S57" s="749"/>
      <c r="T57" s="749"/>
      <c r="U57" s="749"/>
      <c r="V57" s="749"/>
      <c r="W57" s="749"/>
      <c r="X57" s="749"/>
      <c r="Y57" s="749"/>
      <c r="Z57" s="749"/>
      <c r="AA57" s="749"/>
      <c r="AB57" s="749"/>
      <c r="AC57" s="749"/>
      <c r="AD57" s="749"/>
      <c r="AE57" s="749"/>
      <c r="AF57" s="749"/>
      <c r="AG57" s="749"/>
      <c r="AH57" s="749"/>
      <c r="AI57" s="749"/>
      <c r="AJ57" s="749"/>
      <c r="AK57" s="749"/>
      <c r="AL57" s="749"/>
      <c r="AM57" s="749"/>
      <c r="AN57" s="749"/>
      <c r="AO57" s="749"/>
      <c r="AP57" s="749"/>
      <c r="AQ57" s="749"/>
      <c r="AR57" s="749"/>
      <c r="AS57" s="749"/>
      <c r="AT57" s="749"/>
      <c r="AU57" s="749"/>
      <c r="AV57" s="749"/>
      <c r="AW57" s="749"/>
      <c r="AX57" s="749"/>
      <c r="AY57" s="749"/>
      <c r="AZ57" s="749"/>
      <c r="BA57" s="749"/>
      <c r="BB57" s="749"/>
      <c r="BC57" s="749"/>
      <c r="BD57" s="749"/>
      <c r="BE57" s="749"/>
      <c r="BF57" s="749"/>
      <c r="BG57" s="749"/>
      <c r="BH57" s="749"/>
      <c r="BI57" s="749"/>
      <c r="BJ57" s="749"/>
      <c r="BK57" s="749"/>
      <c r="BL57" s="749"/>
      <c r="BM57" s="749"/>
      <c r="BN57" s="749"/>
      <c r="BO57" s="749"/>
      <c r="BP57" s="749"/>
      <c r="BQ57" s="749"/>
      <c r="BR57" s="749"/>
      <c r="BS57" s="749"/>
      <c r="BT57" s="749"/>
      <c r="BU57" s="749"/>
      <c r="BV57" s="749"/>
      <c r="BW57" s="749"/>
    </row>
    <row r="58" spans="1:75" ht="24.95" customHeight="1" x14ac:dyDescent="0.15">
      <c r="A58" s="743"/>
      <c r="B58" s="749"/>
      <c r="C58" s="749"/>
      <c r="D58" s="749"/>
      <c r="E58" s="749"/>
      <c r="F58" s="749"/>
      <c r="G58" s="749"/>
      <c r="H58" s="749"/>
      <c r="I58" s="749"/>
      <c r="J58" s="749"/>
      <c r="K58" s="749"/>
      <c r="L58" s="749"/>
      <c r="M58" s="749"/>
      <c r="N58" s="749"/>
      <c r="O58" s="749"/>
      <c r="P58" s="749"/>
      <c r="Q58" s="749"/>
      <c r="R58" s="749"/>
      <c r="S58" s="749"/>
      <c r="T58" s="749"/>
      <c r="U58" s="749"/>
      <c r="V58" s="749"/>
      <c r="W58" s="749"/>
      <c r="X58" s="749"/>
      <c r="Y58" s="749"/>
      <c r="Z58" s="749"/>
      <c r="AA58" s="749"/>
      <c r="AB58" s="749"/>
      <c r="AC58" s="749"/>
      <c r="AD58" s="749"/>
      <c r="AE58" s="749"/>
      <c r="AF58" s="749"/>
      <c r="AG58" s="749"/>
      <c r="AH58" s="749"/>
      <c r="AI58" s="749"/>
      <c r="AJ58" s="749"/>
      <c r="AK58" s="749"/>
      <c r="AL58" s="749"/>
      <c r="AM58" s="749"/>
      <c r="AN58" s="749"/>
      <c r="AO58" s="749"/>
      <c r="AP58" s="749"/>
      <c r="AQ58" s="749"/>
      <c r="AR58" s="749"/>
      <c r="AS58" s="749"/>
      <c r="AT58" s="749"/>
      <c r="AU58" s="749"/>
      <c r="AV58" s="749"/>
      <c r="AW58" s="749"/>
      <c r="AX58" s="749"/>
      <c r="AY58" s="749"/>
      <c r="AZ58" s="749"/>
      <c r="BA58" s="749"/>
      <c r="BB58" s="749"/>
      <c r="BC58" s="749"/>
      <c r="BD58" s="749"/>
      <c r="BE58" s="749"/>
      <c r="BF58" s="749"/>
      <c r="BG58" s="749"/>
      <c r="BH58" s="749"/>
      <c r="BI58" s="749"/>
      <c r="BJ58" s="749"/>
      <c r="BK58" s="749"/>
      <c r="BL58" s="749"/>
      <c r="BM58" s="749"/>
      <c r="BN58" s="749"/>
      <c r="BO58" s="749"/>
      <c r="BP58" s="749"/>
      <c r="BQ58" s="749"/>
      <c r="BR58" s="749"/>
      <c r="BS58" s="749"/>
      <c r="BT58" s="749"/>
      <c r="BU58" s="749"/>
      <c r="BV58" s="749"/>
      <c r="BW58" s="749"/>
    </row>
    <row r="59" spans="1:75" ht="24.95" customHeight="1" x14ac:dyDescent="0.15">
      <c r="A59" s="743"/>
      <c r="B59" s="749"/>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c r="AA59" s="749"/>
      <c r="AB59" s="749"/>
      <c r="AC59" s="749"/>
      <c r="AD59" s="749"/>
      <c r="AE59" s="749"/>
      <c r="AF59" s="749"/>
      <c r="AG59" s="749"/>
      <c r="AH59" s="749"/>
      <c r="AI59" s="749"/>
      <c r="AJ59" s="749"/>
      <c r="AK59" s="749"/>
      <c r="AL59" s="749"/>
      <c r="AM59" s="749"/>
      <c r="AN59" s="749"/>
      <c r="AO59" s="749"/>
      <c r="AP59" s="749"/>
      <c r="AQ59" s="749"/>
      <c r="AR59" s="749"/>
      <c r="AS59" s="749"/>
      <c r="AT59" s="749"/>
      <c r="AU59" s="749"/>
      <c r="AV59" s="749"/>
      <c r="AW59" s="749"/>
      <c r="AX59" s="749"/>
      <c r="AY59" s="749"/>
      <c r="AZ59" s="749"/>
      <c r="BA59" s="749"/>
      <c r="BB59" s="749"/>
      <c r="BC59" s="749"/>
      <c r="BD59" s="749"/>
      <c r="BE59" s="749"/>
      <c r="BF59" s="749"/>
      <c r="BG59" s="749"/>
      <c r="BH59" s="749"/>
      <c r="BI59" s="749"/>
      <c r="BJ59" s="749"/>
      <c r="BK59" s="749"/>
      <c r="BL59" s="749"/>
      <c r="BM59" s="749"/>
      <c r="BN59" s="749"/>
      <c r="BO59" s="749"/>
      <c r="BP59" s="749"/>
      <c r="BQ59" s="749"/>
      <c r="BR59" s="749"/>
      <c r="BS59" s="749"/>
      <c r="BT59" s="749"/>
      <c r="BU59" s="749"/>
      <c r="BV59" s="749"/>
      <c r="BW59" s="749"/>
    </row>
    <row r="60" spans="1:75" ht="24.95" customHeight="1" x14ac:dyDescent="0.15">
      <c r="A60" s="743"/>
      <c r="B60" s="749"/>
      <c r="C60" s="749"/>
      <c r="D60" s="749"/>
      <c r="E60" s="749"/>
      <c r="F60" s="749"/>
      <c r="G60" s="749"/>
      <c r="H60" s="749"/>
      <c r="I60" s="749"/>
      <c r="J60" s="749"/>
      <c r="K60" s="749"/>
      <c r="L60" s="749"/>
      <c r="M60" s="749"/>
      <c r="N60" s="749"/>
      <c r="O60" s="749"/>
      <c r="P60" s="749"/>
      <c r="Q60" s="749"/>
      <c r="R60" s="749"/>
      <c r="S60" s="749"/>
      <c r="T60" s="749"/>
      <c r="U60" s="749"/>
      <c r="V60" s="749"/>
      <c r="W60" s="749"/>
      <c r="X60" s="749"/>
      <c r="Y60" s="749"/>
      <c r="Z60" s="749"/>
      <c r="AA60" s="749"/>
      <c r="AB60" s="749"/>
      <c r="AC60" s="749"/>
      <c r="AD60" s="749"/>
      <c r="AE60" s="749"/>
      <c r="AF60" s="749"/>
      <c r="AG60" s="749"/>
      <c r="AH60" s="749"/>
      <c r="AI60" s="749"/>
      <c r="AJ60" s="749"/>
      <c r="AK60" s="749"/>
      <c r="AL60" s="749"/>
      <c r="AM60" s="749"/>
      <c r="AN60" s="749"/>
      <c r="AO60" s="749"/>
      <c r="AP60" s="749"/>
      <c r="AQ60" s="749"/>
      <c r="AR60" s="749"/>
      <c r="AS60" s="749"/>
      <c r="AT60" s="749"/>
      <c r="AU60" s="749"/>
      <c r="AV60" s="749"/>
      <c r="AW60" s="749"/>
      <c r="AX60" s="749"/>
      <c r="AY60" s="749"/>
      <c r="AZ60" s="749"/>
      <c r="BA60" s="749"/>
      <c r="BB60" s="749"/>
      <c r="BC60" s="749"/>
      <c r="BD60" s="749"/>
      <c r="BE60" s="749"/>
      <c r="BF60" s="749"/>
      <c r="BG60" s="749"/>
      <c r="BH60" s="749"/>
      <c r="BI60" s="749"/>
      <c r="BJ60" s="749"/>
      <c r="BK60" s="749"/>
      <c r="BL60" s="749"/>
      <c r="BM60" s="749"/>
      <c r="BN60" s="749"/>
      <c r="BO60" s="749"/>
      <c r="BP60" s="749"/>
      <c r="BQ60" s="749"/>
      <c r="BR60" s="749"/>
      <c r="BS60" s="749"/>
      <c r="BT60" s="749"/>
      <c r="BU60" s="749"/>
      <c r="BV60" s="749"/>
      <c r="BW60" s="749"/>
    </row>
    <row r="61" spans="1:75" ht="24.95" customHeight="1" x14ac:dyDescent="0.15">
      <c r="A61" s="743"/>
      <c r="B61" s="749"/>
      <c r="C61" s="749"/>
      <c r="D61" s="749"/>
      <c r="E61" s="749"/>
      <c r="F61" s="749"/>
      <c r="G61" s="749"/>
      <c r="H61" s="749"/>
      <c r="I61" s="749"/>
      <c r="J61" s="749"/>
      <c r="K61" s="749"/>
      <c r="L61" s="749"/>
      <c r="M61" s="749"/>
      <c r="N61" s="749"/>
      <c r="O61" s="749"/>
      <c r="P61" s="749"/>
      <c r="Q61" s="749"/>
      <c r="R61" s="749"/>
      <c r="S61" s="749"/>
      <c r="T61" s="749"/>
      <c r="U61" s="749"/>
      <c r="V61" s="749"/>
      <c r="W61" s="749"/>
      <c r="X61" s="749"/>
      <c r="Y61" s="749"/>
      <c r="Z61" s="749"/>
      <c r="AA61" s="749"/>
      <c r="AB61" s="749"/>
      <c r="AC61" s="749"/>
      <c r="AD61" s="749"/>
      <c r="AE61" s="749"/>
      <c r="AF61" s="749"/>
      <c r="AG61" s="749"/>
      <c r="AH61" s="749"/>
      <c r="AI61" s="749"/>
      <c r="AJ61" s="749"/>
      <c r="AK61" s="749"/>
      <c r="AL61" s="749"/>
      <c r="AM61" s="749"/>
      <c r="AN61" s="749"/>
      <c r="AO61" s="749"/>
      <c r="AP61" s="749"/>
      <c r="AQ61" s="749"/>
      <c r="AR61" s="749"/>
      <c r="AS61" s="749"/>
      <c r="AT61" s="749"/>
      <c r="AU61" s="749"/>
      <c r="AV61" s="749"/>
      <c r="AW61" s="749"/>
      <c r="AX61" s="749"/>
      <c r="AY61" s="749"/>
      <c r="AZ61" s="749"/>
      <c r="BA61" s="749"/>
      <c r="BB61" s="749"/>
      <c r="BC61" s="749"/>
      <c r="BD61" s="749"/>
      <c r="BE61" s="749"/>
      <c r="BF61" s="749"/>
      <c r="BG61" s="749"/>
      <c r="BH61" s="749"/>
      <c r="BI61" s="749"/>
      <c r="BJ61" s="749"/>
      <c r="BK61" s="749"/>
      <c r="BL61" s="749"/>
      <c r="BM61" s="749"/>
      <c r="BN61" s="749"/>
      <c r="BO61" s="749"/>
      <c r="BP61" s="749"/>
      <c r="BQ61" s="749"/>
      <c r="BR61" s="749"/>
      <c r="BS61" s="749"/>
      <c r="BT61" s="749"/>
      <c r="BU61" s="749"/>
      <c r="BV61" s="749"/>
      <c r="BW61" s="749"/>
    </row>
    <row r="62" spans="1:75" x14ac:dyDescent="0.15">
      <c r="A62" s="743"/>
      <c r="B62" s="743"/>
      <c r="C62" s="743"/>
      <c r="D62" s="743"/>
      <c r="E62" s="743"/>
      <c r="F62" s="743"/>
      <c r="G62" s="743"/>
      <c r="H62" s="743"/>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3"/>
      <c r="AQ62" s="743"/>
      <c r="AR62" s="743"/>
      <c r="AS62" s="743"/>
      <c r="AT62" s="743"/>
      <c r="AU62" s="743"/>
      <c r="AV62" s="743"/>
      <c r="AW62" s="743"/>
      <c r="AX62" s="743"/>
      <c r="AY62" s="743"/>
      <c r="AZ62" s="743"/>
      <c r="BA62" s="743"/>
      <c r="BB62" s="743"/>
      <c r="BC62" s="743"/>
      <c r="BD62" s="743"/>
      <c r="BE62" s="743"/>
      <c r="BF62" s="743"/>
      <c r="BG62" s="743"/>
      <c r="BH62" s="743"/>
      <c r="BI62" s="743"/>
      <c r="BJ62" s="743"/>
      <c r="BK62" s="743"/>
      <c r="BL62" s="743"/>
      <c r="BM62" s="743"/>
      <c r="BN62" s="743"/>
      <c r="BO62" s="743"/>
      <c r="BP62" s="743"/>
      <c r="BQ62" s="743"/>
      <c r="BR62" s="743"/>
      <c r="BS62" s="743"/>
      <c r="BT62" s="743"/>
      <c r="BU62" s="743"/>
      <c r="BV62" s="743"/>
      <c r="BW62" s="743"/>
    </row>
    <row r="63" spans="1:75" x14ac:dyDescent="0.15">
      <c r="BW63" s="743"/>
    </row>
    <row r="64" spans="1:75" x14ac:dyDescent="0.15">
      <c r="BW64" s="743"/>
    </row>
    <row r="65" spans="75:75" x14ac:dyDescent="0.15">
      <c r="BW65" s="743"/>
    </row>
    <row r="66" spans="75:75" x14ac:dyDescent="0.15">
      <c r="BW66" s="743"/>
    </row>
    <row r="67" spans="75:75" x14ac:dyDescent="0.15">
      <c r="BW67" s="743"/>
    </row>
  </sheetData>
  <sheetProtection selectLockedCells="1"/>
  <mergeCells count="1">
    <mergeCell ref="B4:BW4"/>
  </mergeCells>
  <phoneticPr fontId="7"/>
  <pageMargins left="0.7" right="0.7" top="0.75" bottom="0.75" header="0.3" footer="0.3"/>
  <pageSetup paperSize="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81"/>
  <sheetViews>
    <sheetView showGridLines="0" view="pageBreakPreview" zoomScale="85" zoomScaleNormal="90" zoomScaleSheetLayoutView="85" workbookViewId="0">
      <selection activeCell="L6" sqref="L6:M6"/>
    </sheetView>
  </sheetViews>
  <sheetFormatPr defaultColWidth="2.875" defaultRowHeight="16.5" customHeight="1" x14ac:dyDescent="0.15"/>
  <cols>
    <col min="1" max="1" width="5.625" style="750" customWidth="1"/>
    <col min="2" max="2" width="2.875" style="750" customWidth="1"/>
    <col min="3" max="13" width="2.875" style="750"/>
    <col min="14" max="14" width="2.875" style="750" customWidth="1"/>
    <col min="15" max="28" width="2.875" style="750"/>
    <col min="29" max="29" width="2.875" style="758"/>
    <col min="30" max="16384" width="2.875" style="750"/>
  </cols>
  <sheetData>
    <row r="1" spans="2:40" ht="16.5" customHeight="1" x14ac:dyDescent="0.15">
      <c r="B1" s="742"/>
    </row>
    <row r="3" spans="2:40" ht="17.25" customHeight="1" x14ac:dyDescent="0.15">
      <c r="D3" s="1719" t="s">
        <v>758</v>
      </c>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c r="AD3" s="1719"/>
      <c r="AE3" s="1719"/>
      <c r="AF3" s="1719"/>
      <c r="AG3" s="1719"/>
      <c r="AH3" s="1719"/>
      <c r="AI3" s="1719"/>
      <c r="AJ3" s="1719"/>
    </row>
    <row r="4" spans="2:40" ht="16.5" customHeight="1" x14ac:dyDescent="0.15">
      <c r="B4" s="751"/>
      <c r="C4" s="752"/>
      <c r="D4" s="759" t="s">
        <v>749</v>
      </c>
      <c r="E4" s="760"/>
      <c r="F4" s="761"/>
      <c r="G4" s="761"/>
      <c r="H4" s="761"/>
      <c r="I4" s="761"/>
      <c r="J4" s="762"/>
      <c r="K4" s="762"/>
      <c r="L4" s="762"/>
      <c r="M4" s="762"/>
      <c r="N4" s="762"/>
      <c r="O4" s="762"/>
      <c r="P4" s="762"/>
      <c r="Q4" s="762"/>
      <c r="R4" s="762"/>
      <c r="S4" s="762"/>
      <c r="T4" s="762"/>
      <c r="U4" s="762"/>
      <c r="V4" s="762"/>
      <c r="W4" s="762"/>
      <c r="X4" s="762"/>
      <c r="Y4" s="762"/>
      <c r="Z4" s="762"/>
      <c r="AA4" s="762"/>
      <c r="AB4" s="762"/>
      <c r="AC4" s="762"/>
      <c r="AD4" s="762"/>
      <c r="AE4" s="751"/>
    </row>
    <row r="5" spans="2:40" ht="16.5" customHeight="1" x14ac:dyDescent="0.15">
      <c r="B5" s="751"/>
      <c r="C5" s="752"/>
      <c r="D5" s="759"/>
      <c r="E5" s="760" t="s">
        <v>855</v>
      </c>
      <c r="F5" s="761"/>
      <c r="G5" s="761"/>
      <c r="H5" s="761"/>
      <c r="I5" s="761"/>
      <c r="J5" s="762"/>
      <c r="K5" s="762"/>
      <c r="L5" s="762"/>
      <c r="M5" s="762"/>
      <c r="N5" s="762"/>
      <c r="O5" s="762"/>
      <c r="P5" s="762"/>
      <c r="Q5" s="762"/>
      <c r="R5" s="762"/>
      <c r="S5" s="762"/>
      <c r="T5" s="762"/>
      <c r="U5" s="762"/>
      <c r="V5" s="762"/>
      <c r="W5" s="762"/>
      <c r="X5" s="762"/>
      <c r="Y5" s="762"/>
      <c r="Z5" s="762"/>
      <c r="AA5" s="762"/>
      <c r="AB5" s="762"/>
      <c r="AC5" s="762"/>
      <c r="AD5" s="762"/>
      <c r="AE5" s="751"/>
    </row>
    <row r="6" spans="2:40" ht="19.5" customHeight="1" x14ac:dyDescent="0.15">
      <c r="B6" s="753"/>
      <c r="E6" s="1730" t="s">
        <v>543</v>
      </c>
      <c r="F6" s="1730"/>
      <c r="G6" s="1730"/>
      <c r="H6" s="1730"/>
      <c r="I6" s="1730"/>
      <c r="J6" s="763"/>
      <c r="K6" s="763"/>
      <c r="L6" s="1720"/>
      <c r="M6" s="1720"/>
      <c r="N6" s="764" t="s">
        <v>122</v>
      </c>
      <c r="O6" s="1720"/>
      <c r="P6" s="1720"/>
      <c r="Q6" s="764" t="s">
        <v>123</v>
      </c>
      <c r="R6" s="1720"/>
      <c r="S6" s="1720"/>
      <c r="T6" s="765" t="s">
        <v>124</v>
      </c>
      <c r="AJ6" s="766"/>
    </row>
    <row r="7" spans="2:40" ht="19.5" customHeight="1" x14ac:dyDescent="0.15">
      <c r="B7" s="753"/>
      <c r="E7" s="1730" t="s">
        <v>544</v>
      </c>
      <c r="F7" s="1730"/>
      <c r="G7" s="1730"/>
      <c r="H7" s="1730"/>
      <c r="I7" s="1730"/>
      <c r="J7" s="763"/>
      <c r="K7" s="763"/>
      <c r="L7" s="1720"/>
      <c r="M7" s="1720"/>
      <c r="N7" s="764" t="s">
        <v>122</v>
      </c>
      <c r="O7" s="1720"/>
      <c r="P7" s="1720"/>
      <c r="Q7" s="764" t="s">
        <v>123</v>
      </c>
      <c r="R7" s="1720"/>
      <c r="S7" s="1720"/>
      <c r="T7" s="765" t="s">
        <v>124</v>
      </c>
      <c r="AJ7" s="766"/>
    </row>
    <row r="8" spans="2:40" ht="19.5" customHeight="1" x14ac:dyDescent="0.15">
      <c r="B8" s="753"/>
      <c r="E8" s="1730" t="s">
        <v>545</v>
      </c>
      <c r="F8" s="1730"/>
      <c r="G8" s="1730"/>
      <c r="H8" s="1730"/>
      <c r="I8" s="1730"/>
      <c r="J8" s="763"/>
      <c r="K8" s="763"/>
      <c r="L8" s="1720"/>
      <c r="M8" s="1720"/>
      <c r="N8" s="764" t="s">
        <v>122</v>
      </c>
      <c r="O8" s="1720"/>
      <c r="P8" s="1720"/>
      <c r="Q8" s="764" t="s">
        <v>123</v>
      </c>
      <c r="R8" s="1720"/>
      <c r="S8" s="1720"/>
      <c r="T8" s="765" t="s">
        <v>124</v>
      </c>
      <c r="AJ8" s="766"/>
    </row>
    <row r="9" spans="2:40" ht="6" customHeight="1" x14ac:dyDescent="0.15">
      <c r="B9" s="754"/>
      <c r="C9" s="755"/>
      <c r="D9" s="767"/>
      <c r="E9" s="768"/>
      <c r="F9" s="768"/>
      <c r="G9" s="768"/>
      <c r="H9" s="768"/>
      <c r="I9" s="768"/>
      <c r="J9" s="768"/>
      <c r="K9" s="768"/>
      <c r="L9" s="768"/>
      <c r="M9" s="768"/>
      <c r="N9" s="768"/>
      <c r="O9" s="768"/>
      <c r="P9" s="768"/>
      <c r="Q9" s="768"/>
      <c r="R9" s="768"/>
      <c r="S9" s="768"/>
      <c r="T9" s="769"/>
      <c r="U9" s="769"/>
      <c r="V9" s="769"/>
      <c r="W9" s="769"/>
      <c r="X9" s="769"/>
      <c r="Y9" s="769"/>
      <c r="Z9" s="769"/>
      <c r="AA9" s="769"/>
      <c r="AB9" s="769"/>
      <c r="AC9" s="769"/>
      <c r="AD9" s="769"/>
      <c r="AE9" s="769"/>
      <c r="AF9" s="769"/>
      <c r="AG9" s="769"/>
    </row>
    <row r="10" spans="2:40" ht="19.5" customHeight="1" x14ac:dyDescent="0.15">
      <c r="B10" s="754"/>
      <c r="C10" s="755"/>
      <c r="D10" s="767"/>
      <c r="E10" s="760" t="s">
        <v>856</v>
      </c>
      <c r="F10" s="768"/>
      <c r="G10" s="768"/>
      <c r="H10" s="768"/>
      <c r="I10" s="768"/>
      <c r="J10" s="768"/>
      <c r="K10" s="768"/>
      <c r="L10" s="768"/>
      <c r="M10" s="768"/>
      <c r="N10" s="768"/>
      <c r="O10" s="768"/>
      <c r="P10" s="768"/>
      <c r="Q10" s="768"/>
      <c r="R10" s="768"/>
      <c r="S10" s="768"/>
      <c r="T10" s="769"/>
      <c r="U10" s="769"/>
      <c r="V10" s="769"/>
      <c r="W10" s="769"/>
      <c r="X10" s="769"/>
      <c r="Y10" s="769"/>
      <c r="Z10" s="769"/>
      <c r="AA10" s="769"/>
      <c r="AB10" s="769"/>
      <c r="AC10" s="769"/>
      <c r="AD10" s="769"/>
      <c r="AE10" s="769"/>
      <c r="AF10" s="769"/>
      <c r="AG10" s="769"/>
    </row>
    <row r="11" spans="2:40" ht="24.75" customHeight="1" x14ac:dyDescent="0.15">
      <c r="B11" s="781"/>
      <c r="C11" s="755"/>
      <c r="D11" s="767"/>
      <c r="E11" s="1731" t="s">
        <v>857</v>
      </c>
      <c r="F11" s="1732"/>
      <c r="G11" s="1732"/>
      <c r="H11" s="1732"/>
      <c r="I11" s="1733"/>
      <c r="J11" s="1734" t="s">
        <v>858</v>
      </c>
      <c r="K11" s="1734"/>
      <c r="L11" s="1734"/>
      <c r="M11" s="1734"/>
      <c r="N11" s="1734"/>
      <c r="O11" s="1734"/>
      <c r="P11" s="1734"/>
      <c r="Q11" s="1734"/>
      <c r="R11" s="1734"/>
      <c r="S11" s="1734" t="s">
        <v>859</v>
      </c>
      <c r="T11" s="1734"/>
      <c r="U11" s="1734"/>
      <c r="V11" s="1734"/>
      <c r="W11" s="1734"/>
      <c r="X11" s="1734"/>
      <c r="Y11" s="1734"/>
      <c r="Z11" s="1734"/>
      <c r="AA11" s="1734"/>
      <c r="AB11" s="1734" t="s">
        <v>860</v>
      </c>
      <c r="AC11" s="1734"/>
      <c r="AD11" s="1734"/>
      <c r="AE11" s="1734"/>
      <c r="AF11" s="1734"/>
      <c r="AG11" s="1734"/>
      <c r="AH11" s="1734"/>
      <c r="AI11" s="1734"/>
      <c r="AJ11" s="1734"/>
    </row>
    <row r="12" spans="2:40" ht="19.5" customHeight="1" x14ac:dyDescent="0.15">
      <c r="B12" s="754"/>
      <c r="C12" s="755"/>
      <c r="D12" s="767"/>
      <c r="E12" s="782"/>
      <c r="F12" s="1721" t="s">
        <v>861</v>
      </c>
      <c r="G12" s="1721"/>
      <c r="H12" s="1721"/>
      <c r="I12" s="1721"/>
      <c r="J12" s="1720"/>
      <c r="K12" s="1720"/>
      <c r="L12" s="764" t="s">
        <v>122</v>
      </c>
      <c r="M12" s="1720"/>
      <c r="N12" s="1720"/>
      <c r="O12" s="764" t="s">
        <v>123</v>
      </c>
      <c r="P12" s="1720"/>
      <c r="Q12" s="1720"/>
      <c r="R12" s="765" t="s">
        <v>124</v>
      </c>
      <c r="S12" s="1720"/>
      <c r="T12" s="1720"/>
      <c r="U12" s="764" t="s">
        <v>122</v>
      </c>
      <c r="V12" s="1720"/>
      <c r="W12" s="1720"/>
      <c r="X12" s="764" t="s">
        <v>123</v>
      </c>
      <c r="Y12" s="1720"/>
      <c r="Z12" s="1720"/>
      <c r="AA12" s="765" t="s">
        <v>124</v>
      </c>
      <c r="AB12" s="1720"/>
      <c r="AC12" s="1720"/>
      <c r="AD12" s="764" t="s">
        <v>122</v>
      </c>
      <c r="AE12" s="1720"/>
      <c r="AF12" s="1720"/>
      <c r="AG12" s="764" t="s">
        <v>123</v>
      </c>
      <c r="AH12" s="1720"/>
      <c r="AI12" s="1720"/>
      <c r="AJ12" s="765" t="s">
        <v>124</v>
      </c>
    </row>
    <row r="13" spans="2:40" ht="19.5" customHeight="1" x14ac:dyDescent="0.15">
      <c r="B13" s="754"/>
      <c r="C13" s="755"/>
      <c r="D13" s="767"/>
      <c r="E13" s="783"/>
      <c r="F13" s="1721" t="s">
        <v>862</v>
      </c>
      <c r="G13" s="1721"/>
      <c r="H13" s="1721"/>
      <c r="I13" s="1721"/>
      <c r="J13" s="1720"/>
      <c r="K13" s="1720"/>
      <c r="L13" s="764" t="s">
        <v>122</v>
      </c>
      <c r="M13" s="1720"/>
      <c r="N13" s="1720"/>
      <c r="O13" s="764" t="s">
        <v>123</v>
      </c>
      <c r="P13" s="1720"/>
      <c r="Q13" s="1720"/>
      <c r="R13" s="765" t="s">
        <v>124</v>
      </c>
      <c r="S13" s="1720"/>
      <c r="T13" s="1720"/>
      <c r="U13" s="764" t="s">
        <v>122</v>
      </c>
      <c r="V13" s="1720"/>
      <c r="W13" s="1720"/>
      <c r="X13" s="764" t="s">
        <v>123</v>
      </c>
      <c r="Y13" s="1720"/>
      <c r="Z13" s="1720"/>
      <c r="AA13" s="765" t="s">
        <v>124</v>
      </c>
      <c r="AB13" s="1720"/>
      <c r="AC13" s="1720"/>
      <c r="AD13" s="764" t="s">
        <v>122</v>
      </c>
      <c r="AE13" s="1720"/>
      <c r="AF13" s="1720"/>
      <c r="AG13" s="764" t="s">
        <v>123</v>
      </c>
      <c r="AH13" s="1720"/>
      <c r="AI13" s="1720"/>
      <c r="AJ13" s="765" t="s">
        <v>124</v>
      </c>
    </row>
    <row r="14" spans="2:40" ht="24.75" customHeight="1" x14ac:dyDescent="0.15">
      <c r="B14" s="781"/>
      <c r="C14" s="755"/>
      <c r="D14" s="767"/>
      <c r="E14" s="1735" t="s">
        <v>863</v>
      </c>
      <c r="F14" s="1736"/>
      <c r="G14" s="1736"/>
      <c r="H14" s="1736"/>
      <c r="I14" s="1737"/>
      <c r="J14" s="1734" t="s">
        <v>858</v>
      </c>
      <c r="K14" s="1734"/>
      <c r="L14" s="1734"/>
      <c r="M14" s="1734"/>
      <c r="N14" s="1734"/>
      <c r="O14" s="1734"/>
      <c r="P14" s="1734"/>
      <c r="Q14" s="1734"/>
      <c r="R14" s="1734"/>
      <c r="S14" s="1734" t="s">
        <v>859</v>
      </c>
      <c r="T14" s="1734"/>
      <c r="U14" s="1734"/>
      <c r="V14" s="1734"/>
      <c r="W14" s="1734"/>
      <c r="X14" s="1734"/>
      <c r="Y14" s="1734"/>
      <c r="Z14" s="1734"/>
      <c r="AA14" s="1734"/>
      <c r="AB14" s="1734" t="s">
        <v>860</v>
      </c>
      <c r="AC14" s="1734"/>
      <c r="AD14" s="1734"/>
      <c r="AE14" s="1734"/>
      <c r="AF14" s="1734"/>
      <c r="AG14" s="1734"/>
      <c r="AH14" s="1734"/>
      <c r="AI14" s="1734"/>
      <c r="AJ14" s="1734"/>
      <c r="AN14" s="772"/>
    </row>
    <row r="15" spans="2:40" ht="19.5" customHeight="1" x14ac:dyDescent="0.15">
      <c r="B15" s="754"/>
      <c r="C15" s="755"/>
      <c r="D15" s="767"/>
      <c r="E15" s="784"/>
      <c r="F15" s="1721" t="s">
        <v>861</v>
      </c>
      <c r="G15" s="1721"/>
      <c r="H15" s="1721"/>
      <c r="I15" s="1721"/>
      <c r="J15" s="1720"/>
      <c r="K15" s="1720"/>
      <c r="L15" s="764" t="s">
        <v>122</v>
      </c>
      <c r="M15" s="1720"/>
      <c r="N15" s="1720"/>
      <c r="O15" s="764" t="s">
        <v>123</v>
      </c>
      <c r="P15" s="1720"/>
      <c r="Q15" s="1720"/>
      <c r="R15" s="765" t="s">
        <v>124</v>
      </c>
      <c r="S15" s="1720"/>
      <c r="T15" s="1720"/>
      <c r="U15" s="764" t="s">
        <v>122</v>
      </c>
      <c r="V15" s="1720"/>
      <c r="W15" s="1720"/>
      <c r="X15" s="764" t="s">
        <v>123</v>
      </c>
      <c r="Y15" s="1720"/>
      <c r="Z15" s="1720"/>
      <c r="AA15" s="765" t="s">
        <v>124</v>
      </c>
      <c r="AB15" s="1720"/>
      <c r="AC15" s="1720"/>
      <c r="AD15" s="764" t="s">
        <v>122</v>
      </c>
      <c r="AE15" s="1720"/>
      <c r="AF15" s="1720"/>
      <c r="AG15" s="764" t="s">
        <v>123</v>
      </c>
      <c r="AH15" s="1720"/>
      <c r="AI15" s="1720"/>
      <c r="AJ15" s="765" t="s">
        <v>124</v>
      </c>
      <c r="AN15" s="772"/>
    </row>
    <row r="16" spans="2:40" ht="19.5" customHeight="1" x14ac:dyDescent="0.15">
      <c r="B16" s="754"/>
      <c r="C16" s="755"/>
      <c r="D16" s="767"/>
      <c r="E16" s="785"/>
      <c r="F16" s="1721" t="s">
        <v>862</v>
      </c>
      <c r="G16" s="1721"/>
      <c r="H16" s="1721"/>
      <c r="I16" s="1721"/>
      <c r="J16" s="1720"/>
      <c r="K16" s="1720"/>
      <c r="L16" s="764" t="s">
        <v>122</v>
      </c>
      <c r="M16" s="1720"/>
      <c r="N16" s="1720"/>
      <c r="O16" s="764" t="s">
        <v>123</v>
      </c>
      <c r="P16" s="1720"/>
      <c r="Q16" s="1720"/>
      <c r="R16" s="765" t="s">
        <v>124</v>
      </c>
      <c r="S16" s="1720"/>
      <c r="T16" s="1720"/>
      <c r="U16" s="764" t="s">
        <v>122</v>
      </c>
      <c r="V16" s="1720"/>
      <c r="W16" s="1720"/>
      <c r="X16" s="764" t="s">
        <v>123</v>
      </c>
      <c r="Y16" s="1720"/>
      <c r="Z16" s="1720"/>
      <c r="AA16" s="765" t="s">
        <v>124</v>
      </c>
      <c r="AB16" s="1720"/>
      <c r="AC16" s="1720"/>
      <c r="AD16" s="764" t="s">
        <v>122</v>
      </c>
      <c r="AE16" s="1720"/>
      <c r="AF16" s="1720"/>
      <c r="AG16" s="764" t="s">
        <v>123</v>
      </c>
      <c r="AH16" s="1720"/>
      <c r="AI16" s="1720"/>
      <c r="AJ16" s="765" t="s">
        <v>124</v>
      </c>
      <c r="AN16" s="772"/>
    </row>
    <row r="17" spans="2:40" ht="21" customHeight="1" x14ac:dyDescent="0.15">
      <c r="B17" s="754"/>
      <c r="C17" s="755"/>
      <c r="D17" s="767"/>
      <c r="E17" s="768"/>
      <c r="F17" s="768"/>
      <c r="G17" s="768"/>
      <c r="H17" s="768"/>
      <c r="I17" s="768"/>
      <c r="J17" s="768"/>
      <c r="K17" s="768"/>
      <c r="L17" s="768"/>
      <c r="M17" s="768"/>
      <c r="N17" s="768"/>
      <c r="O17" s="768"/>
      <c r="P17" s="768"/>
      <c r="Q17" s="768"/>
      <c r="R17" s="768"/>
      <c r="S17" s="768"/>
      <c r="T17" s="769"/>
      <c r="U17" s="769"/>
      <c r="V17" s="769"/>
      <c r="W17" s="769"/>
      <c r="X17" s="769"/>
      <c r="Y17" s="769"/>
      <c r="Z17" s="769"/>
      <c r="AA17" s="769"/>
      <c r="AB17" s="769"/>
      <c r="AC17" s="769"/>
      <c r="AD17" s="769"/>
      <c r="AE17" s="769"/>
      <c r="AF17" s="769"/>
      <c r="AG17" s="769"/>
      <c r="AH17" s="769"/>
      <c r="AI17" s="769"/>
      <c r="AJ17" s="755"/>
      <c r="AN17" s="772"/>
    </row>
    <row r="18" spans="2:40" ht="6.75" customHeight="1" x14ac:dyDescent="0.15">
      <c r="B18" s="754"/>
      <c r="C18" s="755"/>
      <c r="D18" s="767"/>
      <c r="E18" s="768"/>
      <c r="F18" s="768"/>
      <c r="G18" s="768"/>
      <c r="H18" s="768"/>
      <c r="I18" s="768"/>
      <c r="J18" s="768"/>
      <c r="K18" s="768"/>
      <c r="L18" s="768"/>
      <c r="M18" s="768"/>
      <c r="N18" s="768"/>
      <c r="O18" s="768"/>
      <c r="P18" s="768"/>
      <c r="Q18" s="768"/>
      <c r="R18" s="768"/>
      <c r="S18" s="768"/>
      <c r="T18" s="769"/>
      <c r="U18" s="769"/>
      <c r="V18" s="769"/>
      <c r="W18" s="769"/>
      <c r="X18" s="769"/>
      <c r="Y18" s="769"/>
      <c r="Z18" s="769"/>
      <c r="AA18" s="769"/>
      <c r="AB18" s="769"/>
      <c r="AC18" s="769"/>
      <c r="AD18" s="769"/>
      <c r="AE18" s="769"/>
      <c r="AF18" s="769"/>
      <c r="AG18" s="769"/>
      <c r="AH18" s="769"/>
      <c r="AI18" s="769"/>
      <c r="AJ18" s="755"/>
      <c r="AN18" s="772"/>
    </row>
    <row r="19" spans="2:40" ht="25.5" customHeight="1" x14ac:dyDescent="0.15">
      <c r="B19" s="753"/>
      <c r="E19" s="1738" t="s">
        <v>146</v>
      </c>
      <c r="F19" s="1739"/>
      <c r="G19" s="1723" t="s">
        <v>147</v>
      </c>
      <c r="H19" s="1723"/>
      <c r="I19" s="1723"/>
      <c r="J19" s="1740"/>
      <c r="K19" s="1741"/>
      <c r="L19" s="1741"/>
      <c r="M19" s="1741"/>
      <c r="N19" s="1741"/>
      <c r="O19" s="1741"/>
      <c r="P19" s="1742"/>
      <c r="Q19" s="1743" t="s">
        <v>148</v>
      </c>
      <c r="R19" s="1743"/>
      <c r="S19" s="1743"/>
      <c r="T19" s="1740"/>
      <c r="U19" s="1741"/>
      <c r="V19" s="1741"/>
      <c r="W19" s="1741"/>
      <c r="X19" s="1741"/>
      <c r="Y19" s="1741"/>
      <c r="Z19" s="1742"/>
      <c r="AA19" s="1743" t="s">
        <v>149</v>
      </c>
      <c r="AB19" s="1743"/>
      <c r="AC19" s="1743"/>
      <c r="AD19" s="1744"/>
      <c r="AE19" s="1041"/>
      <c r="AF19" s="1041"/>
      <c r="AG19" s="1041"/>
      <c r="AH19" s="1041"/>
      <c r="AI19" s="1041"/>
      <c r="AJ19" s="1042"/>
      <c r="AN19" s="772"/>
    </row>
    <row r="20" spans="2:40" ht="18.75" customHeight="1" x14ac:dyDescent="0.15">
      <c r="B20" s="753"/>
      <c r="E20" s="1738"/>
      <c r="F20" s="1739"/>
      <c r="G20" s="1723" t="s">
        <v>150</v>
      </c>
      <c r="H20" s="1723"/>
      <c r="I20" s="1723"/>
      <c r="J20" s="770" t="s">
        <v>864</v>
      </c>
      <c r="K20" s="1745"/>
      <c r="L20" s="1746"/>
      <c r="M20" s="771" t="s">
        <v>865</v>
      </c>
      <c r="N20" s="1747"/>
      <c r="O20" s="1745"/>
      <c r="P20" s="1743" t="s">
        <v>119</v>
      </c>
      <c r="Q20" s="1743"/>
      <c r="R20" s="1743"/>
      <c r="S20" s="1748"/>
      <c r="T20" s="1748"/>
      <c r="U20" s="1748"/>
      <c r="V20" s="1749"/>
      <c r="W20" s="1743" t="s">
        <v>120</v>
      </c>
      <c r="X20" s="1743"/>
      <c r="Y20" s="1743"/>
      <c r="Z20" s="1750"/>
      <c r="AA20" s="1751"/>
      <c r="AB20" s="1751"/>
      <c r="AC20" s="1751"/>
      <c r="AD20" s="1751"/>
      <c r="AE20" s="1751"/>
      <c r="AF20" s="1751"/>
      <c r="AG20" s="1751"/>
      <c r="AH20" s="1751"/>
      <c r="AI20" s="1751"/>
      <c r="AJ20" s="1752"/>
      <c r="AN20" s="772"/>
    </row>
    <row r="21" spans="2:40" ht="18.75" customHeight="1" x14ac:dyDescent="0.15">
      <c r="B21" s="753"/>
      <c r="E21" s="1739"/>
      <c r="F21" s="1739"/>
      <c r="G21" s="1723"/>
      <c r="H21" s="1723"/>
      <c r="I21" s="1723"/>
      <c r="J21" s="1750"/>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2"/>
      <c r="AN21" s="772"/>
    </row>
    <row r="22" spans="2:40" ht="27.75" customHeight="1" x14ac:dyDescent="0.15">
      <c r="B22" s="753"/>
      <c r="E22" s="1753" t="s">
        <v>151</v>
      </c>
      <c r="F22" s="1739"/>
      <c r="G22" s="1723" t="s">
        <v>147</v>
      </c>
      <c r="H22" s="1723"/>
      <c r="I22" s="1723"/>
      <c r="J22" s="1754"/>
      <c r="K22" s="1755"/>
      <c r="L22" s="1755"/>
      <c r="M22" s="1755"/>
      <c r="N22" s="1755"/>
      <c r="O22" s="1755"/>
      <c r="P22" s="1756"/>
      <c r="Q22" s="1757" t="s">
        <v>148</v>
      </c>
      <c r="R22" s="1757"/>
      <c r="S22" s="1757"/>
      <c r="T22" s="1754"/>
      <c r="U22" s="1755"/>
      <c r="V22" s="1755"/>
      <c r="W22" s="1755"/>
      <c r="X22" s="1755"/>
      <c r="Y22" s="1755"/>
      <c r="Z22" s="1756"/>
      <c r="AA22" s="1757" t="s">
        <v>149</v>
      </c>
      <c r="AB22" s="1757"/>
      <c r="AC22" s="1757"/>
      <c r="AD22" s="1744"/>
      <c r="AE22" s="1041"/>
      <c r="AF22" s="1041"/>
      <c r="AG22" s="1041"/>
      <c r="AH22" s="1041"/>
      <c r="AI22" s="1041"/>
      <c r="AJ22" s="1042"/>
      <c r="AN22" s="772"/>
    </row>
    <row r="23" spans="2:40" ht="16.5" customHeight="1" x14ac:dyDescent="0.15">
      <c r="B23" s="753"/>
      <c r="E23" s="1753"/>
      <c r="F23" s="1739"/>
      <c r="G23" s="1723" t="s">
        <v>150</v>
      </c>
      <c r="H23" s="1723"/>
      <c r="I23" s="1723"/>
      <c r="J23" s="770" t="s">
        <v>864</v>
      </c>
      <c r="K23" s="1745"/>
      <c r="L23" s="1746"/>
      <c r="M23" s="771" t="s">
        <v>865</v>
      </c>
      <c r="N23" s="1747"/>
      <c r="O23" s="1745"/>
      <c r="P23" s="1743" t="s">
        <v>119</v>
      </c>
      <c r="Q23" s="1743"/>
      <c r="R23" s="1743"/>
      <c r="S23" s="1748"/>
      <c r="T23" s="1748"/>
      <c r="U23" s="1748"/>
      <c r="V23" s="1749"/>
      <c r="W23" s="1743" t="s">
        <v>120</v>
      </c>
      <c r="X23" s="1743"/>
      <c r="Y23" s="1743"/>
      <c r="Z23" s="1750"/>
      <c r="AA23" s="1751"/>
      <c r="AB23" s="1751"/>
      <c r="AC23" s="1751"/>
      <c r="AD23" s="1751"/>
      <c r="AE23" s="1751"/>
      <c r="AF23" s="1751"/>
      <c r="AG23" s="1751"/>
      <c r="AH23" s="1751"/>
      <c r="AI23" s="1751"/>
      <c r="AJ23" s="1752"/>
      <c r="AN23" s="772"/>
    </row>
    <row r="24" spans="2:40" ht="16.5" customHeight="1" x14ac:dyDescent="0.15">
      <c r="B24" s="753"/>
      <c r="E24" s="1739"/>
      <c r="F24" s="1739"/>
      <c r="G24" s="1723"/>
      <c r="H24" s="1723"/>
      <c r="I24" s="1723"/>
      <c r="J24" s="1750"/>
      <c r="K24" s="1751"/>
      <c r="L24" s="1751"/>
      <c r="M24" s="1751"/>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2"/>
    </row>
    <row r="25" spans="2:40" ht="27" customHeight="1" x14ac:dyDescent="0.15">
      <c r="B25" s="753"/>
      <c r="E25" s="1753"/>
      <c r="F25" s="1739"/>
      <c r="G25" s="1723" t="s">
        <v>147</v>
      </c>
      <c r="H25" s="1723"/>
      <c r="I25" s="1723"/>
      <c r="J25" s="1754"/>
      <c r="K25" s="1755"/>
      <c r="L25" s="1755"/>
      <c r="M25" s="1755"/>
      <c r="N25" s="1755"/>
      <c r="O25" s="1755"/>
      <c r="P25" s="1756"/>
      <c r="Q25" s="1757" t="s">
        <v>148</v>
      </c>
      <c r="R25" s="1757"/>
      <c r="S25" s="1757"/>
      <c r="T25" s="1754"/>
      <c r="U25" s="1755"/>
      <c r="V25" s="1755"/>
      <c r="W25" s="1755"/>
      <c r="X25" s="1755"/>
      <c r="Y25" s="1755"/>
      <c r="Z25" s="1756"/>
      <c r="AA25" s="1757" t="s">
        <v>149</v>
      </c>
      <c r="AB25" s="1757"/>
      <c r="AC25" s="1757"/>
      <c r="AD25" s="1744"/>
      <c r="AE25" s="1041"/>
      <c r="AF25" s="1041"/>
      <c r="AG25" s="1041"/>
      <c r="AH25" s="1041"/>
      <c r="AI25" s="1041"/>
      <c r="AJ25" s="1042"/>
    </row>
    <row r="26" spans="2:40" ht="21.75" customHeight="1" x14ac:dyDescent="0.15">
      <c r="B26" s="753"/>
      <c r="E26" s="1753"/>
      <c r="F26" s="1739"/>
      <c r="G26" s="1723" t="s">
        <v>150</v>
      </c>
      <c r="H26" s="1723"/>
      <c r="I26" s="1723"/>
      <c r="J26" s="770" t="s">
        <v>864</v>
      </c>
      <c r="K26" s="1745"/>
      <c r="L26" s="1746"/>
      <c r="M26" s="771" t="s">
        <v>865</v>
      </c>
      <c r="N26" s="1747"/>
      <c r="O26" s="1745"/>
      <c r="P26" s="1743" t="s">
        <v>119</v>
      </c>
      <c r="Q26" s="1743"/>
      <c r="R26" s="1743"/>
      <c r="S26" s="1748"/>
      <c r="T26" s="1748"/>
      <c r="U26" s="1748"/>
      <c r="V26" s="1749"/>
      <c r="W26" s="1743" t="s">
        <v>120</v>
      </c>
      <c r="X26" s="1743"/>
      <c r="Y26" s="1743"/>
      <c r="Z26" s="1750"/>
      <c r="AA26" s="1751"/>
      <c r="AB26" s="1751"/>
      <c r="AC26" s="1751"/>
      <c r="AD26" s="1751"/>
      <c r="AE26" s="1751"/>
      <c r="AF26" s="1751"/>
      <c r="AG26" s="1751"/>
      <c r="AH26" s="1751"/>
      <c r="AI26" s="1751"/>
      <c r="AJ26" s="1752"/>
    </row>
    <row r="27" spans="2:40" ht="21.75" customHeight="1" x14ac:dyDescent="0.15">
      <c r="B27" s="753"/>
      <c r="E27" s="1739"/>
      <c r="F27" s="1739"/>
      <c r="G27" s="1723"/>
      <c r="H27" s="1723"/>
      <c r="I27" s="1723"/>
      <c r="J27" s="1740"/>
      <c r="K27" s="1741"/>
      <c r="L27" s="1741"/>
      <c r="M27" s="1741"/>
      <c r="N27" s="1741"/>
      <c r="O27" s="1741"/>
      <c r="P27" s="1741"/>
      <c r="Q27" s="1741"/>
      <c r="R27" s="1741"/>
      <c r="S27" s="1741"/>
      <c r="T27" s="1741"/>
      <c r="U27" s="1741"/>
      <c r="V27" s="1741"/>
      <c r="W27" s="1741"/>
      <c r="X27" s="1741"/>
      <c r="Y27" s="1741"/>
      <c r="Z27" s="1741"/>
      <c r="AA27" s="1741"/>
      <c r="AB27" s="1741"/>
      <c r="AC27" s="1741"/>
      <c r="AD27" s="1741"/>
      <c r="AE27" s="1741"/>
      <c r="AF27" s="1741"/>
      <c r="AG27" s="1741"/>
      <c r="AH27" s="1741"/>
      <c r="AI27" s="1741"/>
      <c r="AJ27" s="1742"/>
    </row>
    <row r="28" spans="2:40" ht="27" customHeight="1" x14ac:dyDescent="0.15">
      <c r="B28" s="753"/>
      <c r="E28" s="1753"/>
      <c r="F28" s="1739"/>
      <c r="G28" s="1723" t="s">
        <v>147</v>
      </c>
      <c r="H28" s="1723"/>
      <c r="I28" s="1723"/>
      <c r="J28" s="1754"/>
      <c r="K28" s="1755"/>
      <c r="L28" s="1755"/>
      <c r="M28" s="1755"/>
      <c r="N28" s="1755"/>
      <c r="O28" s="1755"/>
      <c r="P28" s="1756"/>
      <c r="Q28" s="1757" t="s">
        <v>148</v>
      </c>
      <c r="R28" s="1757"/>
      <c r="S28" s="1757"/>
      <c r="T28" s="1754"/>
      <c r="U28" s="1755"/>
      <c r="V28" s="1755"/>
      <c r="W28" s="1755"/>
      <c r="X28" s="1755"/>
      <c r="Y28" s="1755"/>
      <c r="Z28" s="1756"/>
      <c r="AA28" s="1757" t="s">
        <v>149</v>
      </c>
      <c r="AB28" s="1757"/>
      <c r="AC28" s="1757"/>
      <c r="AD28" s="1744"/>
      <c r="AE28" s="1041"/>
      <c r="AF28" s="1041"/>
      <c r="AG28" s="1041"/>
      <c r="AH28" s="1041"/>
      <c r="AI28" s="1041"/>
      <c r="AJ28" s="1042"/>
    </row>
    <row r="29" spans="2:40" ht="18" customHeight="1" x14ac:dyDescent="0.15">
      <c r="B29" s="753"/>
      <c r="E29" s="1753"/>
      <c r="F29" s="1739"/>
      <c r="G29" s="1723" t="s">
        <v>150</v>
      </c>
      <c r="H29" s="1723"/>
      <c r="I29" s="1723"/>
      <c r="J29" s="770" t="s">
        <v>864</v>
      </c>
      <c r="K29" s="1745"/>
      <c r="L29" s="1746"/>
      <c r="M29" s="771" t="s">
        <v>865</v>
      </c>
      <c r="N29" s="1747"/>
      <c r="O29" s="1745"/>
      <c r="P29" s="1743" t="s">
        <v>119</v>
      </c>
      <c r="Q29" s="1743"/>
      <c r="R29" s="1743"/>
      <c r="S29" s="1748"/>
      <c r="T29" s="1748"/>
      <c r="U29" s="1748"/>
      <c r="V29" s="1749"/>
      <c r="W29" s="1743" t="s">
        <v>120</v>
      </c>
      <c r="X29" s="1743"/>
      <c r="Y29" s="1743"/>
      <c r="Z29" s="1750"/>
      <c r="AA29" s="1751"/>
      <c r="AB29" s="1751"/>
      <c r="AC29" s="1751"/>
      <c r="AD29" s="1751"/>
      <c r="AE29" s="1751"/>
      <c r="AF29" s="1751"/>
      <c r="AG29" s="1751"/>
      <c r="AH29" s="1751"/>
      <c r="AI29" s="1751"/>
      <c r="AJ29" s="1752"/>
    </row>
    <row r="30" spans="2:40" ht="21" customHeight="1" x14ac:dyDescent="0.15">
      <c r="B30" s="753"/>
      <c r="E30" s="1739"/>
      <c r="F30" s="1739"/>
      <c r="G30" s="1723"/>
      <c r="H30" s="1723"/>
      <c r="I30" s="1723"/>
      <c r="J30" s="1740"/>
      <c r="K30" s="1741"/>
      <c r="L30" s="1741"/>
      <c r="M30" s="1741"/>
      <c r="N30" s="1741"/>
      <c r="O30" s="1741"/>
      <c r="P30" s="1741"/>
      <c r="Q30" s="1741"/>
      <c r="R30" s="1741"/>
      <c r="S30" s="1741"/>
      <c r="T30" s="1741"/>
      <c r="U30" s="1741"/>
      <c r="V30" s="1741"/>
      <c r="W30" s="1741"/>
      <c r="X30" s="1741"/>
      <c r="Y30" s="1741"/>
      <c r="Z30" s="1741"/>
      <c r="AA30" s="1741"/>
      <c r="AB30" s="1741"/>
      <c r="AC30" s="1741"/>
      <c r="AD30" s="1741"/>
      <c r="AE30" s="1741"/>
      <c r="AF30" s="1741"/>
      <c r="AG30" s="1741"/>
      <c r="AH30" s="1741"/>
      <c r="AI30" s="1741"/>
      <c r="AJ30" s="1742"/>
    </row>
    <row r="31" spans="2:40" ht="6" customHeight="1" x14ac:dyDescent="0.15">
      <c r="B31" s="753"/>
      <c r="D31" s="773"/>
      <c r="E31" s="760"/>
      <c r="F31" s="756"/>
      <c r="G31" s="756"/>
      <c r="H31" s="756"/>
      <c r="I31" s="756"/>
      <c r="J31" s="756"/>
      <c r="K31" s="756"/>
      <c r="L31" s="756"/>
      <c r="M31" s="756"/>
      <c r="N31" s="756"/>
      <c r="O31" s="756"/>
      <c r="P31" s="756"/>
      <c r="Q31" s="756"/>
      <c r="R31" s="756"/>
      <c r="S31" s="769"/>
      <c r="T31" s="769"/>
      <c r="U31" s="769"/>
      <c r="V31" s="769"/>
      <c r="W31" s="769"/>
      <c r="X31" s="769"/>
      <c r="Y31" s="769"/>
      <c r="Z31" s="769"/>
      <c r="AA31" s="769"/>
      <c r="AB31" s="769"/>
      <c r="AC31" s="769"/>
      <c r="AD31" s="769"/>
    </row>
    <row r="32" spans="2:40" ht="30.75" customHeight="1" x14ac:dyDescent="0.15">
      <c r="B32" s="751"/>
      <c r="C32" s="756"/>
      <c r="D32" s="772"/>
      <c r="E32" s="1722" t="s">
        <v>277</v>
      </c>
      <c r="F32" s="1722"/>
      <c r="G32" s="1722"/>
      <c r="H32" s="1722"/>
      <c r="I32" s="1722"/>
      <c r="J32" s="1723" t="s">
        <v>290</v>
      </c>
      <c r="K32" s="1723"/>
      <c r="L32" s="1724" t="str">
        <f>IF('10-1_超高層_申請者の詳細'!$J$19="","",'10-1_超高層_申請者の詳細'!$J$19)</f>
        <v/>
      </c>
      <c r="M32" s="1725"/>
      <c r="N32" s="1725"/>
      <c r="O32" s="1725"/>
      <c r="P32" s="1725"/>
      <c r="Q32" s="1725"/>
      <c r="R32" s="1725"/>
      <c r="S32" s="1725"/>
      <c r="T32" s="1725"/>
      <c r="U32" s="1725"/>
      <c r="V32" s="1725"/>
      <c r="W32" s="1725"/>
      <c r="X32" s="1725"/>
      <c r="Y32" s="1726"/>
      <c r="Z32" s="1723" t="s">
        <v>152</v>
      </c>
      <c r="AA32" s="1723"/>
      <c r="AB32" s="1727" t="str">
        <f>IF('10-1_超高層_申請者の詳細'!$J$20="","",'10-1_超高層_申請者の詳細'!$J$20)</f>
        <v/>
      </c>
      <c r="AC32" s="1728"/>
      <c r="AD32" s="1728"/>
      <c r="AE32" s="1728"/>
      <c r="AF32" s="1728"/>
      <c r="AG32" s="1728"/>
      <c r="AH32" s="1728"/>
      <c r="AI32" s="1729"/>
      <c r="AJ32" s="772"/>
    </row>
    <row r="33" spans="2:36" ht="16.5" customHeight="1" x14ac:dyDescent="0.15">
      <c r="B33" s="751"/>
      <c r="C33" s="756"/>
      <c r="D33" s="772"/>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772"/>
    </row>
    <row r="34" spans="2:36" ht="18.75" customHeight="1" x14ac:dyDescent="0.15">
      <c r="B34" s="751"/>
      <c r="D34" s="774" t="s">
        <v>750</v>
      </c>
      <c r="E34" s="757"/>
      <c r="F34" s="757"/>
      <c r="G34" s="757"/>
      <c r="H34" s="757"/>
      <c r="I34" s="757"/>
      <c r="J34" s="757"/>
      <c r="K34" s="757"/>
      <c r="L34" s="757"/>
      <c r="M34" s="757"/>
      <c r="N34" s="757"/>
      <c r="O34" s="757"/>
      <c r="P34" s="757"/>
      <c r="Q34" s="757"/>
      <c r="R34" s="757"/>
      <c r="S34" s="757"/>
      <c r="T34" s="757"/>
      <c r="U34" s="757"/>
      <c r="V34" s="757"/>
      <c r="W34" s="757"/>
      <c r="X34" s="757"/>
      <c r="Y34" s="757"/>
      <c r="Z34" s="757"/>
      <c r="AA34" s="757"/>
      <c r="AB34" s="757"/>
      <c r="AC34" s="751"/>
    </row>
    <row r="35" spans="2:36" ht="16.5" customHeight="1" x14ac:dyDescent="0.15">
      <c r="B35" s="751"/>
      <c r="C35" s="756"/>
      <c r="E35" s="283"/>
      <c r="F35" s="284"/>
      <c r="G35" s="284"/>
      <c r="H35" s="779"/>
      <c r="I35" s="779"/>
      <c r="J35" s="779"/>
      <c r="K35" s="779"/>
      <c r="L35" s="779"/>
      <c r="M35" s="779"/>
      <c r="N35" s="779"/>
      <c r="O35" s="779"/>
      <c r="P35" s="779"/>
      <c r="Q35" s="779"/>
      <c r="R35" s="780"/>
      <c r="S35" s="780"/>
      <c r="T35" s="780"/>
      <c r="U35" s="780"/>
      <c r="V35" s="779"/>
      <c r="W35" s="779"/>
      <c r="X35" s="779"/>
      <c r="Y35" s="779"/>
      <c r="Z35" s="779"/>
      <c r="AA35" s="779"/>
      <c r="AB35" s="779"/>
      <c r="AC35" s="779"/>
      <c r="AD35" s="779"/>
      <c r="AE35" s="779"/>
      <c r="AF35" s="284"/>
      <c r="AG35" s="284"/>
      <c r="AH35" s="284"/>
      <c r="AI35" s="285"/>
    </row>
    <row r="36" spans="2:36" ht="16.5" customHeight="1" x14ac:dyDescent="0.15">
      <c r="B36" s="751"/>
      <c r="C36" s="756"/>
      <c r="E36" s="286"/>
      <c r="F36" s="287"/>
      <c r="G36" s="287"/>
      <c r="H36" s="721"/>
      <c r="I36" s="721"/>
      <c r="J36" s="721"/>
      <c r="K36" s="721"/>
      <c r="L36" s="721"/>
      <c r="M36" s="721"/>
      <c r="N36" s="721"/>
      <c r="O36" s="721"/>
      <c r="P36" s="721"/>
      <c r="Q36" s="721"/>
      <c r="R36" s="390"/>
      <c r="S36" s="390"/>
      <c r="T36" s="390"/>
      <c r="U36" s="390"/>
      <c r="V36" s="721"/>
      <c r="W36" s="721"/>
      <c r="X36" s="721"/>
      <c r="Y36" s="721"/>
      <c r="Z36" s="721"/>
      <c r="AA36" s="721"/>
      <c r="AB36" s="721"/>
      <c r="AC36" s="721"/>
      <c r="AD36" s="721"/>
      <c r="AE36" s="721"/>
      <c r="AF36" s="287"/>
      <c r="AG36" s="287"/>
      <c r="AH36" s="287"/>
      <c r="AI36" s="288"/>
    </row>
    <row r="37" spans="2:36" ht="16.5" customHeight="1" x14ac:dyDescent="0.15">
      <c r="B37" s="751"/>
      <c r="C37" s="756"/>
      <c r="E37" s="286"/>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8"/>
    </row>
    <row r="38" spans="2:36" ht="16.5" customHeight="1" x14ac:dyDescent="0.15">
      <c r="B38" s="751"/>
      <c r="C38" s="756"/>
      <c r="E38" s="286"/>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8"/>
    </row>
    <row r="39" spans="2:36" ht="16.5" customHeight="1" x14ac:dyDescent="0.15">
      <c r="B39" s="751"/>
      <c r="C39" s="756"/>
      <c r="E39" s="286"/>
      <c r="F39" s="287"/>
      <c r="G39" s="287"/>
      <c r="H39" s="287"/>
      <c r="I39" s="287"/>
      <c r="J39" s="287"/>
      <c r="K39" s="287"/>
      <c r="L39" s="287"/>
      <c r="M39" s="287"/>
      <c r="N39" s="287"/>
      <c r="O39" s="721"/>
      <c r="P39" s="721"/>
      <c r="Q39" s="721"/>
      <c r="R39" s="721"/>
      <c r="S39" s="721"/>
      <c r="T39" s="721"/>
      <c r="U39" s="721"/>
      <c r="V39" s="721"/>
      <c r="W39" s="721"/>
      <c r="X39" s="721"/>
      <c r="Y39" s="287"/>
      <c r="Z39" s="287"/>
      <c r="AA39" s="287"/>
      <c r="AB39" s="287"/>
      <c r="AC39" s="287"/>
      <c r="AD39" s="287"/>
      <c r="AE39" s="287"/>
      <c r="AF39" s="287"/>
      <c r="AG39" s="287"/>
      <c r="AH39" s="287"/>
      <c r="AI39" s="288"/>
    </row>
    <row r="40" spans="2:36" ht="16.5" customHeight="1" x14ac:dyDescent="0.15">
      <c r="B40" s="751"/>
      <c r="C40" s="756"/>
      <c r="E40" s="286"/>
      <c r="F40" s="287"/>
      <c r="G40" s="287"/>
      <c r="H40" s="287"/>
      <c r="I40" s="287"/>
      <c r="J40" s="287"/>
      <c r="K40" s="287"/>
      <c r="L40" s="287"/>
      <c r="M40" s="287"/>
      <c r="N40" s="287"/>
      <c r="O40" s="721"/>
      <c r="P40" s="721"/>
      <c r="Q40" s="721"/>
      <c r="R40" s="721"/>
      <c r="S40" s="721"/>
      <c r="T40" s="721"/>
      <c r="U40" s="721"/>
      <c r="V40" s="721"/>
      <c r="W40" s="721"/>
      <c r="X40" s="721"/>
      <c r="Y40" s="287"/>
      <c r="Z40" s="287"/>
      <c r="AA40" s="287"/>
      <c r="AB40" s="287"/>
      <c r="AC40" s="287"/>
      <c r="AD40" s="287"/>
      <c r="AE40" s="287"/>
      <c r="AF40" s="287"/>
      <c r="AG40" s="287"/>
      <c r="AH40" s="287"/>
      <c r="AI40" s="288"/>
    </row>
    <row r="41" spans="2:36" ht="16.5" customHeight="1" x14ac:dyDescent="0.15">
      <c r="B41" s="751"/>
      <c r="C41" s="756"/>
      <c r="E41" s="286"/>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8"/>
    </row>
    <row r="42" spans="2:36" ht="16.5" customHeight="1" x14ac:dyDescent="0.15">
      <c r="B42" s="751"/>
      <c r="C42" s="756"/>
      <c r="E42" s="286"/>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8"/>
    </row>
    <row r="43" spans="2:36" ht="16.5" customHeight="1" x14ac:dyDescent="0.15">
      <c r="B43" s="751"/>
      <c r="C43" s="756"/>
      <c r="E43" s="286"/>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287"/>
      <c r="AF43" s="287"/>
      <c r="AG43" s="287"/>
      <c r="AH43" s="287"/>
      <c r="AI43" s="288"/>
    </row>
    <row r="44" spans="2:36" ht="16.5" customHeight="1" x14ac:dyDescent="0.15">
      <c r="B44" s="751"/>
      <c r="C44" s="756"/>
      <c r="E44" s="286"/>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8"/>
    </row>
    <row r="45" spans="2:36" ht="16.5" customHeight="1" x14ac:dyDescent="0.15">
      <c r="B45" s="751"/>
      <c r="C45" s="756"/>
      <c r="E45" s="286"/>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8"/>
    </row>
    <row r="46" spans="2:36" ht="16.5" customHeight="1" x14ac:dyDescent="0.15">
      <c r="B46" s="751"/>
      <c r="C46" s="756"/>
      <c r="E46" s="286"/>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8"/>
    </row>
    <row r="47" spans="2:36" ht="16.5" customHeight="1" x14ac:dyDescent="0.15">
      <c r="B47" s="751"/>
      <c r="C47" s="757"/>
      <c r="E47" s="289"/>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1"/>
    </row>
    <row r="48" spans="2:36" ht="16.5" customHeight="1" x14ac:dyDescent="0.15">
      <c r="B48" s="751"/>
      <c r="E48" s="751"/>
      <c r="F48" s="775"/>
      <c r="G48" s="776"/>
      <c r="H48" s="751"/>
      <c r="I48" s="751"/>
      <c r="J48" s="751"/>
      <c r="K48" s="751"/>
      <c r="L48" s="751"/>
      <c r="M48" s="751"/>
      <c r="N48" s="751"/>
      <c r="O48" s="751"/>
      <c r="P48" s="751"/>
      <c r="Q48" s="751"/>
      <c r="R48" s="751"/>
      <c r="S48" s="751"/>
      <c r="T48" s="751"/>
      <c r="U48" s="751"/>
      <c r="V48" s="751"/>
      <c r="Y48" s="751"/>
      <c r="Z48" s="751"/>
      <c r="AA48" s="751"/>
      <c r="AB48" s="751"/>
      <c r="AC48" s="751"/>
      <c r="AD48" s="751"/>
    </row>
    <row r="49" spans="2:30" ht="16.5" customHeight="1" x14ac:dyDescent="0.15">
      <c r="B49" s="751"/>
      <c r="E49" s="751"/>
      <c r="F49" s="751"/>
      <c r="G49" s="776"/>
      <c r="H49" s="751"/>
      <c r="I49" s="751"/>
      <c r="J49" s="751"/>
      <c r="K49" s="751"/>
      <c r="L49" s="751"/>
      <c r="M49" s="751"/>
      <c r="N49" s="751"/>
      <c r="O49" s="751"/>
      <c r="P49" s="751"/>
      <c r="Q49" s="751"/>
      <c r="R49" s="751"/>
      <c r="S49" s="751"/>
      <c r="T49" s="751"/>
      <c r="U49" s="751"/>
      <c r="V49" s="751"/>
      <c r="Y49" s="751"/>
      <c r="Z49" s="751"/>
      <c r="AA49" s="751"/>
      <c r="AB49" s="751"/>
      <c r="AC49" s="751"/>
      <c r="AD49" s="751"/>
    </row>
    <row r="50" spans="2:30" ht="16.5" customHeight="1" x14ac:dyDescent="0.15">
      <c r="B50" s="751"/>
      <c r="E50" s="751"/>
      <c r="F50" s="751"/>
      <c r="G50" s="776"/>
      <c r="H50" s="751"/>
      <c r="I50" s="751"/>
      <c r="J50" s="751"/>
      <c r="K50" s="751"/>
      <c r="L50" s="751"/>
      <c r="M50" s="751"/>
      <c r="N50" s="751"/>
      <c r="O50" s="751"/>
      <c r="P50" s="751"/>
      <c r="Q50" s="751"/>
      <c r="R50" s="751"/>
      <c r="S50" s="751"/>
      <c r="T50" s="751"/>
      <c r="U50" s="751"/>
      <c r="V50" s="751"/>
      <c r="Y50" s="751"/>
      <c r="Z50" s="751"/>
      <c r="AA50" s="751"/>
      <c r="AB50" s="751"/>
      <c r="AC50" s="751"/>
      <c r="AD50" s="751"/>
    </row>
    <row r="51" spans="2:30" ht="16.5" customHeight="1" x14ac:dyDescent="0.15">
      <c r="B51" s="751"/>
      <c r="E51" s="751"/>
      <c r="F51" s="751"/>
      <c r="G51" s="777"/>
      <c r="H51" s="751"/>
      <c r="I51" s="751"/>
      <c r="J51" s="751"/>
      <c r="K51" s="751"/>
      <c r="L51" s="751"/>
      <c r="M51" s="751"/>
      <c r="N51" s="751"/>
      <c r="O51" s="751"/>
      <c r="P51" s="751"/>
      <c r="Q51" s="751"/>
      <c r="R51" s="751"/>
      <c r="S51" s="751"/>
      <c r="T51" s="751"/>
      <c r="U51" s="751"/>
      <c r="V51" s="751"/>
      <c r="Y51" s="751"/>
      <c r="Z51" s="751"/>
      <c r="AA51" s="751"/>
      <c r="AB51" s="751"/>
      <c r="AC51" s="751"/>
      <c r="AD51" s="751"/>
    </row>
    <row r="52" spans="2:30" ht="16.5" customHeight="1" x14ac:dyDescent="0.15">
      <c r="B52" s="751"/>
      <c r="C52" s="751"/>
      <c r="D52" s="751"/>
      <c r="E52" s="751"/>
      <c r="F52" s="751"/>
      <c r="H52" s="751"/>
      <c r="I52" s="751"/>
      <c r="J52" s="751"/>
      <c r="K52" s="751"/>
      <c r="L52" s="751"/>
      <c r="M52" s="751"/>
      <c r="N52" s="751"/>
      <c r="O52" s="751"/>
      <c r="P52" s="751"/>
      <c r="Q52" s="751"/>
      <c r="R52" s="751"/>
      <c r="S52" s="751"/>
      <c r="T52" s="751"/>
      <c r="U52" s="751"/>
      <c r="V52" s="751"/>
      <c r="W52" s="751"/>
      <c r="X52" s="751"/>
      <c r="Y52" s="751"/>
      <c r="Z52" s="751"/>
      <c r="AA52" s="751"/>
      <c r="AB52" s="751"/>
      <c r="AC52" s="751"/>
      <c r="AD52" s="751"/>
    </row>
    <row r="63" spans="2:30" ht="16.5" customHeight="1" x14ac:dyDescent="0.15">
      <c r="B63" s="751"/>
      <c r="C63" s="751"/>
      <c r="D63" s="751"/>
      <c r="E63" s="751"/>
      <c r="F63" s="751"/>
      <c r="G63" s="751"/>
      <c r="H63" s="751"/>
      <c r="I63" s="751"/>
      <c r="J63" s="751"/>
      <c r="K63" s="751"/>
      <c r="L63" s="751"/>
      <c r="M63" s="751"/>
      <c r="N63" s="751"/>
      <c r="O63" s="751"/>
      <c r="P63" s="751"/>
      <c r="Q63" s="751"/>
      <c r="R63" s="751"/>
      <c r="S63" s="751"/>
      <c r="T63" s="751"/>
      <c r="U63" s="751"/>
      <c r="V63" s="751"/>
      <c r="W63" s="751"/>
      <c r="X63" s="751"/>
      <c r="Y63" s="778"/>
      <c r="Z63" s="751"/>
      <c r="AA63" s="751"/>
      <c r="AB63" s="751"/>
      <c r="AC63" s="751"/>
      <c r="AD63" s="751"/>
    </row>
    <row r="64" spans="2:30" ht="16.5" customHeight="1" x14ac:dyDescent="0.15">
      <c r="B64" s="751"/>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c r="AA64" s="751"/>
      <c r="AB64" s="751"/>
      <c r="AC64" s="751"/>
      <c r="AD64" s="751"/>
    </row>
    <row r="65" spans="2:30" ht="16.5" customHeight="1" x14ac:dyDescent="0.15">
      <c r="B65" s="751"/>
      <c r="C65" s="751"/>
      <c r="D65" s="751"/>
      <c r="E65" s="751"/>
      <c r="F65" s="751"/>
      <c r="G65" s="751"/>
      <c r="H65" s="751"/>
      <c r="I65" s="751"/>
      <c r="J65" s="751"/>
      <c r="K65" s="751"/>
      <c r="L65" s="751"/>
      <c r="M65" s="751"/>
      <c r="N65" s="751"/>
      <c r="O65" s="751"/>
      <c r="P65" s="751"/>
      <c r="Q65" s="751"/>
      <c r="R65" s="751"/>
      <c r="S65" s="751"/>
      <c r="T65" s="751"/>
      <c r="U65" s="751"/>
      <c r="V65" s="751"/>
      <c r="W65" s="751"/>
      <c r="X65" s="751"/>
      <c r="Y65" s="751"/>
      <c r="Z65" s="751"/>
      <c r="AA65" s="751"/>
      <c r="AB65" s="751"/>
      <c r="AC65" s="751"/>
      <c r="AD65" s="751"/>
    </row>
    <row r="66" spans="2:30" ht="16.5" customHeight="1" x14ac:dyDescent="0.15">
      <c r="B66" s="751"/>
      <c r="C66" s="751"/>
      <c r="D66" s="751"/>
      <c r="E66" s="751"/>
      <c r="F66" s="751"/>
      <c r="G66" s="751"/>
      <c r="H66" s="751"/>
      <c r="I66" s="751"/>
      <c r="J66" s="751"/>
      <c r="K66" s="751"/>
      <c r="L66" s="751"/>
      <c r="M66" s="751"/>
      <c r="N66" s="751"/>
      <c r="O66" s="751"/>
      <c r="P66" s="751"/>
      <c r="Q66" s="751"/>
      <c r="R66" s="751"/>
      <c r="S66" s="751"/>
      <c r="T66" s="751"/>
      <c r="U66" s="751"/>
      <c r="V66" s="751"/>
      <c r="W66" s="751"/>
      <c r="X66" s="751"/>
      <c r="Y66" s="751"/>
      <c r="Z66" s="751"/>
      <c r="AA66" s="751"/>
      <c r="AB66" s="751"/>
      <c r="AC66" s="751"/>
      <c r="AD66" s="751"/>
    </row>
    <row r="67" spans="2:30" ht="16.5" customHeight="1" x14ac:dyDescent="0.15">
      <c r="V67" s="751"/>
      <c r="W67" s="751"/>
      <c r="X67" s="751"/>
      <c r="Y67" s="751"/>
      <c r="Z67" s="751"/>
      <c r="AA67" s="751"/>
      <c r="AB67" s="751"/>
      <c r="AC67" s="751"/>
    </row>
    <row r="68" spans="2:30" ht="16.5" customHeight="1" x14ac:dyDescent="0.15">
      <c r="V68" s="751"/>
      <c r="W68" s="751"/>
      <c r="X68" s="751"/>
      <c r="Y68" s="751"/>
      <c r="Z68" s="751"/>
      <c r="AA68" s="751"/>
      <c r="AB68" s="751"/>
      <c r="AC68" s="751"/>
    </row>
    <row r="69" spans="2:30" ht="16.5" customHeight="1" x14ac:dyDescent="0.15">
      <c r="V69" s="751"/>
      <c r="W69" s="751"/>
      <c r="X69" s="751"/>
      <c r="Y69" s="751"/>
      <c r="Z69" s="751"/>
      <c r="AA69" s="751"/>
      <c r="AB69" s="751"/>
      <c r="AC69" s="751"/>
    </row>
    <row r="70" spans="2:30" ht="16.5" customHeight="1" x14ac:dyDescent="0.15">
      <c r="V70" s="751"/>
      <c r="W70" s="751"/>
      <c r="X70" s="751"/>
      <c r="Y70" s="751"/>
      <c r="Z70" s="751"/>
      <c r="AA70" s="751"/>
      <c r="AB70" s="751"/>
      <c r="AC70" s="751"/>
    </row>
    <row r="71" spans="2:30" ht="16.5" customHeight="1" x14ac:dyDescent="0.15">
      <c r="V71" s="751"/>
      <c r="W71" s="751"/>
      <c r="X71" s="751"/>
      <c r="Y71" s="751"/>
      <c r="Z71" s="751"/>
      <c r="AA71" s="751"/>
      <c r="AB71" s="751"/>
      <c r="AC71" s="751"/>
    </row>
    <row r="72" spans="2:30" ht="16.5" customHeight="1" x14ac:dyDescent="0.15">
      <c r="V72" s="751"/>
      <c r="W72" s="751"/>
      <c r="X72" s="751"/>
      <c r="Y72" s="751"/>
      <c r="Z72" s="751"/>
      <c r="AA72" s="751"/>
      <c r="AB72" s="751"/>
      <c r="AC72" s="751"/>
    </row>
    <row r="73" spans="2:30" ht="16.5" customHeight="1" x14ac:dyDescent="0.15">
      <c r="V73" s="751"/>
      <c r="W73" s="751"/>
      <c r="X73" s="751"/>
      <c r="Y73" s="751"/>
      <c r="Z73" s="751"/>
      <c r="AA73" s="751"/>
      <c r="AB73" s="751"/>
      <c r="AC73" s="751"/>
    </row>
    <row r="74" spans="2:30" ht="16.5" customHeight="1" x14ac:dyDescent="0.15">
      <c r="V74" s="751"/>
      <c r="W74" s="751"/>
      <c r="X74" s="751"/>
      <c r="Y74" s="751"/>
      <c r="Z74" s="751"/>
      <c r="AA74" s="751"/>
      <c r="AB74" s="751"/>
      <c r="AC74" s="751"/>
    </row>
    <row r="75" spans="2:30" ht="16.5" customHeight="1" x14ac:dyDescent="0.15">
      <c r="V75" s="751"/>
      <c r="W75" s="751"/>
      <c r="X75" s="751"/>
      <c r="Y75" s="751"/>
      <c r="Z75" s="751"/>
      <c r="AA75" s="751"/>
      <c r="AB75" s="751"/>
      <c r="AC75" s="751"/>
    </row>
    <row r="76" spans="2:30" ht="16.5" customHeight="1" x14ac:dyDescent="0.15">
      <c r="V76" s="751"/>
      <c r="W76" s="751"/>
      <c r="X76" s="751"/>
      <c r="Y76" s="751"/>
      <c r="Z76" s="751"/>
      <c r="AA76" s="751"/>
      <c r="AB76" s="751"/>
      <c r="AC76" s="751"/>
    </row>
    <row r="77" spans="2:30" ht="16.5" customHeight="1" x14ac:dyDescent="0.15">
      <c r="V77" s="751"/>
      <c r="W77" s="751"/>
      <c r="X77" s="751"/>
      <c r="Y77" s="751"/>
      <c r="Z77" s="751"/>
      <c r="AA77" s="751"/>
      <c r="AB77" s="751"/>
      <c r="AC77" s="751"/>
    </row>
    <row r="78" spans="2:30" ht="16.5" customHeight="1" x14ac:dyDescent="0.15">
      <c r="V78" s="751"/>
      <c r="W78" s="751"/>
      <c r="X78" s="751"/>
      <c r="Y78" s="751"/>
      <c r="Z78" s="751"/>
      <c r="AA78" s="751"/>
      <c r="AB78" s="751"/>
      <c r="AC78" s="751"/>
    </row>
    <row r="79" spans="2:30" ht="16.5" customHeight="1" x14ac:dyDescent="0.15">
      <c r="V79" s="751"/>
      <c r="W79" s="751"/>
      <c r="X79" s="751"/>
      <c r="Y79" s="751"/>
      <c r="Z79" s="751"/>
      <c r="AA79" s="751"/>
      <c r="AB79" s="751"/>
      <c r="AC79" s="751"/>
    </row>
    <row r="80" spans="2:30" ht="16.5" customHeight="1" x14ac:dyDescent="0.15">
      <c r="V80" s="751"/>
      <c r="W80" s="751"/>
      <c r="X80" s="751"/>
      <c r="Y80" s="751"/>
      <c r="Z80" s="751"/>
      <c r="AA80" s="751"/>
      <c r="AB80" s="751"/>
      <c r="AC80" s="751"/>
    </row>
    <row r="81" spans="22:29" ht="16.5" customHeight="1" x14ac:dyDescent="0.15">
      <c r="V81" s="751"/>
      <c r="W81" s="751"/>
      <c r="X81" s="751"/>
      <c r="Y81" s="751"/>
      <c r="Z81" s="751"/>
      <c r="AA81" s="751"/>
      <c r="AB81" s="751"/>
      <c r="AC81" s="751"/>
    </row>
  </sheetData>
  <sheetProtection selectLockedCells="1"/>
  <dataConsolidate/>
  <mergeCells count="126">
    <mergeCell ref="E28:F30"/>
    <mergeCell ref="G28:I28"/>
    <mergeCell ref="J28:P28"/>
    <mergeCell ref="Q28:S28"/>
    <mergeCell ref="T28:Z28"/>
    <mergeCell ref="AA28:AC28"/>
    <mergeCell ref="AD28:AJ28"/>
    <mergeCell ref="G29:I30"/>
    <mergeCell ref="K29:L29"/>
    <mergeCell ref="N29:O29"/>
    <mergeCell ref="P29:R29"/>
    <mergeCell ref="S29:V29"/>
    <mergeCell ref="W29:Y29"/>
    <mergeCell ref="Z29:AJ29"/>
    <mergeCell ref="J30:AJ30"/>
    <mergeCell ref="E25:F27"/>
    <mergeCell ref="G25:I25"/>
    <mergeCell ref="J25:P25"/>
    <mergeCell ref="Q25:S25"/>
    <mergeCell ref="T25:Z25"/>
    <mergeCell ref="AA25:AC25"/>
    <mergeCell ref="AD25:AJ25"/>
    <mergeCell ref="G26:I27"/>
    <mergeCell ref="K26:L26"/>
    <mergeCell ref="N26:O26"/>
    <mergeCell ref="P26:R26"/>
    <mergeCell ref="S26:V26"/>
    <mergeCell ref="W26:Y26"/>
    <mergeCell ref="Z26:AJ26"/>
    <mergeCell ref="J27:AJ27"/>
    <mergeCell ref="E22:F24"/>
    <mergeCell ref="G22:I22"/>
    <mergeCell ref="J22:P22"/>
    <mergeCell ref="Q22:S22"/>
    <mergeCell ref="T22:Z22"/>
    <mergeCell ref="AA22:AC22"/>
    <mergeCell ref="AD22:AJ22"/>
    <mergeCell ref="G23:I24"/>
    <mergeCell ref="K23:L23"/>
    <mergeCell ref="N23:O23"/>
    <mergeCell ref="P23:R23"/>
    <mergeCell ref="S23:V23"/>
    <mergeCell ref="W23:Y23"/>
    <mergeCell ref="Z23:AJ23"/>
    <mergeCell ref="J24:AJ24"/>
    <mergeCell ref="E19:F21"/>
    <mergeCell ref="G19:I19"/>
    <mergeCell ref="J19:P19"/>
    <mergeCell ref="Q19:S19"/>
    <mergeCell ref="T19:Z19"/>
    <mergeCell ref="AA19:AC19"/>
    <mergeCell ref="AD19:AJ19"/>
    <mergeCell ref="G20:I21"/>
    <mergeCell ref="K20:L20"/>
    <mergeCell ref="N20:O20"/>
    <mergeCell ref="P20:R20"/>
    <mergeCell ref="S20:V20"/>
    <mergeCell ref="W20:Y20"/>
    <mergeCell ref="Z20:AJ20"/>
    <mergeCell ref="J21:AJ21"/>
    <mergeCell ref="E14:I14"/>
    <mergeCell ref="J14:R14"/>
    <mergeCell ref="S14:AA14"/>
    <mergeCell ref="AB14:AJ14"/>
    <mergeCell ref="AH15:AI15"/>
    <mergeCell ref="F16:I16"/>
    <mergeCell ref="J16:K16"/>
    <mergeCell ref="M16:N16"/>
    <mergeCell ref="P16:Q16"/>
    <mergeCell ref="S16:T16"/>
    <mergeCell ref="V16:W16"/>
    <mergeCell ref="Y16:Z16"/>
    <mergeCell ref="AB16:AC16"/>
    <mergeCell ref="AE16:AF16"/>
    <mergeCell ref="AH16:AI16"/>
    <mergeCell ref="F15:I15"/>
    <mergeCell ref="J15:K15"/>
    <mergeCell ref="M15:N15"/>
    <mergeCell ref="P15:Q15"/>
    <mergeCell ref="S15:T15"/>
    <mergeCell ref="V15:W15"/>
    <mergeCell ref="Y15:Z15"/>
    <mergeCell ref="AB15:AC15"/>
    <mergeCell ref="AE15:AF15"/>
    <mergeCell ref="E32:I32"/>
    <mergeCell ref="J32:K32"/>
    <mergeCell ref="L32:Y32"/>
    <mergeCell ref="Z32:AA32"/>
    <mergeCell ref="AB32:AI32"/>
    <mergeCell ref="E6:I6"/>
    <mergeCell ref="L6:M6"/>
    <mergeCell ref="O6:P6"/>
    <mergeCell ref="R6:S6"/>
    <mergeCell ref="E7:I7"/>
    <mergeCell ref="L7:M7"/>
    <mergeCell ref="O7:P7"/>
    <mergeCell ref="R7:S7"/>
    <mergeCell ref="E8:I8"/>
    <mergeCell ref="L8:M8"/>
    <mergeCell ref="O8:P8"/>
    <mergeCell ref="R8:S8"/>
    <mergeCell ref="E11:I11"/>
    <mergeCell ref="J11:R11"/>
    <mergeCell ref="S11:AA11"/>
    <mergeCell ref="AB11:AJ11"/>
    <mergeCell ref="F12:I12"/>
    <mergeCell ref="J12:K12"/>
    <mergeCell ref="M12:N12"/>
    <mergeCell ref="D3:AJ3"/>
    <mergeCell ref="P12:Q12"/>
    <mergeCell ref="S12:T12"/>
    <mergeCell ref="V12:W12"/>
    <mergeCell ref="Y12:Z12"/>
    <mergeCell ref="AB12:AC12"/>
    <mergeCell ref="AE12:AF12"/>
    <mergeCell ref="AH12:AI12"/>
    <mergeCell ref="F13:I13"/>
    <mergeCell ref="J13:K13"/>
    <mergeCell ref="M13:N13"/>
    <mergeCell ref="P13:Q13"/>
    <mergeCell ref="S13:T13"/>
    <mergeCell ref="V13:W13"/>
    <mergeCell ref="Y13:Z13"/>
    <mergeCell ref="AB13:AC13"/>
    <mergeCell ref="AE13:AF13"/>
    <mergeCell ref="AH13:AI13"/>
  </mergeCells>
  <phoneticPr fontId="7"/>
  <conditionalFormatting sqref="L7:M8">
    <cfRule type="expression" dxfId="37" priority="17">
      <formula>L7=""</formula>
    </cfRule>
  </conditionalFormatting>
  <conditionalFormatting sqref="O6:P6">
    <cfRule type="expression" dxfId="36" priority="16">
      <formula>O6=""</formula>
    </cfRule>
  </conditionalFormatting>
  <conditionalFormatting sqref="R6:S6">
    <cfRule type="expression" dxfId="35" priority="15">
      <formula>R6=""</formula>
    </cfRule>
  </conditionalFormatting>
  <conditionalFormatting sqref="O7:P8">
    <cfRule type="expression" dxfId="34" priority="14">
      <formula>O7=""</formula>
    </cfRule>
  </conditionalFormatting>
  <conditionalFormatting sqref="R7:S8">
    <cfRule type="expression" dxfId="33" priority="13">
      <formula>R7=""</formula>
    </cfRule>
  </conditionalFormatting>
  <conditionalFormatting sqref="J12:K12">
    <cfRule type="expression" dxfId="32" priority="12">
      <formula>J12=""</formula>
    </cfRule>
  </conditionalFormatting>
  <conditionalFormatting sqref="M12:N12">
    <cfRule type="expression" dxfId="31" priority="11">
      <formula>M12=""</formula>
    </cfRule>
  </conditionalFormatting>
  <conditionalFormatting sqref="P12:Q12">
    <cfRule type="expression" dxfId="30" priority="10">
      <formula>P12=""</formula>
    </cfRule>
  </conditionalFormatting>
  <conditionalFormatting sqref="S12:T12">
    <cfRule type="expression" dxfId="29" priority="9">
      <formula>S12=""</formula>
    </cfRule>
  </conditionalFormatting>
  <conditionalFormatting sqref="V12:W12">
    <cfRule type="expression" dxfId="28" priority="8">
      <formula>V12=""</formula>
    </cfRule>
  </conditionalFormatting>
  <conditionalFormatting sqref="Y12:Z12">
    <cfRule type="expression" dxfId="27" priority="7">
      <formula>Y12=""</formula>
    </cfRule>
  </conditionalFormatting>
  <conditionalFormatting sqref="AB12:AC12">
    <cfRule type="expression" dxfId="26" priority="6">
      <formula>AB12=""</formula>
    </cfRule>
  </conditionalFormatting>
  <conditionalFormatting sqref="AE12:AF12">
    <cfRule type="expression" dxfId="25" priority="5">
      <formula>AE12=""</formula>
    </cfRule>
  </conditionalFormatting>
  <conditionalFormatting sqref="AH12:AI12">
    <cfRule type="expression" dxfId="24" priority="4">
      <formula>AH12=""</formula>
    </cfRule>
  </conditionalFormatting>
  <conditionalFormatting sqref="J13:K13 M13:N13 P13:Q13 S13:T13 V13:W13 Y13:Z13 AB13:AC13 AE13:AF13 AH13:AI13">
    <cfRule type="containsBlanks" dxfId="23" priority="2">
      <formula>LEN(TRIM(J13))=0</formula>
    </cfRule>
  </conditionalFormatting>
  <conditionalFormatting sqref="L6:M6">
    <cfRule type="containsBlanks" dxfId="22" priority="1">
      <formula>LEN(TRIM(L6))=0</formula>
    </cfRule>
  </conditionalFormatting>
  <printOptions horizontalCentered="1"/>
  <pageMargins left="0.23622047244094491" right="0.23622047244094491" top="0.55118110236220474" bottom="0.55118110236220474" header="0.31496062992125984" footer="0.31496062992125984"/>
  <pageSetup paperSize="9" fitToHeight="0" orientation="portrait" cellComments="asDisplayed" errors="NA"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D80"/>
  <sheetViews>
    <sheetView showGridLines="0" view="pageBreakPreview" zoomScale="70" zoomScaleNormal="100" zoomScaleSheetLayoutView="70" workbookViewId="0">
      <selection activeCell="D30" sqref="D30:H30"/>
    </sheetView>
  </sheetViews>
  <sheetFormatPr defaultColWidth="3.125" defaultRowHeight="21" customHeight="1" x14ac:dyDescent="0.15"/>
  <cols>
    <col min="1" max="1" width="5.625" style="21" customWidth="1"/>
    <col min="2" max="3" width="3" style="21" customWidth="1"/>
    <col min="4" max="4" width="3.25" style="21" customWidth="1"/>
    <col min="5" max="5" width="1.875" style="21" customWidth="1"/>
    <col min="6" max="6" width="3.375" style="21" customWidth="1"/>
    <col min="7" max="7" width="4" style="21" customWidth="1"/>
    <col min="8" max="8" width="2.375" style="21" customWidth="1"/>
    <col min="9" max="23" width="5.125" style="21" customWidth="1"/>
    <col min="24" max="24" width="5.125" style="68" customWidth="1"/>
    <col min="25" max="28" width="5.125" style="69" customWidth="1"/>
    <col min="29" max="29" width="3.125" style="69"/>
    <col min="30" max="30" width="5.5" style="70" customWidth="1"/>
    <col min="31" max="16384" width="3.125" style="21"/>
  </cols>
  <sheetData>
    <row r="1" spans="1:30" ht="15" customHeight="1" x14ac:dyDescent="0.15">
      <c r="B1" s="67" t="s">
        <v>291</v>
      </c>
    </row>
    <row r="2" spans="1:30" ht="15" customHeight="1" x14ac:dyDescent="0.15">
      <c r="B2" s="67" t="s">
        <v>851</v>
      </c>
    </row>
    <row r="3" spans="1:30" ht="7.5" customHeight="1" x14ac:dyDescent="0.15">
      <c r="B3" s="67"/>
    </row>
    <row r="4" spans="1:30" ht="15" customHeight="1" x14ac:dyDescent="0.15">
      <c r="B4" s="67"/>
    </row>
    <row r="5" spans="1:30" ht="15" customHeight="1" x14ac:dyDescent="0.15">
      <c r="B5" s="67"/>
    </row>
    <row r="6" spans="1:30" ht="15" customHeight="1" x14ac:dyDescent="0.15"/>
    <row r="7" spans="1:30" ht="21" customHeight="1" x14ac:dyDescent="0.15">
      <c r="B7" s="1821" t="s">
        <v>755</v>
      </c>
      <c r="C7" s="1821"/>
      <c r="D7" s="1821"/>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row>
    <row r="8" spans="1:30" s="72" customFormat="1" ht="20.100000000000001" customHeight="1" x14ac:dyDescent="0.15">
      <c r="A8" s="71"/>
      <c r="B8" s="110" t="s">
        <v>751</v>
      </c>
      <c r="D8" s="33"/>
      <c r="E8" s="33"/>
      <c r="F8" s="33"/>
      <c r="G8" s="33"/>
      <c r="H8" s="33"/>
      <c r="I8" s="33"/>
      <c r="J8" s="34"/>
      <c r="K8" s="34"/>
      <c r="L8" s="33"/>
      <c r="M8" s="33"/>
      <c r="N8" s="73"/>
      <c r="O8" s="33"/>
      <c r="P8" s="33"/>
      <c r="Q8" s="33"/>
      <c r="R8" s="33"/>
      <c r="S8" s="33"/>
      <c r="T8" s="33"/>
      <c r="U8" s="33"/>
      <c r="V8" s="33"/>
      <c r="W8" s="33"/>
      <c r="X8" s="33"/>
      <c r="Y8" s="74"/>
      <c r="Z8" s="74"/>
      <c r="AA8" s="74"/>
      <c r="AB8" s="75"/>
      <c r="AC8" s="75"/>
      <c r="AD8" s="76"/>
    </row>
    <row r="9" spans="1:30" s="72" customFormat="1" ht="15" customHeight="1" x14ac:dyDescent="0.15">
      <c r="A9" s="71"/>
      <c r="B9" s="31"/>
      <c r="C9" s="31"/>
      <c r="D9" s="31"/>
      <c r="E9" s="77"/>
      <c r="F9" s="77"/>
      <c r="G9" s="34"/>
      <c r="H9" s="34"/>
      <c r="I9" s="34"/>
      <c r="J9" s="40"/>
      <c r="K9" s="44"/>
      <c r="L9" s="44"/>
      <c r="M9" s="78"/>
      <c r="N9" s="78"/>
      <c r="O9" s="79"/>
      <c r="P9" s="79"/>
      <c r="Q9" s="79"/>
      <c r="R9" s="79"/>
      <c r="S9" s="79"/>
      <c r="T9" s="31"/>
      <c r="U9" s="31"/>
      <c r="V9" s="31"/>
      <c r="W9" s="31"/>
      <c r="X9" s="31"/>
      <c r="Y9" s="75"/>
      <c r="Z9" s="75"/>
      <c r="AA9" s="75"/>
      <c r="AB9" s="75"/>
      <c r="AC9" s="75"/>
      <c r="AD9" s="76"/>
    </row>
    <row r="10" spans="1:30" s="72" customFormat="1" ht="21" customHeight="1" x14ac:dyDescent="0.15">
      <c r="A10" s="31"/>
      <c r="B10" s="31"/>
      <c r="C10" s="36"/>
      <c r="D10" s="81" t="s">
        <v>296</v>
      </c>
      <c r="E10" s="59"/>
      <c r="F10" s="59"/>
      <c r="G10" s="59"/>
      <c r="H10" s="59"/>
      <c r="I10" s="59"/>
      <c r="J10" s="59"/>
      <c r="K10" s="59"/>
      <c r="L10" s="59"/>
      <c r="M10" s="60"/>
      <c r="N10" s="59"/>
      <c r="O10" s="59"/>
      <c r="P10" s="59"/>
      <c r="Q10" s="59"/>
      <c r="R10" s="61"/>
      <c r="S10" s="61"/>
      <c r="T10" s="61"/>
      <c r="U10" s="61"/>
      <c r="V10" s="61"/>
      <c r="W10" s="61"/>
      <c r="X10" s="61"/>
      <c r="AA10" s="72" t="s">
        <v>214</v>
      </c>
      <c r="AC10" s="75"/>
      <c r="AD10" s="80"/>
    </row>
    <row r="11" spans="1:30" s="72" customFormat="1" ht="25.5" customHeight="1" x14ac:dyDescent="0.15">
      <c r="A11" s="31"/>
      <c r="B11" s="31"/>
      <c r="C11" s="31"/>
      <c r="D11" s="1772"/>
      <c r="E11" s="1773"/>
      <c r="F11" s="1773"/>
      <c r="G11" s="1773"/>
      <c r="H11" s="1774"/>
      <c r="I11" s="1775" t="s">
        <v>135</v>
      </c>
      <c r="J11" s="1776"/>
      <c r="K11" s="1776"/>
      <c r="L11" s="1776"/>
      <c r="M11" s="1777"/>
      <c r="N11" s="1778" t="s">
        <v>136</v>
      </c>
      <c r="O11" s="1776"/>
      <c r="P11" s="1776"/>
      <c r="Q11" s="1776"/>
      <c r="R11" s="1779"/>
      <c r="S11" s="1775" t="s">
        <v>154</v>
      </c>
      <c r="T11" s="1776"/>
      <c r="U11" s="1776"/>
      <c r="V11" s="1776"/>
      <c r="W11" s="1777"/>
      <c r="X11" s="1778" t="s">
        <v>155</v>
      </c>
      <c r="Y11" s="1776"/>
      <c r="Z11" s="1776"/>
      <c r="AA11" s="1776"/>
      <c r="AB11" s="1777"/>
      <c r="AC11" s="69"/>
      <c r="AD11" s="70"/>
    </row>
    <row r="12" spans="1:30" s="72" customFormat="1" ht="27.95" customHeight="1" x14ac:dyDescent="0.15">
      <c r="A12" s="31"/>
      <c r="B12" s="31"/>
      <c r="C12" s="31"/>
      <c r="D12" s="1780" t="s">
        <v>156</v>
      </c>
      <c r="E12" s="1781"/>
      <c r="F12" s="1781"/>
      <c r="G12" s="1781"/>
      <c r="H12" s="1782"/>
      <c r="I12" s="1783">
        <f>'10-1_超高層_概略予算明細書（全体）'!J16</f>
        <v>0</v>
      </c>
      <c r="J12" s="1784"/>
      <c r="K12" s="1784"/>
      <c r="L12" s="1784"/>
      <c r="M12" s="1785"/>
      <c r="N12" s="1783">
        <f>'10-1_超高層_概略予算明細書（全体）'!L16</f>
        <v>0</v>
      </c>
      <c r="O12" s="1784"/>
      <c r="P12" s="1784"/>
      <c r="Q12" s="1784"/>
      <c r="R12" s="1785"/>
      <c r="S12" s="1783">
        <f>'10-1_超高層_概略予算明細書（全体）'!N16</f>
        <v>0</v>
      </c>
      <c r="T12" s="1784"/>
      <c r="U12" s="1784"/>
      <c r="V12" s="1784"/>
      <c r="W12" s="1785"/>
      <c r="X12" s="1786">
        <f>ROUNDDOWN(N12*2/3,0)</f>
        <v>0</v>
      </c>
      <c r="Y12" s="1787"/>
      <c r="Z12" s="1787"/>
      <c r="AA12" s="1787"/>
      <c r="AB12" s="1788"/>
      <c r="AC12" s="69"/>
      <c r="AD12" s="70"/>
    </row>
    <row r="13" spans="1:30" s="72" customFormat="1" ht="27.95" customHeight="1" x14ac:dyDescent="0.15">
      <c r="A13" s="31"/>
      <c r="B13" s="31"/>
      <c r="C13" s="35"/>
      <c r="D13" s="1789" t="s">
        <v>426</v>
      </c>
      <c r="E13" s="1792" t="s">
        <v>215</v>
      </c>
      <c r="F13" s="1793"/>
      <c r="G13" s="1793"/>
      <c r="H13" s="1794"/>
      <c r="I13" s="1795">
        <f>'10-1_超高層_概略予算明細書（全体）'!J36</f>
        <v>0</v>
      </c>
      <c r="J13" s="1796"/>
      <c r="K13" s="1796"/>
      <c r="L13" s="1796"/>
      <c r="M13" s="1797"/>
      <c r="N13" s="1795">
        <f>'10-1_超高層_概略予算明細書（全体）'!L36</f>
        <v>0</v>
      </c>
      <c r="O13" s="1796"/>
      <c r="P13" s="1796"/>
      <c r="Q13" s="1796"/>
      <c r="R13" s="1797"/>
      <c r="S13" s="1795">
        <f>'10-1_超高層_概略予算明細書（全体）'!N36</f>
        <v>0</v>
      </c>
      <c r="T13" s="1796"/>
      <c r="U13" s="1796"/>
      <c r="V13" s="1796"/>
      <c r="W13" s="1797"/>
      <c r="X13" s="1800"/>
      <c r="Y13" s="1801"/>
      <c r="Z13" s="1801"/>
      <c r="AA13" s="1801"/>
      <c r="AB13" s="1802"/>
      <c r="AC13" s="82"/>
      <c r="AD13" s="83"/>
    </row>
    <row r="14" spans="1:30" s="72" customFormat="1" ht="27.95" customHeight="1" x14ac:dyDescent="0.15">
      <c r="A14" s="31"/>
      <c r="B14" s="31"/>
      <c r="C14" s="35"/>
      <c r="D14" s="1790"/>
      <c r="E14" s="1803" t="s">
        <v>216</v>
      </c>
      <c r="F14" s="1804"/>
      <c r="G14" s="1804"/>
      <c r="H14" s="1805"/>
      <c r="I14" s="1758">
        <f>'10-1_超高層_概略予算明細書（全体）'!J37</f>
        <v>0</v>
      </c>
      <c r="J14" s="1759"/>
      <c r="K14" s="1759"/>
      <c r="L14" s="1759"/>
      <c r="M14" s="1760"/>
      <c r="N14" s="1758">
        <f>'10-1_超高層_概略予算明細書（全体）'!L37</f>
        <v>0</v>
      </c>
      <c r="O14" s="1759"/>
      <c r="P14" s="1759"/>
      <c r="Q14" s="1759"/>
      <c r="R14" s="1760"/>
      <c r="S14" s="1758">
        <f>'10-1_超高層_概略予算明細書（全体）'!N37</f>
        <v>0</v>
      </c>
      <c r="T14" s="1759"/>
      <c r="U14" s="1759"/>
      <c r="V14" s="1759"/>
      <c r="W14" s="1760"/>
      <c r="X14" s="1763"/>
      <c r="Y14" s="1764"/>
      <c r="Z14" s="1764"/>
      <c r="AA14" s="1764"/>
      <c r="AB14" s="1765"/>
      <c r="AC14" s="69"/>
      <c r="AD14" s="70"/>
    </row>
    <row r="15" spans="1:30" s="72" customFormat="1" ht="27.95" customHeight="1" x14ac:dyDescent="0.15">
      <c r="A15" s="31"/>
      <c r="B15" s="31"/>
      <c r="C15" s="35"/>
      <c r="D15" s="1791"/>
      <c r="E15" s="1766" t="s">
        <v>305</v>
      </c>
      <c r="F15" s="1767"/>
      <c r="G15" s="1767"/>
      <c r="H15" s="1768"/>
      <c r="I15" s="1758">
        <f>'10-1_超高層_概略予算明細書（全体）'!J39</f>
        <v>0</v>
      </c>
      <c r="J15" s="1759"/>
      <c r="K15" s="1759"/>
      <c r="L15" s="1759"/>
      <c r="M15" s="1760"/>
      <c r="N15" s="1758">
        <f>'10-1_超高層_概略予算明細書（全体）'!L39</f>
        <v>0</v>
      </c>
      <c r="O15" s="1759"/>
      <c r="P15" s="1759"/>
      <c r="Q15" s="1759"/>
      <c r="R15" s="1760"/>
      <c r="S15" s="1758">
        <f>'10-1_超高層_概略予算明細書（全体）'!N39</f>
        <v>0</v>
      </c>
      <c r="T15" s="1759"/>
      <c r="U15" s="1759"/>
      <c r="V15" s="1759"/>
      <c r="W15" s="1760"/>
      <c r="X15" s="1769">
        <f>ROUNDDOWN(N15*2/3,0)</f>
        <v>0</v>
      </c>
      <c r="Y15" s="1770"/>
      <c r="Z15" s="1770"/>
      <c r="AA15" s="1770"/>
      <c r="AB15" s="1771"/>
      <c r="AC15" s="69"/>
      <c r="AD15" s="70"/>
    </row>
    <row r="16" spans="1:30" s="72" customFormat="1" ht="27.95" customHeight="1" x14ac:dyDescent="0.15">
      <c r="A16" s="31"/>
      <c r="B16" s="31"/>
      <c r="C16" s="35"/>
      <c r="D16" s="1810" t="s">
        <v>157</v>
      </c>
      <c r="E16" s="1792" t="s">
        <v>217</v>
      </c>
      <c r="F16" s="1793"/>
      <c r="G16" s="1793"/>
      <c r="H16" s="1794"/>
      <c r="I16" s="1795">
        <f>'10-1_超高層_概略予算明細書（全体）'!J59</f>
        <v>0</v>
      </c>
      <c r="J16" s="1796"/>
      <c r="K16" s="1796"/>
      <c r="L16" s="1796"/>
      <c r="M16" s="1797"/>
      <c r="N16" s="1795">
        <f>'10-1_超高層_概略予算明細書（全体）'!L59</f>
        <v>0</v>
      </c>
      <c r="O16" s="1796"/>
      <c r="P16" s="1796"/>
      <c r="Q16" s="1796"/>
      <c r="R16" s="1797"/>
      <c r="S16" s="1795">
        <f>'10-1_超高層_概略予算明細書（全体）'!N59</f>
        <v>0</v>
      </c>
      <c r="T16" s="1796"/>
      <c r="U16" s="1796"/>
      <c r="V16" s="1796"/>
      <c r="W16" s="1797"/>
      <c r="X16" s="1800"/>
      <c r="Y16" s="1801"/>
      <c r="Z16" s="1801"/>
      <c r="AA16" s="1801"/>
      <c r="AB16" s="1802"/>
      <c r="AC16" s="82"/>
      <c r="AD16" s="83"/>
    </row>
    <row r="17" spans="1:30" s="72" customFormat="1" ht="27.95" customHeight="1" x14ac:dyDescent="0.15">
      <c r="A17" s="31"/>
      <c r="B17" s="31"/>
      <c r="C17" s="35"/>
      <c r="D17" s="1811"/>
      <c r="E17" s="1803" t="s">
        <v>216</v>
      </c>
      <c r="F17" s="1804"/>
      <c r="G17" s="1804"/>
      <c r="H17" s="1805"/>
      <c r="I17" s="1758">
        <f>'10-1_超高層_概略予算明細書（全体）'!J60</f>
        <v>0</v>
      </c>
      <c r="J17" s="1759"/>
      <c r="K17" s="1759"/>
      <c r="L17" s="1759"/>
      <c r="M17" s="1760"/>
      <c r="N17" s="1758">
        <f>'10-1_超高層_概略予算明細書（全体）'!L60</f>
        <v>0</v>
      </c>
      <c r="O17" s="1759"/>
      <c r="P17" s="1759"/>
      <c r="Q17" s="1759"/>
      <c r="R17" s="1760"/>
      <c r="S17" s="1758">
        <f>'10-1_超高層_概略予算明細書（全体）'!N60</f>
        <v>0</v>
      </c>
      <c r="T17" s="1759"/>
      <c r="U17" s="1759"/>
      <c r="V17" s="1759"/>
      <c r="W17" s="1760"/>
      <c r="X17" s="1763"/>
      <c r="Y17" s="1764"/>
      <c r="Z17" s="1764"/>
      <c r="AA17" s="1764"/>
      <c r="AB17" s="1765"/>
      <c r="AC17" s="69"/>
      <c r="AD17" s="70"/>
    </row>
    <row r="18" spans="1:30" s="72" customFormat="1" ht="27.95" customHeight="1" thickBot="1" x14ac:dyDescent="0.2">
      <c r="A18" s="31"/>
      <c r="B18" s="31"/>
      <c r="C18" s="35"/>
      <c r="D18" s="1812"/>
      <c r="E18" s="1818" t="s">
        <v>305</v>
      </c>
      <c r="F18" s="1819"/>
      <c r="G18" s="1819"/>
      <c r="H18" s="1822"/>
      <c r="I18" s="1835">
        <f>'10-1_超高層_概略予算明細書（全体）'!J62</f>
        <v>0</v>
      </c>
      <c r="J18" s="1836"/>
      <c r="K18" s="1836"/>
      <c r="L18" s="1836"/>
      <c r="M18" s="1837"/>
      <c r="N18" s="1835">
        <f>'10-1_超高層_概略予算明細書（全体）'!L62</f>
        <v>0</v>
      </c>
      <c r="O18" s="1836"/>
      <c r="P18" s="1836"/>
      <c r="Q18" s="1836"/>
      <c r="R18" s="1837"/>
      <c r="S18" s="1835">
        <f>'10-1_超高層_概略予算明細書（全体）'!N62</f>
        <v>0</v>
      </c>
      <c r="T18" s="1836"/>
      <c r="U18" s="1836"/>
      <c r="V18" s="1836"/>
      <c r="W18" s="1837"/>
      <c r="X18" s="1838">
        <f>ROUNDDOWN(N18*2/3,0)</f>
        <v>0</v>
      </c>
      <c r="Y18" s="1839"/>
      <c r="Z18" s="1839"/>
      <c r="AA18" s="1839"/>
      <c r="AB18" s="1840"/>
      <c r="AC18" s="69"/>
      <c r="AD18" s="70"/>
    </row>
    <row r="19" spans="1:30" s="72" customFormat="1" ht="30" customHeight="1" thickTop="1" x14ac:dyDescent="0.15">
      <c r="A19" s="31"/>
      <c r="B19" s="31"/>
      <c r="C19" s="31"/>
      <c r="D19" s="1806" t="s">
        <v>139</v>
      </c>
      <c r="E19" s="1767"/>
      <c r="F19" s="1767"/>
      <c r="G19" s="1767"/>
      <c r="H19" s="1768"/>
      <c r="I19" s="1758">
        <f>I12+I15+I18</f>
        <v>0</v>
      </c>
      <c r="J19" s="1759"/>
      <c r="K19" s="1759"/>
      <c r="L19" s="1759"/>
      <c r="M19" s="1760"/>
      <c r="N19" s="1758">
        <f>N12+N15+N18</f>
        <v>0</v>
      </c>
      <c r="O19" s="1759"/>
      <c r="P19" s="1759"/>
      <c r="Q19" s="1759"/>
      <c r="R19" s="1760"/>
      <c r="S19" s="1758">
        <f>S12+S15+S18</f>
        <v>0</v>
      </c>
      <c r="T19" s="1759"/>
      <c r="U19" s="1759"/>
      <c r="V19" s="1759"/>
      <c r="W19" s="1760"/>
      <c r="X19" s="1758">
        <f>X12+X15+X18</f>
        <v>0</v>
      </c>
      <c r="Y19" s="1759"/>
      <c r="Z19" s="1759"/>
      <c r="AA19" s="1759"/>
      <c r="AB19" s="1760"/>
      <c r="AC19" s="69"/>
      <c r="AD19" s="70"/>
    </row>
    <row r="20" spans="1:30" s="70" customFormat="1" ht="15" customHeight="1" x14ac:dyDescent="0.15">
      <c r="A20" s="31"/>
      <c r="B20" s="31"/>
      <c r="C20" s="35"/>
      <c r="D20" s="59"/>
      <c r="E20" s="62"/>
      <c r="F20" s="62"/>
      <c r="G20" s="62"/>
      <c r="H20" s="62"/>
      <c r="I20" s="62"/>
      <c r="J20" s="62"/>
      <c r="K20" s="62"/>
      <c r="L20" s="62"/>
      <c r="M20" s="62"/>
      <c r="N20" s="62"/>
      <c r="O20" s="62"/>
      <c r="P20" s="62"/>
      <c r="Q20" s="62"/>
      <c r="R20" s="62"/>
      <c r="S20" s="62"/>
      <c r="T20" s="62"/>
      <c r="U20" s="62"/>
      <c r="V20" s="62"/>
      <c r="W20" s="62"/>
      <c r="X20" s="64"/>
      <c r="Y20" s="84"/>
      <c r="Z20" s="84"/>
      <c r="AA20" s="84"/>
      <c r="AB20" s="85"/>
      <c r="AC20" s="84"/>
      <c r="AD20" s="86"/>
    </row>
    <row r="21" spans="1:30" s="72" customFormat="1" ht="21" customHeight="1" x14ac:dyDescent="0.15">
      <c r="A21" s="31"/>
      <c r="B21" s="31"/>
      <c r="C21" s="35"/>
      <c r="D21" s="81" t="s">
        <v>292</v>
      </c>
      <c r="E21" s="87"/>
      <c r="F21" s="87"/>
      <c r="G21" s="87"/>
      <c r="H21" s="87"/>
      <c r="I21" s="89"/>
      <c r="J21" s="89"/>
      <c r="K21" s="89"/>
      <c r="L21" s="89"/>
      <c r="M21" s="89"/>
      <c r="N21" s="89"/>
      <c r="O21" s="89"/>
      <c r="P21" s="89"/>
      <c r="Q21" s="89"/>
      <c r="R21" s="89"/>
      <c r="S21" s="89"/>
      <c r="T21" s="89"/>
      <c r="U21" s="89"/>
      <c r="V21" s="89"/>
      <c r="W21" s="89"/>
      <c r="X21" s="88"/>
      <c r="Y21" s="74"/>
      <c r="Z21" s="74"/>
      <c r="AA21" s="72" t="s">
        <v>214</v>
      </c>
      <c r="AC21" s="69"/>
      <c r="AD21" s="70"/>
    </row>
    <row r="22" spans="1:30" s="72" customFormat="1" ht="24.95" customHeight="1" x14ac:dyDescent="0.15">
      <c r="A22" s="31"/>
      <c r="B22" s="31"/>
      <c r="C22" s="31"/>
      <c r="D22" s="1772"/>
      <c r="E22" s="1773"/>
      <c r="F22" s="1773"/>
      <c r="G22" s="1773"/>
      <c r="H22" s="1774"/>
      <c r="I22" s="1775" t="s">
        <v>135</v>
      </c>
      <c r="J22" s="1776"/>
      <c r="K22" s="1776"/>
      <c r="L22" s="1776"/>
      <c r="M22" s="1777"/>
      <c r="N22" s="1778" t="s">
        <v>136</v>
      </c>
      <c r="O22" s="1776"/>
      <c r="P22" s="1776"/>
      <c r="Q22" s="1776"/>
      <c r="R22" s="1779"/>
      <c r="S22" s="1775" t="s">
        <v>154</v>
      </c>
      <c r="T22" s="1776"/>
      <c r="U22" s="1776"/>
      <c r="V22" s="1776"/>
      <c r="W22" s="1777"/>
      <c r="X22" s="1778" t="s">
        <v>155</v>
      </c>
      <c r="Y22" s="1776"/>
      <c r="Z22" s="1776"/>
      <c r="AA22" s="1776"/>
      <c r="AB22" s="1777"/>
      <c r="AC22" s="69"/>
      <c r="AD22" s="70"/>
    </row>
    <row r="23" spans="1:30" s="72" customFormat="1" ht="27.95" customHeight="1" x14ac:dyDescent="0.15">
      <c r="A23" s="31"/>
      <c r="B23" s="31"/>
      <c r="C23" s="31"/>
      <c r="D23" s="1780" t="s">
        <v>156</v>
      </c>
      <c r="E23" s="1781"/>
      <c r="F23" s="1781"/>
      <c r="G23" s="1781"/>
      <c r="H23" s="1782"/>
      <c r="I23" s="1783">
        <f>'10-1_超高層_概略予算明細書（１年目）'!J16</f>
        <v>0</v>
      </c>
      <c r="J23" s="1784"/>
      <c r="K23" s="1784"/>
      <c r="L23" s="1784"/>
      <c r="M23" s="1785"/>
      <c r="N23" s="1783">
        <f>'10-1_超高層_概略予算明細書（１年目）'!L16</f>
        <v>0</v>
      </c>
      <c r="O23" s="1784"/>
      <c r="P23" s="1784"/>
      <c r="Q23" s="1784"/>
      <c r="R23" s="1785"/>
      <c r="S23" s="1783">
        <f>'10-1_超高層_概略予算明細書（１年目）'!N16</f>
        <v>0</v>
      </c>
      <c r="T23" s="1784"/>
      <c r="U23" s="1784"/>
      <c r="V23" s="1784"/>
      <c r="W23" s="1785"/>
      <c r="X23" s="1786">
        <f>ROUNDDOWN(N23*2/3,0)</f>
        <v>0</v>
      </c>
      <c r="Y23" s="1787"/>
      <c r="Z23" s="1787"/>
      <c r="AA23" s="1787"/>
      <c r="AB23" s="1788"/>
      <c r="AC23" s="69"/>
      <c r="AD23" s="70"/>
    </row>
    <row r="24" spans="1:30" s="72" customFormat="1" ht="27.95" customHeight="1" x14ac:dyDescent="0.15">
      <c r="A24" s="31"/>
      <c r="B24" s="31"/>
      <c r="C24" s="35"/>
      <c r="D24" s="1789" t="s">
        <v>426</v>
      </c>
      <c r="E24" s="1792" t="s">
        <v>53</v>
      </c>
      <c r="F24" s="1793"/>
      <c r="G24" s="1793"/>
      <c r="H24" s="1794"/>
      <c r="I24" s="1795">
        <f>'10-1_超高層_概略予算明細書（１年目）'!J36</f>
        <v>0</v>
      </c>
      <c r="J24" s="1796"/>
      <c r="K24" s="1796"/>
      <c r="L24" s="1796"/>
      <c r="M24" s="1797"/>
      <c r="N24" s="1795">
        <f>'10-1_超高層_概略予算明細書（１年目）'!L36</f>
        <v>0</v>
      </c>
      <c r="O24" s="1796"/>
      <c r="P24" s="1796"/>
      <c r="Q24" s="1796"/>
      <c r="R24" s="1797"/>
      <c r="S24" s="1795">
        <f>'10-1_超高層_概略予算明細書（１年目）'!N36</f>
        <v>0</v>
      </c>
      <c r="T24" s="1796"/>
      <c r="U24" s="1796"/>
      <c r="V24" s="1796"/>
      <c r="W24" s="1797"/>
      <c r="X24" s="1800"/>
      <c r="Y24" s="1801"/>
      <c r="Z24" s="1801"/>
      <c r="AA24" s="1801"/>
      <c r="AB24" s="1802"/>
      <c r="AC24" s="82"/>
      <c r="AD24" s="83"/>
    </row>
    <row r="25" spans="1:30" s="72" customFormat="1" ht="27.95" customHeight="1" x14ac:dyDescent="0.15">
      <c r="A25" s="31"/>
      <c r="B25" s="31"/>
      <c r="C25" s="35"/>
      <c r="D25" s="1790"/>
      <c r="E25" s="1803" t="s">
        <v>54</v>
      </c>
      <c r="F25" s="1804"/>
      <c r="G25" s="1804"/>
      <c r="H25" s="1805"/>
      <c r="I25" s="1758">
        <f>'10-1_超高層_概略予算明細書（１年目）'!J37</f>
        <v>0</v>
      </c>
      <c r="J25" s="1759"/>
      <c r="K25" s="1759"/>
      <c r="L25" s="1759"/>
      <c r="M25" s="1760"/>
      <c r="N25" s="1758">
        <f>'10-1_超高層_概略予算明細書（１年目）'!L37</f>
        <v>0</v>
      </c>
      <c r="O25" s="1759"/>
      <c r="P25" s="1759"/>
      <c r="Q25" s="1759"/>
      <c r="R25" s="1760"/>
      <c r="S25" s="1758">
        <f>'10-1_超高層_概略予算明細書（１年目）'!N37</f>
        <v>0</v>
      </c>
      <c r="T25" s="1759"/>
      <c r="U25" s="1759"/>
      <c r="V25" s="1759"/>
      <c r="W25" s="1760"/>
      <c r="X25" s="1763"/>
      <c r="Y25" s="1764"/>
      <c r="Z25" s="1764"/>
      <c r="AA25" s="1764"/>
      <c r="AB25" s="1765"/>
      <c r="AC25" s="69"/>
      <c r="AD25" s="70"/>
    </row>
    <row r="26" spans="1:30" s="72" customFormat="1" ht="27.95" customHeight="1" x14ac:dyDescent="0.15">
      <c r="A26" s="31"/>
      <c r="B26" s="31"/>
      <c r="C26" s="35"/>
      <c r="D26" s="1791"/>
      <c r="E26" s="1766" t="s">
        <v>305</v>
      </c>
      <c r="F26" s="1767"/>
      <c r="G26" s="1767"/>
      <c r="H26" s="1768"/>
      <c r="I26" s="1758">
        <f>'10-1_超高層_概略予算明細書（１年目）'!J39</f>
        <v>0</v>
      </c>
      <c r="J26" s="1759"/>
      <c r="K26" s="1759"/>
      <c r="L26" s="1759"/>
      <c r="M26" s="1760"/>
      <c r="N26" s="1758">
        <f>'10-1_超高層_概略予算明細書（１年目）'!L39</f>
        <v>0</v>
      </c>
      <c r="O26" s="1759"/>
      <c r="P26" s="1759"/>
      <c r="Q26" s="1759"/>
      <c r="R26" s="1760"/>
      <c r="S26" s="1758">
        <f>'10-1_超高層_概略予算明細書（１年目）'!N39</f>
        <v>0</v>
      </c>
      <c r="T26" s="1759"/>
      <c r="U26" s="1759"/>
      <c r="V26" s="1759"/>
      <c r="W26" s="1760"/>
      <c r="X26" s="1769">
        <f>ROUNDDOWN(N26*2/3,0)</f>
        <v>0</v>
      </c>
      <c r="Y26" s="1770"/>
      <c r="Z26" s="1770"/>
      <c r="AA26" s="1770"/>
      <c r="AB26" s="1771"/>
      <c r="AC26" s="69"/>
      <c r="AD26" s="70"/>
    </row>
    <row r="27" spans="1:30" s="72" customFormat="1" ht="27.95" customHeight="1" x14ac:dyDescent="0.15">
      <c r="A27" s="31"/>
      <c r="B27" s="31"/>
      <c r="C27" s="35"/>
      <c r="D27" s="1810" t="s">
        <v>157</v>
      </c>
      <c r="E27" s="1792" t="s">
        <v>217</v>
      </c>
      <c r="F27" s="1793"/>
      <c r="G27" s="1793"/>
      <c r="H27" s="1813"/>
      <c r="I27" s="1795">
        <f>'10-1_超高層_概略予算明細書（１年目）'!J59</f>
        <v>0</v>
      </c>
      <c r="J27" s="1796"/>
      <c r="K27" s="1796"/>
      <c r="L27" s="1796"/>
      <c r="M27" s="1797"/>
      <c r="N27" s="1795">
        <f>'10-1_超高層_概略予算明細書（１年目）'!L59</f>
        <v>0</v>
      </c>
      <c r="O27" s="1796"/>
      <c r="P27" s="1796"/>
      <c r="Q27" s="1796"/>
      <c r="R27" s="1797"/>
      <c r="S27" s="1795">
        <f>'10-1_超高層_概略予算明細書（１年目）'!N59</f>
        <v>0</v>
      </c>
      <c r="T27" s="1796"/>
      <c r="U27" s="1796"/>
      <c r="V27" s="1796"/>
      <c r="W27" s="1797"/>
      <c r="X27" s="1800"/>
      <c r="Y27" s="1801"/>
      <c r="Z27" s="1801"/>
      <c r="AA27" s="1801"/>
      <c r="AB27" s="1802"/>
      <c r="AC27" s="82"/>
      <c r="AD27" s="83"/>
    </row>
    <row r="28" spans="1:30" s="72" customFormat="1" ht="27.95" customHeight="1" x14ac:dyDescent="0.15">
      <c r="A28" s="31"/>
      <c r="B28" s="31"/>
      <c r="C28" s="35"/>
      <c r="D28" s="1811"/>
      <c r="E28" s="1803" t="s">
        <v>54</v>
      </c>
      <c r="F28" s="1804"/>
      <c r="G28" s="1804"/>
      <c r="H28" s="1817"/>
      <c r="I28" s="1758">
        <f>'10-1_超高層_概略予算明細書（１年目）'!J60</f>
        <v>0</v>
      </c>
      <c r="J28" s="1759"/>
      <c r="K28" s="1759"/>
      <c r="L28" s="1759"/>
      <c r="M28" s="1760"/>
      <c r="N28" s="1758">
        <f>'10-1_超高層_概略予算明細書（１年目）'!L60</f>
        <v>0</v>
      </c>
      <c r="O28" s="1759"/>
      <c r="P28" s="1759"/>
      <c r="Q28" s="1759"/>
      <c r="R28" s="1760"/>
      <c r="S28" s="1758">
        <f>'10-1_超高層_概略予算明細書（１年目）'!N60</f>
        <v>0</v>
      </c>
      <c r="T28" s="1759"/>
      <c r="U28" s="1759"/>
      <c r="V28" s="1759"/>
      <c r="W28" s="1760"/>
      <c r="X28" s="1763"/>
      <c r="Y28" s="1764"/>
      <c r="Z28" s="1764"/>
      <c r="AA28" s="1764"/>
      <c r="AB28" s="1765"/>
      <c r="AC28" s="69"/>
      <c r="AD28" s="70"/>
    </row>
    <row r="29" spans="1:30" s="72" customFormat="1" ht="27.95" customHeight="1" thickBot="1" x14ac:dyDescent="0.2">
      <c r="A29" s="31"/>
      <c r="B29" s="31"/>
      <c r="C29" s="35"/>
      <c r="D29" s="1812"/>
      <c r="E29" s="1818" t="s">
        <v>305</v>
      </c>
      <c r="F29" s="1819"/>
      <c r="G29" s="1819"/>
      <c r="H29" s="1820"/>
      <c r="I29" s="1829">
        <f>'10-1_超高層_概略予算明細書（１年目）'!J62</f>
        <v>0</v>
      </c>
      <c r="J29" s="1830"/>
      <c r="K29" s="1830"/>
      <c r="L29" s="1830"/>
      <c r="M29" s="1831"/>
      <c r="N29" s="1829">
        <f>'10-1_超高層_概略予算明細書（１年目）'!L62</f>
        <v>0</v>
      </c>
      <c r="O29" s="1830"/>
      <c r="P29" s="1830"/>
      <c r="Q29" s="1830"/>
      <c r="R29" s="1831"/>
      <c r="S29" s="1829">
        <f>'10-1_超高層_概略予算明細書（１年目）'!N62</f>
        <v>0</v>
      </c>
      <c r="T29" s="1830"/>
      <c r="U29" s="1830"/>
      <c r="V29" s="1830"/>
      <c r="W29" s="1831"/>
      <c r="X29" s="1832">
        <f>ROUNDDOWN(N29*2/3,0)</f>
        <v>0</v>
      </c>
      <c r="Y29" s="1833"/>
      <c r="Z29" s="1833"/>
      <c r="AA29" s="1833"/>
      <c r="AB29" s="1834"/>
      <c r="AC29" s="69"/>
      <c r="AD29" s="70"/>
    </row>
    <row r="30" spans="1:30" s="72" customFormat="1" ht="30" customHeight="1" thickTop="1" x14ac:dyDescent="0.15">
      <c r="A30" s="31"/>
      <c r="B30" s="31"/>
      <c r="C30" s="31"/>
      <c r="D30" s="1823" t="s">
        <v>139</v>
      </c>
      <c r="E30" s="1824"/>
      <c r="F30" s="1824"/>
      <c r="G30" s="1824"/>
      <c r="H30" s="1825"/>
      <c r="I30" s="1807">
        <f>I23+I26+I29</f>
        <v>0</v>
      </c>
      <c r="J30" s="1808"/>
      <c r="K30" s="1808"/>
      <c r="L30" s="1808"/>
      <c r="M30" s="1809"/>
      <c r="N30" s="1807">
        <f>N23+N26+N29</f>
        <v>0</v>
      </c>
      <c r="O30" s="1808"/>
      <c r="P30" s="1808"/>
      <c r="Q30" s="1808"/>
      <c r="R30" s="1809"/>
      <c r="S30" s="1807">
        <f>S23+S26+S29</f>
        <v>0</v>
      </c>
      <c r="T30" s="1808"/>
      <c r="U30" s="1808"/>
      <c r="V30" s="1808"/>
      <c r="W30" s="1809"/>
      <c r="X30" s="1826">
        <f>X23+X26+X29</f>
        <v>0</v>
      </c>
      <c r="Y30" s="1827"/>
      <c r="Z30" s="1827"/>
      <c r="AA30" s="1827"/>
      <c r="AB30" s="1828"/>
      <c r="AC30" s="69"/>
      <c r="AD30" s="70"/>
    </row>
    <row r="31" spans="1:30" s="70" customFormat="1" ht="15" customHeight="1" x14ac:dyDescent="0.15">
      <c r="A31" s="31"/>
      <c r="B31" s="31"/>
      <c r="C31" s="35"/>
      <c r="D31" s="59"/>
      <c r="E31" s="62"/>
      <c r="F31" s="62"/>
      <c r="G31" s="62"/>
      <c r="H31" s="62"/>
      <c r="I31" s="62"/>
      <c r="J31" s="62"/>
      <c r="K31" s="62"/>
      <c r="L31" s="62"/>
      <c r="M31" s="62"/>
      <c r="N31" s="62"/>
      <c r="O31" s="62"/>
      <c r="P31" s="62"/>
      <c r="Q31" s="62"/>
      <c r="R31" s="62"/>
      <c r="S31" s="62"/>
      <c r="T31" s="62"/>
      <c r="U31" s="62"/>
      <c r="V31" s="62"/>
      <c r="W31" s="62"/>
      <c r="X31" s="64"/>
      <c r="Y31" s="84"/>
      <c r="Z31" s="84"/>
      <c r="AA31" s="84"/>
      <c r="AB31" s="85"/>
      <c r="AC31" s="84"/>
      <c r="AD31" s="86"/>
    </row>
    <row r="32" spans="1:30" s="72" customFormat="1" ht="21" customHeight="1" x14ac:dyDescent="0.15">
      <c r="A32" s="31"/>
      <c r="B32" s="31"/>
      <c r="C32" s="35"/>
      <c r="D32" s="81" t="s">
        <v>293</v>
      </c>
      <c r="E32" s="87"/>
      <c r="F32" s="87"/>
      <c r="G32" s="87"/>
      <c r="H32" s="87"/>
      <c r="I32" s="89"/>
      <c r="J32" s="89"/>
      <c r="K32" s="89"/>
      <c r="L32" s="89"/>
      <c r="M32" s="89"/>
      <c r="N32" s="89"/>
      <c r="O32" s="89"/>
      <c r="P32" s="89"/>
      <c r="Q32" s="89"/>
      <c r="R32" s="89"/>
      <c r="S32" s="89"/>
      <c r="T32" s="89"/>
      <c r="U32" s="89"/>
      <c r="V32" s="89"/>
      <c r="W32" s="89"/>
      <c r="X32" s="88"/>
      <c r="Y32" s="69"/>
      <c r="Z32" s="69"/>
      <c r="AA32" s="72" t="s">
        <v>214</v>
      </c>
      <c r="AC32" s="69"/>
      <c r="AD32" s="86"/>
    </row>
    <row r="33" spans="1:30" s="72" customFormat="1" ht="24.95" customHeight="1" x14ac:dyDescent="0.15">
      <c r="A33" s="31"/>
      <c r="B33" s="31"/>
      <c r="C33" s="31"/>
      <c r="D33" s="1772"/>
      <c r="E33" s="1773"/>
      <c r="F33" s="1773"/>
      <c r="G33" s="1773"/>
      <c r="H33" s="1774"/>
      <c r="I33" s="1775" t="s">
        <v>135</v>
      </c>
      <c r="J33" s="1776"/>
      <c r="K33" s="1776"/>
      <c r="L33" s="1776"/>
      <c r="M33" s="1777"/>
      <c r="N33" s="1778" t="s">
        <v>136</v>
      </c>
      <c r="O33" s="1776"/>
      <c r="P33" s="1776"/>
      <c r="Q33" s="1776"/>
      <c r="R33" s="1779"/>
      <c r="S33" s="1775" t="s">
        <v>154</v>
      </c>
      <c r="T33" s="1776"/>
      <c r="U33" s="1776"/>
      <c r="V33" s="1776"/>
      <c r="W33" s="1777"/>
      <c r="X33" s="1778" t="s">
        <v>155</v>
      </c>
      <c r="Y33" s="1776"/>
      <c r="Z33" s="1776"/>
      <c r="AA33" s="1776"/>
      <c r="AB33" s="1777"/>
      <c r="AC33" s="69"/>
      <c r="AD33" s="70"/>
    </row>
    <row r="34" spans="1:30" s="72" customFormat="1" ht="27.95" customHeight="1" x14ac:dyDescent="0.15">
      <c r="A34" s="31"/>
      <c r="B34" s="31"/>
      <c r="C34" s="31"/>
      <c r="D34" s="1780" t="s">
        <v>156</v>
      </c>
      <c r="E34" s="1781"/>
      <c r="F34" s="1781"/>
      <c r="G34" s="1781"/>
      <c r="H34" s="1782"/>
      <c r="I34" s="1783">
        <f>'10-1_超高層_概略予算明細書（２年目）'!J16</f>
        <v>0</v>
      </c>
      <c r="J34" s="1784"/>
      <c r="K34" s="1784"/>
      <c r="L34" s="1784"/>
      <c r="M34" s="1785"/>
      <c r="N34" s="1783">
        <f>'10-1_超高層_概略予算明細書（２年目）'!L16</f>
        <v>0</v>
      </c>
      <c r="O34" s="1784"/>
      <c r="P34" s="1784"/>
      <c r="Q34" s="1784"/>
      <c r="R34" s="1785"/>
      <c r="S34" s="1783">
        <f>'10-1_超高層_概略予算明細書（２年目）'!N16</f>
        <v>0</v>
      </c>
      <c r="T34" s="1784"/>
      <c r="U34" s="1784"/>
      <c r="V34" s="1784"/>
      <c r="W34" s="1785"/>
      <c r="X34" s="1786">
        <f>ROUNDDOWN(N34*2/3,0)</f>
        <v>0</v>
      </c>
      <c r="Y34" s="1787"/>
      <c r="Z34" s="1787"/>
      <c r="AA34" s="1787"/>
      <c r="AB34" s="1788"/>
      <c r="AC34" s="69"/>
      <c r="AD34" s="70"/>
    </row>
    <row r="35" spans="1:30" s="72" customFormat="1" ht="27.95" customHeight="1" x14ac:dyDescent="0.15">
      <c r="A35" s="31"/>
      <c r="B35" s="31"/>
      <c r="C35" s="35"/>
      <c r="D35" s="1789" t="s">
        <v>426</v>
      </c>
      <c r="E35" s="1792" t="s">
        <v>53</v>
      </c>
      <c r="F35" s="1793"/>
      <c r="G35" s="1793"/>
      <c r="H35" s="1794"/>
      <c r="I35" s="1795">
        <f>'10-1_超高層_概略予算明細書（２年目）'!J36</f>
        <v>0</v>
      </c>
      <c r="J35" s="1796"/>
      <c r="K35" s="1796"/>
      <c r="L35" s="1796"/>
      <c r="M35" s="1797"/>
      <c r="N35" s="1798">
        <f>'10-1_超高層_概略予算明細書（２年目）'!L36</f>
        <v>0</v>
      </c>
      <c r="O35" s="1796"/>
      <c r="P35" s="1796"/>
      <c r="Q35" s="1796"/>
      <c r="R35" s="1799"/>
      <c r="S35" s="1795">
        <f>'10-1_超高層_概略予算明細書（２年目）'!N36</f>
        <v>0</v>
      </c>
      <c r="T35" s="1796"/>
      <c r="U35" s="1796"/>
      <c r="V35" s="1796"/>
      <c r="W35" s="1797"/>
      <c r="X35" s="1800"/>
      <c r="Y35" s="1801"/>
      <c r="Z35" s="1801"/>
      <c r="AA35" s="1801"/>
      <c r="AB35" s="1802"/>
      <c r="AC35" s="82"/>
      <c r="AD35" s="83"/>
    </row>
    <row r="36" spans="1:30" s="72" customFormat="1" ht="27.95" customHeight="1" x14ac:dyDescent="0.15">
      <c r="A36" s="31"/>
      <c r="B36" s="31"/>
      <c r="C36" s="35"/>
      <c r="D36" s="1790"/>
      <c r="E36" s="1803" t="s">
        <v>54</v>
      </c>
      <c r="F36" s="1804"/>
      <c r="G36" s="1804"/>
      <c r="H36" s="1805"/>
      <c r="I36" s="1758">
        <f>'10-1_超高層_概略予算明細書（２年目）'!J37</f>
        <v>0</v>
      </c>
      <c r="J36" s="1759"/>
      <c r="K36" s="1759"/>
      <c r="L36" s="1759"/>
      <c r="M36" s="1760"/>
      <c r="N36" s="1761">
        <f>'10-1_超高層_概略予算明細書（２年目）'!L37</f>
        <v>0</v>
      </c>
      <c r="O36" s="1759"/>
      <c r="P36" s="1759"/>
      <c r="Q36" s="1759"/>
      <c r="R36" s="1762"/>
      <c r="S36" s="1758">
        <f>'10-1_超高層_概略予算明細書（２年目）'!N37</f>
        <v>0</v>
      </c>
      <c r="T36" s="1759"/>
      <c r="U36" s="1759"/>
      <c r="V36" s="1759"/>
      <c r="W36" s="1760"/>
      <c r="X36" s="1763"/>
      <c r="Y36" s="1764"/>
      <c r="Z36" s="1764"/>
      <c r="AA36" s="1764"/>
      <c r="AB36" s="1765"/>
      <c r="AC36" s="69"/>
      <c r="AD36" s="70"/>
    </row>
    <row r="37" spans="1:30" s="72" customFormat="1" ht="27.95" customHeight="1" x14ac:dyDescent="0.15">
      <c r="A37" s="31"/>
      <c r="B37" s="31"/>
      <c r="C37" s="35"/>
      <c r="D37" s="1791"/>
      <c r="E37" s="1766" t="s">
        <v>305</v>
      </c>
      <c r="F37" s="1767"/>
      <c r="G37" s="1767"/>
      <c r="H37" s="1768"/>
      <c r="I37" s="1758">
        <f>'10-1_超高層_概略予算明細書（２年目）'!J39</f>
        <v>0</v>
      </c>
      <c r="J37" s="1759"/>
      <c r="K37" s="1759"/>
      <c r="L37" s="1759"/>
      <c r="M37" s="1760"/>
      <c r="N37" s="1761">
        <f>'10-1_超高層_概略予算明細書（２年目）'!L39</f>
        <v>0</v>
      </c>
      <c r="O37" s="1759"/>
      <c r="P37" s="1759"/>
      <c r="Q37" s="1759"/>
      <c r="R37" s="1762"/>
      <c r="S37" s="1758">
        <f>'10-1_超高層_概略予算明細書（２年目）'!N39</f>
        <v>0</v>
      </c>
      <c r="T37" s="1759"/>
      <c r="U37" s="1759"/>
      <c r="V37" s="1759"/>
      <c r="W37" s="1760"/>
      <c r="X37" s="1769">
        <f>ROUNDDOWN(N37*2/3,0)</f>
        <v>0</v>
      </c>
      <c r="Y37" s="1770"/>
      <c r="Z37" s="1770"/>
      <c r="AA37" s="1770"/>
      <c r="AB37" s="1771"/>
      <c r="AC37" s="69"/>
      <c r="AD37" s="70"/>
    </row>
    <row r="38" spans="1:30" s="72" customFormat="1" ht="27.95" customHeight="1" x14ac:dyDescent="0.15">
      <c r="A38" s="31"/>
      <c r="B38" s="31"/>
      <c r="C38" s="35"/>
      <c r="D38" s="1810" t="s">
        <v>157</v>
      </c>
      <c r="E38" s="1792" t="s">
        <v>217</v>
      </c>
      <c r="F38" s="1793"/>
      <c r="G38" s="1793"/>
      <c r="H38" s="1813"/>
      <c r="I38" s="1795">
        <f>'10-1_超高層_概略予算明細書（２年目）'!J59</f>
        <v>0</v>
      </c>
      <c r="J38" s="1796"/>
      <c r="K38" s="1796"/>
      <c r="L38" s="1796"/>
      <c r="M38" s="1797"/>
      <c r="N38" s="1814">
        <f>'10-1_超高層_概略予算明細書（２年目）'!L59</f>
        <v>0</v>
      </c>
      <c r="O38" s="1815"/>
      <c r="P38" s="1815"/>
      <c r="Q38" s="1815"/>
      <c r="R38" s="1816"/>
      <c r="S38" s="1814">
        <f>'10-1_超高層_概略予算明細書（２年目）'!N59</f>
        <v>0</v>
      </c>
      <c r="T38" s="1815"/>
      <c r="U38" s="1815"/>
      <c r="V38" s="1815"/>
      <c r="W38" s="1816"/>
      <c r="X38" s="1800"/>
      <c r="Y38" s="1801"/>
      <c r="Z38" s="1801"/>
      <c r="AA38" s="1801"/>
      <c r="AB38" s="1802"/>
      <c r="AC38" s="82"/>
      <c r="AD38" s="83"/>
    </row>
    <row r="39" spans="1:30" s="72" customFormat="1" ht="27.95" customHeight="1" x14ac:dyDescent="0.15">
      <c r="A39" s="31"/>
      <c r="B39" s="31"/>
      <c r="C39" s="35"/>
      <c r="D39" s="1811"/>
      <c r="E39" s="1803" t="s">
        <v>54</v>
      </c>
      <c r="F39" s="1804"/>
      <c r="G39" s="1804"/>
      <c r="H39" s="1817"/>
      <c r="I39" s="1758">
        <f>'10-1_超高層_概略予算明細書（２年目）'!J60</f>
        <v>0</v>
      </c>
      <c r="J39" s="1759"/>
      <c r="K39" s="1759"/>
      <c r="L39" s="1759"/>
      <c r="M39" s="1760"/>
      <c r="N39" s="1761">
        <f>'10-1_超高層_概略予算明細書（２年目）'!L60</f>
        <v>0</v>
      </c>
      <c r="O39" s="1759"/>
      <c r="P39" s="1759"/>
      <c r="Q39" s="1759"/>
      <c r="R39" s="1762"/>
      <c r="S39" s="1758">
        <f>'10-1_超高層_概略予算明細書（２年目）'!N60</f>
        <v>0</v>
      </c>
      <c r="T39" s="1759"/>
      <c r="U39" s="1759"/>
      <c r="V39" s="1759"/>
      <c r="W39" s="1760"/>
      <c r="X39" s="1763"/>
      <c r="Y39" s="1764"/>
      <c r="Z39" s="1764"/>
      <c r="AA39" s="1764"/>
      <c r="AB39" s="1765"/>
      <c r="AC39" s="69"/>
      <c r="AD39" s="70"/>
    </row>
    <row r="40" spans="1:30" s="72" customFormat="1" ht="27.95" customHeight="1" thickBot="1" x14ac:dyDescent="0.2">
      <c r="A40" s="31"/>
      <c r="B40" s="31"/>
      <c r="C40" s="35"/>
      <c r="D40" s="1812"/>
      <c r="E40" s="1818" t="s">
        <v>305</v>
      </c>
      <c r="F40" s="1819"/>
      <c r="G40" s="1819"/>
      <c r="H40" s="1820"/>
      <c r="I40" s="1758">
        <f>'10-1_超高層_概略予算明細書（２年目）'!J62</f>
        <v>0</v>
      </c>
      <c r="J40" s="1759"/>
      <c r="K40" s="1759"/>
      <c r="L40" s="1759"/>
      <c r="M40" s="1760"/>
      <c r="N40" s="1761">
        <f>'10-1_超高層_概略予算明細書（２年目）'!L62</f>
        <v>0</v>
      </c>
      <c r="O40" s="1759"/>
      <c r="P40" s="1759"/>
      <c r="Q40" s="1759"/>
      <c r="R40" s="1762"/>
      <c r="S40" s="1758">
        <f>'10-1_超高層_概略予算明細書（２年目）'!N62</f>
        <v>0</v>
      </c>
      <c r="T40" s="1759"/>
      <c r="U40" s="1759"/>
      <c r="V40" s="1759"/>
      <c r="W40" s="1760"/>
      <c r="X40" s="1769">
        <f>ROUNDDOWN(N40*2/3,0)</f>
        <v>0</v>
      </c>
      <c r="Y40" s="1770"/>
      <c r="Z40" s="1770"/>
      <c r="AA40" s="1770"/>
      <c r="AB40" s="1771"/>
      <c r="AC40" s="69"/>
      <c r="AD40" s="70"/>
    </row>
    <row r="41" spans="1:30" s="72" customFormat="1" ht="30" customHeight="1" thickTop="1" x14ac:dyDescent="0.15">
      <c r="A41" s="31"/>
      <c r="B41" s="31"/>
      <c r="C41" s="31"/>
      <c r="D41" s="1806" t="s">
        <v>139</v>
      </c>
      <c r="E41" s="1767"/>
      <c r="F41" s="1767"/>
      <c r="G41" s="1767"/>
      <c r="H41" s="1768"/>
      <c r="I41" s="1807">
        <f>I34+I37+I40</f>
        <v>0</v>
      </c>
      <c r="J41" s="1808"/>
      <c r="K41" s="1808"/>
      <c r="L41" s="1808"/>
      <c r="M41" s="1809"/>
      <c r="N41" s="1807">
        <f>N34+N37+N40</f>
        <v>0</v>
      </c>
      <c r="O41" s="1808"/>
      <c r="P41" s="1808"/>
      <c r="Q41" s="1808"/>
      <c r="R41" s="1809"/>
      <c r="S41" s="1807">
        <f>S34+S37+S40</f>
        <v>0</v>
      </c>
      <c r="T41" s="1808"/>
      <c r="U41" s="1808"/>
      <c r="V41" s="1808"/>
      <c r="W41" s="1809"/>
      <c r="X41" s="1807">
        <f>X34+X37+X40</f>
        <v>0</v>
      </c>
      <c r="Y41" s="1808"/>
      <c r="Z41" s="1808"/>
      <c r="AA41" s="1808"/>
      <c r="AB41" s="1809"/>
      <c r="AC41" s="69"/>
      <c r="AD41" s="70"/>
    </row>
    <row r="42" spans="1:30" s="72" customFormat="1" ht="9.9499999999999993" customHeight="1" x14ac:dyDescent="0.15">
      <c r="A42" s="66"/>
      <c r="B42" s="31"/>
      <c r="C42" s="35"/>
      <c r="D42" s="87"/>
      <c r="E42" s="87"/>
      <c r="F42" s="87"/>
      <c r="G42" s="87"/>
      <c r="H42" s="87"/>
      <c r="I42" s="87"/>
      <c r="J42" s="87"/>
      <c r="K42" s="87"/>
      <c r="L42" s="87"/>
      <c r="M42" s="87"/>
      <c r="N42" s="87"/>
      <c r="O42" s="87"/>
      <c r="P42" s="87"/>
      <c r="Q42" s="87"/>
      <c r="R42" s="87"/>
      <c r="S42" s="87"/>
      <c r="T42" s="87"/>
      <c r="U42" s="87"/>
      <c r="V42" s="87"/>
      <c r="W42" s="87"/>
      <c r="X42" s="88"/>
      <c r="Y42" s="69"/>
      <c r="Z42" s="69"/>
      <c r="AA42" s="69"/>
      <c r="AB42" s="74"/>
      <c r="AC42" s="69"/>
      <c r="AD42" s="86"/>
    </row>
    <row r="43" spans="1:30" s="72" customFormat="1" ht="21" customHeight="1" x14ac:dyDescent="0.15">
      <c r="A43" s="66"/>
      <c r="B43" s="31"/>
      <c r="C43" s="35"/>
      <c r="D43" s="81" t="s">
        <v>294</v>
      </c>
      <c r="E43" s="87"/>
      <c r="F43" s="87"/>
      <c r="G43" s="87"/>
      <c r="H43" s="87"/>
      <c r="I43" s="89"/>
      <c r="J43" s="89"/>
      <c r="K43" s="89"/>
      <c r="L43" s="89"/>
      <c r="M43" s="89"/>
      <c r="N43" s="89"/>
      <c r="O43" s="89"/>
      <c r="P43" s="89"/>
      <c r="Q43" s="89"/>
      <c r="R43" s="63"/>
      <c r="S43" s="89"/>
      <c r="T43" s="89"/>
      <c r="U43" s="89"/>
      <c r="V43" s="89"/>
      <c r="W43" s="89"/>
      <c r="X43" s="88"/>
      <c r="Y43" s="69"/>
      <c r="Z43" s="69"/>
      <c r="AA43" s="72" t="s">
        <v>214</v>
      </c>
      <c r="AC43" s="69"/>
      <c r="AD43" s="86"/>
    </row>
    <row r="44" spans="1:30" s="72" customFormat="1" ht="24.95" customHeight="1" x14ac:dyDescent="0.15">
      <c r="A44" s="31"/>
      <c r="B44" s="31"/>
      <c r="C44" s="31"/>
      <c r="D44" s="1772"/>
      <c r="E44" s="1773"/>
      <c r="F44" s="1773"/>
      <c r="G44" s="1773"/>
      <c r="H44" s="1774"/>
      <c r="I44" s="1775" t="s">
        <v>135</v>
      </c>
      <c r="J44" s="1776"/>
      <c r="K44" s="1776"/>
      <c r="L44" s="1776"/>
      <c r="M44" s="1777"/>
      <c r="N44" s="1778" t="s">
        <v>136</v>
      </c>
      <c r="O44" s="1776"/>
      <c r="P44" s="1776"/>
      <c r="Q44" s="1776"/>
      <c r="R44" s="1779"/>
      <c r="S44" s="1775" t="s">
        <v>154</v>
      </c>
      <c r="T44" s="1776"/>
      <c r="U44" s="1776"/>
      <c r="V44" s="1776"/>
      <c r="W44" s="1777"/>
      <c r="X44" s="1778" t="s">
        <v>155</v>
      </c>
      <c r="Y44" s="1776"/>
      <c r="Z44" s="1776"/>
      <c r="AA44" s="1776"/>
      <c r="AB44" s="1777"/>
      <c r="AC44" s="69"/>
      <c r="AD44" s="70"/>
    </row>
    <row r="45" spans="1:30" s="72" customFormat="1" ht="27.95" customHeight="1" x14ac:dyDescent="0.15">
      <c r="A45" s="31"/>
      <c r="B45" s="31"/>
      <c r="C45" s="31"/>
      <c r="D45" s="1780" t="s">
        <v>156</v>
      </c>
      <c r="E45" s="1781"/>
      <c r="F45" s="1781"/>
      <c r="G45" s="1781"/>
      <c r="H45" s="1782"/>
      <c r="I45" s="1783">
        <f>'10-1_超高層_概略予算明細書（３年目）'!J16</f>
        <v>0</v>
      </c>
      <c r="J45" s="1784"/>
      <c r="K45" s="1784"/>
      <c r="L45" s="1784"/>
      <c r="M45" s="1785"/>
      <c r="N45" s="1783">
        <f>'10-1_超高層_概略予算明細書（３年目）'!L16</f>
        <v>0</v>
      </c>
      <c r="O45" s="1784"/>
      <c r="P45" s="1784"/>
      <c r="Q45" s="1784"/>
      <c r="R45" s="1785"/>
      <c r="S45" s="1783">
        <f>'10-1_超高層_概略予算明細書（３年目）'!N16</f>
        <v>0</v>
      </c>
      <c r="T45" s="1784"/>
      <c r="U45" s="1784"/>
      <c r="V45" s="1784"/>
      <c r="W45" s="1785"/>
      <c r="X45" s="1786">
        <f>ROUNDDOWN(N45*2/3,0)</f>
        <v>0</v>
      </c>
      <c r="Y45" s="1787"/>
      <c r="Z45" s="1787"/>
      <c r="AA45" s="1787"/>
      <c r="AB45" s="1788"/>
      <c r="AC45" s="69"/>
      <c r="AD45" s="70"/>
    </row>
    <row r="46" spans="1:30" s="72" customFormat="1" ht="27.95" customHeight="1" x14ac:dyDescent="0.15">
      <c r="A46" s="31"/>
      <c r="B46" s="31"/>
      <c r="C46" s="35"/>
      <c r="D46" s="1789" t="s">
        <v>426</v>
      </c>
      <c r="E46" s="1792" t="s">
        <v>53</v>
      </c>
      <c r="F46" s="1793"/>
      <c r="G46" s="1793"/>
      <c r="H46" s="1794"/>
      <c r="I46" s="1795">
        <f>'10-1_超高層_概略予算明細書（３年目）'!J36</f>
        <v>0</v>
      </c>
      <c r="J46" s="1796"/>
      <c r="K46" s="1796"/>
      <c r="L46" s="1796"/>
      <c r="M46" s="1797"/>
      <c r="N46" s="1798">
        <f>'10-1_超高層_概略予算明細書（３年目）'!L36</f>
        <v>0</v>
      </c>
      <c r="O46" s="1796"/>
      <c r="P46" s="1796"/>
      <c r="Q46" s="1796"/>
      <c r="R46" s="1799"/>
      <c r="S46" s="1795">
        <f>'10-1_超高層_概略予算明細書（３年目）'!N36</f>
        <v>0</v>
      </c>
      <c r="T46" s="1796"/>
      <c r="U46" s="1796"/>
      <c r="V46" s="1796"/>
      <c r="W46" s="1797"/>
      <c r="X46" s="1800"/>
      <c r="Y46" s="1801"/>
      <c r="Z46" s="1801"/>
      <c r="AA46" s="1801"/>
      <c r="AB46" s="1802"/>
      <c r="AC46" s="82"/>
      <c r="AD46" s="83"/>
    </row>
    <row r="47" spans="1:30" s="72" customFormat="1" ht="27.95" customHeight="1" x14ac:dyDescent="0.15">
      <c r="A47" s="31"/>
      <c r="B47" s="31"/>
      <c r="C47" s="35"/>
      <c r="D47" s="1790"/>
      <c r="E47" s="1803" t="s">
        <v>54</v>
      </c>
      <c r="F47" s="1804"/>
      <c r="G47" s="1804"/>
      <c r="H47" s="1805"/>
      <c r="I47" s="1758">
        <f>'10-1_超高層_概略予算明細書（３年目）'!J37</f>
        <v>0</v>
      </c>
      <c r="J47" s="1759"/>
      <c r="K47" s="1759"/>
      <c r="L47" s="1759"/>
      <c r="M47" s="1760"/>
      <c r="N47" s="1761">
        <f>'10-1_超高層_概略予算明細書（３年目）'!L37</f>
        <v>0</v>
      </c>
      <c r="O47" s="1759"/>
      <c r="P47" s="1759"/>
      <c r="Q47" s="1759"/>
      <c r="R47" s="1762"/>
      <c r="S47" s="1758">
        <f>'10-1_超高層_概略予算明細書（３年目）'!N37</f>
        <v>0</v>
      </c>
      <c r="T47" s="1759"/>
      <c r="U47" s="1759"/>
      <c r="V47" s="1759"/>
      <c r="W47" s="1760"/>
      <c r="X47" s="1763"/>
      <c r="Y47" s="1764"/>
      <c r="Z47" s="1764"/>
      <c r="AA47" s="1764"/>
      <c r="AB47" s="1765"/>
      <c r="AC47" s="69"/>
      <c r="AD47" s="70"/>
    </row>
    <row r="48" spans="1:30" s="72" customFormat="1" ht="27.95" customHeight="1" x14ac:dyDescent="0.15">
      <c r="A48" s="31"/>
      <c r="B48" s="31"/>
      <c r="C48" s="35"/>
      <c r="D48" s="1791"/>
      <c r="E48" s="1766" t="s">
        <v>55</v>
      </c>
      <c r="F48" s="1767"/>
      <c r="G48" s="1767"/>
      <c r="H48" s="1768"/>
      <c r="I48" s="1758">
        <f>'10-1_超高層_概略予算明細書（３年目）'!J39</f>
        <v>0</v>
      </c>
      <c r="J48" s="1759"/>
      <c r="K48" s="1759"/>
      <c r="L48" s="1759"/>
      <c r="M48" s="1760"/>
      <c r="N48" s="1761">
        <f>'10-1_超高層_概略予算明細書（３年目）'!L39</f>
        <v>0</v>
      </c>
      <c r="O48" s="1759"/>
      <c r="P48" s="1759"/>
      <c r="Q48" s="1759"/>
      <c r="R48" s="1762"/>
      <c r="S48" s="1758">
        <f>'10-1_超高層_概略予算明細書（３年目）'!N39</f>
        <v>0</v>
      </c>
      <c r="T48" s="1759"/>
      <c r="U48" s="1759"/>
      <c r="V48" s="1759"/>
      <c r="W48" s="1760"/>
      <c r="X48" s="1769">
        <f>ROUNDDOWN(N48*2/3,0)</f>
        <v>0</v>
      </c>
      <c r="Y48" s="1770"/>
      <c r="Z48" s="1770"/>
      <c r="AA48" s="1770"/>
      <c r="AB48" s="1771"/>
      <c r="AC48" s="69"/>
      <c r="AD48" s="70"/>
    </row>
    <row r="49" spans="1:30" s="72" customFormat="1" ht="27.95" customHeight="1" x14ac:dyDescent="0.15">
      <c r="A49" s="31"/>
      <c r="B49" s="31"/>
      <c r="C49" s="35"/>
      <c r="D49" s="1810" t="s">
        <v>157</v>
      </c>
      <c r="E49" s="1792" t="s">
        <v>217</v>
      </c>
      <c r="F49" s="1793"/>
      <c r="G49" s="1793"/>
      <c r="H49" s="1813"/>
      <c r="I49" s="1795">
        <f>'10-1_超高層_概略予算明細書（３年目）'!J59</f>
        <v>0</v>
      </c>
      <c r="J49" s="1796"/>
      <c r="K49" s="1796"/>
      <c r="L49" s="1796"/>
      <c r="M49" s="1797"/>
      <c r="N49" s="1814">
        <f>'10-1_超高層_概略予算明細書（３年目）'!L59</f>
        <v>0</v>
      </c>
      <c r="O49" s="1815"/>
      <c r="P49" s="1815"/>
      <c r="Q49" s="1815"/>
      <c r="R49" s="1816"/>
      <c r="S49" s="1814">
        <f>'10-1_超高層_概略予算明細書（３年目）'!N59</f>
        <v>0</v>
      </c>
      <c r="T49" s="1815"/>
      <c r="U49" s="1815"/>
      <c r="V49" s="1815"/>
      <c r="W49" s="1816"/>
      <c r="X49" s="1800"/>
      <c r="Y49" s="1801"/>
      <c r="Z49" s="1801"/>
      <c r="AA49" s="1801"/>
      <c r="AB49" s="1802"/>
      <c r="AC49" s="82"/>
      <c r="AD49" s="83"/>
    </row>
    <row r="50" spans="1:30" s="72" customFormat="1" ht="27.95" customHeight="1" x14ac:dyDescent="0.15">
      <c r="A50" s="31"/>
      <c r="B50" s="31"/>
      <c r="C50" s="35"/>
      <c r="D50" s="1811"/>
      <c r="E50" s="1803" t="s">
        <v>54</v>
      </c>
      <c r="F50" s="1804"/>
      <c r="G50" s="1804"/>
      <c r="H50" s="1817"/>
      <c r="I50" s="1758">
        <f>'10-1_超高層_概略予算明細書（３年目）'!J60</f>
        <v>0</v>
      </c>
      <c r="J50" s="1759"/>
      <c r="K50" s="1759"/>
      <c r="L50" s="1759"/>
      <c r="M50" s="1760"/>
      <c r="N50" s="1761">
        <f>'10-1_超高層_概略予算明細書（３年目）'!L60</f>
        <v>0</v>
      </c>
      <c r="O50" s="1759"/>
      <c r="P50" s="1759"/>
      <c r="Q50" s="1759"/>
      <c r="R50" s="1762"/>
      <c r="S50" s="1758">
        <f>'10-1_超高層_概略予算明細書（３年目）'!N60</f>
        <v>0</v>
      </c>
      <c r="T50" s="1759"/>
      <c r="U50" s="1759"/>
      <c r="V50" s="1759"/>
      <c r="W50" s="1760"/>
      <c r="X50" s="1763"/>
      <c r="Y50" s="1764"/>
      <c r="Z50" s="1764"/>
      <c r="AA50" s="1764"/>
      <c r="AB50" s="1765"/>
      <c r="AC50" s="69"/>
      <c r="AD50" s="70"/>
    </row>
    <row r="51" spans="1:30" s="72" customFormat="1" ht="27.95" customHeight="1" thickBot="1" x14ac:dyDescent="0.2">
      <c r="A51" s="31"/>
      <c r="B51" s="31"/>
      <c r="C51" s="35"/>
      <c r="D51" s="1812"/>
      <c r="E51" s="1818" t="s">
        <v>55</v>
      </c>
      <c r="F51" s="1819"/>
      <c r="G51" s="1819"/>
      <c r="H51" s="1820"/>
      <c r="I51" s="1758">
        <f>'10-1_超高層_概略予算明細書（３年目）'!J62</f>
        <v>0</v>
      </c>
      <c r="J51" s="1759"/>
      <c r="K51" s="1759"/>
      <c r="L51" s="1759"/>
      <c r="M51" s="1760"/>
      <c r="N51" s="1761">
        <f>'10-1_超高層_概略予算明細書（３年目）'!L62</f>
        <v>0</v>
      </c>
      <c r="O51" s="1759"/>
      <c r="P51" s="1759"/>
      <c r="Q51" s="1759"/>
      <c r="R51" s="1762"/>
      <c r="S51" s="1758">
        <f>'10-1_超高層_概略予算明細書（３年目）'!N62</f>
        <v>0</v>
      </c>
      <c r="T51" s="1759"/>
      <c r="U51" s="1759"/>
      <c r="V51" s="1759"/>
      <c r="W51" s="1760"/>
      <c r="X51" s="1769">
        <f>ROUNDDOWN(N51*2/3,0)</f>
        <v>0</v>
      </c>
      <c r="Y51" s="1770"/>
      <c r="Z51" s="1770"/>
      <c r="AA51" s="1770"/>
      <c r="AB51" s="1771"/>
      <c r="AC51" s="69"/>
      <c r="AD51" s="70"/>
    </row>
    <row r="52" spans="1:30" s="72" customFormat="1" ht="30" customHeight="1" thickTop="1" x14ac:dyDescent="0.15">
      <c r="A52" s="31"/>
      <c r="B52" s="31"/>
      <c r="C52" s="31"/>
      <c r="D52" s="1806" t="s">
        <v>139</v>
      </c>
      <c r="E52" s="1767"/>
      <c r="F52" s="1767"/>
      <c r="G52" s="1767"/>
      <c r="H52" s="1768"/>
      <c r="I52" s="1807">
        <f t="shared" ref="I52" si="0">I45+I48+I51</f>
        <v>0</v>
      </c>
      <c r="J52" s="1808"/>
      <c r="K52" s="1808"/>
      <c r="L52" s="1808"/>
      <c r="M52" s="1809"/>
      <c r="N52" s="1807">
        <f t="shared" ref="N52" si="1">N45+N48+N51</f>
        <v>0</v>
      </c>
      <c r="O52" s="1808"/>
      <c r="P52" s="1808"/>
      <c r="Q52" s="1808"/>
      <c r="R52" s="1809"/>
      <c r="S52" s="1807">
        <f t="shared" ref="S52" si="2">S45+S48+S51</f>
        <v>0</v>
      </c>
      <c r="T52" s="1808"/>
      <c r="U52" s="1808"/>
      <c r="V52" s="1808"/>
      <c r="W52" s="1809"/>
      <c r="X52" s="1807">
        <f>X45+X48+X51</f>
        <v>0</v>
      </c>
      <c r="Y52" s="1808"/>
      <c r="Z52" s="1808"/>
      <c r="AA52" s="1808"/>
      <c r="AB52" s="1809"/>
      <c r="AC52" s="69"/>
      <c r="AD52" s="70"/>
    </row>
    <row r="53" spans="1:30" ht="9.9499999999999993" customHeight="1" x14ac:dyDescent="0.15">
      <c r="A53" s="37"/>
      <c r="B53" s="37"/>
      <c r="C53" s="37"/>
      <c r="D53" s="37"/>
      <c r="E53" s="37"/>
      <c r="F53" s="37"/>
      <c r="G53" s="37"/>
      <c r="H53" s="37"/>
      <c r="I53" s="37"/>
      <c r="J53" s="37"/>
      <c r="K53" s="37"/>
      <c r="L53" s="37"/>
      <c r="M53" s="37"/>
      <c r="N53" s="37"/>
      <c r="O53" s="37"/>
      <c r="P53" s="37"/>
      <c r="Q53" s="37"/>
      <c r="R53" s="37"/>
      <c r="S53" s="37"/>
      <c r="T53" s="37"/>
      <c r="U53" s="37"/>
      <c r="V53" s="37"/>
      <c r="W53" s="37"/>
      <c r="X53" s="45"/>
    </row>
    <row r="54" spans="1:30" s="72" customFormat="1" ht="21" customHeight="1" x14ac:dyDescent="0.15">
      <c r="A54" s="66"/>
      <c r="B54" s="31"/>
      <c r="C54" s="35"/>
      <c r="D54" s="81" t="s">
        <v>761</v>
      </c>
      <c r="E54" s="87"/>
      <c r="F54" s="87"/>
      <c r="G54" s="87"/>
      <c r="H54" s="87"/>
      <c r="I54" s="89"/>
      <c r="J54" s="89"/>
      <c r="K54" s="89"/>
      <c r="L54" s="89"/>
      <c r="M54" s="89"/>
      <c r="N54" s="89"/>
      <c r="O54" s="89"/>
      <c r="P54" s="89"/>
      <c r="Q54" s="89"/>
      <c r="R54" s="63"/>
      <c r="S54" s="89"/>
      <c r="T54" s="89"/>
      <c r="U54" s="89"/>
      <c r="V54" s="89"/>
      <c r="W54" s="89"/>
      <c r="X54" s="88"/>
      <c r="Y54" s="69"/>
      <c r="Z54" s="69"/>
      <c r="AA54" s="72" t="s">
        <v>214</v>
      </c>
      <c r="AC54" s="69"/>
      <c r="AD54" s="86"/>
    </row>
    <row r="55" spans="1:30" s="72" customFormat="1" ht="24.95" customHeight="1" x14ac:dyDescent="0.15">
      <c r="A55" s="31"/>
      <c r="B55" s="31"/>
      <c r="C55" s="31"/>
      <c r="D55" s="1772"/>
      <c r="E55" s="1773"/>
      <c r="F55" s="1773"/>
      <c r="G55" s="1773"/>
      <c r="H55" s="1774"/>
      <c r="I55" s="1775" t="s">
        <v>135</v>
      </c>
      <c r="J55" s="1776"/>
      <c r="K55" s="1776"/>
      <c r="L55" s="1776"/>
      <c r="M55" s="1777"/>
      <c r="N55" s="1778" t="s">
        <v>136</v>
      </c>
      <c r="O55" s="1776"/>
      <c r="P55" s="1776"/>
      <c r="Q55" s="1776"/>
      <c r="R55" s="1779"/>
      <c r="S55" s="1775" t="s">
        <v>154</v>
      </c>
      <c r="T55" s="1776"/>
      <c r="U55" s="1776"/>
      <c r="V55" s="1776"/>
      <c r="W55" s="1777"/>
      <c r="X55" s="1778" t="s">
        <v>155</v>
      </c>
      <c r="Y55" s="1776"/>
      <c r="Z55" s="1776"/>
      <c r="AA55" s="1776"/>
      <c r="AB55" s="1777"/>
      <c r="AC55" s="69"/>
      <c r="AD55" s="70"/>
    </row>
    <row r="56" spans="1:30" s="72" customFormat="1" ht="27.95" customHeight="1" x14ac:dyDescent="0.15">
      <c r="A56" s="31"/>
      <c r="B56" s="31"/>
      <c r="C56" s="31"/>
      <c r="D56" s="1780" t="s">
        <v>156</v>
      </c>
      <c r="E56" s="1781"/>
      <c r="F56" s="1781"/>
      <c r="G56" s="1781"/>
      <c r="H56" s="1782"/>
      <c r="I56" s="1783">
        <f>'10-1_超高層_概略予算明細書（４年目）'!J16</f>
        <v>0</v>
      </c>
      <c r="J56" s="1784"/>
      <c r="K56" s="1784"/>
      <c r="L56" s="1784"/>
      <c r="M56" s="1785"/>
      <c r="N56" s="1783">
        <f>'10-1_超高層_概略予算明細書（４年目）'!L16</f>
        <v>0</v>
      </c>
      <c r="O56" s="1784"/>
      <c r="P56" s="1784"/>
      <c r="Q56" s="1784"/>
      <c r="R56" s="1785"/>
      <c r="S56" s="1783">
        <f>'10-1_超高層_概略予算明細書（４年目）'!N16</f>
        <v>0</v>
      </c>
      <c r="T56" s="1784"/>
      <c r="U56" s="1784"/>
      <c r="V56" s="1784"/>
      <c r="W56" s="1785"/>
      <c r="X56" s="1786">
        <f>ROUNDDOWN(N56*2/3,0)</f>
        <v>0</v>
      </c>
      <c r="Y56" s="1787"/>
      <c r="Z56" s="1787"/>
      <c r="AA56" s="1787"/>
      <c r="AB56" s="1788"/>
      <c r="AC56" s="69"/>
      <c r="AD56" s="70"/>
    </row>
    <row r="57" spans="1:30" s="72" customFormat="1" ht="27.95" customHeight="1" x14ac:dyDescent="0.15">
      <c r="A57" s="31"/>
      <c r="B57" s="31"/>
      <c r="C57" s="35"/>
      <c r="D57" s="1789" t="s">
        <v>426</v>
      </c>
      <c r="E57" s="1792" t="s">
        <v>53</v>
      </c>
      <c r="F57" s="1793"/>
      <c r="G57" s="1793"/>
      <c r="H57" s="1794"/>
      <c r="I57" s="1795">
        <f>'10-1_超高層_概略予算明細書（４年目）'!J36</f>
        <v>0</v>
      </c>
      <c r="J57" s="1796"/>
      <c r="K57" s="1796"/>
      <c r="L57" s="1796"/>
      <c r="M57" s="1797"/>
      <c r="N57" s="1798">
        <f>'10-1_超高層_概略予算明細書（４年目）'!L36</f>
        <v>0</v>
      </c>
      <c r="O57" s="1796"/>
      <c r="P57" s="1796"/>
      <c r="Q57" s="1796"/>
      <c r="R57" s="1799"/>
      <c r="S57" s="1795">
        <f>'10-1_超高層_概略予算明細書（４年目）'!N36</f>
        <v>0</v>
      </c>
      <c r="T57" s="1796"/>
      <c r="U57" s="1796"/>
      <c r="V57" s="1796"/>
      <c r="W57" s="1797"/>
      <c r="X57" s="1800"/>
      <c r="Y57" s="1801"/>
      <c r="Z57" s="1801"/>
      <c r="AA57" s="1801"/>
      <c r="AB57" s="1802"/>
      <c r="AC57" s="82"/>
      <c r="AD57" s="83"/>
    </row>
    <row r="58" spans="1:30" s="72" customFormat="1" ht="27.95" customHeight="1" x14ac:dyDescent="0.15">
      <c r="A58" s="31"/>
      <c r="B58" s="31"/>
      <c r="C58" s="35"/>
      <c r="D58" s="1790"/>
      <c r="E58" s="1803" t="s">
        <v>54</v>
      </c>
      <c r="F58" s="1804"/>
      <c r="G58" s="1804"/>
      <c r="H58" s="1805"/>
      <c r="I58" s="1758">
        <f>'10-1_超高層_概略予算明細書（４年目）'!J37</f>
        <v>0</v>
      </c>
      <c r="J58" s="1759"/>
      <c r="K58" s="1759"/>
      <c r="L58" s="1759"/>
      <c r="M58" s="1760"/>
      <c r="N58" s="1761">
        <f>'10-1_超高層_概略予算明細書（４年目）'!L37</f>
        <v>0</v>
      </c>
      <c r="O58" s="1759"/>
      <c r="P58" s="1759"/>
      <c r="Q58" s="1759"/>
      <c r="R58" s="1762"/>
      <c r="S58" s="1758">
        <f>'10-1_超高層_概略予算明細書（４年目）'!N37</f>
        <v>0</v>
      </c>
      <c r="T58" s="1759"/>
      <c r="U58" s="1759"/>
      <c r="V58" s="1759"/>
      <c r="W58" s="1760"/>
      <c r="X58" s="1763"/>
      <c r="Y58" s="1764"/>
      <c r="Z58" s="1764"/>
      <c r="AA58" s="1764"/>
      <c r="AB58" s="1765"/>
      <c r="AC58" s="69"/>
      <c r="AD58" s="70"/>
    </row>
    <row r="59" spans="1:30" s="72" customFormat="1" ht="27.95" customHeight="1" x14ac:dyDescent="0.15">
      <c r="A59" s="31"/>
      <c r="B59" s="31"/>
      <c r="C59" s="35"/>
      <c r="D59" s="1791"/>
      <c r="E59" s="1766" t="s">
        <v>55</v>
      </c>
      <c r="F59" s="1767"/>
      <c r="G59" s="1767"/>
      <c r="H59" s="1768"/>
      <c r="I59" s="1758">
        <f>'10-1_超高層_概略予算明細書（４年目）'!J39</f>
        <v>0</v>
      </c>
      <c r="J59" s="1759"/>
      <c r="K59" s="1759"/>
      <c r="L59" s="1759"/>
      <c r="M59" s="1760"/>
      <c r="N59" s="1761">
        <f>'10-1_超高層_概略予算明細書（４年目）'!L39</f>
        <v>0</v>
      </c>
      <c r="O59" s="1759"/>
      <c r="P59" s="1759"/>
      <c r="Q59" s="1759"/>
      <c r="R59" s="1762"/>
      <c r="S59" s="1758">
        <f>'10-1_超高層_概略予算明細書（４年目）'!N39</f>
        <v>0</v>
      </c>
      <c r="T59" s="1759"/>
      <c r="U59" s="1759"/>
      <c r="V59" s="1759"/>
      <c r="W59" s="1760"/>
      <c r="X59" s="1769">
        <f>ROUNDDOWN(N59*2/3,0)</f>
        <v>0</v>
      </c>
      <c r="Y59" s="1770"/>
      <c r="Z59" s="1770"/>
      <c r="AA59" s="1770"/>
      <c r="AB59" s="1771"/>
      <c r="AC59" s="69"/>
      <c r="AD59" s="70"/>
    </row>
    <row r="60" spans="1:30" s="72" customFormat="1" ht="27.95" customHeight="1" x14ac:dyDescent="0.15">
      <c r="A60" s="31"/>
      <c r="B60" s="31"/>
      <c r="C60" s="35"/>
      <c r="D60" s="1810" t="s">
        <v>157</v>
      </c>
      <c r="E60" s="1792" t="s">
        <v>217</v>
      </c>
      <c r="F60" s="1793"/>
      <c r="G60" s="1793"/>
      <c r="H60" s="1813"/>
      <c r="I60" s="1795">
        <f>'10-1_超高層_概略予算明細書（４年目）'!J59</f>
        <v>0</v>
      </c>
      <c r="J60" s="1796"/>
      <c r="K60" s="1796"/>
      <c r="L60" s="1796"/>
      <c r="M60" s="1797"/>
      <c r="N60" s="1814">
        <f>'10-1_超高層_概略予算明細書（４年目）'!L59</f>
        <v>0</v>
      </c>
      <c r="O60" s="1815"/>
      <c r="P60" s="1815"/>
      <c r="Q60" s="1815"/>
      <c r="R60" s="1816"/>
      <c r="S60" s="1814">
        <f>'10-1_超高層_概略予算明細書（４年目）'!N59</f>
        <v>0</v>
      </c>
      <c r="T60" s="1815"/>
      <c r="U60" s="1815"/>
      <c r="V60" s="1815"/>
      <c r="W60" s="1816"/>
      <c r="X60" s="1800"/>
      <c r="Y60" s="1801"/>
      <c r="Z60" s="1801"/>
      <c r="AA60" s="1801"/>
      <c r="AB60" s="1802"/>
      <c r="AC60" s="82"/>
      <c r="AD60" s="83"/>
    </row>
    <row r="61" spans="1:30" s="72" customFormat="1" ht="27.95" customHeight="1" x14ac:dyDescent="0.15">
      <c r="A61" s="31"/>
      <c r="B61" s="31"/>
      <c r="C61" s="35"/>
      <c r="D61" s="1811"/>
      <c r="E61" s="1803" t="s">
        <v>54</v>
      </c>
      <c r="F61" s="1804"/>
      <c r="G61" s="1804"/>
      <c r="H61" s="1817"/>
      <c r="I61" s="1758">
        <f>'10-1_超高層_概略予算明細書（４年目）'!J60</f>
        <v>0</v>
      </c>
      <c r="J61" s="1759"/>
      <c r="K61" s="1759"/>
      <c r="L61" s="1759"/>
      <c r="M61" s="1760"/>
      <c r="N61" s="1761">
        <f>'10-1_超高層_概略予算明細書（４年目）'!L60</f>
        <v>0</v>
      </c>
      <c r="O61" s="1759"/>
      <c r="P61" s="1759"/>
      <c r="Q61" s="1759"/>
      <c r="R61" s="1762"/>
      <c r="S61" s="1758">
        <f>'10-1_超高層_概略予算明細書（４年目）'!N60</f>
        <v>0</v>
      </c>
      <c r="T61" s="1759"/>
      <c r="U61" s="1759"/>
      <c r="V61" s="1759"/>
      <c r="W61" s="1760"/>
      <c r="X61" s="1763"/>
      <c r="Y61" s="1764"/>
      <c r="Z61" s="1764"/>
      <c r="AA61" s="1764"/>
      <c r="AB61" s="1765"/>
      <c r="AC61" s="69"/>
      <c r="AD61" s="70"/>
    </row>
    <row r="62" spans="1:30" s="72" customFormat="1" ht="27.95" customHeight="1" thickBot="1" x14ac:dyDescent="0.2">
      <c r="A62" s="31"/>
      <c r="B62" s="31"/>
      <c r="C62" s="35"/>
      <c r="D62" s="1812"/>
      <c r="E62" s="1818" t="s">
        <v>55</v>
      </c>
      <c r="F62" s="1819"/>
      <c r="G62" s="1819"/>
      <c r="H62" s="1820"/>
      <c r="I62" s="1758">
        <f>'10-1_超高層_概略予算明細書（４年目）'!J62</f>
        <v>0</v>
      </c>
      <c r="J62" s="1759"/>
      <c r="K62" s="1759"/>
      <c r="L62" s="1759"/>
      <c r="M62" s="1760"/>
      <c r="N62" s="1761">
        <f>'10-1_超高層_概略予算明細書（４年目）'!L62</f>
        <v>0</v>
      </c>
      <c r="O62" s="1759"/>
      <c r="P62" s="1759"/>
      <c r="Q62" s="1759"/>
      <c r="R62" s="1762"/>
      <c r="S62" s="1758">
        <f>'10-1_超高層_概略予算明細書（４年目）'!N62</f>
        <v>0</v>
      </c>
      <c r="T62" s="1759"/>
      <c r="U62" s="1759"/>
      <c r="V62" s="1759"/>
      <c r="W62" s="1760"/>
      <c r="X62" s="1769">
        <f>ROUNDDOWN(N62*2/3,0)</f>
        <v>0</v>
      </c>
      <c r="Y62" s="1770"/>
      <c r="Z62" s="1770"/>
      <c r="AA62" s="1770"/>
      <c r="AB62" s="1771"/>
      <c r="AC62" s="69"/>
      <c r="AD62" s="70"/>
    </row>
    <row r="63" spans="1:30" s="72" customFormat="1" ht="30" customHeight="1" thickTop="1" x14ac:dyDescent="0.15">
      <c r="A63" s="31"/>
      <c r="B63" s="31"/>
      <c r="C63" s="31"/>
      <c r="D63" s="1806" t="s">
        <v>139</v>
      </c>
      <c r="E63" s="1767"/>
      <c r="F63" s="1767"/>
      <c r="G63" s="1767"/>
      <c r="H63" s="1768"/>
      <c r="I63" s="1807">
        <f t="shared" ref="I63" si="3">I56+I59+I62</f>
        <v>0</v>
      </c>
      <c r="J63" s="1808"/>
      <c r="K63" s="1808"/>
      <c r="L63" s="1808"/>
      <c r="M63" s="1809"/>
      <c r="N63" s="1807">
        <f t="shared" ref="N63" si="4">N56+N59+N62</f>
        <v>0</v>
      </c>
      <c r="O63" s="1808"/>
      <c r="P63" s="1808"/>
      <c r="Q63" s="1808"/>
      <c r="R63" s="1809"/>
      <c r="S63" s="1807">
        <f t="shared" ref="S63" si="5">S56+S59+S62</f>
        <v>0</v>
      </c>
      <c r="T63" s="1808"/>
      <c r="U63" s="1808"/>
      <c r="V63" s="1808"/>
      <c r="W63" s="1809"/>
      <c r="X63" s="1807">
        <f>X56+X59+X62</f>
        <v>0</v>
      </c>
      <c r="Y63" s="1808"/>
      <c r="Z63" s="1808"/>
      <c r="AA63" s="1808"/>
      <c r="AB63" s="1809"/>
      <c r="AC63" s="69"/>
      <c r="AD63" s="70"/>
    </row>
    <row r="64" spans="1:30" ht="9.9499999999999993" customHeight="1" x14ac:dyDescent="0.15">
      <c r="A64" s="37"/>
      <c r="B64" s="37"/>
      <c r="C64" s="37"/>
      <c r="D64" s="37"/>
      <c r="E64" s="37"/>
      <c r="F64" s="37"/>
      <c r="G64" s="37"/>
      <c r="H64" s="37"/>
      <c r="I64" s="37"/>
      <c r="J64" s="37"/>
      <c r="K64" s="37"/>
      <c r="L64" s="37"/>
      <c r="M64" s="37"/>
      <c r="N64" s="37"/>
      <c r="O64" s="37"/>
      <c r="P64" s="37"/>
      <c r="Q64" s="37"/>
      <c r="R64" s="37"/>
      <c r="S64" s="37"/>
      <c r="T64" s="37"/>
      <c r="U64" s="37"/>
      <c r="V64" s="37"/>
      <c r="W64" s="37"/>
      <c r="X64" s="45"/>
    </row>
    <row r="65" spans="1:30" s="72" customFormat="1" ht="21" customHeight="1" x14ac:dyDescent="0.15">
      <c r="A65" s="66"/>
      <c r="B65" s="31"/>
      <c r="C65" s="35"/>
      <c r="D65" s="81" t="s">
        <v>762</v>
      </c>
      <c r="E65" s="87"/>
      <c r="F65" s="87"/>
      <c r="G65" s="87"/>
      <c r="H65" s="87"/>
      <c r="I65" s="89"/>
      <c r="J65" s="89"/>
      <c r="K65" s="89"/>
      <c r="L65" s="89"/>
      <c r="M65" s="89"/>
      <c r="N65" s="89"/>
      <c r="O65" s="89"/>
      <c r="P65" s="89"/>
      <c r="Q65" s="89"/>
      <c r="R65" s="63"/>
      <c r="S65" s="89"/>
      <c r="T65" s="89"/>
      <c r="U65" s="89"/>
      <c r="V65" s="89"/>
      <c r="W65" s="89"/>
      <c r="X65" s="88"/>
      <c r="Y65" s="69"/>
      <c r="Z65" s="69"/>
      <c r="AA65" s="72" t="s">
        <v>214</v>
      </c>
      <c r="AC65" s="69"/>
      <c r="AD65" s="86"/>
    </row>
    <row r="66" spans="1:30" s="72" customFormat="1" ht="24.95" customHeight="1" x14ac:dyDescent="0.15">
      <c r="A66" s="31"/>
      <c r="B66" s="31"/>
      <c r="C66" s="31"/>
      <c r="D66" s="1772"/>
      <c r="E66" s="1773"/>
      <c r="F66" s="1773"/>
      <c r="G66" s="1773"/>
      <c r="H66" s="1774"/>
      <c r="I66" s="1775" t="s">
        <v>135</v>
      </c>
      <c r="J66" s="1776"/>
      <c r="K66" s="1776"/>
      <c r="L66" s="1776"/>
      <c r="M66" s="1777"/>
      <c r="N66" s="1778" t="s">
        <v>136</v>
      </c>
      <c r="O66" s="1776"/>
      <c r="P66" s="1776"/>
      <c r="Q66" s="1776"/>
      <c r="R66" s="1779"/>
      <c r="S66" s="1775" t="s">
        <v>154</v>
      </c>
      <c r="T66" s="1776"/>
      <c r="U66" s="1776"/>
      <c r="V66" s="1776"/>
      <c r="W66" s="1777"/>
      <c r="X66" s="1778" t="s">
        <v>155</v>
      </c>
      <c r="Y66" s="1776"/>
      <c r="Z66" s="1776"/>
      <c r="AA66" s="1776"/>
      <c r="AB66" s="1777"/>
      <c r="AC66" s="69"/>
      <c r="AD66" s="70"/>
    </row>
    <row r="67" spans="1:30" s="72" customFormat="1" ht="27.95" customHeight="1" x14ac:dyDescent="0.15">
      <c r="A67" s="31"/>
      <c r="B67" s="31"/>
      <c r="C67" s="31"/>
      <c r="D67" s="1780" t="s">
        <v>156</v>
      </c>
      <c r="E67" s="1781"/>
      <c r="F67" s="1781"/>
      <c r="G67" s="1781"/>
      <c r="H67" s="1782"/>
      <c r="I67" s="1783">
        <f>'10-1_超高層_概略予算明細書（５年目）'!J16</f>
        <v>0</v>
      </c>
      <c r="J67" s="1784"/>
      <c r="K67" s="1784"/>
      <c r="L67" s="1784"/>
      <c r="M67" s="1785"/>
      <c r="N67" s="1783">
        <f>'10-1_超高層_概略予算明細書（５年目）'!L16</f>
        <v>0</v>
      </c>
      <c r="O67" s="1784"/>
      <c r="P67" s="1784"/>
      <c r="Q67" s="1784"/>
      <c r="R67" s="1785"/>
      <c r="S67" s="1783">
        <f>'10-1_超高層_概略予算明細書（５年目）'!N16</f>
        <v>0</v>
      </c>
      <c r="T67" s="1784"/>
      <c r="U67" s="1784"/>
      <c r="V67" s="1784"/>
      <c r="W67" s="1785"/>
      <c r="X67" s="1786">
        <f>ROUNDDOWN(N67*2/3,0)</f>
        <v>0</v>
      </c>
      <c r="Y67" s="1787"/>
      <c r="Z67" s="1787"/>
      <c r="AA67" s="1787"/>
      <c r="AB67" s="1788"/>
      <c r="AC67" s="69"/>
      <c r="AD67" s="70"/>
    </row>
    <row r="68" spans="1:30" s="72" customFormat="1" ht="27.95" customHeight="1" x14ac:dyDescent="0.15">
      <c r="A68" s="31"/>
      <c r="B68" s="31"/>
      <c r="C68" s="35"/>
      <c r="D68" s="1789" t="s">
        <v>426</v>
      </c>
      <c r="E68" s="1792" t="s">
        <v>53</v>
      </c>
      <c r="F68" s="1793"/>
      <c r="G68" s="1793"/>
      <c r="H68" s="1794"/>
      <c r="I68" s="1795">
        <f>'10-1_超高層_概略予算明細書（５年目）'!J36</f>
        <v>0</v>
      </c>
      <c r="J68" s="1796"/>
      <c r="K68" s="1796"/>
      <c r="L68" s="1796"/>
      <c r="M68" s="1797"/>
      <c r="N68" s="1798">
        <f>'10-1_超高層_概略予算明細書（５年目）'!L36</f>
        <v>0</v>
      </c>
      <c r="O68" s="1796"/>
      <c r="P68" s="1796"/>
      <c r="Q68" s="1796"/>
      <c r="R68" s="1799"/>
      <c r="S68" s="1795">
        <f>'10-1_超高層_概略予算明細書（５年目）'!N36</f>
        <v>0</v>
      </c>
      <c r="T68" s="1796"/>
      <c r="U68" s="1796"/>
      <c r="V68" s="1796"/>
      <c r="W68" s="1797"/>
      <c r="X68" s="1800"/>
      <c r="Y68" s="1801"/>
      <c r="Z68" s="1801"/>
      <c r="AA68" s="1801"/>
      <c r="AB68" s="1802"/>
      <c r="AC68" s="82"/>
      <c r="AD68" s="83"/>
    </row>
    <row r="69" spans="1:30" s="72" customFormat="1" ht="27.95" customHeight="1" x14ac:dyDescent="0.15">
      <c r="A69" s="31"/>
      <c r="B69" s="31"/>
      <c r="C69" s="35"/>
      <c r="D69" s="1790"/>
      <c r="E69" s="1803" t="s">
        <v>54</v>
      </c>
      <c r="F69" s="1804"/>
      <c r="G69" s="1804"/>
      <c r="H69" s="1805"/>
      <c r="I69" s="1758">
        <f>'10-1_超高層_概略予算明細書（５年目）'!J37</f>
        <v>0</v>
      </c>
      <c r="J69" s="1759"/>
      <c r="K69" s="1759"/>
      <c r="L69" s="1759"/>
      <c r="M69" s="1760"/>
      <c r="N69" s="1761">
        <f>'10-1_超高層_概略予算明細書（５年目）'!L37</f>
        <v>0</v>
      </c>
      <c r="O69" s="1759"/>
      <c r="P69" s="1759"/>
      <c r="Q69" s="1759"/>
      <c r="R69" s="1762"/>
      <c r="S69" s="1758">
        <f>'10-1_超高層_概略予算明細書（５年目）'!N37</f>
        <v>0</v>
      </c>
      <c r="T69" s="1759"/>
      <c r="U69" s="1759"/>
      <c r="V69" s="1759"/>
      <c r="W69" s="1760"/>
      <c r="X69" s="1763"/>
      <c r="Y69" s="1764"/>
      <c r="Z69" s="1764"/>
      <c r="AA69" s="1764"/>
      <c r="AB69" s="1765"/>
      <c r="AC69" s="69"/>
      <c r="AD69" s="70"/>
    </row>
    <row r="70" spans="1:30" s="72" customFormat="1" ht="27.95" customHeight="1" x14ac:dyDescent="0.15">
      <c r="A70" s="31"/>
      <c r="B70" s="31"/>
      <c r="C70" s="35"/>
      <c r="D70" s="1791"/>
      <c r="E70" s="1766" t="s">
        <v>305</v>
      </c>
      <c r="F70" s="1767"/>
      <c r="G70" s="1767"/>
      <c r="H70" s="1768"/>
      <c r="I70" s="1758">
        <f>'10-1_超高層_概略予算明細書（５年目）'!J39</f>
        <v>0</v>
      </c>
      <c r="J70" s="1759"/>
      <c r="K70" s="1759"/>
      <c r="L70" s="1759"/>
      <c r="M70" s="1760"/>
      <c r="N70" s="1761">
        <f>'10-1_超高層_概略予算明細書（５年目）'!L39</f>
        <v>0</v>
      </c>
      <c r="O70" s="1759"/>
      <c r="P70" s="1759"/>
      <c r="Q70" s="1759"/>
      <c r="R70" s="1762"/>
      <c r="S70" s="1758">
        <f>'10-1_超高層_概略予算明細書（５年目）'!N39</f>
        <v>0</v>
      </c>
      <c r="T70" s="1759"/>
      <c r="U70" s="1759"/>
      <c r="V70" s="1759"/>
      <c r="W70" s="1760"/>
      <c r="X70" s="1769">
        <f>ROUNDDOWN(N70*2/3,0)</f>
        <v>0</v>
      </c>
      <c r="Y70" s="1770"/>
      <c r="Z70" s="1770"/>
      <c r="AA70" s="1770"/>
      <c r="AB70" s="1771"/>
      <c r="AC70" s="69"/>
      <c r="AD70" s="70"/>
    </row>
    <row r="71" spans="1:30" s="72" customFormat="1" ht="27.95" customHeight="1" x14ac:dyDescent="0.15">
      <c r="A71" s="31"/>
      <c r="B71" s="31"/>
      <c r="C71" s="35"/>
      <c r="D71" s="1810" t="s">
        <v>157</v>
      </c>
      <c r="E71" s="1792" t="s">
        <v>217</v>
      </c>
      <c r="F71" s="1793"/>
      <c r="G71" s="1793"/>
      <c r="H71" s="1813"/>
      <c r="I71" s="1795">
        <f>'10-1_超高層_概略予算明細書（５年目）'!J59</f>
        <v>0</v>
      </c>
      <c r="J71" s="1796"/>
      <c r="K71" s="1796"/>
      <c r="L71" s="1796"/>
      <c r="M71" s="1797"/>
      <c r="N71" s="1814">
        <f>'10-1_超高層_概略予算明細書（５年目）'!L59</f>
        <v>0</v>
      </c>
      <c r="O71" s="1815"/>
      <c r="P71" s="1815"/>
      <c r="Q71" s="1815"/>
      <c r="R71" s="1816"/>
      <c r="S71" s="1814">
        <f>'10-1_超高層_概略予算明細書（５年目）'!N59</f>
        <v>0</v>
      </c>
      <c r="T71" s="1815"/>
      <c r="U71" s="1815"/>
      <c r="V71" s="1815"/>
      <c r="W71" s="1816"/>
      <c r="X71" s="1800"/>
      <c r="Y71" s="1801"/>
      <c r="Z71" s="1801"/>
      <c r="AA71" s="1801"/>
      <c r="AB71" s="1802"/>
      <c r="AC71" s="82"/>
      <c r="AD71" s="83"/>
    </row>
    <row r="72" spans="1:30" s="72" customFormat="1" ht="27.95" customHeight="1" x14ac:dyDescent="0.15">
      <c r="A72" s="31"/>
      <c r="B72" s="31"/>
      <c r="C72" s="35"/>
      <c r="D72" s="1811"/>
      <c r="E72" s="1803" t="s">
        <v>54</v>
      </c>
      <c r="F72" s="1804"/>
      <c r="G72" s="1804"/>
      <c r="H72" s="1817"/>
      <c r="I72" s="1758">
        <f>'10-1_超高層_概略予算明細書（５年目）'!J60</f>
        <v>0</v>
      </c>
      <c r="J72" s="1759"/>
      <c r="K72" s="1759"/>
      <c r="L72" s="1759"/>
      <c r="M72" s="1760"/>
      <c r="N72" s="1761">
        <f>'10-1_超高層_概略予算明細書（５年目）'!L60</f>
        <v>0</v>
      </c>
      <c r="O72" s="1759"/>
      <c r="P72" s="1759"/>
      <c r="Q72" s="1759"/>
      <c r="R72" s="1762"/>
      <c r="S72" s="1758">
        <f>'10-1_超高層_概略予算明細書（５年目）'!N60</f>
        <v>0</v>
      </c>
      <c r="T72" s="1759"/>
      <c r="U72" s="1759"/>
      <c r="V72" s="1759"/>
      <c r="W72" s="1760"/>
      <c r="X72" s="1763"/>
      <c r="Y72" s="1764"/>
      <c r="Z72" s="1764"/>
      <c r="AA72" s="1764"/>
      <c r="AB72" s="1765"/>
      <c r="AC72" s="69"/>
      <c r="AD72" s="70"/>
    </row>
    <row r="73" spans="1:30" s="72" customFormat="1" ht="27.95" customHeight="1" thickBot="1" x14ac:dyDescent="0.2">
      <c r="A73" s="31"/>
      <c r="B73" s="31"/>
      <c r="C73" s="35"/>
      <c r="D73" s="1812"/>
      <c r="E73" s="1818" t="s">
        <v>305</v>
      </c>
      <c r="F73" s="1819"/>
      <c r="G73" s="1819"/>
      <c r="H73" s="1820"/>
      <c r="I73" s="1758">
        <f>'10-1_超高層_概略予算明細書（５年目）'!J62</f>
        <v>0</v>
      </c>
      <c r="J73" s="1759"/>
      <c r="K73" s="1759"/>
      <c r="L73" s="1759"/>
      <c r="M73" s="1760"/>
      <c r="N73" s="1761">
        <f>'10-1_超高層_概略予算明細書（５年目）'!L62</f>
        <v>0</v>
      </c>
      <c r="O73" s="1759"/>
      <c r="P73" s="1759"/>
      <c r="Q73" s="1759"/>
      <c r="R73" s="1762"/>
      <c r="S73" s="1758">
        <f>'10-1_超高層_概略予算明細書（５年目）'!N62</f>
        <v>0</v>
      </c>
      <c r="T73" s="1759"/>
      <c r="U73" s="1759"/>
      <c r="V73" s="1759"/>
      <c r="W73" s="1760"/>
      <c r="X73" s="1769">
        <f>ROUNDDOWN(N73*2/3,0)</f>
        <v>0</v>
      </c>
      <c r="Y73" s="1770"/>
      <c r="Z73" s="1770"/>
      <c r="AA73" s="1770"/>
      <c r="AB73" s="1771"/>
      <c r="AC73" s="69"/>
      <c r="AD73" s="70"/>
    </row>
    <row r="74" spans="1:30" s="72" customFormat="1" ht="30" customHeight="1" thickTop="1" x14ac:dyDescent="0.15">
      <c r="A74" s="31"/>
      <c r="B74" s="31"/>
      <c r="C74" s="31"/>
      <c r="D74" s="1806" t="s">
        <v>139</v>
      </c>
      <c r="E74" s="1767"/>
      <c r="F74" s="1767"/>
      <c r="G74" s="1767"/>
      <c r="H74" s="1768"/>
      <c r="I74" s="1807">
        <f>I67+I70+I73</f>
        <v>0</v>
      </c>
      <c r="J74" s="1808"/>
      <c r="K74" s="1808"/>
      <c r="L74" s="1808"/>
      <c r="M74" s="1809"/>
      <c r="N74" s="1807">
        <f t="shared" ref="N74" si="6">N67+N70+N73</f>
        <v>0</v>
      </c>
      <c r="O74" s="1808"/>
      <c r="P74" s="1808"/>
      <c r="Q74" s="1808"/>
      <c r="R74" s="1809"/>
      <c r="S74" s="1807">
        <f>S67+S70+S73</f>
        <v>0</v>
      </c>
      <c r="T74" s="1808"/>
      <c r="U74" s="1808"/>
      <c r="V74" s="1808"/>
      <c r="W74" s="1809"/>
      <c r="X74" s="1807">
        <f>X67+X70+X73</f>
        <v>0</v>
      </c>
      <c r="Y74" s="1808"/>
      <c r="Z74" s="1808"/>
      <c r="AA74" s="1808"/>
      <c r="AB74" s="1809"/>
      <c r="AC74" s="69"/>
      <c r="AD74" s="70"/>
    </row>
    <row r="75" spans="1:30" ht="9.9499999999999993" customHeight="1" x14ac:dyDescent="0.15">
      <c r="A75" s="37"/>
      <c r="B75" s="37"/>
      <c r="C75" s="37"/>
      <c r="D75" s="37"/>
      <c r="E75" s="37"/>
      <c r="F75" s="37"/>
      <c r="G75" s="37"/>
      <c r="H75" s="37"/>
      <c r="I75" s="37"/>
      <c r="J75" s="37"/>
      <c r="K75" s="37"/>
      <c r="L75" s="37"/>
      <c r="M75" s="37"/>
      <c r="N75" s="37"/>
      <c r="O75" s="37"/>
      <c r="P75" s="37"/>
      <c r="Q75" s="37"/>
      <c r="R75" s="37"/>
      <c r="S75" s="37"/>
      <c r="T75" s="37"/>
      <c r="U75" s="37"/>
      <c r="V75" s="37"/>
      <c r="W75" s="37"/>
      <c r="X75" s="45"/>
    </row>
    <row r="76" spans="1:30" ht="21" customHeight="1" x14ac:dyDescent="0.15">
      <c r="A76" s="37"/>
      <c r="B76" s="37"/>
      <c r="C76" s="37"/>
      <c r="D76" s="37"/>
      <c r="E76" s="37"/>
      <c r="F76" s="37"/>
      <c r="G76" s="37"/>
      <c r="H76" s="37"/>
      <c r="I76" s="37"/>
      <c r="J76" s="37"/>
      <c r="K76" s="37"/>
      <c r="L76" s="37"/>
      <c r="M76" s="37"/>
      <c r="N76" s="37"/>
      <c r="O76" s="37"/>
      <c r="P76" s="37"/>
      <c r="Q76" s="37"/>
      <c r="R76" s="37"/>
      <c r="S76" s="37"/>
      <c r="T76" s="37"/>
      <c r="U76" s="37"/>
      <c r="V76" s="37"/>
      <c r="W76" s="37"/>
      <c r="X76" s="45"/>
    </row>
    <row r="77" spans="1:30" ht="21" customHeight="1" x14ac:dyDescent="0.15">
      <c r="A77" s="37"/>
      <c r="B77" s="37"/>
      <c r="C77" s="37"/>
      <c r="D77" s="37"/>
      <c r="E77" s="37"/>
      <c r="F77" s="37"/>
      <c r="G77" s="37"/>
      <c r="H77" s="37"/>
      <c r="I77" s="37"/>
      <c r="J77" s="37"/>
      <c r="K77" s="37"/>
      <c r="L77" s="37"/>
      <c r="M77" s="37"/>
      <c r="N77" s="37"/>
      <c r="O77" s="37"/>
      <c r="P77" s="37"/>
      <c r="Q77" s="37"/>
      <c r="R77" s="37"/>
      <c r="S77" s="37"/>
      <c r="T77" s="37"/>
      <c r="U77" s="37"/>
      <c r="V77" s="37"/>
      <c r="W77" s="37"/>
      <c r="X77" s="45"/>
    </row>
    <row r="78" spans="1:30" ht="21" customHeight="1" x14ac:dyDescent="0.15">
      <c r="A78" s="37"/>
      <c r="B78" s="37"/>
      <c r="C78" s="37"/>
      <c r="D78" s="37"/>
      <c r="E78" s="37"/>
      <c r="F78" s="37"/>
      <c r="G78" s="37"/>
      <c r="H78" s="37"/>
      <c r="I78" s="37"/>
      <c r="J78" s="37"/>
      <c r="K78" s="37"/>
      <c r="L78" s="37"/>
      <c r="M78" s="37"/>
      <c r="N78" s="37"/>
      <c r="O78" s="37"/>
      <c r="P78" s="37"/>
      <c r="Q78" s="37"/>
      <c r="R78" s="37"/>
      <c r="S78" s="37"/>
      <c r="T78" s="37"/>
      <c r="U78" s="37"/>
      <c r="V78" s="37"/>
      <c r="W78" s="37"/>
      <c r="X78" s="45"/>
    </row>
    <row r="79" spans="1:30" ht="21" customHeight="1" x14ac:dyDescent="0.15">
      <c r="A79" s="37"/>
      <c r="B79" s="37"/>
      <c r="C79" s="37"/>
      <c r="D79" s="37"/>
      <c r="E79" s="37"/>
      <c r="F79" s="37"/>
      <c r="G79" s="37"/>
      <c r="H79" s="37"/>
      <c r="I79" s="37"/>
      <c r="J79" s="37"/>
      <c r="K79" s="37"/>
      <c r="L79" s="37"/>
      <c r="M79" s="37"/>
      <c r="N79" s="37"/>
      <c r="O79" s="37"/>
      <c r="P79" s="37"/>
      <c r="Q79" s="37"/>
      <c r="R79" s="37"/>
      <c r="S79" s="37"/>
      <c r="T79" s="37"/>
      <c r="U79" s="37"/>
      <c r="V79" s="37"/>
      <c r="W79" s="37"/>
      <c r="X79" s="45"/>
    </row>
    <row r="80" spans="1:30" ht="21" customHeight="1" x14ac:dyDescent="0.15">
      <c r="A80" s="37"/>
    </row>
  </sheetData>
  <sheetProtection password="AA88" sheet="1" objects="1" scenarios="1" selectLockedCells="1"/>
  <mergeCells count="283">
    <mergeCell ref="N70:R70"/>
    <mergeCell ref="S70:W70"/>
    <mergeCell ref="N71:R71"/>
    <mergeCell ref="S71:W71"/>
    <mergeCell ref="I73:M73"/>
    <mergeCell ref="N73:R73"/>
    <mergeCell ref="S73:W73"/>
    <mergeCell ref="X73:AB73"/>
    <mergeCell ref="D68:D70"/>
    <mergeCell ref="E70:H70"/>
    <mergeCell ref="X70:AB70"/>
    <mergeCell ref="D71:D73"/>
    <mergeCell ref="E73:H73"/>
    <mergeCell ref="I70:M70"/>
    <mergeCell ref="E69:H69"/>
    <mergeCell ref="I69:M69"/>
    <mergeCell ref="N69:R69"/>
    <mergeCell ref="S69:W69"/>
    <mergeCell ref="X69:AB69"/>
    <mergeCell ref="E72:H72"/>
    <mergeCell ref="I72:M72"/>
    <mergeCell ref="N72:R72"/>
    <mergeCell ref="N19:R19"/>
    <mergeCell ref="S19:W19"/>
    <mergeCell ref="X19:AB19"/>
    <mergeCell ref="E25:H25"/>
    <mergeCell ref="I25:M25"/>
    <mergeCell ref="I18:M18"/>
    <mergeCell ref="N18:R18"/>
    <mergeCell ref="S18:W18"/>
    <mergeCell ref="X18:AB18"/>
    <mergeCell ref="N25:R25"/>
    <mergeCell ref="S25:W25"/>
    <mergeCell ref="X25:AB25"/>
    <mergeCell ref="I24:M24"/>
    <mergeCell ref="N24:R24"/>
    <mergeCell ref="S24:W24"/>
    <mergeCell ref="X24:AB24"/>
    <mergeCell ref="E24:H24"/>
    <mergeCell ref="N22:R22"/>
    <mergeCell ref="S22:W22"/>
    <mergeCell ref="X22:AB22"/>
    <mergeCell ref="D23:H23"/>
    <mergeCell ref="I23:M23"/>
    <mergeCell ref="N23:R23"/>
    <mergeCell ref="S23:W23"/>
    <mergeCell ref="D74:H74"/>
    <mergeCell ref="I74:M74"/>
    <mergeCell ref="N74:R74"/>
    <mergeCell ref="S74:W74"/>
    <mergeCell ref="X74:AB74"/>
    <mergeCell ref="X16:AB16"/>
    <mergeCell ref="S72:W72"/>
    <mergeCell ref="X72:AB72"/>
    <mergeCell ref="D41:H41"/>
    <mergeCell ref="I41:M41"/>
    <mergeCell ref="N41:R41"/>
    <mergeCell ref="S41:W41"/>
    <mergeCell ref="X41:AB41"/>
    <mergeCell ref="D67:H67"/>
    <mergeCell ref="I67:M67"/>
    <mergeCell ref="N67:R67"/>
    <mergeCell ref="S67:W67"/>
    <mergeCell ref="E71:H71"/>
    <mergeCell ref="I71:M71"/>
    <mergeCell ref="S17:W17"/>
    <mergeCell ref="X17:AB17"/>
    <mergeCell ref="E16:H16"/>
    <mergeCell ref="D19:H19"/>
    <mergeCell ref="I19:M19"/>
    <mergeCell ref="X67:AB67"/>
    <mergeCell ref="D66:H66"/>
    <mergeCell ref="I66:M66"/>
    <mergeCell ref="N66:R66"/>
    <mergeCell ref="S66:W66"/>
    <mergeCell ref="X66:AB66"/>
    <mergeCell ref="D22:H22"/>
    <mergeCell ref="I22:M22"/>
    <mergeCell ref="E38:H38"/>
    <mergeCell ref="I38:M38"/>
    <mergeCell ref="X38:AB38"/>
    <mergeCell ref="E39:H39"/>
    <mergeCell ref="I39:M39"/>
    <mergeCell ref="N39:R39"/>
    <mergeCell ref="S39:W39"/>
    <mergeCell ref="X39:AB39"/>
    <mergeCell ref="D38:D40"/>
    <mergeCell ref="E40:H40"/>
    <mergeCell ref="N38:R38"/>
    <mergeCell ref="S38:W38"/>
    <mergeCell ref="I40:M40"/>
    <mergeCell ref="N40:R40"/>
    <mergeCell ref="S40:W40"/>
    <mergeCell ref="X40:AB40"/>
    <mergeCell ref="X37:AB37"/>
    <mergeCell ref="D34:H34"/>
    <mergeCell ref="I34:M34"/>
    <mergeCell ref="N34:R34"/>
    <mergeCell ref="S34:W34"/>
    <mergeCell ref="X34:AB34"/>
    <mergeCell ref="I33:M33"/>
    <mergeCell ref="N33:R33"/>
    <mergeCell ref="S33:W33"/>
    <mergeCell ref="X33:AB33"/>
    <mergeCell ref="D33:H33"/>
    <mergeCell ref="E35:H35"/>
    <mergeCell ref="I35:M35"/>
    <mergeCell ref="N35:R35"/>
    <mergeCell ref="S35:W35"/>
    <mergeCell ref="X35:AB35"/>
    <mergeCell ref="E36:H36"/>
    <mergeCell ref="I36:M36"/>
    <mergeCell ref="N36:R36"/>
    <mergeCell ref="N37:R37"/>
    <mergeCell ref="S37:W37"/>
    <mergeCell ref="E28:H28"/>
    <mergeCell ref="I28:M28"/>
    <mergeCell ref="N28:R28"/>
    <mergeCell ref="S28:W28"/>
    <mergeCell ref="X28:AB28"/>
    <mergeCell ref="D24:D26"/>
    <mergeCell ref="E26:H26"/>
    <mergeCell ref="X26:AB26"/>
    <mergeCell ref="D27:D29"/>
    <mergeCell ref="E29:H29"/>
    <mergeCell ref="I26:M26"/>
    <mergeCell ref="N26:R26"/>
    <mergeCell ref="S26:W26"/>
    <mergeCell ref="N27:R27"/>
    <mergeCell ref="S27:W27"/>
    <mergeCell ref="X23:AB23"/>
    <mergeCell ref="E27:H27"/>
    <mergeCell ref="X71:AB71"/>
    <mergeCell ref="I68:M68"/>
    <mergeCell ref="N68:R68"/>
    <mergeCell ref="S68:W68"/>
    <mergeCell ref="X68:AB68"/>
    <mergeCell ref="E68:H68"/>
    <mergeCell ref="I27:M27"/>
    <mergeCell ref="X27:AB27"/>
    <mergeCell ref="D30:H30"/>
    <mergeCell ref="I30:M30"/>
    <mergeCell ref="N30:R30"/>
    <mergeCell ref="S30:W30"/>
    <mergeCell ref="X30:AB30"/>
    <mergeCell ref="D35:D37"/>
    <mergeCell ref="E37:H37"/>
    <mergeCell ref="I29:M29"/>
    <mergeCell ref="N29:R29"/>
    <mergeCell ref="S29:W29"/>
    <mergeCell ref="X29:AB29"/>
    <mergeCell ref="S36:W36"/>
    <mergeCell ref="X36:AB36"/>
    <mergeCell ref="I37:M37"/>
    <mergeCell ref="I15:M15"/>
    <mergeCell ref="N15:R15"/>
    <mergeCell ref="S15:W15"/>
    <mergeCell ref="X15:AB15"/>
    <mergeCell ref="E17:H17"/>
    <mergeCell ref="I17:M17"/>
    <mergeCell ref="N17:R17"/>
    <mergeCell ref="D13:D15"/>
    <mergeCell ref="D16:D18"/>
    <mergeCell ref="E18:H18"/>
    <mergeCell ref="N16:R16"/>
    <mergeCell ref="B7:AC7"/>
    <mergeCell ref="I16:M16"/>
    <mergeCell ref="D11:H11"/>
    <mergeCell ref="I11:M11"/>
    <mergeCell ref="N11:R11"/>
    <mergeCell ref="I13:M13"/>
    <mergeCell ref="N13:R13"/>
    <mergeCell ref="S13:W13"/>
    <mergeCell ref="X13:AB13"/>
    <mergeCell ref="S11:W11"/>
    <mergeCell ref="X11:AB11"/>
    <mergeCell ref="D12:H12"/>
    <mergeCell ref="I12:M12"/>
    <mergeCell ref="N12:R12"/>
    <mergeCell ref="S12:W12"/>
    <mergeCell ref="S16:W16"/>
    <mergeCell ref="X12:AB12"/>
    <mergeCell ref="E13:H13"/>
    <mergeCell ref="I14:M14"/>
    <mergeCell ref="N14:R14"/>
    <mergeCell ref="S14:W14"/>
    <mergeCell ref="X14:AB14"/>
    <mergeCell ref="E14:H14"/>
    <mergeCell ref="E15:H15"/>
    <mergeCell ref="D57:D59"/>
    <mergeCell ref="E57:H57"/>
    <mergeCell ref="I57:M57"/>
    <mergeCell ref="N57:R57"/>
    <mergeCell ref="S57:W57"/>
    <mergeCell ref="X57:AB57"/>
    <mergeCell ref="E58:H58"/>
    <mergeCell ref="D55:H55"/>
    <mergeCell ref="I55:M55"/>
    <mergeCell ref="N55:R55"/>
    <mergeCell ref="S55:W55"/>
    <mergeCell ref="X55:AB55"/>
    <mergeCell ref="D56:H56"/>
    <mergeCell ref="I56:M56"/>
    <mergeCell ref="N56:R56"/>
    <mergeCell ref="S56:W56"/>
    <mergeCell ref="X56:AB56"/>
    <mergeCell ref="S52:W52"/>
    <mergeCell ref="X52:AB52"/>
    <mergeCell ref="D49:D51"/>
    <mergeCell ref="E49:H49"/>
    <mergeCell ref="I49:M49"/>
    <mergeCell ref="N49:R49"/>
    <mergeCell ref="S49:W49"/>
    <mergeCell ref="X49:AB49"/>
    <mergeCell ref="E50:H50"/>
    <mergeCell ref="I50:M50"/>
    <mergeCell ref="N50:R50"/>
    <mergeCell ref="S50:W50"/>
    <mergeCell ref="X50:AB50"/>
    <mergeCell ref="E51:H51"/>
    <mergeCell ref="I51:M51"/>
    <mergeCell ref="N51:R51"/>
    <mergeCell ref="S51:W51"/>
    <mergeCell ref="X51:AB51"/>
    <mergeCell ref="D60:D62"/>
    <mergeCell ref="E60:H60"/>
    <mergeCell ref="I60:M60"/>
    <mergeCell ref="N60:R60"/>
    <mergeCell ref="S60:W60"/>
    <mergeCell ref="X60:AB60"/>
    <mergeCell ref="E61:H61"/>
    <mergeCell ref="I61:M61"/>
    <mergeCell ref="N61:R61"/>
    <mergeCell ref="S61:W61"/>
    <mergeCell ref="X61:AB61"/>
    <mergeCell ref="E62:H62"/>
    <mergeCell ref="I62:M62"/>
    <mergeCell ref="N62:R62"/>
    <mergeCell ref="S62:W62"/>
    <mergeCell ref="X62:AB62"/>
    <mergeCell ref="D46:D48"/>
    <mergeCell ref="E46:H46"/>
    <mergeCell ref="I46:M46"/>
    <mergeCell ref="N46:R46"/>
    <mergeCell ref="S46:W46"/>
    <mergeCell ref="X46:AB46"/>
    <mergeCell ref="E47:H47"/>
    <mergeCell ref="D63:H63"/>
    <mergeCell ref="I63:M63"/>
    <mergeCell ref="N63:R63"/>
    <mergeCell ref="S63:W63"/>
    <mergeCell ref="X63:AB63"/>
    <mergeCell ref="I58:M58"/>
    <mergeCell ref="N58:R58"/>
    <mergeCell ref="S58:W58"/>
    <mergeCell ref="X58:AB58"/>
    <mergeCell ref="E59:H59"/>
    <mergeCell ref="I59:M59"/>
    <mergeCell ref="N59:R59"/>
    <mergeCell ref="S59:W59"/>
    <mergeCell ref="X59:AB59"/>
    <mergeCell ref="D52:H52"/>
    <mergeCell ref="I52:M52"/>
    <mergeCell ref="N52:R52"/>
    <mergeCell ref="D44:H44"/>
    <mergeCell ref="I44:M44"/>
    <mergeCell ref="N44:R44"/>
    <mergeCell ref="S44:W44"/>
    <mergeCell ref="X44:AB44"/>
    <mergeCell ref="D45:H45"/>
    <mergeCell ref="I45:M45"/>
    <mergeCell ref="N45:R45"/>
    <mergeCell ref="S45:W45"/>
    <mergeCell ref="X45:AB45"/>
    <mergeCell ref="I47:M47"/>
    <mergeCell ref="N47:R47"/>
    <mergeCell ref="S47:W47"/>
    <mergeCell ref="X47:AB47"/>
    <mergeCell ref="E48:H48"/>
    <mergeCell ref="I48:M48"/>
    <mergeCell ref="N48:R48"/>
    <mergeCell ref="S48:W48"/>
    <mergeCell ref="X48:AB48"/>
  </mergeCells>
  <phoneticPr fontId="7"/>
  <pageMargins left="1.0236220472440944" right="1.0236220472440944" top="0.19685039370078741" bottom="0.39370078740157483" header="0.39370078740157483" footer="0.31496062992125984"/>
  <pageSetup paperSize="8" scale="70" orientation="portrait" cellComments="asDisplayed" r:id="rId1"/>
  <headerFooter alignWithMargins="0">
    <oddFooter xml:space="preserve">&amp;C&amp;P / &amp;N </oddFooter>
  </headerFooter>
  <colBreaks count="1" manualBreakCount="1">
    <brk id="29" min="7" max="10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7"/>
  <sheetViews>
    <sheetView showGridLines="0" view="pageBreakPreview" zoomScale="55" zoomScaleNormal="70" zoomScaleSheetLayoutView="55" workbookViewId="0">
      <pane xSplit="1" ySplit="14" topLeftCell="B15" activePane="bottomRight" state="frozen"/>
      <selection pane="topRight" activeCell="B1" sqref="B1"/>
      <selection pane="bottomLeft" activeCell="A15" sqref="A15"/>
      <selection pane="bottomRight"/>
    </sheetView>
  </sheetViews>
  <sheetFormatPr defaultRowHeight="18.75" customHeight="1" x14ac:dyDescent="0.15"/>
  <cols>
    <col min="1" max="1" width="5.625" style="119" customWidth="1"/>
    <col min="2" max="3" width="8.125" style="126" customWidth="1"/>
    <col min="4" max="4" width="9.125" style="126" customWidth="1"/>
    <col min="5" max="5" width="28.625" style="119" customWidth="1"/>
    <col min="6" max="6" width="15" style="119" customWidth="1"/>
    <col min="7" max="7" width="4.375" style="120" customWidth="1"/>
    <col min="8" max="8" width="10.625" style="121" customWidth="1"/>
    <col min="9" max="9" width="7.125" style="121" customWidth="1"/>
    <col min="10" max="10" width="15.25" style="122" customWidth="1"/>
    <col min="11" max="11" width="7.125" style="121" customWidth="1"/>
    <col min="12" max="12" width="15.25" style="122" customWidth="1"/>
    <col min="13" max="13" width="7.125" style="123" customWidth="1"/>
    <col min="14" max="14" width="15.25" style="124" customWidth="1"/>
    <col min="15" max="15" width="14.625" style="125" customWidth="1"/>
    <col min="16" max="16" width="4.25" style="120" customWidth="1"/>
    <col min="17" max="27" width="9" style="119"/>
    <col min="28" max="29" width="9" style="119" customWidth="1"/>
    <col min="30" max="16384" width="9" style="119"/>
  </cols>
  <sheetData>
    <row r="1" spans="1:16" ht="22.5" customHeight="1" x14ac:dyDescent="0.15">
      <c r="B1" s="67" t="s">
        <v>158</v>
      </c>
      <c r="C1" s="67"/>
      <c r="D1" s="67"/>
    </row>
    <row r="2" spans="1:16" ht="15" customHeight="1" x14ac:dyDescent="0.15">
      <c r="B2" s="67" t="s">
        <v>878</v>
      </c>
      <c r="C2" s="67"/>
      <c r="D2" s="67"/>
    </row>
    <row r="3" spans="1:16" ht="15" customHeight="1" x14ac:dyDescent="0.15">
      <c r="B3" s="67" t="s">
        <v>517</v>
      </c>
      <c r="C3" s="67"/>
      <c r="D3" s="67"/>
    </row>
    <row r="4" spans="1:16" ht="15" customHeight="1" x14ac:dyDescent="0.15">
      <c r="B4" s="67" t="s">
        <v>518</v>
      </c>
      <c r="C4" s="67"/>
      <c r="D4" s="67"/>
    </row>
    <row r="5" spans="1:16" ht="15" customHeight="1" x14ac:dyDescent="0.15">
      <c r="B5" s="67" t="s">
        <v>853</v>
      </c>
      <c r="C5" s="67"/>
      <c r="D5" s="67"/>
    </row>
    <row r="6" spans="1:16" ht="15" customHeight="1" x14ac:dyDescent="0.15">
      <c r="B6" s="67" t="s">
        <v>854</v>
      </c>
      <c r="C6" s="67"/>
      <c r="D6" s="67"/>
    </row>
    <row r="7" spans="1:16" ht="15" customHeight="1" x14ac:dyDescent="0.15">
      <c r="B7" s="67" t="s">
        <v>295</v>
      </c>
      <c r="C7" s="67"/>
      <c r="D7" s="67"/>
    </row>
    <row r="8" spans="1:16" ht="15" customHeight="1" x14ac:dyDescent="0.15">
      <c r="B8" s="67" t="s">
        <v>519</v>
      </c>
      <c r="C8" s="67"/>
      <c r="D8" s="67"/>
    </row>
    <row r="9" spans="1:16" ht="15" customHeight="1" x14ac:dyDescent="0.15"/>
    <row r="10" spans="1:16" ht="15" customHeight="1" x14ac:dyDescent="0.15">
      <c r="B10" s="1850" t="s">
        <v>759</v>
      </c>
      <c r="C10" s="1850"/>
      <c r="D10" s="1850"/>
      <c r="E10" s="1850"/>
      <c r="F10" s="1850"/>
      <c r="G10" s="1850"/>
      <c r="H10" s="1850"/>
      <c r="I10" s="1850"/>
      <c r="J10" s="1850"/>
      <c r="K10" s="1850"/>
      <c r="L10" s="1850"/>
      <c r="M10" s="1850"/>
      <c r="N10" s="1850"/>
      <c r="O10" s="1850"/>
    </row>
    <row r="11" spans="1:16" ht="22.5" customHeight="1" thickBot="1" x14ac:dyDescent="0.2">
      <c r="B11" s="1851" t="s">
        <v>839</v>
      </c>
      <c r="C11" s="1851"/>
      <c r="D11" s="1851"/>
      <c r="E11" s="1851"/>
      <c r="F11" s="127"/>
      <c r="G11" s="128"/>
      <c r="H11" s="129"/>
      <c r="I11" s="129"/>
      <c r="J11" s="130"/>
      <c r="K11" s="129"/>
      <c r="L11" s="130"/>
      <c r="M11" s="131"/>
      <c r="N11" s="132"/>
      <c r="O11" s="133"/>
    </row>
    <row r="12" spans="1:16" ht="18.75" customHeight="1" x14ac:dyDescent="0.15">
      <c r="A12" s="134"/>
      <c r="B12" s="1841" t="s">
        <v>318</v>
      </c>
      <c r="C12" s="1842"/>
      <c r="D12" s="1843"/>
      <c r="E12" s="135" t="s">
        <v>159</v>
      </c>
      <c r="F12" s="136"/>
      <c r="G12" s="1852" t="s">
        <v>160</v>
      </c>
      <c r="H12" s="1855" t="s">
        <v>161</v>
      </c>
      <c r="I12" s="1856"/>
      <c r="J12" s="1856"/>
      <c r="K12" s="1856"/>
      <c r="L12" s="1856"/>
      <c r="M12" s="1856"/>
      <c r="N12" s="1857"/>
      <c r="O12" s="137" t="s">
        <v>162</v>
      </c>
      <c r="P12" s="138"/>
    </row>
    <row r="13" spans="1:16" ht="18.75" customHeight="1" x14ac:dyDescent="0.15">
      <c r="A13" s="134"/>
      <c r="B13" s="1844"/>
      <c r="C13" s="1845"/>
      <c r="D13" s="1846"/>
      <c r="E13" s="139" t="s">
        <v>163</v>
      </c>
      <c r="F13" s="140" t="s">
        <v>164</v>
      </c>
      <c r="G13" s="1853"/>
      <c r="H13" s="1858" t="s">
        <v>165</v>
      </c>
      <c r="I13" s="1860" t="s">
        <v>135</v>
      </c>
      <c r="J13" s="1860"/>
      <c r="K13" s="1861" t="s">
        <v>136</v>
      </c>
      <c r="L13" s="1861"/>
      <c r="M13" s="1862" t="s">
        <v>154</v>
      </c>
      <c r="N13" s="1863"/>
      <c r="O13" s="141"/>
      <c r="P13" s="138"/>
    </row>
    <row r="14" spans="1:16" ht="18.75" customHeight="1" thickBot="1" x14ac:dyDescent="0.2">
      <c r="A14" s="134"/>
      <c r="B14" s="1847"/>
      <c r="C14" s="1848"/>
      <c r="D14" s="1849"/>
      <c r="E14" s="142"/>
      <c r="F14" s="143"/>
      <c r="G14" s="1854"/>
      <c r="H14" s="1859"/>
      <c r="I14" s="144" t="s">
        <v>166</v>
      </c>
      <c r="J14" s="144" t="s">
        <v>96</v>
      </c>
      <c r="K14" s="145" t="s">
        <v>166</v>
      </c>
      <c r="L14" s="145" t="s">
        <v>96</v>
      </c>
      <c r="M14" s="146" t="s">
        <v>166</v>
      </c>
      <c r="N14" s="147" t="s">
        <v>96</v>
      </c>
      <c r="O14" s="148"/>
      <c r="P14" s="149"/>
    </row>
    <row r="15" spans="1:16" ht="18.75" customHeight="1" thickBot="1" x14ac:dyDescent="0.2">
      <c r="A15" s="134"/>
      <c r="B15" s="150" t="s">
        <v>167</v>
      </c>
      <c r="C15" s="151"/>
      <c r="D15" s="152"/>
      <c r="E15" s="355"/>
      <c r="F15" s="356"/>
      <c r="G15" s="324"/>
      <c r="H15" s="325"/>
      <c r="I15" s="794"/>
      <c r="J15" s="380"/>
      <c r="K15" s="809"/>
      <c r="L15" s="381"/>
      <c r="M15" s="820"/>
      <c r="N15" s="382"/>
      <c r="O15" s="842"/>
      <c r="P15" s="149"/>
    </row>
    <row r="16" spans="1:16" ht="30" customHeight="1" thickTop="1" x14ac:dyDescent="0.15">
      <c r="A16" s="134"/>
      <c r="B16" s="210"/>
      <c r="C16" s="211"/>
      <c r="D16" s="154"/>
      <c r="E16" s="340" t="s">
        <v>168</v>
      </c>
      <c r="F16" s="341" t="s">
        <v>139</v>
      </c>
      <c r="G16" s="326" t="s">
        <v>169</v>
      </c>
      <c r="H16" s="440"/>
      <c r="I16" s="795"/>
      <c r="J16" s="722">
        <f>J94</f>
        <v>0</v>
      </c>
      <c r="K16" s="810"/>
      <c r="L16" s="723">
        <f>L94</f>
        <v>0</v>
      </c>
      <c r="M16" s="821"/>
      <c r="N16" s="461">
        <f>N94</f>
        <v>0</v>
      </c>
      <c r="O16" s="311"/>
      <c r="P16" s="149"/>
    </row>
    <row r="17" spans="1:30" ht="18.75" customHeight="1" thickBot="1" x14ac:dyDescent="0.2">
      <c r="A17" s="134"/>
      <c r="B17" s="212"/>
      <c r="C17" s="369"/>
      <c r="D17" s="370"/>
      <c r="E17" s="357"/>
      <c r="F17" s="358"/>
      <c r="G17" s="327"/>
      <c r="H17" s="724"/>
      <c r="I17" s="796"/>
      <c r="J17" s="725"/>
      <c r="K17" s="811"/>
      <c r="L17" s="726"/>
      <c r="M17" s="822"/>
      <c r="N17" s="727"/>
      <c r="O17" s="312"/>
      <c r="P17" s="149"/>
    </row>
    <row r="18" spans="1:30" ht="18.75" customHeight="1" thickTop="1" x14ac:dyDescent="0.15">
      <c r="A18" s="134"/>
      <c r="B18" s="371"/>
      <c r="C18" s="372"/>
      <c r="D18" s="373"/>
      <c r="E18" s="340" t="s">
        <v>422</v>
      </c>
      <c r="F18" s="437"/>
      <c r="G18" s="326"/>
      <c r="H18" s="440"/>
      <c r="I18" s="797"/>
      <c r="J18" s="441"/>
      <c r="K18" s="812"/>
      <c r="L18" s="442"/>
      <c r="M18" s="821"/>
      <c r="N18" s="444"/>
      <c r="O18" s="311"/>
      <c r="P18" s="149"/>
    </row>
    <row r="19" spans="1:30" ht="18.75" customHeight="1" x14ac:dyDescent="0.15">
      <c r="A19" s="134"/>
      <c r="B19" s="384" t="str">
        <f>IF(B97="","",B97)</f>
        <v/>
      </c>
      <c r="C19" s="385" t="str">
        <f>IF(C97="","",C97)</f>
        <v/>
      </c>
      <c r="D19" s="376"/>
      <c r="E19" s="438" t="str">
        <f>IF(E97="","",E97)</f>
        <v/>
      </c>
      <c r="F19" s="439"/>
      <c r="G19" s="328" t="s">
        <v>169</v>
      </c>
      <c r="H19" s="728"/>
      <c r="I19" s="798"/>
      <c r="J19" s="729">
        <f>J138</f>
        <v>0</v>
      </c>
      <c r="K19" s="813"/>
      <c r="L19" s="730">
        <f>L138</f>
        <v>0</v>
      </c>
      <c r="M19" s="789"/>
      <c r="N19" s="449">
        <f>N138</f>
        <v>0</v>
      </c>
      <c r="O19" s="313"/>
      <c r="P19" s="155"/>
    </row>
    <row r="20" spans="1:30" ht="18.75" customHeight="1" x14ac:dyDescent="0.15">
      <c r="A20" s="134"/>
      <c r="B20" s="374" t="str">
        <f>IF(B141="","",B141)</f>
        <v/>
      </c>
      <c r="C20" s="375" t="str">
        <f>IF(C141="","",C141)</f>
        <v/>
      </c>
      <c r="D20" s="376"/>
      <c r="E20" s="438" t="str">
        <f>IF(E141="","",E141)</f>
        <v/>
      </c>
      <c r="F20" s="439"/>
      <c r="G20" s="328" t="s">
        <v>169</v>
      </c>
      <c r="H20" s="728"/>
      <c r="I20" s="798"/>
      <c r="J20" s="729">
        <f>J182</f>
        <v>0</v>
      </c>
      <c r="K20" s="813"/>
      <c r="L20" s="730">
        <f>L182</f>
        <v>0</v>
      </c>
      <c r="M20" s="789"/>
      <c r="N20" s="449">
        <f>N182</f>
        <v>0</v>
      </c>
      <c r="O20" s="313"/>
      <c r="P20" s="156"/>
      <c r="Q20" s="157"/>
      <c r="R20" s="157"/>
      <c r="S20" s="157"/>
      <c r="T20" s="157"/>
      <c r="U20" s="157"/>
      <c r="V20" s="157"/>
      <c r="W20" s="157"/>
      <c r="X20" s="157"/>
      <c r="Y20" s="157"/>
      <c r="Z20" s="157"/>
      <c r="AA20" s="157"/>
      <c r="AB20" s="157"/>
      <c r="AC20" s="157"/>
      <c r="AD20" s="157"/>
    </row>
    <row r="21" spans="1:30" ht="18.75" customHeight="1" x14ac:dyDescent="0.15">
      <c r="A21" s="134"/>
      <c r="B21" s="374" t="str">
        <f>IF(B185="","",B185)</f>
        <v/>
      </c>
      <c r="C21" s="375" t="str">
        <f>IF(C185="","",C185)</f>
        <v/>
      </c>
      <c r="D21" s="376"/>
      <c r="E21" s="438" t="str">
        <f>IF(E185="","",E185)</f>
        <v/>
      </c>
      <c r="F21" s="439"/>
      <c r="G21" s="328" t="s">
        <v>169</v>
      </c>
      <c r="H21" s="728"/>
      <c r="I21" s="798"/>
      <c r="J21" s="729">
        <f>J216</f>
        <v>0</v>
      </c>
      <c r="K21" s="813"/>
      <c r="L21" s="730">
        <f>L216</f>
        <v>0</v>
      </c>
      <c r="M21" s="789"/>
      <c r="N21" s="449">
        <f>N216</f>
        <v>0</v>
      </c>
      <c r="O21" s="313"/>
      <c r="P21" s="156"/>
      <c r="Q21" s="157"/>
      <c r="R21" s="157"/>
      <c r="S21" s="157"/>
      <c r="T21" s="157"/>
      <c r="U21" s="157"/>
      <c r="V21" s="157"/>
      <c r="W21" s="157"/>
      <c r="X21" s="157"/>
      <c r="Y21" s="157"/>
      <c r="Z21" s="157"/>
      <c r="AA21" s="157"/>
      <c r="AB21" s="157"/>
      <c r="AC21" s="157"/>
      <c r="AD21" s="157"/>
    </row>
    <row r="22" spans="1:30" ht="18.75" customHeight="1" x14ac:dyDescent="0.15">
      <c r="A22" s="134"/>
      <c r="B22" s="374" t="str">
        <f>IF(B219="","",B219)</f>
        <v/>
      </c>
      <c r="C22" s="375" t="str">
        <f>IF(C219="","",C219)</f>
        <v/>
      </c>
      <c r="D22" s="376"/>
      <c r="E22" s="438" t="str">
        <f>IF(E219="","",E219)</f>
        <v/>
      </c>
      <c r="F22" s="439"/>
      <c r="G22" s="328" t="s">
        <v>169</v>
      </c>
      <c r="H22" s="728"/>
      <c r="I22" s="798"/>
      <c r="J22" s="729">
        <f>J250</f>
        <v>0</v>
      </c>
      <c r="K22" s="813"/>
      <c r="L22" s="730">
        <f>L250</f>
        <v>0</v>
      </c>
      <c r="M22" s="789"/>
      <c r="N22" s="449">
        <f>N250</f>
        <v>0</v>
      </c>
      <c r="O22" s="313"/>
      <c r="P22" s="155"/>
    </row>
    <row r="23" spans="1:30" ht="18.75" customHeight="1" x14ac:dyDescent="0.15">
      <c r="A23" s="134"/>
      <c r="B23" s="374" t="str">
        <f>IF(B253="","",B253)</f>
        <v/>
      </c>
      <c r="C23" s="375" t="str">
        <f>IF(C253="","",C253)</f>
        <v/>
      </c>
      <c r="D23" s="376"/>
      <c r="E23" s="438" t="str">
        <f>IF(E253="","",E253)</f>
        <v/>
      </c>
      <c r="F23" s="439"/>
      <c r="G23" s="328" t="s">
        <v>169</v>
      </c>
      <c r="H23" s="728"/>
      <c r="I23" s="798"/>
      <c r="J23" s="729">
        <f>J284</f>
        <v>0</v>
      </c>
      <c r="K23" s="813"/>
      <c r="L23" s="730">
        <f>L284</f>
        <v>0</v>
      </c>
      <c r="M23" s="789"/>
      <c r="N23" s="449">
        <f>N284</f>
        <v>0</v>
      </c>
      <c r="O23" s="313"/>
      <c r="P23" s="155"/>
    </row>
    <row r="24" spans="1:30" ht="18.75" customHeight="1" x14ac:dyDescent="0.15">
      <c r="A24" s="134"/>
      <c r="B24" s="374" t="str">
        <f>IF(B287="","",B287)</f>
        <v/>
      </c>
      <c r="C24" s="375" t="str">
        <f>IF(C287="","",C287)</f>
        <v/>
      </c>
      <c r="D24" s="376"/>
      <c r="E24" s="438" t="str">
        <f>IF(E287="","",E287)</f>
        <v/>
      </c>
      <c r="F24" s="439"/>
      <c r="G24" s="328" t="s">
        <v>169</v>
      </c>
      <c r="H24" s="728"/>
      <c r="I24" s="798"/>
      <c r="J24" s="729">
        <f>J319</f>
        <v>0</v>
      </c>
      <c r="K24" s="813"/>
      <c r="L24" s="730">
        <f>L319</f>
        <v>0</v>
      </c>
      <c r="M24" s="789"/>
      <c r="N24" s="449">
        <f>N319</f>
        <v>0</v>
      </c>
      <c r="O24" s="313"/>
      <c r="P24" s="155"/>
    </row>
    <row r="25" spans="1:30" ht="18.75" customHeight="1" x14ac:dyDescent="0.15">
      <c r="A25" s="134"/>
      <c r="B25" s="374" t="str">
        <f>IF(B322="","",B322)</f>
        <v/>
      </c>
      <c r="C25" s="375" t="str">
        <f>IF(C322="","",C322)</f>
        <v/>
      </c>
      <c r="D25" s="376"/>
      <c r="E25" s="438" t="str">
        <f>IF(E322="","",E322)</f>
        <v/>
      </c>
      <c r="F25" s="439"/>
      <c r="G25" s="328" t="s">
        <v>169</v>
      </c>
      <c r="H25" s="728"/>
      <c r="I25" s="798"/>
      <c r="J25" s="729">
        <f>J354</f>
        <v>0</v>
      </c>
      <c r="K25" s="813"/>
      <c r="L25" s="730">
        <f>L354</f>
        <v>0</v>
      </c>
      <c r="M25" s="789"/>
      <c r="N25" s="449">
        <f>N354</f>
        <v>0</v>
      </c>
      <c r="O25" s="313"/>
      <c r="P25" s="155"/>
    </row>
    <row r="26" spans="1:30" ht="18.75" customHeight="1" x14ac:dyDescent="0.15">
      <c r="A26" s="134"/>
      <c r="B26" s="374" t="str">
        <f>IF(B357="","",B357)</f>
        <v/>
      </c>
      <c r="C26" s="375" t="str">
        <f>IF(C357="","",C357)</f>
        <v/>
      </c>
      <c r="D26" s="376"/>
      <c r="E26" s="438" t="str">
        <f>IF(E357="","",E357)</f>
        <v/>
      </c>
      <c r="F26" s="439"/>
      <c r="G26" s="328" t="s">
        <v>169</v>
      </c>
      <c r="H26" s="728"/>
      <c r="I26" s="798"/>
      <c r="J26" s="729">
        <f>J389</f>
        <v>0</v>
      </c>
      <c r="K26" s="813"/>
      <c r="L26" s="730">
        <f>L389</f>
        <v>0</v>
      </c>
      <c r="M26" s="789"/>
      <c r="N26" s="449">
        <f>N389</f>
        <v>0</v>
      </c>
      <c r="O26" s="313"/>
      <c r="P26" s="155"/>
    </row>
    <row r="27" spans="1:30" ht="18.75" customHeight="1" x14ac:dyDescent="0.15">
      <c r="A27" s="134"/>
      <c r="B27" s="374" t="str">
        <f>IF(B392="","",B392)</f>
        <v/>
      </c>
      <c r="C27" s="375" t="str">
        <f>IF(C392="","",C392)</f>
        <v/>
      </c>
      <c r="D27" s="376"/>
      <c r="E27" s="438" t="str">
        <f>IF(E392="","",E392)</f>
        <v/>
      </c>
      <c r="F27" s="439"/>
      <c r="G27" s="328" t="s">
        <v>169</v>
      </c>
      <c r="H27" s="728"/>
      <c r="I27" s="798"/>
      <c r="J27" s="729">
        <f>J424</f>
        <v>0</v>
      </c>
      <c r="K27" s="813"/>
      <c r="L27" s="730">
        <f>L424</f>
        <v>0</v>
      </c>
      <c r="M27" s="789"/>
      <c r="N27" s="449">
        <f>N424</f>
        <v>0</v>
      </c>
      <c r="O27" s="313"/>
      <c r="P27" s="155"/>
    </row>
    <row r="28" spans="1:30" ht="18.75" customHeight="1" x14ac:dyDescent="0.15">
      <c r="A28" s="134"/>
      <c r="B28" s="374" t="str">
        <f>IF(B427="","",B427)</f>
        <v/>
      </c>
      <c r="C28" s="375" t="str">
        <f>IF(C427="","",C427)</f>
        <v/>
      </c>
      <c r="D28" s="376"/>
      <c r="E28" s="438" t="str">
        <f>IF(E427="","",E427)</f>
        <v/>
      </c>
      <c r="F28" s="439"/>
      <c r="G28" s="328" t="s">
        <v>169</v>
      </c>
      <c r="H28" s="728"/>
      <c r="I28" s="798"/>
      <c r="J28" s="729">
        <f>J459</f>
        <v>0</v>
      </c>
      <c r="K28" s="813"/>
      <c r="L28" s="730">
        <f>L459</f>
        <v>0</v>
      </c>
      <c r="M28" s="789"/>
      <c r="N28" s="449">
        <f>N459</f>
        <v>0</v>
      </c>
      <c r="O28" s="313"/>
      <c r="P28" s="155"/>
    </row>
    <row r="29" spans="1:30" ht="18.75" customHeight="1" x14ac:dyDescent="0.15">
      <c r="A29" s="134"/>
      <c r="B29" s="374" t="str">
        <f>IF(B462="","",B462)</f>
        <v/>
      </c>
      <c r="C29" s="375" t="str">
        <f>IF(C462="","",C462)</f>
        <v/>
      </c>
      <c r="D29" s="376"/>
      <c r="E29" s="438" t="str">
        <f>IF(E462="","",E462)</f>
        <v/>
      </c>
      <c r="F29" s="439"/>
      <c r="G29" s="328" t="s">
        <v>169</v>
      </c>
      <c r="H29" s="445"/>
      <c r="I29" s="798"/>
      <c r="J29" s="446">
        <f>J494</f>
        <v>0</v>
      </c>
      <c r="K29" s="788"/>
      <c r="L29" s="447">
        <f>L494</f>
        <v>0</v>
      </c>
      <c r="M29" s="789"/>
      <c r="N29" s="449">
        <f>N494</f>
        <v>0</v>
      </c>
      <c r="O29" s="313"/>
      <c r="P29" s="155"/>
    </row>
    <row r="30" spans="1:30" ht="18.75" customHeight="1" x14ac:dyDescent="0.15">
      <c r="A30" s="134"/>
      <c r="B30" s="374" t="str">
        <f>IF(B497="","",B497)</f>
        <v/>
      </c>
      <c r="C30" s="375" t="str">
        <f>IF(C497="","",C497)</f>
        <v/>
      </c>
      <c r="D30" s="376"/>
      <c r="E30" s="438" t="str">
        <f>IF(E497="","",E497)</f>
        <v/>
      </c>
      <c r="F30" s="439"/>
      <c r="G30" s="328" t="s">
        <v>169</v>
      </c>
      <c r="H30" s="445"/>
      <c r="I30" s="798"/>
      <c r="J30" s="446">
        <f>J529</f>
        <v>0</v>
      </c>
      <c r="K30" s="788"/>
      <c r="L30" s="447">
        <f>L529</f>
        <v>0</v>
      </c>
      <c r="M30" s="789"/>
      <c r="N30" s="449">
        <f>N529</f>
        <v>0</v>
      </c>
      <c r="O30" s="313"/>
      <c r="P30" s="155"/>
    </row>
    <row r="31" spans="1:30" ht="18.75" customHeight="1" x14ac:dyDescent="0.15">
      <c r="A31" s="134"/>
      <c r="B31" s="374" t="str">
        <f>IF(B532="","",B532)</f>
        <v/>
      </c>
      <c r="C31" s="375" t="str">
        <f>IF(C532="","",C532)</f>
        <v/>
      </c>
      <c r="D31" s="376"/>
      <c r="E31" s="438" t="str">
        <f>IF(E532="","",E532)</f>
        <v/>
      </c>
      <c r="F31" s="439"/>
      <c r="G31" s="328" t="s">
        <v>169</v>
      </c>
      <c r="H31" s="445"/>
      <c r="I31" s="798"/>
      <c r="J31" s="446">
        <f>J564</f>
        <v>0</v>
      </c>
      <c r="K31" s="788"/>
      <c r="L31" s="447">
        <f>L564</f>
        <v>0</v>
      </c>
      <c r="M31" s="789"/>
      <c r="N31" s="449">
        <f>N564</f>
        <v>0</v>
      </c>
      <c r="O31" s="313"/>
      <c r="P31" s="155"/>
    </row>
    <row r="32" spans="1:30" ht="18.75" customHeight="1" x14ac:dyDescent="0.15">
      <c r="A32" s="134"/>
      <c r="B32" s="374" t="str">
        <f>IF(B567="","",B567)</f>
        <v/>
      </c>
      <c r="C32" s="375" t="str">
        <f>IF(C567="","",C567)</f>
        <v/>
      </c>
      <c r="D32" s="376"/>
      <c r="E32" s="438" t="str">
        <f>IF(E567="","",E567)</f>
        <v/>
      </c>
      <c r="F32" s="439"/>
      <c r="G32" s="328" t="s">
        <v>169</v>
      </c>
      <c r="H32" s="445"/>
      <c r="I32" s="798"/>
      <c r="J32" s="446">
        <f>J599</f>
        <v>0</v>
      </c>
      <c r="K32" s="788"/>
      <c r="L32" s="447">
        <f>L599</f>
        <v>0</v>
      </c>
      <c r="M32" s="789"/>
      <c r="N32" s="449">
        <f>N599</f>
        <v>0</v>
      </c>
      <c r="O32" s="313"/>
      <c r="P32" s="155"/>
    </row>
    <row r="33" spans="1:16" ht="18.75" customHeight="1" x14ac:dyDescent="0.15">
      <c r="A33" s="134"/>
      <c r="B33" s="374" t="str">
        <f>IF(B602="","",B602)</f>
        <v/>
      </c>
      <c r="C33" s="375" t="str">
        <f>IF(C602="","",C602)</f>
        <v/>
      </c>
      <c r="D33" s="376"/>
      <c r="E33" s="438" t="str">
        <f>IF(E602="","",E602)</f>
        <v/>
      </c>
      <c r="F33" s="439"/>
      <c r="G33" s="328" t="s">
        <v>169</v>
      </c>
      <c r="H33" s="445"/>
      <c r="I33" s="798"/>
      <c r="J33" s="446">
        <f>J634</f>
        <v>0</v>
      </c>
      <c r="K33" s="788"/>
      <c r="L33" s="447">
        <f>L634</f>
        <v>0</v>
      </c>
      <c r="M33" s="789"/>
      <c r="N33" s="449">
        <f>N634</f>
        <v>0</v>
      </c>
      <c r="O33" s="313"/>
      <c r="P33" s="155"/>
    </row>
    <row r="34" spans="1:16" ht="18.75" customHeight="1" x14ac:dyDescent="0.15">
      <c r="A34" s="134"/>
      <c r="B34" s="374"/>
      <c r="C34" s="375"/>
      <c r="D34" s="376"/>
      <c r="E34" s="438"/>
      <c r="F34" s="439"/>
      <c r="G34" s="328"/>
      <c r="H34" s="445"/>
      <c r="I34" s="798"/>
      <c r="J34" s="446" t="s">
        <v>848</v>
      </c>
      <c r="K34" s="788"/>
      <c r="L34" s="447" t="s">
        <v>848</v>
      </c>
      <c r="M34" s="789"/>
      <c r="N34" s="449" t="s">
        <v>849</v>
      </c>
      <c r="O34" s="313"/>
      <c r="P34" s="155"/>
    </row>
    <row r="35" spans="1:16" ht="18.75" customHeight="1" x14ac:dyDescent="0.15">
      <c r="A35" s="134"/>
      <c r="B35" s="374"/>
      <c r="C35" s="375"/>
      <c r="D35" s="376"/>
      <c r="E35" s="438"/>
      <c r="F35" s="439"/>
      <c r="G35" s="328"/>
      <c r="H35" s="445"/>
      <c r="I35" s="798"/>
      <c r="J35" s="446" t="s">
        <v>848</v>
      </c>
      <c r="K35" s="788"/>
      <c r="L35" s="447" t="s">
        <v>848</v>
      </c>
      <c r="M35" s="789"/>
      <c r="N35" s="449" t="s">
        <v>849</v>
      </c>
      <c r="O35" s="313"/>
      <c r="P35" s="155"/>
    </row>
    <row r="36" spans="1:16" ht="18.75" customHeight="1" x14ac:dyDescent="0.15">
      <c r="A36" s="134"/>
      <c r="B36" s="374"/>
      <c r="C36" s="375"/>
      <c r="D36" s="376"/>
      <c r="E36" s="351" t="s">
        <v>415</v>
      </c>
      <c r="F36" s="352" t="s">
        <v>172</v>
      </c>
      <c r="G36" s="328"/>
      <c r="H36" s="728"/>
      <c r="I36" s="799"/>
      <c r="J36" s="731">
        <f>SUMIF(B19:B35,LEFT(E36,3),J19:J35)</f>
        <v>0</v>
      </c>
      <c r="K36" s="814"/>
      <c r="L36" s="732">
        <f>SUMIF(B19:B35,LEFT(E36,3),L19:L35)</f>
        <v>0</v>
      </c>
      <c r="M36" s="823"/>
      <c r="N36" s="453">
        <f>SUMIF(B19:B35,LEFT(E36,3),N19:N35)</f>
        <v>0</v>
      </c>
      <c r="O36" s="313"/>
      <c r="P36" s="155"/>
    </row>
    <row r="37" spans="1:16" ht="18.75" customHeight="1" x14ac:dyDescent="0.15">
      <c r="A37" s="134"/>
      <c r="B37" s="374"/>
      <c r="C37" s="375"/>
      <c r="D37" s="376"/>
      <c r="E37" s="353" t="s">
        <v>416</v>
      </c>
      <c r="F37" s="354" t="s">
        <v>172</v>
      </c>
      <c r="G37" s="328"/>
      <c r="H37" s="728"/>
      <c r="I37" s="799"/>
      <c r="J37" s="731">
        <f>SUMIF(B19:B35,LEFT(E37,3),J19:J35)</f>
        <v>0</v>
      </c>
      <c r="K37" s="814"/>
      <c r="L37" s="732">
        <f>SUMIF(B19:B35,LEFT(E37,3),L19:L35)</f>
        <v>0</v>
      </c>
      <c r="M37" s="823"/>
      <c r="N37" s="453">
        <f>SUMIF(B19:B35,LEFT(E37,3),N19:N35)</f>
        <v>0</v>
      </c>
      <c r="O37" s="313"/>
      <c r="P37" s="158"/>
    </row>
    <row r="38" spans="1:16" ht="18.75" customHeight="1" thickBot="1" x14ac:dyDescent="0.2">
      <c r="A38" s="134"/>
      <c r="B38" s="374"/>
      <c r="C38" s="377"/>
      <c r="D38" s="378"/>
      <c r="E38" s="359"/>
      <c r="F38" s="360"/>
      <c r="G38" s="327"/>
      <c r="H38" s="454"/>
      <c r="I38" s="800"/>
      <c r="J38" s="455"/>
      <c r="K38" s="815"/>
      <c r="L38" s="456"/>
      <c r="M38" s="824"/>
      <c r="N38" s="458"/>
      <c r="O38" s="312"/>
      <c r="P38" s="158"/>
    </row>
    <row r="39" spans="1:16" ht="30" customHeight="1" thickTop="1" x14ac:dyDescent="0.15">
      <c r="A39" s="134"/>
      <c r="B39" s="210" t="s">
        <v>170</v>
      </c>
      <c r="C39" s="211"/>
      <c r="D39" s="154"/>
      <c r="E39" s="361" t="s">
        <v>420</v>
      </c>
      <c r="F39" s="341" t="s">
        <v>139</v>
      </c>
      <c r="G39" s="329"/>
      <c r="H39" s="733"/>
      <c r="I39" s="801"/>
      <c r="J39" s="734">
        <f>SUM(J36:J37)</f>
        <v>0</v>
      </c>
      <c r="K39" s="816"/>
      <c r="L39" s="735">
        <f>SUM(L36:L37)</f>
        <v>0</v>
      </c>
      <c r="M39" s="825"/>
      <c r="N39" s="736">
        <f>SUM(N36:N37)</f>
        <v>0</v>
      </c>
      <c r="O39" s="311"/>
      <c r="P39" s="158"/>
    </row>
    <row r="40" spans="1:16" ht="18.75" customHeight="1" thickBot="1" x14ac:dyDescent="0.2">
      <c r="A40" s="134"/>
      <c r="B40" s="213" t="s">
        <v>170</v>
      </c>
      <c r="C40" s="214"/>
      <c r="D40" s="208"/>
      <c r="E40" s="357"/>
      <c r="F40" s="358"/>
      <c r="G40" s="330"/>
      <c r="H40" s="737"/>
      <c r="I40" s="802"/>
      <c r="J40" s="725"/>
      <c r="K40" s="817"/>
      <c r="L40" s="726"/>
      <c r="M40" s="826"/>
      <c r="N40" s="727"/>
      <c r="O40" s="312"/>
      <c r="P40" s="158"/>
    </row>
    <row r="41" spans="1:16" ht="18.75" customHeight="1" thickTop="1" x14ac:dyDescent="0.15">
      <c r="A41" s="134"/>
      <c r="B41" s="210" t="s">
        <v>170</v>
      </c>
      <c r="C41" s="211"/>
      <c r="D41" s="154"/>
      <c r="E41" s="340" t="s">
        <v>173</v>
      </c>
      <c r="F41" s="437"/>
      <c r="G41" s="326"/>
      <c r="H41" s="462"/>
      <c r="I41" s="795"/>
      <c r="J41" s="459"/>
      <c r="K41" s="810"/>
      <c r="L41" s="460"/>
      <c r="M41" s="827"/>
      <c r="N41" s="461"/>
      <c r="O41" s="311"/>
      <c r="P41" s="158"/>
    </row>
    <row r="42" spans="1:16" ht="18.75" customHeight="1" x14ac:dyDescent="0.15">
      <c r="A42" s="134"/>
      <c r="B42" s="384" t="str">
        <f>IF(B97="","",B97)</f>
        <v/>
      </c>
      <c r="C42" s="385" t="str">
        <f>IF(C97="","",C97)</f>
        <v/>
      </c>
      <c r="D42" s="376"/>
      <c r="E42" s="438" t="str">
        <f>IF(E97="","",E97)</f>
        <v/>
      </c>
      <c r="F42" s="439"/>
      <c r="G42" s="328" t="s">
        <v>169</v>
      </c>
      <c r="H42" s="738"/>
      <c r="I42" s="798"/>
      <c r="J42" s="446">
        <f>J139</f>
        <v>0</v>
      </c>
      <c r="K42" s="813"/>
      <c r="L42" s="447">
        <f>L139</f>
        <v>0</v>
      </c>
      <c r="M42" s="789"/>
      <c r="N42" s="449">
        <f>N139</f>
        <v>0</v>
      </c>
      <c r="O42" s="313"/>
      <c r="P42" s="158"/>
    </row>
    <row r="43" spans="1:16" ht="18.75" customHeight="1" x14ac:dyDescent="0.15">
      <c r="A43" s="134"/>
      <c r="B43" s="374" t="str">
        <f>IF(B141="","",B141)</f>
        <v/>
      </c>
      <c r="C43" s="375" t="str">
        <f>IF(C141="","",C141)</f>
        <v/>
      </c>
      <c r="D43" s="376"/>
      <c r="E43" s="438" t="str">
        <f>IF(E141="","",E141)</f>
        <v/>
      </c>
      <c r="F43" s="439"/>
      <c r="G43" s="328" t="s">
        <v>169</v>
      </c>
      <c r="H43" s="738"/>
      <c r="I43" s="798"/>
      <c r="J43" s="446">
        <f>J183</f>
        <v>0</v>
      </c>
      <c r="K43" s="813"/>
      <c r="L43" s="447">
        <f>L183</f>
        <v>0</v>
      </c>
      <c r="M43" s="789"/>
      <c r="N43" s="449">
        <f>N183</f>
        <v>0</v>
      </c>
      <c r="O43" s="313"/>
      <c r="P43" s="158"/>
    </row>
    <row r="44" spans="1:16" ht="18.75" customHeight="1" x14ac:dyDescent="0.15">
      <c r="A44" s="134"/>
      <c r="B44" s="374" t="str">
        <f>IF(B185="","",B185)</f>
        <v/>
      </c>
      <c r="C44" s="375" t="str">
        <f>IF(C185="","",C185)</f>
        <v/>
      </c>
      <c r="D44" s="376"/>
      <c r="E44" s="438" t="str">
        <f>IF(E185="","",E185)</f>
        <v/>
      </c>
      <c r="F44" s="439"/>
      <c r="G44" s="328" t="s">
        <v>169</v>
      </c>
      <c r="H44" s="738"/>
      <c r="I44" s="798"/>
      <c r="J44" s="446">
        <f>J217</f>
        <v>0</v>
      </c>
      <c r="K44" s="813"/>
      <c r="L44" s="447">
        <f>L217</f>
        <v>0</v>
      </c>
      <c r="M44" s="789"/>
      <c r="N44" s="449">
        <f>N217</f>
        <v>0</v>
      </c>
      <c r="O44" s="313"/>
      <c r="P44" s="158"/>
    </row>
    <row r="45" spans="1:16" ht="18.75" customHeight="1" x14ac:dyDescent="0.15">
      <c r="A45" s="134"/>
      <c r="B45" s="374" t="str">
        <f>IF(B219="","",B219)</f>
        <v/>
      </c>
      <c r="C45" s="375" t="str">
        <f>IF(C219="","",C219)</f>
        <v/>
      </c>
      <c r="D45" s="376"/>
      <c r="E45" s="438" t="str">
        <f>IF(E219="","",E219)</f>
        <v/>
      </c>
      <c r="F45" s="439"/>
      <c r="G45" s="328" t="s">
        <v>169</v>
      </c>
      <c r="H45" s="738"/>
      <c r="I45" s="798"/>
      <c r="J45" s="446">
        <f>J251</f>
        <v>0</v>
      </c>
      <c r="K45" s="813"/>
      <c r="L45" s="447">
        <f>L251</f>
        <v>0</v>
      </c>
      <c r="M45" s="789"/>
      <c r="N45" s="449">
        <f>N251</f>
        <v>0</v>
      </c>
      <c r="O45" s="313"/>
      <c r="P45" s="158"/>
    </row>
    <row r="46" spans="1:16" ht="18.75" customHeight="1" x14ac:dyDescent="0.15">
      <c r="A46" s="134"/>
      <c r="B46" s="374" t="str">
        <f>IF(B253="","",B253)</f>
        <v/>
      </c>
      <c r="C46" s="375" t="str">
        <f>IF(C253="","",C253)</f>
        <v/>
      </c>
      <c r="D46" s="376"/>
      <c r="E46" s="438" t="str">
        <f>IF(E253="","",E253)</f>
        <v/>
      </c>
      <c r="F46" s="439"/>
      <c r="G46" s="328" t="s">
        <v>169</v>
      </c>
      <c r="H46" s="738"/>
      <c r="I46" s="798"/>
      <c r="J46" s="446">
        <f>J285</f>
        <v>0</v>
      </c>
      <c r="K46" s="813"/>
      <c r="L46" s="447">
        <f>L285</f>
        <v>0</v>
      </c>
      <c r="M46" s="789"/>
      <c r="N46" s="449">
        <f>N285</f>
        <v>0</v>
      </c>
      <c r="O46" s="313"/>
      <c r="P46" s="158"/>
    </row>
    <row r="47" spans="1:16" ht="18.75" customHeight="1" x14ac:dyDescent="0.15">
      <c r="A47" s="134"/>
      <c r="B47" s="374" t="str">
        <f>IF(B287="","",B287)</f>
        <v/>
      </c>
      <c r="C47" s="375" t="str">
        <f>IF(C287="","",C287)</f>
        <v/>
      </c>
      <c r="D47" s="376"/>
      <c r="E47" s="438" t="str">
        <f>IF(E287="","",E287)</f>
        <v/>
      </c>
      <c r="F47" s="439"/>
      <c r="G47" s="328" t="s">
        <v>169</v>
      </c>
      <c r="H47" s="738"/>
      <c r="I47" s="798"/>
      <c r="J47" s="446">
        <f>J320</f>
        <v>0</v>
      </c>
      <c r="K47" s="813"/>
      <c r="L47" s="447">
        <f>L320</f>
        <v>0</v>
      </c>
      <c r="M47" s="789"/>
      <c r="N47" s="449">
        <f>N320</f>
        <v>0</v>
      </c>
      <c r="O47" s="313"/>
      <c r="P47" s="158"/>
    </row>
    <row r="48" spans="1:16" ht="18.75" customHeight="1" x14ac:dyDescent="0.15">
      <c r="A48" s="134"/>
      <c r="B48" s="374" t="str">
        <f>IF(B322="","",B322)</f>
        <v/>
      </c>
      <c r="C48" s="375" t="str">
        <f>IF(C322="","",C322)</f>
        <v/>
      </c>
      <c r="D48" s="376"/>
      <c r="E48" s="438" t="str">
        <f>IF(E322="","",E322)</f>
        <v/>
      </c>
      <c r="F48" s="439"/>
      <c r="G48" s="328" t="s">
        <v>169</v>
      </c>
      <c r="H48" s="738"/>
      <c r="I48" s="798"/>
      <c r="J48" s="446">
        <f>J355</f>
        <v>0</v>
      </c>
      <c r="K48" s="813"/>
      <c r="L48" s="447">
        <f>L355</f>
        <v>0</v>
      </c>
      <c r="M48" s="789"/>
      <c r="N48" s="449">
        <f>N355</f>
        <v>0</v>
      </c>
      <c r="O48" s="313"/>
      <c r="P48" s="158"/>
    </row>
    <row r="49" spans="1:16" ht="18.75" customHeight="1" x14ac:dyDescent="0.15">
      <c r="A49" s="134"/>
      <c r="B49" s="374" t="str">
        <f>IF(B357="","",B357)</f>
        <v/>
      </c>
      <c r="C49" s="375" t="str">
        <f>IF(C357="","",C357)</f>
        <v/>
      </c>
      <c r="D49" s="376"/>
      <c r="E49" s="438" t="str">
        <f>IF(E357="","",E357)</f>
        <v/>
      </c>
      <c r="F49" s="439"/>
      <c r="G49" s="328" t="s">
        <v>169</v>
      </c>
      <c r="H49" s="738"/>
      <c r="I49" s="798"/>
      <c r="J49" s="446">
        <f>J390</f>
        <v>0</v>
      </c>
      <c r="K49" s="813"/>
      <c r="L49" s="447">
        <f>L390</f>
        <v>0</v>
      </c>
      <c r="M49" s="789"/>
      <c r="N49" s="449">
        <f>N390</f>
        <v>0</v>
      </c>
      <c r="O49" s="313"/>
      <c r="P49" s="158"/>
    </row>
    <row r="50" spans="1:16" ht="18.75" customHeight="1" x14ac:dyDescent="0.15">
      <c r="A50" s="134"/>
      <c r="B50" s="374" t="str">
        <f>IF(B392="","",B392)</f>
        <v/>
      </c>
      <c r="C50" s="375" t="str">
        <f>IF(C392="","",C392)</f>
        <v/>
      </c>
      <c r="D50" s="376"/>
      <c r="E50" s="438" t="str">
        <f>IF(E392="","",E392)</f>
        <v/>
      </c>
      <c r="F50" s="439"/>
      <c r="G50" s="328" t="s">
        <v>169</v>
      </c>
      <c r="H50" s="738"/>
      <c r="I50" s="798"/>
      <c r="J50" s="446">
        <f>J425</f>
        <v>0</v>
      </c>
      <c r="K50" s="813"/>
      <c r="L50" s="447">
        <f>L425</f>
        <v>0</v>
      </c>
      <c r="M50" s="789"/>
      <c r="N50" s="449">
        <f>N425</f>
        <v>0</v>
      </c>
      <c r="O50" s="313"/>
      <c r="P50" s="158"/>
    </row>
    <row r="51" spans="1:16" ht="18.75" customHeight="1" x14ac:dyDescent="0.15">
      <c r="A51" s="134"/>
      <c r="B51" s="374" t="str">
        <f>IF(B427="","",B427)</f>
        <v/>
      </c>
      <c r="C51" s="375" t="str">
        <f>IF(C427="","",C427)</f>
        <v/>
      </c>
      <c r="D51" s="376"/>
      <c r="E51" s="438" t="str">
        <f>IF(E427="","",E427)</f>
        <v/>
      </c>
      <c r="F51" s="439"/>
      <c r="G51" s="328" t="s">
        <v>169</v>
      </c>
      <c r="H51" s="738"/>
      <c r="I51" s="798"/>
      <c r="J51" s="446">
        <f>J460</f>
        <v>0</v>
      </c>
      <c r="K51" s="813"/>
      <c r="L51" s="447">
        <f>L460</f>
        <v>0</v>
      </c>
      <c r="M51" s="789"/>
      <c r="N51" s="449">
        <f>N460</f>
        <v>0</v>
      </c>
      <c r="O51" s="313"/>
      <c r="P51" s="158"/>
    </row>
    <row r="52" spans="1:16" ht="18.75" customHeight="1" x14ac:dyDescent="0.15">
      <c r="A52" s="134"/>
      <c r="B52" s="374" t="str">
        <f>IF(B462="","",B462)</f>
        <v/>
      </c>
      <c r="C52" s="375" t="str">
        <f>IF(C462="","",C462)</f>
        <v/>
      </c>
      <c r="D52" s="376"/>
      <c r="E52" s="438" t="str">
        <f>IF(E462="","",E462)</f>
        <v/>
      </c>
      <c r="F52" s="439"/>
      <c r="G52" s="328" t="s">
        <v>169</v>
      </c>
      <c r="H52" s="464"/>
      <c r="I52" s="798"/>
      <c r="J52" s="446">
        <f>J495</f>
        <v>0</v>
      </c>
      <c r="K52" s="788"/>
      <c r="L52" s="447">
        <f>L495</f>
        <v>0</v>
      </c>
      <c r="M52" s="789"/>
      <c r="N52" s="449">
        <f>N495</f>
        <v>0</v>
      </c>
      <c r="O52" s="313"/>
      <c r="P52" s="158"/>
    </row>
    <row r="53" spans="1:16" ht="18.75" customHeight="1" x14ac:dyDescent="0.15">
      <c r="A53" s="134"/>
      <c r="B53" s="374" t="str">
        <f>IF(B497="","",B497)</f>
        <v/>
      </c>
      <c r="C53" s="375" t="str">
        <f>IF(C497="","",C497)</f>
        <v/>
      </c>
      <c r="D53" s="376"/>
      <c r="E53" s="438" t="str">
        <f>IF(E497="","",E497)</f>
        <v/>
      </c>
      <c r="F53" s="439"/>
      <c r="G53" s="328" t="s">
        <v>169</v>
      </c>
      <c r="H53" s="464"/>
      <c r="I53" s="798"/>
      <c r="J53" s="446">
        <f>J530</f>
        <v>0</v>
      </c>
      <c r="K53" s="788"/>
      <c r="L53" s="447">
        <f>L530</f>
        <v>0</v>
      </c>
      <c r="M53" s="789"/>
      <c r="N53" s="449">
        <f>N530</f>
        <v>0</v>
      </c>
      <c r="O53" s="313"/>
      <c r="P53" s="158"/>
    </row>
    <row r="54" spans="1:16" ht="18.75" customHeight="1" x14ac:dyDescent="0.15">
      <c r="A54" s="134"/>
      <c r="B54" s="374" t="str">
        <f>IF(B532="","",B532)</f>
        <v/>
      </c>
      <c r="C54" s="375" t="str">
        <f>IF(C532="","",C532)</f>
        <v/>
      </c>
      <c r="D54" s="376"/>
      <c r="E54" s="438" t="str">
        <f>IF(E532="","",E532)</f>
        <v/>
      </c>
      <c r="F54" s="439"/>
      <c r="G54" s="328" t="s">
        <v>408</v>
      </c>
      <c r="H54" s="464"/>
      <c r="I54" s="798"/>
      <c r="J54" s="446">
        <f>J565</f>
        <v>0</v>
      </c>
      <c r="K54" s="788"/>
      <c r="L54" s="447">
        <f>L565</f>
        <v>0</v>
      </c>
      <c r="M54" s="789"/>
      <c r="N54" s="449">
        <f>N565</f>
        <v>0</v>
      </c>
      <c r="O54" s="313"/>
      <c r="P54" s="158"/>
    </row>
    <row r="55" spans="1:16" ht="18.75" customHeight="1" x14ac:dyDescent="0.15">
      <c r="A55" s="134"/>
      <c r="B55" s="374" t="str">
        <f>IF(B567="","",B567)</f>
        <v/>
      </c>
      <c r="C55" s="375" t="str">
        <f>IF(C567="","",C567)</f>
        <v/>
      </c>
      <c r="D55" s="376"/>
      <c r="E55" s="438" t="str">
        <f>IF(E567="","",E567)</f>
        <v/>
      </c>
      <c r="F55" s="439"/>
      <c r="G55" s="328" t="s">
        <v>169</v>
      </c>
      <c r="H55" s="445"/>
      <c r="I55" s="798"/>
      <c r="J55" s="446">
        <f>J600</f>
        <v>0</v>
      </c>
      <c r="K55" s="788"/>
      <c r="L55" s="447">
        <f>L600</f>
        <v>0</v>
      </c>
      <c r="M55" s="789"/>
      <c r="N55" s="449">
        <f>N600</f>
        <v>0</v>
      </c>
      <c r="O55" s="313"/>
      <c r="P55" s="155"/>
    </row>
    <row r="56" spans="1:16" ht="18.75" customHeight="1" x14ac:dyDescent="0.15">
      <c r="A56" s="134"/>
      <c r="B56" s="374" t="str">
        <f>IF(B602="","",B602)</f>
        <v/>
      </c>
      <c r="C56" s="375" t="str">
        <f>IF(C602="","",C602)</f>
        <v/>
      </c>
      <c r="D56" s="376"/>
      <c r="E56" s="438" t="str">
        <f>IF(E602="","",E602)</f>
        <v/>
      </c>
      <c r="F56" s="439"/>
      <c r="G56" s="328" t="s">
        <v>169</v>
      </c>
      <c r="H56" s="445"/>
      <c r="I56" s="798"/>
      <c r="J56" s="446">
        <f>J635</f>
        <v>0</v>
      </c>
      <c r="K56" s="788"/>
      <c r="L56" s="447">
        <f>L635</f>
        <v>0</v>
      </c>
      <c r="M56" s="789"/>
      <c r="N56" s="449">
        <f>N635</f>
        <v>0</v>
      </c>
      <c r="O56" s="313"/>
      <c r="P56" s="155"/>
    </row>
    <row r="57" spans="1:16" ht="18.75" customHeight="1" x14ac:dyDescent="0.15">
      <c r="A57" s="134"/>
      <c r="B57" s="159"/>
      <c r="C57" s="160"/>
      <c r="D57" s="204"/>
      <c r="E57" s="438"/>
      <c r="F57" s="439"/>
      <c r="G57" s="328"/>
      <c r="H57" s="464"/>
      <c r="I57" s="798"/>
      <c r="J57" s="446" t="s">
        <v>153</v>
      </c>
      <c r="K57" s="788"/>
      <c r="L57" s="447" t="s">
        <v>153</v>
      </c>
      <c r="M57" s="789"/>
      <c r="N57" s="449" t="s">
        <v>153</v>
      </c>
      <c r="O57" s="313"/>
      <c r="P57" s="158"/>
    </row>
    <row r="58" spans="1:16" ht="18.75" customHeight="1" x14ac:dyDescent="0.15">
      <c r="A58" s="134"/>
      <c r="B58" s="159"/>
      <c r="C58" s="160"/>
      <c r="D58" s="204"/>
      <c r="E58" s="438"/>
      <c r="F58" s="439"/>
      <c r="G58" s="328"/>
      <c r="H58" s="464"/>
      <c r="I58" s="798"/>
      <c r="J58" s="446" t="s">
        <v>153</v>
      </c>
      <c r="K58" s="788"/>
      <c r="L58" s="447" t="s">
        <v>153</v>
      </c>
      <c r="M58" s="789"/>
      <c r="N58" s="449" t="s">
        <v>153</v>
      </c>
      <c r="O58" s="313"/>
      <c r="P58" s="158"/>
    </row>
    <row r="59" spans="1:16" ht="18.75" customHeight="1" x14ac:dyDescent="0.15">
      <c r="A59" s="134"/>
      <c r="B59" s="168" t="s">
        <v>170</v>
      </c>
      <c r="C59" s="215"/>
      <c r="D59" s="204"/>
      <c r="E59" s="351" t="s">
        <v>306</v>
      </c>
      <c r="F59" s="352" t="s">
        <v>172</v>
      </c>
      <c r="G59" s="328"/>
      <c r="H59" s="728"/>
      <c r="I59" s="803"/>
      <c r="J59" s="731">
        <f>SUMIF(B42:B58,LEFT(E59,3),J42:J58)</f>
        <v>0</v>
      </c>
      <c r="K59" s="814"/>
      <c r="L59" s="732">
        <f>SUMIF(B42:B58,LEFT(E59,3),L42:L58)</f>
        <v>0</v>
      </c>
      <c r="M59" s="823"/>
      <c r="N59" s="453">
        <f>SUMIF(B42:B58,LEFT(E59,3),N42:N58)</f>
        <v>0</v>
      </c>
      <c r="O59" s="313"/>
      <c r="P59" s="158"/>
    </row>
    <row r="60" spans="1:16" ht="18.75" customHeight="1" x14ac:dyDescent="0.15">
      <c r="A60" s="134"/>
      <c r="B60" s="168" t="s">
        <v>170</v>
      </c>
      <c r="C60" s="215"/>
      <c r="D60" s="204"/>
      <c r="E60" s="353" t="s">
        <v>307</v>
      </c>
      <c r="F60" s="354" t="s">
        <v>172</v>
      </c>
      <c r="G60" s="328"/>
      <c r="H60" s="728"/>
      <c r="I60" s="803"/>
      <c r="J60" s="731">
        <f>SUMIF(B42:B58,LEFT(E60,3),J42:J58)</f>
        <v>0</v>
      </c>
      <c r="K60" s="814"/>
      <c r="L60" s="732">
        <f>SUMIF(B42:B58,LEFT(E60,3),L42:L58)</f>
        <v>0</v>
      </c>
      <c r="M60" s="823"/>
      <c r="N60" s="453">
        <f>SUMIF(B42:B58,LEFT(E60,3),N42:N58)</f>
        <v>0</v>
      </c>
      <c r="O60" s="313"/>
      <c r="P60" s="158"/>
    </row>
    <row r="61" spans="1:16" ht="18.75" customHeight="1" thickBot="1" x14ac:dyDescent="0.2">
      <c r="A61" s="134"/>
      <c r="B61" s="213" t="s">
        <v>170</v>
      </c>
      <c r="C61" s="214"/>
      <c r="D61" s="208"/>
      <c r="E61" s="359"/>
      <c r="F61" s="360"/>
      <c r="G61" s="327"/>
      <c r="H61" s="454"/>
      <c r="I61" s="800"/>
      <c r="J61" s="455"/>
      <c r="K61" s="815"/>
      <c r="L61" s="456"/>
      <c r="M61" s="824"/>
      <c r="N61" s="458"/>
      <c r="O61" s="312"/>
      <c r="P61" s="158"/>
    </row>
    <row r="62" spans="1:16" ht="30" customHeight="1" thickTop="1" x14ac:dyDescent="0.15">
      <c r="A62" s="134"/>
      <c r="B62" s="210" t="s">
        <v>170</v>
      </c>
      <c r="C62" s="211"/>
      <c r="D62" s="154"/>
      <c r="E62" s="361" t="s">
        <v>174</v>
      </c>
      <c r="F62" s="341" t="s">
        <v>139</v>
      </c>
      <c r="G62" s="329"/>
      <c r="H62" s="462"/>
      <c r="I62" s="795"/>
      <c r="J62" s="459">
        <f>SUM(J59:J60)</f>
        <v>0</v>
      </c>
      <c r="K62" s="810"/>
      <c r="L62" s="460">
        <f>SUM(L59:L60)</f>
        <v>0</v>
      </c>
      <c r="M62" s="827"/>
      <c r="N62" s="461">
        <f>SUM(N59:N60)</f>
        <v>0</v>
      </c>
      <c r="O62" s="314"/>
      <c r="P62" s="161"/>
    </row>
    <row r="63" spans="1:16" ht="18.75" customHeight="1" thickBot="1" x14ac:dyDescent="0.2">
      <c r="A63" s="134"/>
      <c r="B63" s="168" t="s">
        <v>170</v>
      </c>
      <c r="C63" s="215"/>
      <c r="D63" s="204"/>
      <c r="E63" s="470"/>
      <c r="F63" s="471"/>
      <c r="G63" s="331"/>
      <c r="H63" s="464"/>
      <c r="I63" s="804"/>
      <c r="J63" s="450"/>
      <c r="K63" s="818"/>
      <c r="L63" s="451"/>
      <c r="M63" s="823"/>
      <c r="N63" s="453"/>
      <c r="O63" s="315"/>
      <c r="P63" s="161"/>
    </row>
    <row r="64" spans="1:16" ht="30" customHeight="1" thickTop="1" thickBot="1" x14ac:dyDescent="0.2">
      <c r="A64" s="134"/>
      <c r="B64" s="216" t="s">
        <v>170</v>
      </c>
      <c r="C64" s="217"/>
      <c r="D64" s="292"/>
      <c r="E64" s="363"/>
      <c r="F64" s="364" t="s">
        <v>175</v>
      </c>
      <c r="G64" s="332"/>
      <c r="H64" s="465"/>
      <c r="I64" s="805"/>
      <c r="J64" s="466">
        <f>SUM(J16,J39,J62)</f>
        <v>0</v>
      </c>
      <c r="K64" s="819"/>
      <c r="L64" s="467">
        <f>SUM(L16,L39,L62)</f>
        <v>0</v>
      </c>
      <c r="M64" s="828"/>
      <c r="N64" s="469">
        <f>SUM(N16,N39,N62)</f>
        <v>0</v>
      </c>
      <c r="O64" s="316"/>
      <c r="P64" s="149"/>
    </row>
    <row r="65" spans="1:16" ht="18.75" customHeight="1" thickBot="1" x14ac:dyDescent="0.2">
      <c r="A65" s="149"/>
      <c r="B65" s="162" t="s">
        <v>170</v>
      </c>
      <c r="C65" s="162"/>
      <c r="D65" s="209"/>
      <c r="E65" s="317"/>
      <c r="F65" s="317"/>
      <c r="G65" s="333"/>
      <c r="H65" s="739"/>
      <c r="I65" s="806"/>
      <c r="J65" s="739"/>
      <c r="K65" s="806"/>
      <c r="L65" s="739"/>
      <c r="M65" s="829"/>
      <c r="N65" s="843"/>
      <c r="O65" s="317"/>
      <c r="P65" s="149"/>
    </row>
    <row r="66" spans="1:16" ht="18.75" customHeight="1" x14ac:dyDescent="0.15">
      <c r="A66" s="134"/>
      <c r="B66" s="299" t="s">
        <v>170</v>
      </c>
      <c r="C66" s="300"/>
      <c r="D66" s="293"/>
      <c r="E66" s="342" t="s">
        <v>427</v>
      </c>
      <c r="F66" s="472"/>
      <c r="G66" s="334"/>
      <c r="H66" s="475"/>
      <c r="I66" s="807"/>
      <c r="J66" s="476"/>
      <c r="K66" s="792"/>
      <c r="L66" s="477"/>
      <c r="M66" s="830"/>
      <c r="N66" s="479"/>
      <c r="O66" s="318"/>
      <c r="P66" s="155"/>
    </row>
    <row r="67" spans="1:16" ht="18.75" customHeight="1" x14ac:dyDescent="0.15">
      <c r="A67" s="134"/>
      <c r="B67" s="301" t="str">
        <f>IF(B97="","",B97)</f>
        <v/>
      </c>
      <c r="C67" s="379" t="str">
        <f>IF(C97="","",C97)</f>
        <v/>
      </c>
      <c r="D67" s="376"/>
      <c r="E67" s="473" t="str">
        <f>IF(E97="","",E97)</f>
        <v/>
      </c>
      <c r="F67" s="474"/>
      <c r="G67" s="335" t="s">
        <v>169</v>
      </c>
      <c r="H67" s="480"/>
      <c r="I67" s="798"/>
      <c r="J67" s="446">
        <f>J140</f>
        <v>0</v>
      </c>
      <c r="K67" s="788"/>
      <c r="L67" s="447">
        <f>L140</f>
        <v>0</v>
      </c>
      <c r="M67" s="831"/>
      <c r="N67" s="482">
        <f>N140</f>
        <v>0</v>
      </c>
      <c r="O67" s="319"/>
      <c r="P67" s="155"/>
    </row>
    <row r="68" spans="1:16" ht="18.75" customHeight="1" x14ac:dyDescent="0.15">
      <c r="A68" s="134"/>
      <c r="B68" s="301" t="str">
        <f>IF(B141="","",B141)</f>
        <v/>
      </c>
      <c r="C68" s="379" t="str">
        <f>IF(C141="","",C141)</f>
        <v/>
      </c>
      <c r="D68" s="376"/>
      <c r="E68" s="473" t="str">
        <f>IF(E141="","",E141)</f>
        <v/>
      </c>
      <c r="F68" s="474"/>
      <c r="G68" s="335" t="s">
        <v>169</v>
      </c>
      <c r="H68" s="480"/>
      <c r="I68" s="798"/>
      <c r="J68" s="446">
        <f>J184</f>
        <v>0</v>
      </c>
      <c r="K68" s="788"/>
      <c r="L68" s="447">
        <f>L184</f>
        <v>0</v>
      </c>
      <c r="M68" s="831"/>
      <c r="N68" s="482">
        <f>N184</f>
        <v>0</v>
      </c>
      <c r="O68" s="319"/>
      <c r="P68" s="161"/>
    </row>
    <row r="69" spans="1:16" ht="18.75" customHeight="1" x14ac:dyDescent="0.15">
      <c r="A69" s="134"/>
      <c r="B69" s="301" t="str">
        <f>IF(B185="","",B185)</f>
        <v/>
      </c>
      <c r="C69" s="379" t="str">
        <f>IF(C185="","",C185)</f>
        <v/>
      </c>
      <c r="D69" s="376"/>
      <c r="E69" s="473" t="str">
        <f>IF(E185="","",E185)</f>
        <v/>
      </c>
      <c r="F69" s="474"/>
      <c r="G69" s="335" t="s">
        <v>169</v>
      </c>
      <c r="H69" s="480"/>
      <c r="I69" s="798"/>
      <c r="J69" s="446">
        <f>J218</f>
        <v>0</v>
      </c>
      <c r="K69" s="788"/>
      <c r="L69" s="447">
        <f>L218</f>
        <v>0</v>
      </c>
      <c r="M69" s="831"/>
      <c r="N69" s="482">
        <f>N218</f>
        <v>0</v>
      </c>
      <c r="O69" s="319"/>
      <c r="P69" s="164"/>
    </row>
    <row r="70" spans="1:16" ht="18.75" customHeight="1" x14ac:dyDescent="0.15">
      <c r="A70" s="134"/>
      <c r="B70" s="301" t="str">
        <f>IF(B219="","",B219)</f>
        <v/>
      </c>
      <c r="C70" s="379" t="str">
        <f>IF(C219="","",C219)</f>
        <v/>
      </c>
      <c r="D70" s="376"/>
      <c r="E70" s="473" t="str">
        <f>IF(E219="","",E219)</f>
        <v/>
      </c>
      <c r="F70" s="474"/>
      <c r="G70" s="335" t="s">
        <v>169</v>
      </c>
      <c r="H70" s="480"/>
      <c r="I70" s="798"/>
      <c r="J70" s="446">
        <f>J252</f>
        <v>0</v>
      </c>
      <c r="K70" s="788"/>
      <c r="L70" s="447">
        <f>L252</f>
        <v>0</v>
      </c>
      <c r="M70" s="831"/>
      <c r="N70" s="482">
        <f>N252</f>
        <v>0</v>
      </c>
      <c r="O70" s="319"/>
      <c r="P70" s="164"/>
    </row>
    <row r="71" spans="1:16" ht="18.75" customHeight="1" x14ac:dyDescent="0.15">
      <c r="A71" s="134"/>
      <c r="B71" s="301" t="str">
        <f>IF(B253="","",B253)</f>
        <v/>
      </c>
      <c r="C71" s="379" t="str">
        <f>IF(C253="","",C253)</f>
        <v/>
      </c>
      <c r="D71" s="376"/>
      <c r="E71" s="473" t="str">
        <f>IF(E253="","",E253)</f>
        <v/>
      </c>
      <c r="F71" s="474"/>
      <c r="G71" s="335" t="s">
        <v>169</v>
      </c>
      <c r="H71" s="480"/>
      <c r="I71" s="798"/>
      <c r="J71" s="446">
        <f>J286</f>
        <v>0</v>
      </c>
      <c r="K71" s="788"/>
      <c r="L71" s="447">
        <f>L286</f>
        <v>0</v>
      </c>
      <c r="M71" s="831"/>
      <c r="N71" s="482">
        <f>N286</f>
        <v>0</v>
      </c>
      <c r="O71" s="319"/>
      <c r="P71" s="164"/>
    </row>
    <row r="72" spans="1:16" ht="18.75" customHeight="1" x14ac:dyDescent="0.15">
      <c r="A72" s="134"/>
      <c r="B72" s="301" t="str">
        <f>IF(B287="","",B287)</f>
        <v/>
      </c>
      <c r="C72" s="379" t="str">
        <f>IF(C287="","",C287)</f>
        <v/>
      </c>
      <c r="D72" s="376"/>
      <c r="E72" s="473" t="str">
        <f>IF(E287="","",E287)</f>
        <v/>
      </c>
      <c r="F72" s="474"/>
      <c r="G72" s="335" t="s">
        <v>169</v>
      </c>
      <c r="H72" s="480"/>
      <c r="I72" s="798"/>
      <c r="J72" s="446">
        <f>J321</f>
        <v>0</v>
      </c>
      <c r="K72" s="788"/>
      <c r="L72" s="447">
        <f>L321</f>
        <v>0</v>
      </c>
      <c r="M72" s="831"/>
      <c r="N72" s="482">
        <f>N321</f>
        <v>0</v>
      </c>
      <c r="O72" s="319"/>
      <c r="P72" s="164"/>
    </row>
    <row r="73" spans="1:16" ht="18.75" customHeight="1" x14ac:dyDescent="0.15">
      <c r="A73" s="134"/>
      <c r="B73" s="301" t="str">
        <f>IF(B322="","",B322)</f>
        <v/>
      </c>
      <c r="C73" s="379" t="str">
        <f>IF(C322="","",C322)</f>
        <v/>
      </c>
      <c r="D73" s="376"/>
      <c r="E73" s="473" t="str">
        <f>IF(E322="","",E322)</f>
        <v/>
      </c>
      <c r="F73" s="474"/>
      <c r="G73" s="335" t="s">
        <v>169</v>
      </c>
      <c r="H73" s="480"/>
      <c r="I73" s="798"/>
      <c r="J73" s="446">
        <f>J356</f>
        <v>0</v>
      </c>
      <c r="K73" s="788"/>
      <c r="L73" s="447">
        <f>L356</f>
        <v>0</v>
      </c>
      <c r="M73" s="831"/>
      <c r="N73" s="482">
        <f>N356</f>
        <v>0</v>
      </c>
      <c r="O73" s="319"/>
      <c r="P73" s="164"/>
    </row>
    <row r="74" spans="1:16" ht="18.75" customHeight="1" x14ac:dyDescent="0.15">
      <c r="A74" s="134"/>
      <c r="B74" s="301" t="str">
        <f>IF(B357="","",B357)</f>
        <v/>
      </c>
      <c r="C74" s="379" t="str">
        <f>IF(C357="","",C357)</f>
        <v/>
      </c>
      <c r="D74" s="376"/>
      <c r="E74" s="473" t="str">
        <f>IF(E357="","",E357)</f>
        <v/>
      </c>
      <c r="F74" s="474"/>
      <c r="G74" s="335" t="s">
        <v>169</v>
      </c>
      <c r="H74" s="480"/>
      <c r="I74" s="798"/>
      <c r="J74" s="446">
        <f>J391</f>
        <v>0</v>
      </c>
      <c r="K74" s="788"/>
      <c r="L74" s="447">
        <f>L391</f>
        <v>0</v>
      </c>
      <c r="M74" s="831"/>
      <c r="N74" s="482">
        <f>N391</f>
        <v>0</v>
      </c>
      <c r="O74" s="319"/>
      <c r="P74" s="164"/>
    </row>
    <row r="75" spans="1:16" ht="18.75" customHeight="1" x14ac:dyDescent="0.15">
      <c r="A75" s="134"/>
      <c r="B75" s="301" t="str">
        <f>IF(B392="","",B392)</f>
        <v/>
      </c>
      <c r="C75" s="379" t="str">
        <f>IF(C392="","",C392)</f>
        <v/>
      </c>
      <c r="D75" s="376"/>
      <c r="E75" s="473" t="str">
        <f>IF(E392="","",E392)</f>
        <v/>
      </c>
      <c r="F75" s="474"/>
      <c r="G75" s="335" t="s">
        <v>169</v>
      </c>
      <c r="H75" s="480"/>
      <c r="I75" s="798"/>
      <c r="J75" s="446">
        <f>J426</f>
        <v>0</v>
      </c>
      <c r="K75" s="788"/>
      <c r="L75" s="447">
        <f>L426</f>
        <v>0</v>
      </c>
      <c r="M75" s="831"/>
      <c r="N75" s="482">
        <f>N426</f>
        <v>0</v>
      </c>
      <c r="O75" s="319"/>
      <c r="P75" s="164"/>
    </row>
    <row r="76" spans="1:16" ht="18.75" customHeight="1" x14ac:dyDescent="0.15">
      <c r="A76" s="134"/>
      <c r="B76" s="301" t="str">
        <f>IF(B427="","",B427)</f>
        <v/>
      </c>
      <c r="C76" s="379" t="str">
        <f>IF(C427="","",C427)</f>
        <v/>
      </c>
      <c r="D76" s="376"/>
      <c r="E76" s="473" t="str">
        <f>IF(E427="","",E427)</f>
        <v/>
      </c>
      <c r="F76" s="474"/>
      <c r="G76" s="335" t="s">
        <v>169</v>
      </c>
      <c r="H76" s="480"/>
      <c r="I76" s="798"/>
      <c r="J76" s="446">
        <f>J461</f>
        <v>0</v>
      </c>
      <c r="K76" s="788"/>
      <c r="L76" s="447">
        <f>L461</f>
        <v>0</v>
      </c>
      <c r="M76" s="831"/>
      <c r="N76" s="482">
        <f>N461</f>
        <v>0</v>
      </c>
      <c r="O76" s="319"/>
      <c r="P76" s="164"/>
    </row>
    <row r="77" spans="1:16" ht="18.75" customHeight="1" x14ac:dyDescent="0.15">
      <c r="A77" s="134"/>
      <c r="B77" s="301" t="str">
        <f>IF(B462="","",B462)</f>
        <v/>
      </c>
      <c r="C77" s="379" t="str">
        <f>IF(C462="","",C462)</f>
        <v/>
      </c>
      <c r="D77" s="376"/>
      <c r="E77" s="473" t="str">
        <f>IF(E462="","",E462)</f>
        <v/>
      </c>
      <c r="F77" s="474"/>
      <c r="G77" s="335" t="s">
        <v>169</v>
      </c>
      <c r="H77" s="480"/>
      <c r="I77" s="798"/>
      <c r="J77" s="446">
        <f>J496</f>
        <v>0</v>
      </c>
      <c r="K77" s="788"/>
      <c r="L77" s="447">
        <f>L496</f>
        <v>0</v>
      </c>
      <c r="M77" s="831"/>
      <c r="N77" s="482">
        <f>N496</f>
        <v>0</v>
      </c>
      <c r="O77" s="319"/>
      <c r="P77" s="164"/>
    </row>
    <row r="78" spans="1:16" ht="18.75" customHeight="1" x14ac:dyDescent="0.15">
      <c r="A78" s="134"/>
      <c r="B78" s="301" t="str">
        <f>IF(B497="","",B497)</f>
        <v/>
      </c>
      <c r="C78" s="379" t="str">
        <f>IF(C497="","",C497)</f>
        <v/>
      </c>
      <c r="D78" s="376"/>
      <c r="E78" s="473" t="str">
        <f>IF(E497="","",E497)</f>
        <v/>
      </c>
      <c r="F78" s="474"/>
      <c r="G78" s="335" t="s">
        <v>169</v>
      </c>
      <c r="H78" s="480"/>
      <c r="I78" s="798"/>
      <c r="J78" s="446">
        <f>J531</f>
        <v>0</v>
      </c>
      <c r="K78" s="788"/>
      <c r="L78" s="447">
        <f>L531</f>
        <v>0</v>
      </c>
      <c r="M78" s="831"/>
      <c r="N78" s="482">
        <f>N531</f>
        <v>0</v>
      </c>
      <c r="O78" s="319"/>
      <c r="P78" s="164"/>
    </row>
    <row r="79" spans="1:16" ht="18.75" customHeight="1" x14ac:dyDescent="0.15">
      <c r="A79" s="134"/>
      <c r="B79" s="301" t="str">
        <f>IF(B532="","",B532)</f>
        <v/>
      </c>
      <c r="C79" s="379" t="str">
        <f>IF(C532="","",C532)</f>
        <v/>
      </c>
      <c r="D79" s="376"/>
      <c r="E79" s="473" t="str">
        <f>IF(E532="","",E532)</f>
        <v/>
      </c>
      <c r="F79" s="474"/>
      <c r="G79" s="335" t="s">
        <v>169</v>
      </c>
      <c r="H79" s="480"/>
      <c r="I79" s="798"/>
      <c r="J79" s="446">
        <f>J566</f>
        <v>0</v>
      </c>
      <c r="K79" s="788"/>
      <c r="L79" s="447">
        <f>L566</f>
        <v>0</v>
      </c>
      <c r="M79" s="831"/>
      <c r="N79" s="482">
        <f>N566</f>
        <v>0</v>
      </c>
      <c r="O79" s="319"/>
      <c r="P79" s="164"/>
    </row>
    <row r="80" spans="1:16" ht="18.75" customHeight="1" x14ac:dyDescent="0.15">
      <c r="A80" s="134"/>
      <c r="B80" s="301" t="str">
        <f>IF(B567="","",B567)</f>
        <v/>
      </c>
      <c r="C80" s="379" t="str">
        <f>IF(C567="","",C567)</f>
        <v/>
      </c>
      <c r="D80" s="376"/>
      <c r="E80" s="473" t="str">
        <f>IF(E567="","",E567)</f>
        <v/>
      </c>
      <c r="F80" s="474"/>
      <c r="G80" s="335" t="s">
        <v>169</v>
      </c>
      <c r="H80" s="480"/>
      <c r="I80" s="798"/>
      <c r="J80" s="446">
        <f>J601</f>
        <v>0</v>
      </c>
      <c r="K80" s="788"/>
      <c r="L80" s="447">
        <f>L601</f>
        <v>0</v>
      </c>
      <c r="M80" s="831"/>
      <c r="N80" s="482">
        <f>N601</f>
        <v>0</v>
      </c>
      <c r="O80" s="319"/>
      <c r="P80" s="164"/>
    </row>
    <row r="81" spans="1:16" ht="18.75" customHeight="1" x14ac:dyDescent="0.15">
      <c r="A81" s="134"/>
      <c r="B81" s="301" t="str">
        <f>IF(B602="","",B602)</f>
        <v/>
      </c>
      <c r="C81" s="379" t="str">
        <f>IF(C602="","",C602)</f>
        <v/>
      </c>
      <c r="D81" s="376"/>
      <c r="E81" s="473" t="str">
        <f>IF(E602="","",E602)</f>
        <v/>
      </c>
      <c r="F81" s="474"/>
      <c r="G81" s="335" t="s">
        <v>169</v>
      </c>
      <c r="H81" s="480"/>
      <c r="I81" s="798"/>
      <c r="J81" s="446">
        <f>J636</f>
        <v>0</v>
      </c>
      <c r="K81" s="788"/>
      <c r="L81" s="447">
        <f>L636</f>
        <v>0</v>
      </c>
      <c r="M81" s="831"/>
      <c r="N81" s="482">
        <f>N636</f>
        <v>0</v>
      </c>
      <c r="O81" s="319"/>
      <c r="P81" s="164"/>
    </row>
    <row r="82" spans="1:16" ht="18.75" customHeight="1" x14ac:dyDescent="0.15">
      <c r="A82" s="134"/>
      <c r="B82" s="301" t="s">
        <v>170</v>
      </c>
      <c r="C82" s="302"/>
      <c r="D82" s="204"/>
      <c r="E82" s="473"/>
      <c r="F82" s="474"/>
      <c r="G82" s="335"/>
      <c r="H82" s="480"/>
      <c r="I82" s="798"/>
      <c r="J82" s="446"/>
      <c r="K82" s="788"/>
      <c r="L82" s="447"/>
      <c r="M82" s="831"/>
      <c r="N82" s="482"/>
      <c r="O82" s="319"/>
      <c r="P82" s="164"/>
    </row>
    <row r="83" spans="1:16" ht="18.75" customHeight="1" x14ac:dyDescent="0.15">
      <c r="A83" s="134"/>
      <c r="B83" s="301" t="s">
        <v>170</v>
      </c>
      <c r="C83" s="302"/>
      <c r="D83" s="204"/>
      <c r="E83" s="473"/>
      <c r="F83" s="474"/>
      <c r="G83" s="335"/>
      <c r="H83" s="480"/>
      <c r="I83" s="798"/>
      <c r="J83" s="446"/>
      <c r="K83" s="788"/>
      <c r="L83" s="447"/>
      <c r="M83" s="831"/>
      <c r="N83" s="482"/>
      <c r="O83" s="319"/>
      <c r="P83" s="161"/>
    </row>
    <row r="84" spans="1:16" ht="18.75" customHeight="1" x14ac:dyDescent="0.15">
      <c r="A84" s="134"/>
      <c r="B84" s="301" t="s">
        <v>308</v>
      </c>
      <c r="C84" s="302"/>
      <c r="D84" s="204"/>
      <c r="E84" s="351" t="s">
        <v>417</v>
      </c>
      <c r="F84" s="352" t="s">
        <v>172</v>
      </c>
      <c r="G84" s="335"/>
      <c r="H84" s="480"/>
      <c r="I84" s="798"/>
      <c r="J84" s="731">
        <f>SUMIF(B67:B83,LEFT(E84,3),J67:J83)</f>
        <v>0</v>
      </c>
      <c r="K84" s="814"/>
      <c r="L84" s="732">
        <f>SUMIF(B67:B83,LEFT(E84,3),L67:L83)</f>
        <v>0</v>
      </c>
      <c r="M84" s="832"/>
      <c r="N84" s="840">
        <f>SUMIF(B67:B83,LEFT(E84,3),N67:N83)</f>
        <v>0</v>
      </c>
      <c r="O84" s="319"/>
      <c r="P84" s="161"/>
    </row>
    <row r="85" spans="1:16" ht="18.75" customHeight="1" x14ac:dyDescent="0.15">
      <c r="A85" s="134"/>
      <c r="B85" s="301" t="s">
        <v>170</v>
      </c>
      <c r="C85" s="302"/>
      <c r="D85" s="204"/>
      <c r="E85" s="353" t="s">
        <v>418</v>
      </c>
      <c r="F85" s="354" t="s">
        <v>172</v>
      </c>
      <c r="G85" s="335"/>
      <c r="H85" s="480"/>
      <c r="I85" s="798"/>
      <c r="J85" s="731">
        <f>SUMIF(B67:B83,LEFT(E85,3),J67:J83)</f>
        <v>0</v>
      </c>
      <c r="K85" s="814"/>
      <c r="L85" s="732">
        <f>SUMIF(B67:B83,LEFT(E85,3),L67:L83)</f>
        <v>0</v>
      </c>
      <c r="M85" s="832"/>
      <c r="N85" s="840">
        <f>SUMIF(B67:B83,LEFT(E85,3),N67:N83)</f>
        <v>0</v>
      </c>
      <c r="O85" s="319"/>
      <c r="P85" s="155"/>
    </row>
    <row r="86" spans="1:16" ht="18.75" customHeight="1" thickBot="1" x14ac:dyDescent="0.2">
      <c r="A86" s="134"/>
      <c r="B86" s="303" t="s">
        <v>170</v>
      </c>
      <c r="C86" s="304"/>
      <c r="D86" s="208"/>
      <c r="E86" s="365"/>
      <c r="F86" s="366"/>
      <c r="G86" s="336"/>
      <c r="H86" s="484"/>
      <c r="I86" s="800"/>
      <c r="J86" s="455"/>
      <c r="K86" s="815"/>
      <c r="L86" s="456"/>
      <c r="M86" s="833"/>
      <c r="N86" s="841"/>
      <c r="O86" s="320"/>
      <c r="P86" s="155"/>
    </row>
    <row r="87" spans="1:16" ht="30" customHeight="1" thickTop="1" thickBot="1" x14ac:dyDescent="0.2">
      <c r="A87" s="134"/>
      <c r="B87" s="305" t="s">
        <v>170</v>
      </c>
      <c r="C87" s="306"/>
      <c r="D87" s="292"/>
      <c r="E87" s="367" t="s">
        <v>424</v>
      </c>
      <c r="F87" s="368" t="s">
        <v>139</v>
      </c>
      <c r="G87" s="337"/>
      <c r="H87" s="487"/>
      <c r="I87" s="805"/>
      <c r="J87" s="466">
        <f>SUM(J84:J85)</f>
        <v>0</v>
      </c>
      <c r="K87" s="819"/>
      <c r="L87" s="467">
        <f>SUM(L84:L85)</f>
        <v>0</v>
      </c>
      <c r="M87" s="834"/>
      <c r="N87" s="489">
        <f>SUM(N84:N85)</f>
        <v>0</v>
      </c>
      <c r="O87" s="321"/>
      <c r="P87" s="149"/>
    </row>
    <row r="88" spans="1:16" ht="18.75" customHeight="1" x14ac:dyDescent="0.15">
      <c r="A88" s="134"/>
      <c r="B88" s="165" t="s">
        <v>176</v>
      </c>
      <c r="C88" s="166"/>
      <c r="D88" s="294"/>
      <c r="E88" s="345"/>
      <c r="F88" s="167"/>
      <c r="G88" s="338"/>
      <c r="H88" s="492"/>
      <c r="I88" s="807"/>
      <c r="J88" s="476"/>
      <c r="K88" s="792"/>
      <c r="L88" s="477"/>
      <c r="M88" s="793"/>
      <c r="N88" s="494"/>
      <c r="O88" s="322"/>
      <c r="P88" s="149"/>
    </row>
    <row r="89" spans="1:16" ht="18.75" customHeight="1" x14ac:dyDescent="0.15">
      <c r="A89" s="134"/>
      <c r="B89" s="203"/>
      <c r="C89" s="204"/>
      <c r="D89" s="295"/>
      <c r="E89" s="344" t="s">
        <v>177</v>
      </c>
      <c r="F89" s="490"/>
      <c r="G89" s="328"/>
      <c r="H89" s="445"/>
      <c r="I89" s="798"/>
      <c r="J89" s="446"/>
      <c r="K89" s="788"/>
      <c r="L89" s="447"/>
      <c r="M89" s="789"/>
      <c r="N89" s="449"/>
      <c r="O89" s="313"/>
      <c r="P89" s="149"/>
    </row>
    <row r="90" spans="1:16" ht="18.75" customHeight="1" x14ac:dyDescent="0.15">
      <c r="A90" s="134"/>
      <c r="B90" s="203"/>
      <c r="C90" s="204"/>
      <c r="D90" s="295"/>
      <c r="E90" s="491"/>
      <c r="F90" s="490"/>
      <c r="G90" s="328"/>
      <c r="H90" s="728"/>
      <c r="I90" s="798"/>
      <c r="J90" s="446">
        <f>ROUNDDOWN(H90*I90,0)</f>
        <v>0</v>
      </c>
      <c r="K90" s="788"/>
      <c r="L90" s="447">
        <f>ROUNDDOWN(H90*K90,0)</f>
        <v>0</v>
      </c>
      <c r="M90" s="789">
        <f t="shared" ref="M90:N93" si="0">I90-K90</f>
        <v>0</v>
      </c>
      <c r="N90" s="449">
        <f t="shared" si="0"/>
        <v>0</v>
      </c>
      <c r="O90" s="313"/>
      <c r="P90" s="149"/>
    </row>
    <row r="91" spans="1:16" ht="18.75" customHeight="1" x14ac:dyDescent="0.15">
      <c r="A91" s="134"/>
      <c r="B91" s="203"/>
      <c r="C91" s="204"/>
      <c r="D91" s="295"/>
      <c r="E91" s="491"/>
      <c r="F91" s="490"/>
      <c r="G91" s="328"/>
      <c r="H91" s="445"/>
      <c r="I91" s="798"/>
      <c r="J91" s="446">
        <f>ROUNDDOWN(H91*I91,0)</f>
        <v>0</v>
      </c>
      <c r="K91" s="788"/>
      <c r="L91" s="447">
        <f>ROUNDDOWN(H91*K91,0)</f>
        <v>0</v>
      </c>
      <c r="M91" s="789">
        <f t="shared" si="0"/>
        <v>0</v>
      </c>
      <c r="N91" s="449">
        <f t="shared" si="0"/>
        <v>0</v>
      </c>
      <c r="O91" s="313"/>
      <c r="P91" s="155"/>
    </row>
    <row r="92" spans="1:16" ht="18.75" customHeight="1" x14ac:dyDescent="0.15">
      <c r="A92" s="134"/>
      <c r="B92" s="203"/>
      <c r="C92" s="204"/>
      <c r="D92" s="295"/>
      <c r="E92" s="491"/>
      <c r="F92" s="490"/>
      <c r="G92" s="328"/>
      <c r="H92" s="445"/>
      <c r="I92" s="798"/>
      <c r="J92" s="446">
        <f>ROUNDDOWN(H92*I92,0)</f>
        <v>0</v>
      </c>
      <c r="K92" s="788"/>
      <c r="L92" s="447">
        <f>ROUNDDOWN(H92*K92,0)</f>
        <v>0</v>
      </c>
      <c r="M92" s="789">
        <f t="shared" si="0"/>
        <v>0</v>
      </c>
      <c r="N92" s="449">
        <f t="shared" si="0"/>
        <v>0</v>
      </c>
      <c r="O92" s="313"/>
      <c r="P92" s="155"/>
    </row>
    <row r="93" spans="1:16" ht="18.75" customHeight="1" x14ac:dyDescent="0.15">
      <c r="A93" s="134"/>
      <c r="B93" s="203"/>
      <c r="C93" s="204"/>
      <c r="D93" s="295"/>
      <c r="E93" s="491"/>
      <c r="F93" s="490"/>
      <c r="G93" s="328"/>
      <c r="H93" s="445"/>
      <c r="I93" s="798"/>
      <c r="J93" s="446">
        <f>ROUNDDOWN(H93*I93,0)</f>
        <v>0</v>
      </c>
      <c r="K93" s="788"/>
      <c r="L93" s="447">
        <f>ROUNDDOWN(H93*K93,0)</f>
        <v>0</v>
      </c>
      <c r="M93" s="789">
        <f t="shared" si="0"/>
        <v>0</v>
      </c>
      <c r="N93" s="449">
        <f t="shared" si="0"/>
        <v>0</v>
      </c>
      <c r="O93" s="313"/>
      <c r="P93" s="155"/>
    </row>
    <row r="94" spans="1:16" ht="18.75" customHeight="1" thickBot="1" x14ac:dyDescent="0.2">
      <c r="A94" s="134"/>
      <c r="B94" s="203"/>
      <c r="C94" s="208"/>
      <c r="D94" s="296"/>
      <c r="E94" s="348" t="s">
        <v>178</v>
      </c>
      <c r="F94" s="350" t="s">
        <v>179</v>
      </c>
      <c r="G94" s="339"/>
      <c r="H94" s="495"/>
      <c r="I94" s="808"/>
      <c r="J94" s="496">
        <f>SUM(J90:J93)</f>
        <v>0</v>
      </c>
      <c r="K94" s="790"/>
      <c r="L94" s="497">
        <f>SUM(L90:L93)</f>
        <v>0</v>
      </c>
      <c r="M94" s="791"/>
      <c r="N94" s="498">
        <f>SUM(N90:N93)</f>
        <v>0</v>
      </c>
      <c r="O94" s="323"/>
      <c r="P94" s="155"/>
    </row>
    <row r="95" spans="1:16" ht="18.75" customHeight="1" x14ac:dyDescent="0.15">
      <c r="A95" s="134"/>
      <c r="B95" s="165" t="s">
        <v>176</v>
      </c>
      <c r="C95" s="166"/>
      <c r="D95" s="294"/>
      <c r="E95" s="345"/>
      <c r="F95" s="167"/>
      <c r="G95" s="338"/>
      <c r="H95" s="492"/>
      <c r="I95" s="807"/>
      <c r="J95" s="476"/>
      <c r="K95" s="792"/>
      <c r="L95" s="477"/>
      <c r="M95" s="793"/>
      <c r="N95" s="494"/>
      <c r="O95" s="322"/>
      <c r="P95" s="155"/>
    </row>
    <row r="96" spans="1:16" ht="18.75" customHeight="1" x14ac:dyDescent="0.15">
      <c r="A96" s="134"/>
      <c r="B96" s="203"/>
      <c r="C96" s="204"/>
      <c r="D96" s="295"/>
      <c r="E96" s="344" t="s">
        <v>421</v>
      </c>
      <c r="F96" s="170"/>
      <c r="G96" s="328"/>
      <c r="H96" s="445"/>
      <c r="I96" s="798"/>
      <c r="J96" s="446"/>
      <c r="K96" s="788"/>
      <c r="L96" s="447"/>
      <c r="M96" s="789"/>
      <c r="N96" s="449"/>
      <c r="O96" s="313"/>
      <c r="P96" s="155"/>
    </row>
    <row r="97" spans="1:16" ht="18.75" customHeight="1" x14ac:dyDescent="0.15">
      <c r="A97" s="134"/>
      <c r="B97" s="168"/>
      <c r="C97" s="169"/>
      <c r="D97" s="295"/>
      <c r="E97" s="491"/>
      <c r="F97" s="499" t="s">
        <v>180</v>
      </c>
      <c r="G97" s="328"/>
      <c r="H97" s="445"/>
      <c r="I97" s="798"/>
      <c r="J97" s="446"/>
      <c r="K97" s="788"/>
      <c r="L97" s="447"/>
      <c r="M97" s="789"/>
      <c r="N97" s="449"/>
      <c r="O97" s="313"/>
      <c r="P97" s="155"/>
    </row>
    <row r="98" spans="1:16" ht="18.75" customHeight="1" x14ac:dyDescent="0.15">
      <c r="A98" s="134"/>
      <c r="B98" s="203"/>
      <c r="C98" s="204"/>
      <c r="D98" s="297"/>
      <c r="E98" s="491"/>
      <c r="F98" s="500"/>
      <c r="G98" s="328"/>
      <c r="H98" s="445"/>
      <c r="I98" s="798"/>
      <c r="J98" s="446">
        <f t="shared" ref="J98:J137" si="1">ROUNDDOWN(H98*I98,0)</f>
        <v>0</v>
      </c>
      <c r="K98" s="788"/>
      <c r="L98" s="447">
        <f t="shared" ref="L98:L137" si="2">ROUNDDOWN(H98*K98,0)</f>
        <v>0</v>
      </c>
      <c r="M98" s="789">
        <f>I98-K98</f>
        <v>0</v>
      </c>
      <c r="N98" s="449">
        <f>J98-L98</f>
        <v>0</v>
      </c>
      <c r="O98" s="313"/>
      <c r="P98" s="155"/>
    </row>
    <row r="99" spans="1:16" ht="18.75" customHeight="1" x14ac:dyDescent="0.15">
      <c r="A99" s="134"/>
      <c r="B99" s="203"/>
      <c r="C99" s="204"/>
      <c r="D99" s="297"/>
      <c r="E99" s="491"/>
      <c r="F99" s="500"/>
      <c r="G99" s="328"/>
      <c r="H99" s="445"/>
      <c r="I99" s="798"/>
      <c r="J99" s="446">
        <f t="shared" si="1"/>
        <v>0</v>
      </c>
      <c r="K99" s="788"/>
      <c r="L99" s="447">
        <f t="shared" si="2"/>
        <v>0</v>
      </c>
      <c r="M99" s="789">
        <f t="shared" ref="M99:N137" si="3">I99-K99</f>
        <v>0</v>
      </c>
      <c r="N99" s="449">
        <f t="shared" si="3"/>
        <v>0</v>
      </c>
      <c r="O99" s="313"/>
      <c r="P99" s="155"/>
    </row>
    <row r="100" spans="1:16" ht="18.75" customHeight="1" x14ac:dyDescent="0.15">
      <c r="A100" s="134"/>
      <c r="B100" s="203"/>
      <c r="C100" s="204"/>
      <c r="D100" s="297"/>
      <c r="E100" s="491"/>
      <c r="F100" s="500"/>
      <c r="G100" s="328"/>
      <c r="H100" s="445"/>
      <c r="I100" s="798"/>
      <c r="J100" s="446">
        <f t="shared" si="1"/>
        <v>0</v>
      </c>
      <c r="K100" s="788"/>
      <c r="L100" s="447">
        <f t="shared" si="2"/>
        <v>0</v>
      </c>
      <c r="M100" s="789">
        <f t="shared" si="3"/>
        <v>0</v>
      </c>
      <c r="N100" s="449">
        <f t="shared" si="3"/>
        <v>0</v>
      </c>
      <c r="O100" s="313"/>
      <c r="P100" s="155"/>
    </row>
    <row r="101" spans="1:16" ht="18.75" customHeight="1" x14ac:dyDescent="0.15">
      <c r="A101" s="134"/>
      <c r="B101" s="203"/>
      <c r="C101" s="204"/>
      <c r="D101" s="297"/>
      <c r="E101" s="491"/>
      <c r="F101" s="500"/>
      <c r="G101" s="328"/>
      <c r="H101" s="445"/>
      <c r="I101" s="798"/>
      <c r="J101" s="446">
        <f t="shared" si="1"/>
        <v>0</v>
      </c>
      <c r="K101" s="788"/>
      <c r="L101" s="447">
        <f t="shared" si="2"/>
        <v>0</v>
      </c>
      <c r="M101" s="789">
        <f t="shared" si="3"/>
        <v>0</v>
      </c>
      <c r="N101" s="449">
        <f t="shared" si="3"/>
        <v>0</v>
      </c>
      <c r="O101" s="313"/>
      <c r="P101" s="155"/>
    </row>
    <row r="102" spans="1:16" ht="18.75" customHeight="1" x14ac:dyDescent="0.15">
      <c r="A102" s="134"/>
      <c r="B102" s="203"/>
      <c r="C102" s="204"/>
      <c r="D102" s="297"/>
      <c r="E102" s="491"/>
      <c r="F102" s="500"/>
      <c r="G102" s="328"/>
      <c r="H102" s="445"/>
      <c r="I102" s="798"/>
      <c r="J102" s="446">
        <f t="shared" si="1"/>
        <v>0</v>
      </c>
      <c r="K102" s="788"/>
      <c r="L102" s="447">
        <f t="shared" si="2"/>
        <v>0</v>
      </c>
      <c r="M102" s="789">
        <f t="shared" si="3"/>
        <v>0</v>
      </c>
      <c r="N102" s="449">
        <f t="shared" si="3"/>
        <v>0</v>
      </c>
      <c r="O102" s="313"/>
      <c r="P102" s="155"/>
    </row>
    <row r="103" spans="1:16" ht="18.75" customHeight="1" x14ac:dyDescent="0.15">
      <c r="A103" s="134"/>
      <c r="B103" s="203"/>
      <c r="C103" s="204"/>
      <c r="D103" s="297"/>
      <c r="E103" s="491"/>
      <c r="F103" s="500"/>
      <c r="G103" s="328"/>
      <c r="H103" s="445"/>
      <c r="I103" s="798"/>
      <c r="J103" s="446">
        <f t="shared" si="1"/>
        <v>0</v>
      </c>
      <c r="K103" s="788"/>
      <c r="L103" s="447">
        <f t="shared" si="2"/>
        <v>0</v>
      </c>
      <c r="M103" s="789">
        <f t="shared" si="3"/>
        <v>0</v>
      </c>
      <c r="N103" s="449">
        <f t="shared" si="3"/>
        <v>0</v>
      </c>
      <c r="O103" s="313"/>
      <c r="P103" s="155"/>
    </row>
    <row r="104" spans="1:16" ht="18.75" customHeight="1" x14ac:dyDescent="0.15">
      <c r="A104" s="134"/>
      <c r="B104" s="203"/>
      <c r="C104" s="204"/>
      <c r="D104" s="297"/>
      <c r="E104" s="491"/>
      <c r="F104" s="500"/>
      <c r="G104" s="328"/>
      <c r="H104" s="445"/>
      <c r="I104" s="798"/>
      <c r="J104" s="446">
        <f t="shared" si="1"/>
        <v>0</v>
      </c>
      <c r="K104" s="788"/>
      <c r="L104" s="447">
        <f t="shared" si="2"/>
        <v>0</v>
      </c>
      <c r="M104" s="789">
        <f t="shared" si="3"/>
        <v>0</v>
      </c>
      <c r="N104" s="449">
        <f t="shared" si="3"/>
        <v>0</v>
      </c>
      <c r="O104" s="313"/>
      <c r="P104" s="155"/>
    </row>
    <row r="105" spans="1:16" ht="18.75" customHeight="1" x14ac:dyDescent="0.15">
      <c r="A105" s="134"/>
      <c r="B105" s="203"/>
      <c r="C105" s="204"/>
      <c r="D105" s="297"/>
      <c r="E105" s="491"/>
      <c r="F105" s="500"/>
      <c r="G105" s="328"/>
      <c r="H105" s="445"/>
      <c r="I105" s="798"/>
      <c r="J105" s="446">
        <f t="shared" si="1"/>
        <v>0</v>
      </c>
      <c r="K105" s="788"/>
      <c r="L105" s="447">
        <f t="shared" si="2"/>
        <v>0</v>
      </c>
      <c r="M105" s="789">
        <f t="shared" si="3"/>
        <v>0</v>
      </c>
      <c r="N105" s="449">
        <f t="shared" si="3"/>
        <v>0</v>
      </c>
      <c r="O105" s="313"/>
      <c r="P105" s="155"/>
    </row>
    <row r="106" spans="1:16" ht="18.75" customHeight="1" x14ac:dyDescent="0.15">
      <c r="A106" s="134"/>
      <c r="B106" s="203"/>
      <c r="C106" s="204"/>
      <c r="D106" s="297"/>
      <c r="E106" s="491"/>
      <c r="F106" s="500"/>
      <c r="G106" s="328"/>
      <c r="H106" s="445"/>
      <c r="I106" s="798"/>
      <c r="J106" s="446">
        <f t="shared" si="1"/>
        <v>0</v>
      </c>
      <c r="K106" s="788"/>
      <c r="L106" s="447">
        <f t="shared" si="2"/>
        <v>0</v>
      </c>
      <c r="M106" s="789">
        <f t="shared" si="3"/>
        <v>0</v>
      </c>
      <c r="N106" s="449">
        <f t="shared" si="3"/>
        <v>0</v>
      </c>
      <c r="O106" s="313"/>
      <c r="P106" s="155"/>
    </row>
    <row r="107" spans="1:16" ht="18.75" customHeight="1" x14ac:dyDescent="0.15">
      <c r="A107" s="134"/>
      <c r="B107" s="203"/>
      <c r="C107" s="204"/>
      <c r="D107" s="297"/>
      <c r="E107" s="491"/>
      <c r="F107" s="500"/>
      <c r="G107" s="328"/>
      <c r="H107" s="445"/>
      <c r="I107" s="798"/>
      <c r="J107" s="446">
        <f t="shared" si="1"/>
        <v>0</v>
      </c>
      <c r="K107" s="788"/>
      <c r="L107" s="447">
        <f t="shared" si="2"/>
        <v>0</v>
      </c>
      <c r="M107" s="789">
        <f t="shared" si="3"/>
        <v>0</v>
      </c>
      <c r="N107" s="449">
        <f t="shared" si="3"/>
        <v>0</v>
      </c>
      <c r="O107" s="313"/>
      <c r="P107" s="155"/>
    </row>
    <row r="108" spans="1:16" ht="18.75" customHeight="1" x14ac:dyDescent="0.15">
      <c r="A108" s="134"/>
      <c r="B108" s="203"/>
      <c r="C108" s="204"/>
      <c r="D108" s="297"/>
      <c r="E108" s="491"/>
      <c r="F108" s="500"/>
      <c r="G108" s="328"/>
      <c r="H108" s="445"/>
      <c r="I108" s="798"/>
      <c r="J108" s="446">
        <f t="shared" si="1"/>
        <v>0</v>
      </c>
      <c r="K108" s="788"/>
      <c r="L108" s="447">
        <f t="shared" si="2"/>
        <v>0</v>
      </c>
      <c r="M108" s="789">
        <f t="shared" si="3"/>
        <v>0</v>
      </c>
      <c r="N108" s="449">
        <f t="shared" si="3"/>
        <v>0</v>
      </c>
      <c r="O108" s="313"/>
      <c r="P108" s="155"/>
    </row>
    <row r="109" spans="1:16" ht="18.75" customHeight="1" x14ac:dyDescent="0.15">
      <c r="A109" s="134"/>
      <c r="B109" s="203"/>
      <c r="C109" s="204"/>
      <c r="D109" s="297"/>
      <c r="E109" s="491"/>
      <c r="F109" s="500"/>
      <c r="G109" s="328"/>
      <c r="H109" s="445"/>
      <c r="I109" s="798"/>
      <c r="J109" s="446">
        <f t="shared" si="1"/>
        <v>0</v>
      </c>
      <c r="K109" s="788"/>
      <c r="L109" s="447">
        <f t="shared" si="2"/>
        <v>0</v>
      </c>
      <c r="M109" s="789">
        <f t="shared" si="3"/>
        <v>0</v>
      </c>
      <c r="N109" s="449">
        <f t="shared" si="3"/>
        <v>0</v>
      </c>
      <c r="O109" s="313"/>
      <c r="P109" s="155"/>
    </row>
    <row r="110" spans="1:16" ht="18.75" customHeight="1" x14ac:dyDescent="0.15">
      <c r="A110" s="134"/>
      <c r="B110" s="203"/>
      <c r="C110" s="204"/>
      <c r="D110" s="297"/>
      <c r="E110" s="491"/>
      <c r="F110" s="500"/>
      <c r="G110" s="328"/>
      <c r="H110" s="445"/>
      <c r="I110" s="798"/>
      <c r="J110" s="446">
        <f t="shared" si="1"/>
        <v>0</v>
      </c>
      <c r="K110" s="788"/>
      <c r="L110" s="447">
        <f t="shared" si="2"/>
        <v>0</v>
      </c>
      <c r="M110" s="789">
        <f t="shared" si="3"/>
        <v>0</v>
      </c>
      <c r="N110" s="449">
        <f t="shared" si="3"/>
        <v>0</v>
      </c>
      <c r="O110" s="313"/>
      <c r="P110" s="155"/>
    </row>
    <row r="111" spans="1:16" ht="18.75" customHeight="1" x14ac:dyDescent="0.15">
      <c r="A111" s="134"/>
      <c r="B111" s="203"/>
      <c r="C111" s="204"/>
      <c r="D111" s="297"/>
      <c r="E111" s="491"/>
      <c r="F111" s="500"/>
      <c r="G111" s="328"/>
      <c r="H111" s="445"/>
      <c r="I111" s="798"/>
      <c r="J111" s="446">
        <f t="shared" si="1"/>
        <v>0</v>
      </c>
      <c r="K111" s="788"/>
      <c r="L111" s="447">
        <f t="shared" si="2"/>
        <v>0</v>
      </c>
      <c r="M111" s="789">
        <f t="shared" si="3"/>
        <v>0</v>
      </c>
      <c r="N111" s="449">
        <f t="shared" si="3"/>
        <v>0</v>
      </c>
      <c r="O111" s="313"/>
      <c r="P111" s="155"/>
    </row>
    <row r="112" spans="1:16" ht="18.75" customHeight="1" x14ac:dyDescent="0.15">
      <c r="A112" s="134"/>
      <c r="B112" s="203"/>
      <c r="C112" s="204"/>
      <c r="D112" s="297"/>
      <c r="E112" s="491"/>
      <c r="F112" s="500"/>
      <c r="G112" s="328"/>
      <c r="H112" s="445"/>
      <c r="I112" s="798"/>
      <c r="J112" s="446">
        <f t="shared" si="1"/>
        <v>0</v>
      </c>
      <c r="K112" s="788"/>
      <c r="L112" s="447">
        <f t="shared" si="2"/>
        <v>0</v>
      </c>
      <c r="M112" s="789">
        <f t="shared" si="3"/>
        <v>0</v>
      </c>
      <c r="N112" s="449">
        <f t="shared" si="3"/>
        <v>0</v>
      </c>
      <c r="O112" s="313"/>
      <c r="P112" s="155"/>
    </row>
    <row r="113" spans="1:16" ht="18.75" customHeight="1" x14ac:dyDescent="0.15">
      <c r="A113" s="134"/>
      <c r="B113" s="203"/>
      <c r="C113" s="204"/>
      <c r="D113" s="297"/>
      <c r="E113" s="491"/>
      <c r="F113" s="500"/>
      <c r="G113" s="328"/>
      <c r="H113" s="445"/>
      <c r="I113" s="798"/>
      <c r="J113" s="446">
        <f t="shared" si="1"/>
        <v>0</v>
      </c>
      <c r="K113" s="788"/>
      <c r="L113" s="447">
        <f t="shared" si="2"/>
        <v>0</v>
      </c>
      <c r="M113" s="789">
        <f t="shared" si="3"/>
        <v>0</v>
      </c>
      <c r="N113" s="449">
        <f t="shared" si="3"/>
        <v>0</v>
      </c>
      <c r="O113" s="313"/>
      <c r="P113" s="155"/>
    </row>
    <row r="114" spans="1:16" ht="18.75" customHeight="1" x14ac:dyDescent="0.15">
      <c r="A114" s="134"/>
      <c r="B114" s="203"/>
      <c r="C114" s="204"/>
      <c r="D114" s="297"/>
      <c r="E114" s="491"/>
      <c r="F114" s="500"/>
      <c r="G114" s="328"/>
      <c r="H114" s="445"/>
      <c r="I114" s="798"/>
      <c r="J114" s="446">
        <f t="shared" si="1"/>
        <v>0</v>
      </c>
      <c r="K114" s="788"/>
      <c r="L114" s="447">
        <f t="shared" si="2"/>
        <v>0</v>
      </c>
      <c r="M114" s="789">
        <f t="shared" si="3"/>
        <v>0</v>
      </c>
      <c r="N114" s="449">
        <f t="shared" si="3"/>
        <v>0</v>
      </c>
      <c r="O114" s="313"/>
      <c r="P114" s="155"/>
    </row>
    <row r="115" spans="1:16" ht="18.75" customHeight="1" x14ac:dyDescent="0.15">
      <c r="A115" s="134"/>
      <c r="B115" s="203"/>
      <c r="C115" s="204"/>
      <c r="D115" s="297"/>
      <c r="E115" s="491"/>
      <c r="F115" s="500"/>
      <c r="G115" s="328"/>
      <c r="H115" s="445"/>
      <c r="I115" s="798"/>
      <c r="J115" s="446">
        <f t="shared" si="1"/>
        <v>0</v>
      </c>
      <c r="K115" s="788"/>
      <c r="L115" s="447">
        <f t="shared" si="2"/>
        <v>0</v>
      </c>
      <c r="M115" s="789">
        <f t="shared" si="3"/>
        <v>0</v>
      </c>
      <c r="N115" s="449">
        <f t="shared" si="3"/>
        <v>0</v>
      </c>
      <c r="O115" s="313"/>
      <c r="P115" s="155"/>
    </row>
    <row r="116" spans="1:16" ht="18.75" customHeight="1" x14ac:dyDescent="0.15">
      <c r="A116" s="134"/>
      <c r="B116" s="203"/>
      <c r="C116" s="204"/>
      <c r="D116" s="297"/>
      <c r="E116" s="491"/>
      <c r="F116" s="500"/>
      <c r="G116" s="328"/>
      <c r="H116" s="445"/>
      <c r="I116" s="798"/>
      <c r="J116" s="446">
        <f t="shared" si="1"/>
        <v>0</v>
      </c>
      <c r="K116" s="788"/>
      <c r="L116" s="447">
        <f t="shared" si="2"/>
        <v>0</v>
      </c>
      <c r="M116" s="789">
        <f t="shared" si="3"/>
        <v>0</v>
      </c>
      <c r="N116" s="449">
        <f t="shared" si="3"/>
        <v>0</v>
      </c>
      <c r="O116" s="313"/>
      <c r="P116" s="155"/>
    </row>
    <row r="117" spans="1:16" ht="18.75" customHeight="1" x14ac:dyDescent="0.15">
      <c r="A117" s="134"/>
      <c r="B117" s="203"/>
      <c r="C117" s="204"/>
      <c r="D117" s="297"/>
      <c r="E117" s="491"/>
      <c r="F117" s="500"/>
      <c r="G117" s="328"/>
      <c r="H117" s="445"/>
      <c r="I117" s="798"/>
      <c r="J117" s="446">
        <f t="shared" si="1"/>
        <v>0</v>
      </c>
      <c r="K117" s="788"/>
      <c r="L117" s="447">
        <f t="shared" si="2"/>
        <v>0</v>
      </c>
      <c r="M117" s="789">
        <f t="shared" si="3"/>
        <v>0</v>
      </c>
      <c r="N117" s="449">
        <f t="shared" si="3"/>
        <v>0</v>
      </c>
      <c r="O117" s="313"/>
      <c r="P117" s="155"/>
    </row>
    <row r="118" spans="1:16" ht="18.75" customHeight="1" x14ac:dyDescent="0.15">
      <c r="A118" s="134"/>
      <c r="B118" s="203"/>
      <c r="C118" s="204"/>
      <c r="D118" s="297"/>
      <c r="E118" s="491"/>
      <c r="F118" s="500"/>
      <c r="G118" s="328"/>
      <c r="H118" s="445"/>
      <c r="I118" s="798"/>
      <c r="J118" s="446">
        <f t="shared" si="1"/>
        <v>0</v>
      </c>
      <c r="K118" s="788"/>
      <c r="L118" s="447">
        <f t="shared" si="2"/>
        <v>0</v>
      </c>
      <c r="M118" s="789">
        <f t="shared" si="3"/>
        <v>0</v>
      </c>
      <c r="N118" s="449">
        <f t="shared" si="3"/>
        <v>0</v>
      </c>
      <c r="O118" s="313"/>
      <c r="P118" s="155"/>
    </row>
    <row r="119" spans="1:16" ht="18.75" customHeight="1" x14ac:dyDescent="0.15">
      <c r="A119" s="134"/>
      <c r="B119" s="203"/>
      <c r="C119" s="204"/>
      <c r="D119" s="297"/>
      <c r="E119" s="491"/>
      <c r="F119" s="500"/>
      <c r="G119" s="328"/>
      <c r="H119" s="445"/>
      <c r="I119" s="798"/>
      <c r="J119" s="446">
        <f t="shared" si="1"/>
        <v>0</v>
      </c>
      <c r="K119" s="788"/>
      <c r="L119" s="447">
        <f t="shared" si="2"/>
        <v>0</v>
      </c>
      <c r="M119" s="789">
        <f t="shared" si="3"/>
        <v>0</v>
      </c>
      <c r="N119" s="449">
        <f t="shared" si="3"/>
        <v>0</v>
      </c>
      <c r="O119" s="313"/>
      <c r="P119" s="155"/>
    </row>
    <row r="120" spans="1:16" ht="18.75" customHeight="1" x14ac:dyDescent="0.15">
      <c r="A120" s="134"/>
      <c r="B120" s="203"/>
      <c r="C120" s="204"/>
      <c r="D120" s="297"/>
      <c r="E120" s="491"/>
      <c r="F120" s="500"/>
      <c r="G120" s="328"/>
      <c r="H120" s="445"/>
      <c r="I120" s="798"/>
      <c r="J120" s="446">
        <f t="shared" si="1"/>
        <v>0</v>
      </c>
      <c r="K120" s="788"/>
      <c r="L120" s="447">
        <f t="shared" si="2"/>
        <v>0</v>
      </c>
      <c r="M120" s="789">
        <f t="shared" si="3"/>
        <v>0</v>
      </c>
      <c r="N120" s="449">
        <f t="shared" si="3"/>
        <v>0</v>
      </c>
      <c r="O120" s="313"/>
      <c r="P120" s="155"/>
    </row>
    <row r="121" spans="1:16" ht="18.75" customHeight="1" x14ac:dyDescent="0.15">
      <c r="A121" s="134"/>
      <c r="B121" s="203"/>
      <c r="C121" s="204"/>
      <c r="D121" s="297"/>
      <c r="E121" s="491"/>
      <c r="F121" s="500"/>
      <c r="G121" s="328"/>
      <c r="H121" s="445"/>
      <c r="I121" s="798"/>
      <c r="J121" s="446">
        <f t="shared" si="1"/>
        <v>0</v>
      </c>
      <c r="K121" s="788"/>
      <c r="L121" s="447">
        <f t="shared" si="2"/>
        <v>0</v>
      </c>
      <c r="M121" s="789">
        <f t="shared" si="3"/>
        <v>0</v>
      </c>
      <c r="N121" s="449">
        <f t="shared" si="3"/>
        <v>0</v>
      </c>
      <c r="O121" s="313"/>
      <c r="P121" s="155"/>
    </row>
    <row r="122" spans="1:16" ht="18.75" customHeight="1" x14ac:dyDescent="0.15">
      <c r="A122" s="134"/>
      <c r="B122" s="203"/>
      <c r="C122" s="204"/>
      <c r="D122" s="297"/>
      <c r="E122" s="491"/>
      <c r="F122" s="500"/>
      <c r="G122" s="328"/>
      <c r="H122" s="445"/>
      <c r="I122" s="798"/>
      <c r="J122" s="446">
        <f t="shared" si="1"/>
        <v>0</v>
      </c>
      <c r="K122" s="788"/>
      <c r="L122" s="447">
        <f t="shared" si="2"/>
        <v>0</v>
      </c>
      <c r="M122" s="789">
        <f t="shared" si="3"/>
        <v>0</v>
      </c>
      <c r="N122" s="449">
        <f t="shared" si="3"/>
        <v>0</v>
      </c>
      <c r="O122" s="313"/>
      <c r="P122" s="155"/>
    </row>
    <row r="123" spans="1:16" ht="18.75" customHeight="1" x14ac:dyDescent="0.15">
      <c r="A123" s="134"/>
      <c r="B123" s="203"/>
      <c r="C123" s="204"/>
      <c r="D123" s="297"/>
      <c r="E123" s="491"/>
      <c r="F123" s="500"/>
      <c r="G123" s="328"/>
      <c r="H123" s="445"/>
      <c r="I123" s="798"/>
      <c r="J123" s="446">
        <f t="shared" si="1"/>
        <v>0</v>
      </c>
      <c r="K123" s="788"/>
      <c r="L123" s="447">
        <f t="shared" si="2"/>
        <v>0</v>
      </c>
      <c r="M123" s="789">
        <f t="shared" si="3"/>
        <v>0</v>
      </c>
      <c r="N123" s="449">
        <f t="shared" si="3"/>
        <v>0</v>
      </c>
      <c r="O123" s="313"/>
      <c r="P123" s="155"/>
    </row>
    <row r="124" spans="1:16" ht="18.75" customHeight="1" x14ac:dyDescent="0.15">
      <c r="A124" s="134"/>
      <c r="B124" s="203"/>
      <c r="C124" s="204"/>
      <c r="D124" s="297"/>
      <c r="E124" s="491"/>
      <c r="F124" s="500"/>
      <c r="G124" s="328"/>
      <c r="H124" s="445"/>
      <c r="I124" s="798"/>
      <c r="J124" s="446">
        <f t="shared" si="1"/>
        <v>0</v>
      </c>
      <c r="K124" s="788"/>
      <c r="L124" s="447">
        <f t="shared" si="2"/>
        <v>0</v>
      </c>
      <c r="M124" s="789">
        <f t="shared" si="3"/>
        <v>0</v>
      </c>
      <c r="N124" s="449">
        <f t="shared" si="3"/>
        <v>0</v>
      </c>
      <c r="O124" s="313"/>
      <c r="P124" s="155"/>
    </row>
    <row r="125" spans="1:16" ht="18.75" customHeight="1" x14ac:dyDescent="0.15">
      <c r="A125" s="134"/>
      <c r="B125" s="203"/>
      <c r="C125" s="204"/>
      <c r="D125" s="297"/>
      <c r="E125" s="491"/>
      <c r="F125" s="500"/>
      <c r="G125" s="328"/>
      <c r="H125" s="445"/>
      <c r="I125" s="798"/>
      <c r="J125" s="446">
        <f t="shared" si="1"/>
        <v>0</v>
      </c>
      <c r="K125" s="788"/>
      <c r="L125" s="447">
        <f t="shared" si="2"/>
        <v>0</v>
      </c>
      <c r="M125" s="789">
        <f t="shared" si="3"/>
        <v>0</v>
      </c>
      <c r="N125" s="449">
        <f t="shared" si="3"/>
        <v>0</v>
      </c>
      <c r="O125" s="313"/>
      <c r="P125" s="155"/>
    </row>
    <row r="126" spans="1:16" ht="18.75" customHeight="1" x14ac:dyDescent="0.15">
      <c r="A126" s="134"/>
      <c r="B126" s="203"/>
      <c r="C126" s="204"/>
      <c r="D126" s="297"/>
      <c r="E126" s="491"/>
      <c r="F126" s="500"/>
      <c r="G126" s="328"/>
      <c r="H126" s="445"/>
      <c r="I126" s="798"/>
      <c r="J126" s="446">
        <f t="shared" si="1"/>
        <v>0</v>
      </c>
      <c r="K126" s="788"/>
      <c r="L126" s="447">
        <f t="shared" si="2"/>
        <v>0</v>
      </c>
      <c r="M126" s="789">
        <f t="shared" si="3"/>
        <v>0</v>
      </c>
      <c r="N126" s="449">
        <f t="shared" si="3"/>
        <v>0</v>
      </c>
      <c r="O126" s="313"/>
      <c r="P126" s="155"/>
    </row>
    <row r="127" spans="1:16" ht="18.75" customHeight="1" x14ac:dyDescent="0.15">
      <c r="A127" s="134"/>
      <c r="B127" s="203"/>
      <c r="C127" s="204"/>
      <c r="D127" s="297"/>
      <c r="E127" s="491"/>
      <c r="F127" s="500"/>
      <c r="G127" s="328"/>
      <c r="H127" s="445"/>
      <c r="I127" s="798"/>
      <c r="J127" s="446">
        <f t="shared" si="1"/>
        <v>0</v>
      </c>
      <c r="K127" s="788"/>
      <c r="L127" s="447">
        <f t="shared" si="2"/>
        <v>0</v>
      </c>
      <c r="M127" s="789">
        <f t="shared" si="3"/>
        <v>0</v>
      </c>
      <c r="N127" s="449">
        <f t="shared" si="3"/>
        <v>0</v>
      </c>
      <c r="O127" s="313"/>
      <c r="P127" s="155"/>
    </row>
    <row r="128" spans="1:16" ht="18.75" customHeight="1" x14ac:dyDescent="0.15">
      <c r="A128" s="134"/>
      <c r="B128" s="203"/>
      <c r="C128" s="204"/>
      <c r="D128" s="297"/>
      <c r="E128" s="491"/>
      <c r="F128" s="500"/>
      <c r="G128" s="328"/>
      <c r="H128" s="445"/>
      <c r="I128" s="798"/>
      <c r="J128" s="446">
        <f t="shared" si="1"/>
        <v>0</v>
      </c>
      <c r="K128" s="788"/>
      <c r="L128" s="447">
        <f t="shared" si="2"/>
        <v>0</v>
      </c>
      <c r="M128" s="789">
        <f t="shared" si="3"/>
        <v>0</v>
      </c>
      <c r="N128" s="449">
        <f t="shared" si="3"/>
        <v>0</v>
      </c>
      <c r="O128" s="313"/>
      <c r="P128" s="155"/>
    </row>
    <row r="129" spans="1:16" ht="18.75" customHeight="1" x14ac:dyDescent="0.15">
      <c r="A129" s="134"/>
      <c r="B129" s="203"/>
      <c r="C129" s="204"/>
      <c r="D129" s="297"/>
      <c r="E129" s="491"/>
      <c r="F129" s="500"/>
      <c r="G129" s="328"/>
      <c r="H129" s="445"/>
      <c r="I129" s="798"/>
      <c r="J129" s="446">
        <f t="shared" si="1"/>
        <v>0</v>
      </c>
      <c r="K129" s="788"/>
      <c r="L129" s="447">
        <f t="shared" si="2"/>
        <v>0</v>
      </c>
      <c r="M129" s="789">
        <f t="shared" si="3"/>
        <v>0</v>
      </c>
      <c r="N129" s="449">
        <f t="shared" si="3"/>
        <v>0</v>
      </c>
      <c r="O129" s="313"/>
      <c r="P129" s="155"/>
    </row>
    <row r="130" spans="1:16" ht="18.75" customHeight="1" x14ac:dyDescent="0.15">
      <c r="A130" s="134"/>
      <c r="B130" s="203"/>
      <c r="C130" s="204"/>
      <c r="D130" s="297"/>
      <c r="E130" s="491"/>
      <c r="F130" s="500"/>
      <c r="G130" s="328"/>
      <c r="H130" s="445"/>
      <c r="I130" s="798"/>
      <c r="J130" s="446">
        <f t="shared" si="1"/>
        <v>0</v>
      </c>
      <c r="K130" s="788"/>
      <c r="L130" s="447">
        <f t="shared" si="2"/>
        <v>0</v>
      </c>
      <c r="M130" s="789">
        <f t="shared" si="3"/>
        <v>0</v>
      </c>
      <c r="N130" s="449">
        <f t="shared" si="3"/>
        <v>0</v>
      </c>
      <c r="O130" s="313"/>
      <c r="P130" s="155"/>
    </row>
    <row r="131" spans="1:16" ht="18.75" customHeight="1" x14ac:dyDescent="0.15">
      <c r="A131" s="134"/>
      <c r="B131" s="203"/>
      <c r="C131" s="204"/>
      <c r="D131" s="297"/>
      <c r="E131" s="491"/>
      <c r="F131" s="500"/>
      <c r="G131" s="328"/>
      <c r="H131" s="445"/>
      <c r="I131" s="798"/>
      <c r="J131" s="446">
        <f t="shared" si="1"/>
        <v>0</v>
      </c>
      <c r="K131" s="788"/>
      <c r="L131" s="447">
        <f t="shared" si="2"/>
        <v>0</v>
      </c>
      <c r="M131" s="789">
        <f t="shared" si="3"/>
        <v>0</v>
      </c>
      <c r="N131" s="449">
        <f t="shared" si="3"/>
        <v>0</v>
      </c>
      <c r="O131" s="313"/>
      <c r="P131" s="155"/>
    </row>
    <row r="132" spans="1:16" ht="18.75" customHeight="1" x14ac:dyDescent="0.15">
      <c r="A132" s="134"/>
      <c r="B132" s="203"/>
      <c r="C132" s="204"/>
      <c r="D132" s="297"/>
      <c r="E132" s="491"/>
      <c r="F132" s="500"/>
      <c r="G132" s="328"/>
      <c r="H132" s="445"/>
      <c r="I132" s="798"/>
      <c r="J132" s="446">
        <f t="shared" si="1"/>
        <v>0</v>
      </c>
      <c r="K132" s="788"/>
      <c r="L132" s="447">
        <f t="shared" si="2"/>
        <v>0</v>
      </c>
      <c r="M132" s="789">
        <f t="shared" si="3"/>
        <v>0</v>
      </c>
      <c r="N132" s="449">
        <f t="shared" si="3"/>
        <v>0</v>
      </c>
      <c r="O132" s="313"/>
      <c r="P132" s="158"/>
    </row>
    <row r="133" spans="1:16" ht="18.75" customHeight="1" x14ac:dyDescent="0.15">
      <c r="A133" s="134"/>
      <c r="B133" s="203"/>
      <c r="C133" s="204"/>
      <c r="D133" s="297"/>
      <c r="E133" s="491"/>
      <c r="F133" s="500"/>
      <c r="G133" s="328"/>
      <c r="H133" s="445"/>
      <c r="I133" s="798"/>
      <c r="J133" s="446">
        <f t="shared" si="1"/>
        <v>0</v>
      </c>
      <c r="K133" s="788"/>
      <c r="L133" s="447">
        <f t="shared" si="2"/>
        <v>0</v>
      </c>
      <c r="M133" s="789">
        <f t="shared" si="3"/>
        <v>0</v>
      </c>
      <c r="N133" s="449">
        <f t="shared" si="3"/>
        <v>0</v>
      </c>
      <c r="O133" s="313"/>
      <c r="P133" s="149"/>
    </row>
    <row r="134" spans="1:16" ht="18.75" customHeight="1" x14ac:dyDescent="0.15">
      <c r="A134" s="134"/>
      <c r="B134" s="203"/>
      <c r="C134" s="204"/>
      <c r="D134" s="297"/>
      <c r="E134" s="491"/>
      <c r="F134" s="500"/>
      <c r="G134" s="328"/>
      <c r="H134" s="445"/>
      <c r="I134" s="798"/>
      <c r="J134" s="446">
        <f t="shared" si="1"/>
        <v>0</v>
      </c>
      <c r="K134" s="788"/>
      <c r="L134" s="447">
        <f t="shared" si="2"/>
        <v>0</v>
      </c>
      <c r="M134" s="789">
        <f t="shared" si="3"/>
        <v>0</v>
      </c>
      <c r="N134" s="449">
        <f t="shared" si="3"/>
        <v>0</v>
      </c>
      <c r="O134" s="313"/>
      <c r="P134" s="158"/>
    </row>
    <row r="135" spans="1:16" ht="18.75" customHeight="1" x14ac:dyDescent="0.15">
      <c r="A135" s="134"/>
      <c r="B135" s="203"/>
      <c r="C135" s="204"/>
      <c r="D135" s="297"/>
      <c r="E135" s="491"/>
      <c r="F135" s="500"/>
      <c r="G135" s="328"/>
      <c r="H135" s="445"/>
      <c r="I135" s="798"/>
      <c r="J135" s="446">
        <f t="shared" si="1"/>
        <v>0</v>
      </c>
      <c r="K135" s="788"/>
      <c r="L135" s="447">
        <f t="shared" si="2"/>
        <v>0</v>
      </c>
      <c r="M135" s="789">
        <f t="shared" si="3"/>
        <v>0</v>
      </c>
      <c r="N135" s="449">
        <f t="shared" si="3"/>
        <v>0</v>
      </c>
      <c r="O135" s="313"/>
    </row>
    <row r="136" spans="1:16" ht="18.75" customHeight="1" x14ac:dyDescent="0.15">
      <c r="A136" s="134"/>
      <c r="B136" s="203"/>
      <c r="C136" s="204"/>
      <c r="D136" s="297"/>
      <c r="E136" s="491"/>
      <c r="F136" s="500"/>
      <c r="G136" s="328"/>
      <c r="H136" s="445"/>
      <c r="I136" s="798"/>
      <c r="J136" s="446">
        <f t="shared" si="1"/>
        <v>0</v>
      </c>
      <c r="K136" s="788"/>
      <c r="L136" s="447">
        <f t="shared" si="2"/>
        <v>0</v>
      </c>
      <c r="M136" s="789">
        <f t="shared" si="3"/>
        <v>0</v>
      </c>
      <c r="N136" s="449">
        <f t="shared" si="3"/>
        <v>0</v>
      </c>
      <c r="O136" s="313"/>
    </row>
    <row r="137" spans="1:16" ht="18.75" customHeight="1" x14ac:dyDescent="0.15">
      <c r="A137" s="134"/>
      <c r="B137" s="203"/>
      <c r="C137" s="204"/>
      <c r="D137" s="297"/>
      <c r="E137" s="491"/>
      <c r="F137" s="500"/>
      <c r="G137" s="328"/>
      <c r="H137" s="445"/>
      <c r="I137" s="798"/>
      <c r="J137" s="446">
        <f t="shared" si="1"/>
        <v>0</v>
      </c>
      <c r="K137" s="788"/>
      <c r="L137" s="447">
        <f t="shared" si="2"/>
        <v>0</v>
      </c>
      <c r="M137" s="789">
        <f t="shared" si="3"/>
        <v>0</v>
      </c>
      <c r="N137" s="449">
        <f t="shared" si="3"/>
        <v>0</v>
      </c>
      <c r="O137" s="313"/>
      <c r="P137" s="155"/>
    </row>
    <row r="138" spans="1:16" ht="18.75" customHeight="1" x14ac:dyDescent="0.15">
      <c r="A138" s="134"/>
      <c r="B138" s="203"/>
      <c r="C138" s="204"/>
      <c r="D138" s="297"/>
      <c r="E138" s="347" t="s">
        <v>419</v>
      </c>
      <c r="F138" s="170" t="s">
        <v>181</v>
      </c>
      <c r="G138" s="328"/>
      <c r="H138" s="445"/>
      <c r="I138" s="798"/>
      <c r="J138" s="450">
        <f>SUMIFS(J98:J137,D98:D137,"設備（部材）")</f>
        <v>0</v>
      </c>
      <c r="K138" s="788"/>
      <c r="L138" s="451">
        <f>SUMIFS(L98:L137,D98:D137,"設備（部材）")</f>
        <v>0</v>
      </c>
      <c r="M138" s="789"/>
      <c r="N138" s="453">
        <f>J138-L138</f>
        <v>0</v>
      </c>
      <c r="O138" s="313"/>
      <c r="P138" s="155"/>
    </row>
    <row r="139" spans="1:16" ht="18.75" customHeight="1" x14ac:dyDescent="0.15">
      <c r="A139" s="134"/>
      <c r="B139" s="203"/>
      <c r="C139" s="204"/>
      <c r="D139" s="297"/>
      <c r="E139" s="347" t="s">
        <v>182</v>
      </c>
      <c r="F139" s="170" t="s">
        <v>181</v>
      </c>
      <c r="G139" s="328"/>
      <c r="H139" s="445"/>
      <c r="I139" s="798"/>
      <c r="J139" s="450">
        <f>SUMIFS(J98:J137,D98:D137,"工事")</f>
        <v>0</v>
      </c>
      <c r="K139" s="788"/>
      <c r="L139" s="451">
        <f>SUMIFS(L98:L137,D98:D137,"工事")</f>
        <v>0</v>
      </c>
      <c r="M139" s="789"/>
      <c r="N139" s="453">
        <f>J139-L139</f>
        <v>0</v>
      </c>
      <c r="O139" s="313"/>
      <c r="P139" s="155"/>
    </row>
    <row r="140" spans="1:16" ht="18.75" customHeight="1" thickBot="1" x14ac:dyDescent="0.2">
      <c r="A140" s="134"/>
      <c r="B140" s="205"/>
      <c r="C140" s="206"/>
      <c r="D140" s="298"/>
      <c r="E140" s="348" t="s">
        <v>183</v>
      </c>
      <c r="F140" s="349" t="s">
        <v>184</v>
      </c>
      <c r="G140" s="339"/>
      <c r="H140" s="495"/>
      <c r="I140" s="808"/>
      <c r="J140" s="501">
        <f>J138+J139</f>
        <v>0</v>
      </c>
      <c r="K140" s="790"/>
      <c r="L140" s="502">
        <f>L138+L139</f>
        <v>0</v>
      </c>
      <c r="M140" s="791"/>
      <c r="N140" s="503">
        <f>J140-L140</f>
        <v>0</v>
      </c>
      <c r="O140" s="323"/>
      <c r="P140" s="155"/>
    </row>
    <row r="141" spans="1:16" ht="18.75" customHeight="1" x14ac:dyDescent="0.15">
      <c r="A141" s="134"/>
      <c r="B141" s="171"/>
      <c r="C141" s="172"/>
      <c r="D141" s="295"/>
      <c r="E141" s="504"/>
      <c r="F141" s="505" t="s">
        <v>180</v>
      </c>
      <c r="G141" s="338"/>
      <c r="H141" s="492"/>
      <c r="I141" s="807"/>
      <c r="J141" s="476"/>
      <c r="K141" s="792"/>
      <c r="L141" s="477"/>
      <c r="M141" s="793"/>
      <c r="N141" s="494"/>
      <c r="O141" s="322"/>
      <c r="P141" s="155"/>
    </row>
    <row r="142" spans="1:16" ht="18.75" customHeight="1" x14ac:dyDescent="0.15">
      <c r="A142" s="134"/>
      <c r="B142" s="203"/>
      <c r="C142" s="204"/>
      <c r="D142" s="297"/>
      <c r="E142" s="491"/>
      <c r="F142" s="500"/>
      <c r="G142" s="328"/>
      <c r="H142" s="445"/>
      <c r="I142" s="798"/>
      <c r="J142" s="446">
        <f t="shared" ref="J142:J181" si="4">ROUNDDOWN(H142*I142,0)</f>
        <v>0</v>
      </c>
      <c r="K142" s="788"/>
      <c r="L142" s="447">
        <f t="shared" ref="L142:L181" si="5">ROUNDDOWN(H142*K142,0)</f>
        <v>0</v>
      </c>
      <c r="M142" s="789">
        <f>I142-K142</f>
        <v>0</v>
      </c>
      <c r="N142" s="449">
        <f>J142-L142</f>
        <v>0</v>
      </c>
      <c r="O142" s="313"/>
      <c r="P142" s="155"/>
    </row>
    <row r="143" spans="1:16" ht="18.75" customHeight="1" x14ac:dyDescent="0.15">
      <c r="A143" s="134"/>
      <c r="B143" s="203"/>
      <c r="C143" s="204"/>
      <c r="D143" s="297"/>
      <c r="E143" s="491"/>
      <c r="F143" s="500"/>
      <c r="G143" s="328"/>
      <c r="H143" s="445"/>
      <c r="I143" s="798"/>
      <c r="J143" s="446">
        <f t="shared" si="4"/>
        <v>0</v>
      </c>
      <c r="K143" s="788"/>
      <c r="L143" s="447">
        <f t="shared" si="5"/>
        <v>0</v>
      </c>
      <c r="M143" s="789">
        <f t="shared" ref="M143:N181" si="6">I143-K143</f>
        <v>0</v>
      </c>
      <c r="N143" s="449">
        <f>J143-L143</f>
        <v>0</v>
      </c>
      <c r="O143" s="313"/>
      <c r="P143" s="155"/>
    </row>
    <row r="144" spans="1:16" ht="18.75" customHeight="1" x14ac:dyDescent="0.15">
      <c r="A144" s="134"/>
      <c r="B144" s="203"/>
      <c r="C144" s="204"/>
      <c r="D144" s="297"/>
      <c r="E144" s="491"/>
      <c r="F144" s="500"/>
      <c r="G144" s="328"/>
      <c r="H144" s="445"/>
      <c r="I144" s="798"/>
      <c r="J144" s="446">
        <f t="shared" si="4"/>
        <v>0</v>
      </c>
      <c r="K144" s="788"/>
      <c r="L144" s="447">
        <f t="shared" si="5"/>
        <v>0</v>
      </c>
      <c r="M144" s="789">
        <f t="shared" si="6"/>
        <v>0</v>
      </c>
      <c r="N144" s="449">
        <f t="shared" si="6"/>
        <v>0</v>
      </c>
      <c r="O144" s="313"/>
      <c r="P144" s="155"/>
    </row>
    <row r="145" spans="1:16" ht="18.75" customHeight="1" x14ac:dyDescent="0.15">
      <c r="A145" s="134"/>
      <c r="B145" s="203"/>
      <c r="C145" s="204"/>
      <c r="D145" s="297"/>
      <c r="E145" s="491"/>
      <c r="F145" s="500"/>
      <c r="G145" s="328"/>
      <c r="H145" s="445"/>
      <c r="I145" s="798"/>
      <c r="J145" s="446">
        <f t="shared" si="4"/>
        <v>0</v>
      </c>
      <c r="K145" s="788"/>
      <c r="L145" s="447">
        <f t="shared" si="5"/>
        <v>0</v>
      </c>
      <c r="M145" s="789">
        <f t="shared" si="6"/>
        <v>0</v>
      </c>
      <c r="N145" s="449">
        <f t="shared" si="6"/>
        <v>0</v>
      </c>
      <c r="O145" s="313"/>
      <c r="P145" s="155"/>
    </row>
    <row r="146" spans="1:16" ht="18.75" customHeight="1" x14ac:dyDescent="0.15">
      <c r="A146" s="134"/>
      <c r="B146" s="203"/>
      <c r="C146" s="204"/>
      <c r="D146" s="297"/>
      <c r="E146" s="491"/>
      <c r="F146" s="500"/>
      <c r="G146" s="328"/>
      <c r="H146" s="445"/>
      <c r="I146" s="798"/>
      <c r="J146" s="446">
        <f t="shared" si="4"/>
        <v>0</v>
      </c>
      <c r="K146" s="788"/>
      <c r="L146" s="447">
        <f t="shared" si="5"/>
        <v>0</v>
      </c>
      <c r="M146" s="789">
        <f t="shared" si="6"/>
        <v>0</v>
      </c>
      <c r="N146" s="449">
        <f t="shared" si="6"/>
        <v>0</v>
      </c>
      <c r="O146" s="313"/>
      <c r="P146" s="155"/>
    </row>
    <row r="147" spans="1:16" ht="18.75" customHeight="1" x14ac:dyDescent="0.15">
      <c r="A147" s="134"/>
      <c r="B147" s="203"/>
      <c r="C147" s="204"/>
      <c r="D147" s="297"/>
      <c r="E147" s="491"/>
      <c r="F147" s="500"/>
      <c r="G147" s="328"/>
      <c r="H147" s="445"/>
      <c r="I147" s="798"/>
      <c r="J147" s="446">
        <f t="shared" si="4"/>
        <v>0</v>
      </c>
      <c r="K147" s="788"/>
      <c r="L147" s="447">
        <f t="shared" si="5"/>
        <v>0</v>
      </c>
      <c r="M147" s="789">
        <f t="shared" si="6"/>
        <v>0</v>
      </c>
      <c r="N147" s="449">
        <f t="shared" si="6"/>
        <v>0</v>
      </c>
      <c r="O147" s="313"/>
      <c r="P147" s="155"/>
    </row>
    <row r="148" spans="1:16" ht="18.75" customHeight="1" x14ac:dyDescent="0.15">
      <c r="A148" s="134"/>
      <c r="B148" s="203"/>
      <c r="C148" s="204"/>
      <c r="D148" s="297"/>
      <c r="E148" s="491"/>
      <c r="F148" s="500"/>
      <c r="G148" s="328"/>
      <c r="H148" s="445"/>
      <c r="I148" s="798"/>
      <c r="J148" s="446">
        <f t="shared" si="4"/>
        <v>0</v>
      </c>
      <c r="K148" s="788"/>
      <c r="L148" s="447">
        <f t="shared" si="5"/>
        <v>0</v>
      </c>
      <c r="M148" s="789">
        <f t="shared" si="6"/>
        <v>0</v>
      </c>
      <c r="N148" s="449">
        <f t="shared" si="6"/>
        <v>0</v>
      </c>
      <c r="O148" s="313"/>
      <c r="P148" s="155"/>
    </row>
    <row r="149" spans="1:16" ht="18.75" customHeight="1" x14ac:dyDescent="0.15">
      <c r="A149" s="134"/>
      <c r="B149" s="203"/>
      <c r="C149" s="204"/>
      <c r="D149" s="297"/>
      <c r="E149" s="491"/>
      <c r="F149" s="500"/>
      <c r="G149" s="328"/>
      <c r="H149" s="445"/>
      <c r="I149" s="798"/>
      <c r="J149" s="446">
        <f t="shared" si="4"/>
        <v>0</v>
      </c>
      <c r="K149" s="788"/>
      <c r="L149" s="447">
        <f t="shared" si="5"/>
        <v>0</v>
      </c>
      <c r="M149" s="789">
        <f t="shared" si="6"/>
        <v>0</v>
      </c>
      <c r="N149" s="449">
        <f t="shared" si="6"/>
        <v>0</v>
      </c>
      <c r="O149" s="313"/>
      <c r="P149" s="155"/>
    </row>
    <row r="150" spans="1:16" ht="18.75" customHeight="1" x14ac:dyDescent="0.15">
      <c r="A150" s="134"/>
      <c r="B150" s="203"/>
      <c r="C150" s="204"/>
      <c r="D150" s="297"/>
      <c r="E150" s="491"/>
      <c r="F150" s="500"/>
      <c r="G150" s="328"/>
      <c r="H150" s="445"/>
      <c r="I150" s="798"/>
      <c r="J150" s="446">
        <f t="shared" si="4"/>
        <v>0</v>
      </c>
      <c r="K150" s="788"/>
      <c r="L150" s="447">
        <f t="shared" si="5"/>
        <v>0</v>
      </c>
      <c r="M150" s="789">
        <f t="shared" si="6"/>
        <v>0</v>
      </c>
      <c r="N150" s="449">
        <f t="shared" si="6"/>
        <v>0</v>
      </c>
      <c r="O150" s="313"/>
      <c r="P150" s="155"/>
    </row>
    <row r="151" spans="1:16" ht="18.75" customHeight="1" x14ac:dyDescent="0.15">
      <c r="A151" s="134"/>
      <c r="B151" s="203"/>
      <c r="C151" s="204"/>
      <c r="D151" s="297"/>
      <c r="E151" s="491"/>
      <c r="F151" s="500"/>
      <c r="G151" s="328"/>
      <c r="H151" s="445"/>
      <c r="I151" s="798"/>
      <c r="J151" s="446">
        <f t="shared" si="4"/>
        <v>0</v>
      </c>
      <c r="K151" s="788"/>
      <c r="L151" s="447">
        <f t="shared" si="5"/>
        <v>0</v>
      </c>
      <c r="M151" s="789">
        <f t="shared" si="6"/>
        <v>0</v>
      </c>
      <c r="N151" s="449">
        <f t="shared" si="6"/>
        <v>0</v>
      </c>
      <c r="O151" s="313"/>
      <c r="P151" s="155"/>
    </row>
    <row r="152" spans="1:16" ht="18.75" customHeight="1" x14ac:dyDescent="0.15">
      <c r="A152" s="134"/>
      <c r="B152" s="203"/>
      <c r="C152" s="204"/>
      <c r="D152" s="297"/>
      <c r="E152" s="491"/>
      <c r="F152" s="500"/>
      <c r="G152" s="328"/>
      <c r="H152" s="445"/>
      <c r="I152" s="798"/>
      <c r="J152" s="446">
        <f t="shared" si="4"/>
        <v>0</v>
      </c>
      <c r="K152" s="788"/>
      <c r="L152" s="447">
        <f t="shared" si="5"/>
        <v>0</v>
      </c>
      <c r="M152" s="789">
        <f t="shared" si="6"/>
        <v>0</v>
      </c>
      <c r="N152" s="449">
        <f t="shared" si="6"/>
        <v>0</v>
      </c>
      <c r="O152" s="313"/>
      <c r="P152" s="155"/>
    </row>
    <row r="153" spans="1:16" ht="18.75" customHeight="1" x14ac:dyDescent="0.15">
      <c r="A153" s="134"/>
      <c r="B153" s="203"/>
      <c r="C153" s="204"/>
      <c r="D153" s="297"/>
      <c r="E153" s="491"/>
      <c r="F153" s="500"/>
      <c r="G153" s="328"/>
      <c r="H153" s="445"/>
      <c r="I153" s="798"/>
      <c r="J153" s="446">
        <f t="shared" si="4"/>
        <v>0</v>
      </c>
      <c r="K153" s="788"/>
      <c r="L153" s="447">
        <f t="shared" si="5"/>
        <v>0</v>
      </c>
      <c r="M153" s="789">
        <f t="shared" si="6"/>
        <v>0</v>
      </c>
      <c r="N153" s="449">
        <f>J153-L153</f>
        <v>0</v>
      </c>
      <c r="O153" s="313"/>
      <c r="P153" s="155"/>
    </row>
    <row r="154" spans="1:16" ht="18.75" customHeight="1" x14ac:dyDescent="0.15">
      <c r="A154" s="134"/>
      <c r="B154" s="203"/>
      <c r="C154" s="204"/>
      <c r="D154" s="297"/>
      <c r="E154" s="491"/>
      <c r="F154" s="500"/>
      <c r="G154" s="328"/>
      <c r="H154" s="445"/>
      <c r="I154" s="798"/>
      <c r="J154" s="446">
        <f t="shared" si="4"/>
        <v>0</v>
      </c>
      <c r="K154" s="788"/>
      <c r="L154" s="447">
        <f t="shared" si="5"/>
        <v>0</v>
      </c>
      <c r="M154" s="789">
        <f t="shared" si="6"/>
        <v>0</v>
      </c>
      <c r="N154" s="449">
        <f t="shared" si="6"/>
        <v>0</v>
      </c>
      <c r="O154" s="313"/>
      <c r="P154" s="155"/>
    </row>
    <row r="155" spans="1:16" ht="18.75" customHeight="1" x14ac:dyDescent="0.15">
      <c r="A155" s="134"/>
      <c r="B155" s="203"/>
      <c r="C155" s="204"/>
      <c r="D155" s="297"/>
      <c r="E155" s="491"/>
      <c r="F155" s="500"/>
      <c r="G155" s="328"/>
      <c r="H155" s="445"/>
      <c r="I155" s="798"/>
      <c r="J155" s="446">
        <f t="shared" si="4"/>
        <v>0</v>
      </c>
      <c r="K155" s="788"/>
      <c r="L155" s="447">
        <f t="shared" si="5"/>
        <v>0</v>
      </c>
      <c r="M155" s="789">
        <f t="shared" si="6"/>
        <v>0</v>
      </c>
      <c r="N155" s="449">
        <f t="shared" si="6"/>
        <v>0</v>
      </c>
      <c r="O155" s="313"/>
      <c r="P155" s="155"/>
    </row>
    <row r="156" spans="1:16" ht="18.75" customHeight="1" x14ac:dyDescent="0.15">
      <c r="A156" s="134"/>
      <c r="B156" s="203"/>
      <c r="C156" s="204"/>
      <c r="D156" s="297"/>
      <c r="E156" s="491"/>
      <c r="F156" s="500"/>
      <c r="G156" s="328"/>
      <c r="H156" s="445"/>
      <c r="I156" s="798"/>
      <c r="J156" s="446">
        <f t="shared" si="4"/>
        <v>0</v>
      </c>
      <c r="K156" s="788"/>
      <c r="L156" s="447">
        <f t="shared" si="5"/>
        <v>0</v>
      </c>
      <c r="M156" s="789">
        <f t="shared" si="6"/>
        <v>0</v>
      </c>
      <c r="N156" s="449">
        <f t="shared" si="6"/>
        <v>0</v>
      </c>
      <c r="O156" s="313"/>
      <c r="P156" s="155"/>
    </row>
    <row r="157" spans="1:16" ht="18.75" customHeight="1" x14ac:dyDescent="0.15">
      <c r="A157" s="134"/>
      <c r="B157" s="203"/>
      <c r="C157" s="204"/>
      <c r="D157" s="297"/>
      <c r="E157" s="491"/>
      <c r="F157" s="500"/>
      <c r="G157" s="328"/>
      <c r="H157" s="445"/>
      <c r="I157" s="798"/>
      <c r="J157" s="446">
        <f t="shared" si="4"/>
        <v>0</v>
      </c>
      <c r="K157" s="788"/>
      <c r="L157" s="447">
        <f t="shared" si="5"/>
        <v>0</v>
      </c>
      <c r="M157" s="789">
        <f t="shared" si="6"/>
        <v>0</v>
      </c>
      <c r="N157" s="449">
        <f t="shared" si="6"/>
        <v>0</v>
      </c>
      <c r="O157" s="313"/>
      <c r="P157" s="155"/>
    </row>
    <row r="158" spans="1:16" ht="18.75" customHeight="1" x14ac:dyDescent="0.15">
      <c r="A158" s="134"/>
      <c r="B158" s="203"/>
      <c r="C158" s="204"/>
      <c r="D158" s="297"/>
      <c r="E158" s="491"/>
      <c r="F158" s="500"/>
      <c r="G158" s="328"/>
      <c r="H158" s="445"/>
      <c r="I158" s="798"/>
      <c r="J158" s="446">
        <f t="shared" si="4"/>
        <v>0</v>
      </c>
      <c r="K158" s="788"/>
      <c r="L158" s="447">
        <f t="shared" si="5"/>
        <v>0</v>
      </c>
      <c r="M158" s="789">
        <f t="shared" si="6"/>
        <v>0</v>
      </c>
      <c r="N158" s="449">
        <f t="shared" si="6"/>
        <v>0</v>
      </c>
      <c r="O158" s="313"/>
      <c r="P158" s="155"/>
    </row>
    <row r="159" spans="1:16" ht="18.75" customHeight="1" x14ac:dyDescent="0.15">
      <c r="A159" s="134"/>
      <c r="B159" s="203"/>
      <c r="C159" s="204"/>
      <c r="D159" s="297"/>
      <c r="E159" s="491"/>
      <c r="F159" s="500"/>
      <c r="G159" s="328"/>
      <c r="H159" s="445"/>
      <c r="I159" s="798"/>
      <c r="J159" s="446">
        <f t="shared" si="4"/>
        <v>0</v>
      </c>
      <c r="K159" s="788"/>
      <c r="L159" s="447">
        <f t="shared" si="5"/>
        <v>0</v>
      </c>
      <c r="M159" s="789">
        <f t="shared" si="6"/>
        <v>0</v>
      </c>
      <c r="N159" s="449">
        <f t="shared" si="6"/>
        <v>0</v>
      </c>
      <c r="O159" s="313"/>
      <c r="P159" s="155"/>
    </row>
    <row r="160" spans="1:16" ht="18.75" customHeight="1" x14ac:dyDescent="0.15">
      <c r="A160" s="134"/>
      <c r="B160" s="203"/>
      <c r="C160" s="204"/>
      <c r="D160" s="297"/>
      <c r="E160" s="491"/>
      <c r="F160" s="500"/>
      <c r="G160" s="328"/>
      <c r="H160" s="445"/>
      <c r="I160" s="798"/>
      <c r="J160" s="446">
        <f t="shared" si="4"/>
        <v>0</v>
      </c>
      <c r="K160" s="788"/>
      <c r="L160" s="447">
        <f t="shared" si="5"/>
        <v>0</v>
      </c>
      <c r="M160" s="789">
        <f t="shared" si="6"/>
        <v>0</v>
      </c>
      <c r="N160" s="449">
        <f t="shared" si="6"/>
        <v>0</v>
      </c>
      <c r="O160" s="313"/>
      <c r="P160" s="155"/>
    </row>
    <row r="161" spans="1:16" ht="18.75" customHeight="1" x14ac:dyDescent="0.15">
      <c r="A161" s="134"/>
      <c r="B161" s="203"/>
      <c r="C161" s="204"/>
      <c r="D161" s="297"/>
      <c r="E161" s="491"/>
      <c r="F161" s="500"/>
      <c r="G161" s="328"/>
      <c r="H161" s="445"/>
      <c r="I161" s="798"/>
      <c r="J161" s="446">
        <f t="shared" si="4"/>
        <v>0</v>
      </c>
      <c r="K161" s="788"/>
      <c r="L161" s="447">
        <f t="shared" si="5"/>
        <v>0</v>
      </c>
      <c r="M161" s="789">
        <f t="shared" si="6"/>
        <v>0</v>
      </c>
      <c r="N161" s="449">
        <f t="shared" si="6"/>
        <v>0</v>
      </c>
      <c r="O161" s="313"/>
      <c r="P161" s="155"/>
    </row>
    <row r="162" spans="1:16" ht="18.75" customHeight="1" x14ac:dyDescent="0.15">
      <c r="A162" s="134"/>
      <c r="B162" s="203"/>
      <c r="C162" s="204"/>
      <c r="D162" s="297"/>
      <c r="E162" s="491"/>
      <c r="F162" s="500"/>
      <c r="G162" s="328"/>
      <c r="H162" s="445"/>
      <c r="I162" s="798"/>
      <c r="J162" s="446">
        <f t="shared" si="4"/>
        <v>0</v>
      </c>
      <c r="K162" s="788"/>
      <c r="L162" s="447">
        <f t="shared" si="5"/>
        <v>0</v>
      </c>
      <c r="M162" s="789">
        <f t="shared" si="6"/>
        <v>0</v>
      </c>
      <c r="N162" s="449">
        <f t="shared" si="6"/>
        <v>0</v>
      </c>
      <c r="O162" s="313"/>
      <c r="P162" s="155"/>
    </row>
    <row r="163" spans="1:16" ht="18.75" customHeight="1" x14ac:dyDescent="0.15">
      <c r="A163" s="134"/>
      <c r="B163" s="203"/>
      <c r="C163" s="204"/>
      <c r="D163" s="297"/>
      <c r="E163" s="491"/>
      <c r="F163" s="500"/>
      <c r="G163" s="328"/>
      <c r="H163" s="445"/>
      <c r="I163" s="798"/>
      <c r="J163" s="446">
        <f t="shared" si="4"/>
        <v>0</v>
      </c>
      <c r="K163" s="788"/>
      <c r="L163" s="447">
        <f t="shared" si="5"/>
        <v>0</v>
      </c>
      <c r="M163" s="789">
        <f t="shared" si="6"/>
        <v>0</v>
      </c>
      <c r="N163" s="449">
        <f>J163-L163</f>
        <v>0</v>
      </c>
      <c r="O163" s="313"/>
      <c r="P163" s="155"/>
    </row>
    <row r="164" spans="1:16" ht="18.75" customHeight="1" x14ac:dyDescent="0.15">
      <c r="A164" s="134"/>
      <c r="B164" s="203"/>
      <c r="C164" s="204"/>
      <c r="D164" s="297"/>
      <c r="E164" s="491"/>
      <c r="F164" s="500"/>
      <c r="G164" s="328"/>
      <c r="H164" s="445"/>
      <c r="I164" s="798"/>
      <c r="J164" s="446">
        <f t="shared" si="4"/>
        <v>0</v>
      </c>
      <c r="K164" s="788"/>
      <c r="L164" s="447">
        <f t="shared" si="5"/>
        <v>0</v>
      </c>
      <c r="M164" s="789">
        <f t="shared" si="6"/>
        <v>0</v>
      </c>
      <c r="N164" s="449">
        <f t="shared" si="6"/>
        <v>0</v>
      </c>
      <c r="O164" s="313"/>
      <c r="P164" s="155"/>
    </row>
    <row r="165" spans="1:16" ht="18.75" customHeight="1" x14ac:dyDescent="0.15">
      <c r="A165" s="134"/>
      <c r="B165" s="203"/>
      <c r="C165" s="204"/>
      <c r="D165" s="297"/>
      <c r="E165" s="491"/>
      <c r="F165" s="500"/>
      <c r="G165" s="328"/>
      <c r="H165" s="445"/>
      <c r="I165" s="798"/>
      <c r="J165" s="446">
        <f t="shared" si="4"/>
        <v>0</v>
      </c>
      <c r="K165" s="788"/>
      <c r="L165" s="447">
        <f t="shared" si="5"/>
        <v>0</v>
      </c>
      <c r="M165" s="789">
        <f t="shared" si="6"/>
        <v>0</v>
      </c>
      <c r="N165" s="449">
        <f t="shared" si="6"/>
        <v>0</v>
      </c>
      <c r="O165" s="313"/>
      <c r="P165" s="155"/>
    </row>
    <row r="166" spans="1:16" ht="18.75" customHeight="1" x14ac:dyDescent="0.15">
      <c r="A166" s="134"/>
      <c r="B166" s="203"/>
      <c r="C166" s="204"/>
      <c r="D166" s="297"/>
      <c r="E166" s="491"/>
      <c r="F166" s="500"/>
      <c r="G166" s="328"/>
      <c r="H166" s="445"/>
      <c r="I166" s="798"/>
      <c r="J166" s="446">
        <f t="shared" si="4"/>
        <v>0</v>
      </c>
      <c r="K166" s="788"/>
      <c r="L166" s="447">
        <f t="shared" si="5"/>
        <v>0</v>
      </c>
      <c r="M166" s="789">
        <f t="shared" si="6"/>
        <v>0</v>
      </c>
      <c r="N166" s="449">
        <f t="shared" si="6"/>
        <v>0</v>
      </c>
      <c r="O166" s="313"/>
      <c r="P166" s="155"/>
    </row>
    <row r="167" spans="1:16" ht="18.75" customHeight="1" x14ac:dyDescent="0.15">
      <c r="A167" s="134"/>
      <c r="B167" s="203"/>
      <c r="C167" s="204"/>
      <c r="D167" s="297"/>
      <c r="E167" s="491"/>
      <c r="F167" s="500"/>
      <c r="G167" s="328"/>
      <c r="H167" s="445"/>
      <c r="I167" s="798"/>
      <c r="J167" s="446">
        <f t="shared" si="4"/>
        <v>0</v>
      </c>
      <c r="K167" s="788"/>
      <c r="L167" s="447">
        <f t="shared" si="5"/>
        <v>0</v>
      </c>
      <c r="M167" s="789">
        <f t="shared" si="6"/>
        <v>0</v>
      </c>
      <c r="N167" s="449">
        <f t="shared" si="6"/>
        <v>0</v>
      </c>
      <c r="O167" s="313"/>
      <c r="P167" s="155"/>
    </row>
    <row r="168" spans="1:16" ht="18.75" customHeight="1" x14ac:dyDescent="0.15">
      <c r="A168" s="134"/>
      <c r="B168" s="203"/>
      <c r="C168" s="204"/>
      <c r="D168" s="297"/>
      <c r="E168" s="491"/>
      <c r="F168" s="500"/>
      <c r="G168" s="328"/>
      <c r="H168" s="445"/>
      <c r="I168" s="798"/>
      <c r="J168" s="446">
        <f t="shared" si="4"/>
        <v>0</v>
      </c>
      <c r="K168" s="788"/>
      <c r="L168" s="447">
        <f t="shared" si="5"/>
        <v>0</v>
      </c>
      <c r="M168" s="789">
        <f t="shared" si="6"/>
        <v>0</v>
      </c>
      <c r="N168" s="449">
        <f t="shared" si="6"/>
        <v>0</v>
      </c>
      <c r="O168" s="313"/>
      <c r="P168" s="155"/>
    </row>
    <row r="169" spans="1:16" ht="18.75" customHeight="1" x14ac:dyDescent="0.15">
      <c r="A169" s="134"/>
      <c r="B169" s="203"/>
      <c r="C169" s="204"/>
      <c r="D169" s="297"/>
      <c r="E169" s="491"/>
      <c r="F169" s="500"/>
      <c r="G169" s="328"/>
      <c r="H169" s="445"/>
      <c r="I169" s="798"/>
      <c r="J169" s="446">
        <f t="shared" si="4"/>
        <v>0</v>
      </c>
      <c r="K169" s="788"/>
      <c r="L169" s="447">
        <f t="shared" si="5"/>
        <v>0</v>
      </c>
      <c r="M169" s="789">
        <f t="shared" si="6"/>
        <v>0</v>
      </c>
      <c r="N169" s="449">
        <f t="shared" si="6"/>
        <v>0</v>
      </c>
      <c r="O169" s="313"/>
      <c r="P169" s="155"/>
    </row>
    <row r="170" spans="1:16" ht="18.75" customHeight="1" x14ac:dyDescent="0.15">
      <c r="A170" s="134"/>
      <c r="B170" s="203"/>
      <c r="C170" s="204"/>
      <c r="D170" s="297"/>
      <c r="E170" s="491"/>
      <c r="F170" s="500"/>
      <c r="G170" s="328"/>
      <c r="H170" s="445"/>
      <c r="I170" s="798"/>
      <c r="J170" s="446">
        <f t="shared" si="4"/>
        <v>0</v>
      </c>
      <c r="K170" s="788"/>
      <c r="L170" s="447">
        <f t="shared" si="5"/>
        <v>0</v>
      </c>
      <c r="M170" s="789">
        <f t="shared" si="6"/>
        <v>0</v>
      </c>
      <c r="N170" s="449">
        <f t="shared" si="6"/>
        <v>0</v>
      </c>
      <c r="O170" s="313"/>
      <c r="P170" s="155"/>
    </row>
    <row r="171" spans="1:16" ht="18.75" customHeight="1" x14ac:dyDescent="0.15">
      <c r="A171" s="134"/>
      <c r="B171" s="203"/>
      <c r="C171" s="204"/>
      <c r="D171" s="297"/>
      <c r="E171" s="491"/>
      <c r="F171" s="500"/>
      <c r="G171" s="328"/>
      <c r="H171" s="445"/>
      <c r="I171" s="798"/>
      <c r="J171" s="446">
        <f t="shared" si="4"/>
        <v>0</v>
      </c>
      <c r="K171" s="788"/>
      <c r="L171" s="447">
        <f t="shared" si="5"/>
        <v>0</v>
      </c>
      <c r="M171" s="789">
        <f t="shared" si="6"/>
        <v>0</v>
      </c>
      <c r="N171" s="449">
        <f t="shared" si="6"/>
        <v>0</v>
      </c>
      <c r="O171" s="313"/>
      <c r="P171" s="155"/>
    </row>
    <row r="172" spans="1:16" ht="18.75" customHeight="1" x14ac:dyDescent="0.15">
      <c r="A172" s="134"/>
      <c r="B172" s="203"/>
      <c r="C172" s="204"/>
      <c r="D172" s="297"/>
      <c r="E172" s="491"/>
      <c r="F172" s="500"/>
      <c r="G172" s="328"/>
      <c r="H172" s="445"/>
      <c r="I172" s="798"/>
      <c r="J172" s="446">
        <f t="shared" si="4"/>
        <v>0</v>
      </c>
      <c r="K172" s="788"/>
      <c r="L172" s="447">
        <f t="shared" si="5"/>
        <v>0</v>
      </c>
      <c r="M172" s="789">
        <f t="shared" si="6"/>
        <v>0</v>
      </c>
      <c r="N172" s="449">
        <f t="shared" si="6"/>
        <v>0</v>
      </c>
      <c r="O172" s="313"/>
      <c r="P172" s="155"/>
    </row>
    <row r="173" spans="1:16" ht="18.75" customHeight="1" x14ac:dyDescent="0.15">
      <c r="A173" s="134"/>
      <c r="B173" s="203"/>
      <c r="C173" s="204"/>
      <c r="D173" s="297"/>
      <c r="E173" s="491"/>
      <c r="F173" s="500"/>
      <c r="G173" s="328"/>
      <c r="H173" s="445"/>
      <c r="I173" s="798"/>
      <c r="J173" s="446">
        <f t="shared" si="4"/>
        <v>0</v>
      </c>
      <c r="K173" s="788"/>
      <c r="L173" s="447">
        <f t="shared" si="5"/>
        <v>0</v>
      </c>
      <c r="M173" s="789">
        <f t="shared" si="6"/>
        <v>0</v>
      </c>
      <c r="N173" s="449">
        <f>J173-L173</f>
        <v>0</v>
      </c>
      <c r="O173" s="313"/>
      <c r="P173" s="155"/>
    </row>
    <row r="174" spans="1:16" ht="18.75" customHeight="1" x14ac:dyDescent="0.15">
      <c r="A174" s="134"/>
      <c r="B174" s="203"/>
      <c r="C174" s="204"/>
      <c r="D174" s="297"/>
      <c r="E174" s="491"/>
      <c r="F174" s="500"/>
      <c r="G174" s="328"/>
      <c r="H174" s="445"/>
      <c r="I174" s="798"/>
      <c r="J174" s="446">
        <f t="shared" si="4"/>
        <v>0</v>
      </c>
      <c r="K174" s="788"/>
      <c r="L174" s="447">
        <f t="shared" si="5"/>
        <v>0</v>
      </c>
      <c r="M174" s="789">
        <f t="shared" si="6"/>
        <v>0</v>
      </c>
      <c r="N174" s="449">
        <f t="shared" si="6"/>
        <v>0</v>
      </c>
      <c r="O174" s="313"/>
      <c r="P174" s="155"/>
    </row>
    <row r="175" spans="1:16" ht="18.75" customHeight="1" x14ac:dyDescent="0.15">
      <c r="A175" s="134"/>
      <c r="B175" s="203"/>
      <c r="C175" s="204"/>
      <c r="D175" s="297"/>
      <c r="E175" s="491"/>
      <c r="F175" s="500"/>
      <c r="G175" s="328"/>
      <c r="H175" s="445"/>
      <c r="I175" s="798"/>
      <c r="J175" s="446">
        <f t="shared" si="4"/>
        <v>0</v>
      </c>
      <c r="K175" s="788"/>
      <c r="L175" s="447">
        <f t="shared" si="5"/>
        <v>0</v>
      </c>
      <c r="M175" s="789">
        <f t="shared" si="6"/>
        <v>0</v>
      </c>
      <c r="N175" s="449">
        <f t="shared" si="6"/>
        <v>0</v>
      </c>
      <c r="O175" s="313"/>
      <c r="P175" s="155"/>
    </row>
    <row r="176" spans="1:16" ht="18.75" customHeight="1" x14ac:dyDescent="0.15">
      <c r="A176" s="134"/>
      <c r="B176" s="203"/>
      <c r="C176" s="204"/>
      <c r="D176" s="297"/>
      <c r="E176" s="491"/>
      <c r="F176" s="500"/>
      <c r="G176" s="328"/>
      <c r="H176" s="445"/>
      <c r="I176" s="798"/>
      <c r="J176" s="446">
        <f t="shared" si="4"/>
        <v>0</v>
      </c>
      <c r="K176" s="788"/>
      <c r="L176" s="447">
        <f t="shared" si="5"/>
        <v>0</v>
      </c>
      <c r="M176" s="789">
        <f t="shared" si="6"/>
        <v>0</v>
      </c>
      <c r="N176" s="449">
        <f t="shared" si="6"/>
        <v>0</v>
      </c>
      <c r="O176" s="313"/>
      <c r="P176" s="155"/>
    </row>
    <row r="177" spans="1:16" ht="18.75" customHeight="1" x14ac:dyDescent="0.15">
      <c r="A177" s="134"/>
      <c r="B177" s="203"/>
      <c r="C177" s="204"/>
      <c r="D177" s="297"/>
      <c r="E177" s="491"/>
      <c r="F177" s="500"/>
      <c r="G177" s="328"/>
      <c r="H177" s="445"/>
      <c r="I177" s="798"/>
      <c r="J177" s="446">
        <f t="shared" si="4"/>
        <v>0</v>
      </c>
      <c r="K177" s="788"/>
      <c r="L177" s="447">
        <f t="shared" si="5"/>
        <v>0</v>
      </c>
      <c r="M177" s="789">
        <f t="shared" si="6"/>
        <v>0</v>
      </c>
      <c r="N177" s="449">
        <f t="shared" si="6"/>
        <v>0</v>
      </c>
      <c r="O177" s="313"/>
      <c r="P177" s="155"/>
    </row>
    <row r="178" spans="1:16" ht="18.75" customHeight="1" x14ac:dyDescent="0.15">
      <c r="A178" s="134"/>
      <c r="B178" s="203"/>
      <c r="C178" s="204"/>
      <c r="D178" s="297"/>
      <c r="E178" s="491"/>
      <c r="F178" s="500"/>
      <c r="G178" s="328"/>
      <c r="H178" s="445"/>
      <c r="I178" s="798"/>
      <c r="J178" s="446">
        <f t="shared" si="4"/>
        <v>0</v>
      </c>
      <c r="K178" s="788"/>
      <c r="L178" s="447">
        <f t="shared" si="5"/>
        <v>0</v>
      </c>
      <c r="M178" s="789">
        <f t="shared" si="6"/>
        <v>0</v>
      </c>
      <c r="N178" s="449">
        <f t="shared" si="6"/>
        <v>0</v>
      </c>
      <c r="O178" s="313"/>
      <c r="P178" s="155"/>
    </row>
    <row r="179" spans="1:16" ht="18.75" customHeight="1" x14ac:dyDescent="0.15">
      <c r="A179" s="134"/>
      <c r="B179" s="203"/>
      <c r="C179" s="204"/>
      <c r="D179" s="297"/>
      <c r="E179" s="491"/>
      <c r="F179" s="500"/>
      <c r="G179" s="328"/>
      <c r="H179" s="445"/>
      <c r="I179" s="798"/>
      <c r="J179" s="446">
        <f t="shared" si="4"/>
        <v>0</v>
      </c>
      <c r="K179" s="788"/>
      <c r="L179" s="447">
        <f t="shared" si="5"/>
        <v>0</v>
      </c>
      <c r="M179" s="789">
        <f t="shared" si="6"/>
        <v>0</v>
      </c>
      <c r="N179" s="449">
        <f t="shared" si="6"/>
        <v>0</v>
      </c>
      <c r="O179" s="313"/>
      <c r="P179" s="155"/>
    </row>
    <row r="180" spans="1:16" ht="18.75" customHeight="1" x14ac:dyDescent="0.15">
      <c r="A180" s="134"/>
      <c r="B180" s="203"/>
      <c r="C180" s="204"/>
      <c r="D180" s="297"/>
      <c r="E180" s="491"/>
      <c r="F180" s="500"/>
      <c r="G180" s="328"/>
      <c r="H180" s="445"/>
      <c r="I180" s="798"/>
      <c r="J180" s="446">
        <f t="shared" si="4"/>
        <v>0</v>
      </c>
      <c r="K180" s="788"/>
      <c r="L180" s="447">
        <f t="shared" si="5"/>
        <v>0</v>
      </c>
      <c r="M180" s="789">
        <f t="shared" si="6"/>
        <v>0</v>
      </c>
      <c r="N180" s="449">
        <f t="shared" si="6"/>
        <v>0</v>
      </c>
      <c r="O180" s="313"/>
      <c r="P180" s="155"/>
    </row>
    <row r="181" spans="1:16" ht="18.75" customHeight="1" x14ac:dyDescent="0.15">
      <c r="A181" s="134"/>
      <c r="B181" s="203"/>
      <c r="C181" s="204"/>
      <c r="D181" s="297"/>
      <c r="E181" s="491"/>
      <c r="F181" s="500"/>
      <c r="G181" s="328"/>
      <c r="H181" s="445"/>
      <c r="I181" s="798"/>
      <c r="J181" s="446">
        <f t="shared" si="4"/>
        <v>0</v>
      </c>
      <c r="K181" s="788"/>
      <c r="L181" s="447">
        <f t="shared" si="5"/>
        <v>0</v>
      </c>
      <c r="M181" s="789">
        <f t="shared" si="6"/>
        <v>0</v>
      </c>
      <c r="N181" s="449">
        <f t="shared" si="6"/>
        <v>0</v>
      </c>
      <c r="O181" s="313"/>
      <c r="P181" s="155"/>
    </row>
    <row r="182" spans="1:16" ht="18.75" customHeight="1" x14ac:dyDescent="0.15">
      <c r="A182" s="134"/>
      <c r="B182" s="203"/>
      <c r="C182" s="204"/>
      <c r="D182" s="297"/>
      <c r="E182" s="347" t="s">
        <v>419</v>
      </c>
      <c r="F182" s="170" t="s">
        <v>181</v>
      </c>
      <c r="G182" s="328"/>
      <c r="H182" s="445"/>
      <c r="I182" s="798"/>
      <c r="J182" s="450">
        <f>SUMIFS(J142:J181,D142:D181,"設備（部材）")</f>
        <v>0</v>
      </c>
      <c r="K182" s="788"/>
      <c r="L182" s="451">
        <f>SUMIFS(L142:L181,D142:D181,"設備（部材）")</f>
        <v>0</v>
      </c>
      <c r="M182" s="789"/>
      <c r="N182" s="453">
        <f>J182-L182</f>
        <v>0</v>
      </c>
      <c r="O182" s="313"/>
      <c r="P182" s="155"/>
    </row>
    <row r="183" spans="1:16" ht="18.75" customHeight="1" x14ac:dyDescent="0.15">
      <c r="A183" s="134"/>
      <c r="B183" s="203"/>
      <c r="C183" s="204"/>
      <c r="D183" s="297"/>
      <c r="E183" s="347" t="s">
        <v>182</v>
      </c>
      <c r="F183" s="170" t="s">
        <v>181</v>
      </c>
      <c r="G183" s="328"/>
      <c r="H183" s="445"/>
      <c r="I183" s="798"/>
      <c r="J183" s="450">
        <f>SUMIFS(J142:J181,D142:D181,"工事")</f>
        <v>0</v>
      </c>
      <c r="K183" s="788"/>
      <c r="L183" s="451">
        <f>SUMIFS(L142:L181,D142:D181,"工事")</f>
        <v>0</v>
      </c>
      <c r="M183" s="789"/>
      <c r="N183" s="453">
        <f>J183-L183</f>
        <v>0</v>
      </c>
      <c r="O183" s="313"/>
      <c r="P183" s="155"/>
    </row>
    <row r="184" spans="1:16" ht="18.75" customHeight="1" thickBot="1" x14ac:dyDescent="0.2">
      <c r="A184" s="134"/>
      <c r="B184" s="205"/>
      <c r="C184" s="206"/>
      <c r="D184" s="298"/>
      <c r="E184" s="348" t="s">
        <v>183</v>
      </c>
      <c r="F184" s="349" t="s">
        <v>184</v>
      </c>
      <c r="G184" s="339"/>
      <c r="H184" s="495"/>
      <c r="I184" s="808"/>
      <c r="J184" s="501">
        <f>J182+J183</f>
        <v>0</v>
      </c>
      <c r="K184" s="790"/>
      <c r="L184" s="502">
        <f>L182+L183</f>
        <v>0</v>
      </c>
      <c r="M184" s="791"/>
      <c r="N184" s="503">
        <f>J184-L184</f>
        <v>0</v>
      </c>
      <c r="O184" s="323"/>
      <c r="P184" s="155"/>
    </row>
    <row r="185" spans="1:16" ht="18.75" customHeight="1" x14ac:dyDescent="0.15">
      <c r="A185" s="134"/>
      <c r="B185" s="171"/>
      <c r="C185" s="172"/>
      <c r="D185" s="295"/>
      <c r="E185" s="504"/>
      <c r="F185" s="505" t="s">
        <v>180</v>
      </c>
      <c r="G185" s="338"/>
      <c r="H185" s="492"/>
      <c r="I185" s="807"/>
      <c r="J185" s="476"/>
      <c r="K185" s="792"/>
      <c r="L185" s="477"/>
      <c r="M185" s="793"/>
      <c r="N185" s="494"/>
      <c r="O185" s="322"/>
      <c r="P185" s="155"/>
    </row>
    <row r="186" spans="1:16" ht="18.75" customHeight="1" x14ac:dyDescent="0.15">
      <c r="A186" s="134"/>
      <c r="B186" s="203"/>
      <c r="C186" s="204"/>
      <c r="D186" s="297"/>
      <c r="E186" s="491"/>
      <c r="F186" s="500"/>
      <c r="G186" s="328"/>
      <c r="H186" s="445"/>
      <c r="I186" s="798"/>
      <c r="J186" s="446">
        <f t="shared" ref="J186:J215" si="7">ROUNDDOWN(H186*I186,0)</f>
        <v>0</v>
      </c>
      <c r="K186" s="788"/>
      <c r="L186" s="447">
        <f t="shared" ref="L186:L215" si="8">ROUNDDOWN(H186*K186,0)</f>
        <v>0</v>
      </c>
      <c r="M186" s="789">
        <f>I186-K186</f>
        <v>0</v>
      </c>
      <c r="N186" s="449">
        <f>J186-L186</f>
        <v>0</v>
      </c>
      <c r="O186" s="313"/>
      <c r="P186" s="155"/>
    </row>
    <row r="187" spans="1:16" ht="18.75" customHeight="1" x14ac:dyDescent="0.15">
      <c r="A187" s="134"/>
      <c r="B187" s="203"/>
      <c r="C187" s="204"/>
      <c r="D187" s="297"/>
      <c r="E187" s="491"/>
      <c r="F187" s="500"/>
      <c r="G187" s="328"/>
      <c r="H187" s="445"/>
      <c r="I187" s="798"/>
      <c r="J187" s="446">
        <f t="shared" si="7"/>
        <v>0</v>
      </c>
      <c r="K187" s="788"/>
      <c r="L187" s="447">
        <f t="shared" si="8"/>
        <v>0</v>
      </c>
      <c r="M187" s="789">
        <f t="shared" ref="M187:N215" si="9">I187-K187</f>
        <v>0</v>
      </c>
      <c r="N187" s="449">
        <f t="shared" si="9"/>
        <v>0</v>
      </c>
      <c r="O187" s="313"/>
      <c r="P187" s="155"/>
    </row>
    <row r="188" spans="1:16" ht="18.75" customHeight="1" x14ac:dyDescent="0.15">
      <c r="A188" s="134"/>
      <c r="B188" s="203"/>
      <c r="C188" s="204"/>
      <c r="D188" s="297"/>
      <c r="E188" s="491"/>
      <c r="F188" s="500"/>
      <c r="G188" s="328"/>
      <c r="H188" s="445"/>
      <c r="I188" s="798"/>
      <c r="J188" s="446">
        <f t="shared" si="7"/>
        <v>0</v>
      </c>
      <c r="K188" s="788"/>
      <c r="L188" s="447">
        <f t="shared" si="8"/>
        <v>0</v>
      </c>
      <c r="M188" s="789">
        <f t="shared" si="9"/>
        <v>0</v>
      </c>
      <c r="N188" s="449">
        <f t="shared" si="9"/>
        <v>0</v>
      </c>
      <c r="O188" s="313"/>
      <c r="P188" s="155"/>
    </row>
    <row r="189" spans="1:16" ht="18.75" customHeight="1" x14ac:dyDescent="0.15">
      <c r="A189" s="134"/>
      <c r="B189" s="203"/>
      <c r="C189" s="204"/>
      <c r="D189" s="297"/>
      <c r="E189" s="491"/>
      <c r="F189" s="500"/>
      <c r="G189" s="328"/>
      <c r="H189" s="445"/>
      <c r="I189" s="798"/>
      <c r="J189" s="446">
        <f t="shared" si="7"/>
        <v>0</v>
      </c>
      <c r="K189" s="788"/>
      <c r="L189" s="447">
        <f t="shared" si="8"/>
        <v>0</v>
      </c>
      <c r="M189" s="789">
        <f t="shared" si="9"/>
        <v>0</v>
      </c>
      <c r="N189" s="449">
        <f t="shared" si="9"/>
        <v>0</v>
      </c>
      <c r="O189" s="313"/>
      <c r="P189" s="155"/>
    </row>
    <row r="190" spans="1:16" ht="18.75" customHeight="1" x14ac:dyDescent="0.15">
      <c r="A190" s="134"/>
      <c r="B190" s="203"/>
      <c r="C190" s="204"/>
      <c r="D190" s="297"/>
      <c r="E190" s="491"/>
      <c r="F190" s="500"/>
      <c r="G190" s="328"/>
      <c r="H190" s="445"/>
      <c r="I190" s="798"/>
      <c r="J190" s="446">
        <f t="shared" si="7"/>
        <v>0</v>
      </c>
      <c r="K190" s="788"/>
      <c r="L190" s="447">
        <f t="shared" si="8"/>
        <v>0</v>
      </c>
      <c r="M190" s="789">
        <f t="shared" si="9"/>
        <v>0</v>
      </c>
      <c r="N190" s="449">
        <f t="shared" si="9"/>
        <v>0</v>
      </c>
      <c r="O190" s="313"/>
      <c r="P190" s="155"/>
    </row>
    <row r="191" spans="1:16" ht="18.75" customHeight="1" x14ac:dyDescent="0.15">
      <c r="A191" s="134"/>
      <c r="B191" s="203"/>
      <c r="C191" s="204"/>
      <c r="D191" s="297"/>
      <c r="E191" s="491"/>
      <c r="F191" s="500"/>
      <c r="G191" s="328"/>
      <c r="H191" s="445"/>
      <c r="I191" s="798"/>
      <c r="J191" s="446">
        <f t="shared" si="7"/>
        <v>0</v>
      </c>
      <c r="K191" s="788"/>
      <c r="L191" s="447">
        <f t="shared" si="8"/>
        <v>0</v>
      </c>
      <c r="M191" s="789">
        <f t="shared" si="9"/>
        <v>0</v>
      </c>
      <c r="N191" s="449">
        <f t="shared" si="9"/>
        <v>0</v>
      </c>
      <c r="O191" s="313"/>
      <c r="P191" s="155"/>
    </row>
    <row r="192" spans="1:16" ht="18.75" customHeight="1" x14ac:dyDescent="0.15">
      <c r="A192" s="134"/>
      <c r="B192" s="203"/>
      <c r="C192" s="204"/>
      <c r="D192" s="297"/>
      <c r="E192" s="491"/>
      <c r="F192" s="500"/>
      <c r="G192" s="328"/>
      <c r="H192" s="445"/>
      <c r="I192" s="798"/>
      <c r="J192" s="446">
        <f t="shared" si="7"/>
        <v>0</v>
      </c>
      <c r="K192" s="788"/>
      <c r="L192" s="447">
        <f t="shared" si="8"/>
        <v>0</v>
      </c>
      <c r="M192" s="789">
        <f t="shared" si="9"/>
        <v>0</v>
      </c>
      <c r="N192" s="449">
        <f t="shared" si="9"/>
        <v>0</v>
      </c>
      <c r="O192" s="313"/>
      <c r="P192" s="155"/>
    </row>
    <row r="193" spans="1:16" ht="18.75" customHeight="1" x14ac:dyDescent="0.15">
      <c r="A193" s="134"/>
      <c r="B193" s="203"/>
      <c r="C193" s="204"/>
      <c r="D193" s="297"/>
      <c r="E193" s="491"/>
      <c r="F193" s="500"/>
      <c r="G193" s="328"/>
      <c r="H193" s="445"/>
      <c r="I193" s="798"/>
      <c r="J193" s="446">
        <f t="shared" si="7"/>
        <v>0</v>
      </c>
      <c r="K193" s="788"/>
      <c r="L193" s="447">
        <f t="shared" si="8"/>
        <v>0</v>
      </c>
      <c r="M193" s="789">
        <f t="shared" si="9"/>
        <v>0</v>
      </c>
      <c r="N193" s="449">
        <f t="shared" si="9"/>
        <v>0</v>
      </c>
      <c r="O193" s="313"/>
      <c r="P193" s="155"/>
    </row>
    <row r="194" spans="1:16" ht="18.75" customHeight="1" x14ac:dyDescent="0.15">
      <c r="A194" s="134"/>
      <c r="B194" s="203"/>
      <c r="C194" s="204"/>
      <c r="D194" s="297"/>
      <c r="E194" s="491"/>
      <c r="F194" s="500"/>
      <c r="G194" s="328"/>
      <c r="H194" s="445"/>
      <c r="I194" s="798"/>
      <c r="J194" s="446">
        <f t="shared" si="7"/>
        <v>0</v>
      </c>
      <c r="K194" s="788"/>
      <c r="L194" s="447">
        <f t="shared" si="8"/>
        <v>0</v>
      </c>
      <c r="M194" s="789">
        <f t="shared" si="9"/>
        <v>0</v>
      </c>
      <c r="N194" s="449">
        <f t="shared" si="9"/>
        <v>0</v>
      </c>
      <c r="O194" s="313"/>
      <c r="P194" s="155"/>
    </row>
    <row r="195" spans="1:16" ht="18.75" customHeight="1" x14ac:dyDescent="0.15">
      <c r="A195" s="134"/>
      <c r="B195" s="203"/>
      <c r="C195" s="204"/>
      <c r="D195" s="297"/>
      <c r="E195" s="491"/>
      <c r="F195" s="500"/>
      <c r="G195" s="328"/>
      <c r="H195" s="445"/>
      <c r="I195" s="798"/>
      <c r="J195" s="446">
        <f t="shared" si="7"/>
        <v>0</v>
      </c>
      <c r="K195" s="788"/>
      <c r="L195" s="447">
        <f t="shared" si="8"/>
        <v>0</v>
      </c>
      <c r="M195" s="789">
        <f t="shared" si="9"/>
        <v>0</v>
      </c>
      <c r="N195" s="449">
        <f t="shared" si="9"/>
        <v>0</v>
      </c>
      <c r="O195" s="313"/>
      <c r="P195" s="155"/>
    </row>
    <row r="196" spans="1:16" ht="18.75" customHeight="1" x14ac:dyDescent="0.15">
      <c r="A196" s="134"/>
      <c r="B196" s="203"/>
      <c r="C196" s="204"/>
      <c r="D196" s="297"/>
      <c r="E196" s="491"/>
      <c r="F196" s="500"/>
      <c r="G196" s="328"/>
      <c r="H196" s="445"/>
      <c r="I196" s="798"/>
      <c r="J196" s="446">
        <f t="shared" si="7"/>
        <v>0</v>
      </c>
      <c r="K196" s="788"/>
      <c r="L196" s="447">
        <f t="shared" si="8"/>
        <v>0</v>
      </c>
      <c r="M196" s="789">
        <f t="shared" si="9"/>
        <v>0</v>
      </c>
      <c r="N196" s="449">
        <f t="shared" si="9"/>
        <v>0</v>
      </c>
      <c r="O196" s="313"/>
      <c r="P196" s="155"/>
    </row>
    <row r="197" spans="1:16" ht="18.75" customHeight="1" x14ac:dyDescent="0.15">
      <c r="A197" s="134"/>
      <c r="B197" s="203"/>
      <c r="C197" s="204"/>
      <c r="D197" s="297"/>
      <c r="E197" s="491"/>
      <c r="F197" s="500"/>
      <c r="G197" s="328"/>
      <c r="H197" s="445"/>
      <c r="I197" s="798"/>
      <c r="J197" s="446">
        <f t="shared" si="7"/>
        <v>0</v>
      </c>
      <c r="K197" s="788"/>
      <c r="L197" s="447">
        <f t="shared" si="8"/>
        <v>0</v>
      </c>
      <c r="M197" s="789">
        <f t="shared" si="9"/>
        <v>0</v>
      </c>
      <c r="N197" s="449">
        <f t="shared" si="9"/>
        <v>0</v>
      </c>
      <c r="O197" s="313"/>
      <c r="P197" s="155"/>
    </row>
    <row r="198" spans="1:16" ht="18.75" customHeight="1" x14ac:dyDescent="0.15">
      <c r="A198" s="134"/>
      <c r="B198" s="203"/>
      <c r="C198" s="204"/>
      <c r="D198" s="297"/>
      <c r="E198" s="491"/>
      <c r="F198" s="500"/>
      <c r="G198" s="328"/>
      <c r="H198" s="445"/>
      <c r="I198" s="798"/>
      <c r="J198" s="446">
        <f t="shared" si="7"/>
        <v>0</v>
      </c>
      <c r="K198" s="788"/>
      <c r="L198" s="447">
        <f t="shared" si="8"/>
        <v>0</v>
      </c>
      <c r="M198" s="789">
        <f t="shared" si="9"/>
        <v>0</v>
      </c>
      <c r="N198" s="449">
        <f t="shared" si="9"/>
        <v>0</v>
      </c>
      <c r="O198" s="313"/>
      <c r="P198" s="155"/>
    </row>
    <row r="199" spans="1:16" ht="18.75" customHeight="1" x14ac:dyDescent="0.15">
      <c r="A199" s="134"/>
      <c r="B199" s="203"/>
      <c r="C199" s="204"/>
      <c r="D199" s="297"/>
      <c r="E199" s="491"/>
      <c r="F199" s="500"/>
      <c r="G199" s="328"/>
      <c r="H199" s="445"/>
      <c r="I199" s="798"/>
      <c r="J199" s="446">
        <f t="shared" si="7"/>
        <v>0</v>
      </c>
      <c r="K199" s="788"/>
      <c r="L199" s="447">
        <f t="shared" si="8"/>
        <v>0</v>
      </c>
      <c r="M199" s="789">
        <f t="shared" si="9"/>
        <v>0</v>
      </c>
      <c r="N199" s="449">
        <f t="shared" si="9"/>
        <v>0</v>
      </c>
      <c r="O199" s="313"/>
      <c r="P199" s="155"/>
    </row>
    <row r="200" spans="1:16" ht="18.75" customHeight="1" x14ac:dyDescent="0.15">
      <c r="A200" s="134"/>
      <c r="B200" s="203"/>
      <c r="C200" s="204"/>
      <c r="D200" s="297"/>
      <c r="E200" s="491"/>
      <c r="F200" s="500"/>
      <c r="G200" s="328"/>
      <c r="H200" s="445"/>
      <c r="I200" s="798"/>
      <c r="J200" s="446">
        <f t="shared" si="7"/>
        <v>0</v>
      </c>
      <c r="K200" s="788"/>
      <c r="L200" s="447">
        <f t="shared" si="8"/>
        <v>0</v>
      </c>
      <c r="M200" s="789">
        <f t="shared" si="9"/>
        <v>0</v>
      </c>
      <c r="N200" s="449">
        <f t="shared" si="9"/>
        <v>0</v>
      </c>
      <c r="O200" s="313"/>
      <c r="P200" s="155"/>
    </row>
    <row r="201" spans="1:16" ht="18.75" customHeight="1" x14ac:dyDescent="0.15">
      <c r="A201" s="134"/>
      <c r="B201" s="203"/>
      <c r="C201" s="204"/>
      <c r="D201" s="297"/>
      <c r="E201" s="491"/>
      <c r="F201" s="500"/>
      <c r="G201" s="328"/>
      <c r="H201" s="445"/>
      <c r="I201" s="798"/>
      <c r="J201" s="446">
        <f t="shared" si="7"/>
        <v>0</v>
      </c>
      <c r="K201" s="788"/>
      <c r="L201" s="447">
        <f t="shared" si="8"/>
        <v>0</v>
      </c>
      <c r="M201" s="789">
        <f t="shared" si="9"/>
        <v>0</v>
      </c>
      <c r="N201" s="449">
        <f t="shared" si="9"/>
        <v>0</v>
      </c>
      <c r="O201" s="313"/>
      <c r="P201" s="155"/>
    </row>
    <row r="202" spans="1:16" ht="18.75" customHeight="1" x14ac:dyDescent="0.15">
      <c r="A202" s="134"/>
      <c r="B202" s="203"/>
      <c r="C202" s="204"/>
      <c r="D202" s="297"/>
      <c r="E202" s="491"/>
      <c r="F202" s="500"/>
      <c r="G202" s="328"/>
      <c r="H202" s="445"/>
      <c r="I202" s="798"/>
      <c r="J202" s="446">
        <f t="shared" si="7"/>
        <v>0</v>
      </c>
      <c r="K202" s="788"/>
      <c r="L202" s="447">
        <f t="shared" si="8"/>
        <v>0</v>
      </c>
      <c r="M202" s="789">
        <f t="shared" si="9"/>
        <v>0</v>
      </c>
      <c r="N202" s="449">
        <f t="shared" si="9"/>
        <v>0</v>
      </c>
      <c r="O202" s="313"/>
      <c r="P202" s="155"/>
    </row>
    <row r="203" spans="1:16" ht="18.75" customHeight="1" x14ac:dyDescent="0.15">
      <c r="A203" s="134"/>
      <c r="B203" s="203"/>
      <c r="C203" s="204"/>
      <c r="D203" s="297"/>
      <c r="E203" s="491"/>
      <c r="F203" s="500"/>
      <c r="G203" s="328"/>
      <c r="H203" s="445"/>
      <c r="I203" s="798"/>
      <c r="J203" s="446">
        <f t="shared" si="7"/>
        <v>0</v>
      </c>
      <c r="K203" s="788"/>
      <c r="L203" s="447">
        <f t="shared" si="8"/>
        <v>0</v>
      </c>
      <c r="M203" s="789">
        <f t="shared" si="9"/>
        <v>0</v>
      </c>
      <c r="N203" s="449">
        <f t="shared" si="9"/>
        <v>0</v>
      </c>
      <c r="O203" s="313"/>
      <c r="P203" s="155"/>
    </row>
    <row r="204" spans="1:16" ht="18.75" customHeight="1" x14ac:dyDescent="0.15">
      <c r="A204" s="134"/>
      <c r="B204" s="203"/>
      <c r="C204" s="204"/>
      <c r="D204" s="297"/>
      <c r="E204" s="491"/>
      <c r="F204" s="500"/>
      <c r="G204" s="328"/>
      <c r="H204" s="445"/>
      <c r="I204" s="798"/>
      <c r="J204" s="446">
        <f t="shared" si="7"/>
        <v>0</v>
      </c>
      <c r="K204" s="788"/>
      <c r="L204" s="447">
        <f t="shared" si="8"/>
        <v>0</v>
      </c>
      <c r="M204" s="789">
        <f t="shared" si="9"/>
        <v>0</v>
      </c>
      <c r="N204" s="449">
        <f t="shared" si="9"/>
        <v>0</v>
      </c>
      <c r="O204" s="313"/>
      <c r="P204" s="155"/>
    </row>
    <row r="205" spans="1:16" ht="18.75" customHeight="1" x14ac:dyDescent="0.15">
      <c r="A205" s="134"/>
      <c r="B205" s="203"/>
      <c r="C205" s="204"/>
      <c r="D205" s="297"/>
      <c r="E205" s="491"/>
      <c r="F205" s="500"/>
      <c r="G205" s="328"/>
      <c r="H205" s="445"/>
      <c r="I205" s="798"/>
      <c r="J205" s="446">
        <f t="shared" si="7"/>
        <v>0</v>
      </c>
      <c r="K205" s="788"/>
      <c r="L205" s="447">
        <f t="shared" si="8"/>
        <v>0</v>
      </c>
      <c r="M205" s="789">
        <f t="shared" si="9"/>
        <v>0</v>
      </c>
      <c r="N205" s="449">
        <f t="shared" si="9"/>
        <v>0</v>
      </c>
      <c r="O205" s="313"/>
      <c r="P205" s="155"/>
    </row>
    <row r="206" spans="1:16" ht="18.75" customHeight="1" x14ac:dyDescent="0.15">
      <c r="A206" s="134"/>
      <c r="B206" s="203"/>
      <c r="C206" s="204"/>
      <c r="D206" s="297"/>
      <c r="E206" s="491"/>
      <c r="F206" s="500"/>
      <c r="G206" s="328"/>
      <c r="H206" s="445"/>
      <c r="I206" s="798"/>
      <c r="J206" s="446">
        <f t="shared" si="7"/>
        <v>0</v>
      </c>
      <c r="K206" s="788"/>
      <c r="L206" s="447">
        <f t="shared" si="8"/>
        <v>0</v>
      </c>
      <c r="M206" s="789">
        <f t="shared" si="9"/>
        <v>0</v>
      </c>
      <c r="N206" s="449">
        <f t="shared" si="9"/>
        <v>0</v>
      </c>
      <c r="O206" s="313"/>
      <c r="P206" s="155"/>
    </row>
    <row r="207" spans="1:16" ht="18.75" customHeight="1" x14ac:dyDescent="0.15">
      <c r="A207" s="134"/>
      <c r="B207" s="203"/>
      <c r="C207" s="204"/>
      <c r="D207" s="297"/>
      <c r="E207" s="491"/>
      <c r="F207" s="500"/>
      <c r="G207" s="328"/>
      <c r="H207" s="445"/>
      <c r="I207" s="798"/>
      <c r="J207" s="446">
        <f t="shared" si="7"/>
        <v>0</v>
      </c>
      <c r="K207" s="788"/>
      <c r="L207" s="447">
        <f t="shared" si="8"/>
        <v>0</v>
      </c>
      <c r="M207" s="789">
        <f t="shared" si="9"/>
        <v>0</v>
      </c>
      <c r="N207" s="449">
        <f t="shared" si="9"/>
        <v>0</v>
      </c>
      <c r="O207" s="313"/>
      <c r="P207" s="155"/>
    </row>
    <row r="208" spans="1:16" ht="18.75" customHeight="1" x14ac:dyDescent="0.15">
      <c r="A208" s="134"/>
      <c r="B208" s="203"/>
      <c r="C208" s="204"/>
      <c r="D208" s="297"/>
      <c r="E208" s="491"/>
      <c r="F208" s="500"/>
      <c r="G208" s="328"/>
      <c r="H208" s="445"/>
      <c r="I208" s="798"/>
      <c r="J208" s="446">
        <f t="shared" si="7"/>
        <v>0</v>
      </c>
      <c r="K208" s="788"/>
      <c r="L208" s="447">
        <f t="shared" si="8"/>
        <v>0</v>
      </c>
      <c r="M208" s="789">
        <f t="shared" si="9"/>
        <v>0</v>
      </c>
      <c r="N208" s="449">
        <f t="shared" si="9"/>
        <v>0</v>
      </c>
      <c r="O208" s="313"/>
      <c r="P208" s="155"/>
    </row>
    <row r="209" spans="1:29" ht="18.75" customHeight="1" x14ac:dyDescent="0.15">
      <c r="A209" s="134"/>
      <c r="B209" s="203"/>
      <c r="C209" s="204"/>
      <c r="D209" s="297"/>
      <c r="E209" s="491"/>
      <c r="F209" s="500"/>
      <c r="G209" s="328"/>
      <c r="H209" s="445"/>
      <c r="I209" s="798"/>
      <c r="J209" s="446">
        <f t="shared" si="7"/>
        <v>0</v>
      </c>
      <c r="K209" s="788"/>
      <c r="L209" s="447">
        <f t="shared" si="8"/>
        <v>0</v>
      </c>
      <c r="M209" s="789">
        <f t="shared" si="9"/>
        <v>0</v>
      </c>
      <c r="N209" s="449">
        <f t="shared" si="9"/>
        <v>0</v>
      </c>
      <c r="O209" s="313"/>
      <c r="P209" s="155"/>
    </row>
    <row r="210" spans="1:29" ht="18.75" customHeight="1" x14ac:dyDescent="0.15">
      <c r="A210" s="134"/>
      <c r="B210" s="203"/>
      <c r="C210" s="204"/>
      <c r="D210" s="297"/>
      <c r="E210" s="491"/>
      <c r="F210" s="500"/>
      <c r="G210" s="328"/>
      <c r="H210" s="445"/>
      <c r="I210" s="798"/>
      <c r="J210" s="446">
        <f t="shared" si="7"/>
        <v>0</v>
      </c>
      <c r="K210" s="788"/>
      <c r="L210" s="447">
        <f t="shared" si="8"/>
        <v>0</v>
      </c>
      <c r="M210" s="789">
        <f t="shared" si="9"/>
        <v>0</v>
      </c>
      <c r="N210" s="449">
        <f t="shared" si="9"/>
        <v>0</v>
      </c>
      <c r="O210" s="313"/>
      <c r="P210" s="158"/>
    </row>
    <row r="211" spans="1:29" ht="18.75" customHeight="1" x14ac:dyDescent="0.15">
      <c r="A211" s="134"/>
      <c r="B211" s="203"/>
      <c r="C211" s="204"/>
      <c r="D211" s="297"/>
      <c r="E211" s="491"/>
      <c r="F211" s="500"/>
      <c r="G211" s="328"/>
      <c r="H211" s="445"/>
      <c r="I211" s="798"/>
      <c r="J211" s="446">
        <f t="shared" si="7"/>
        <v>0</v>
      </c>
      <c r="K211" s="788"/>
      <c r="L211" s="447">
        <f t="shared" si="8"/>
        <v>0</v>
      </c>
      <c r="M211" s="789">
        <f t="shared" si="9"/>
        <v>0</v>
      </c>
      <c r="N211" s="449">
        <f t="shared" si="9"/>
        <v>0</v>
      </c>
      <c r="O211" s="313"/>
      <c r="P211" s="149"/>
    </row>
    <row r="212" spans="1:29" ht="18.75" customHeight="1" x14ac:dyDescent="0.15">
      <c r="A212" s="134"/>
      <c r="B212" s="203"/>
      <c r="C212" s="204"/>
      <c r="D212" s="297"/>
      <c r="E212" s="491"/>
      <c r="F212" s="500"/>
      <c r="G212" s="328"/>
      <c r="H212" s="445"/>
      <c r="I212" s="798"/>
      <c r="J212" s="446">
        <f t="shared" si="7"/>
        <v>0</v>
      </c>
      <c r="K212" s="788"/>
      <c r="L212" s="447">
        <f t="shared" si="8"/>
        <v>0</v>
      </c>
      <c r="M212" s="789">
        <f t="shared" si="9"/>
        <v>0</v>
      </c>
      <c r="N212" s="449">
        <f t="shared" si="9"/>
        <v>0</v>
      </c>
      <c r="O212" s="313"/>
      <c r="P212" s="158"/>
    </row>
    <row r="213" spans="1:29" s="120" customFormat="1" ht="18.75" customHeight="1" x14ac:dyDescent="0.15">
      <c r="A213" s="134"/>
      <c r="B213" s="203"/>
      <c r="C213" s="204"/>
      <c r="D213" s="297"/>
      <c r="E213" s="491"/>
      <c r="F213" s="500"/>
      <c r="G213" s="328"/>
      <c r="H213" s="445"/>
      <c r="I213" s="798"/>
      <c r="J213" s="446">
        <f t="shared" si="7"/>
        <v>0</v>
      </c>
      <c r="K213" s="788"/>
      <c r="L213" s="447">
        <f t="shared" si="8"/>
        <v>0</v>
      </c>
      <c r="M213" s="789">
        <f t="shared" si="9"/>
        <v>0</v>
      </c>
      <c r="N213" s="449">
        <f t="shared" si="9"/>
        <v>0</v>
      </c>
      <c r="O213" s="313"/>
      <c r="Q213" s="119"/>
      <c r="R213" s="119"/>
      <c r="S213" s="119"/>
      <c r="T213" s="119"/>
      <c r="U213" s="119"/>
      <c r="V213" s="119"/>
      <c r="W213" s="119"/>
      <c r="X213" s="119"/>
      <c r="Y213" s="119"/>
      <c r="Z213" s="119"/>
      <c r="AA213" s="119"/>
      <c r="AB213" s="119"/>
      <c r="AC213" s="119"/>
    </row>
    <row r="214" spans="1:29" s="120" customFormat="1" ht="18.75" customHeight="1" x14ac:dyDescent="0.15">
      <c r="A214" s="134"/>
      <c r="B214" s="203"/>
      <c r="C214" s="204"/>
      <c r="D214" s="297"/>
      <c r="E214" s="506"/>
      <c r="F214" s="500"/>
      <c r="G214" s="328"/>
      <c r="H214" s="445"/>
      <c r="I214" s="798"/>
      <c r="J214" s="446">
        <f t="shared" si="7"/>
        <v>0</v>
      </c>
      <c r="K214" s="788"/>
      <c r="L214" s="447">
        <f t="shared" si="8"/>
        <v>0</v>
      </c>
      <c r="M214" s="789">
        <f t="shared" si="9"/>
        <v>0</v>
      </c>
      <c r="N214" s="449">
        <f t="shared" si="9"/>
        <v>0</v>
      </c>
      <c r="O214" s="313"/>
      <c r="Q214" s="119"/>
      <c r="R214" s="119"/>
      <c r="S214" s="119"/>
      <c r="T214" s="119"/>
      <c r="U214" s="119"/>
      <c r="V214" s="119"/>
      <c r="W214" s="119"/>
      <c r="X214" s="119"/>
      <c r="Y214" s="119"/>
      <c r="Z214" s="119"/>
      <c r="AA214" s="119"/>
      <c r="AB214" s="119"/>
      <c r="AC214" s="119"/>
    </row>
    <row r="215" spans="1:29" s="120" customFormat="1" ht="18.75" customHeight="1" x14ac:dyDescent="0.15">
      <c r="A215" s="134"/>
      <c r="B215" s="203"/>
      <c r="C215" s="204"/>
      <c r="D215" s="297"/>
      <c r="E215" s="491"/>
      <c r="F215" s="500"/>
      <c r="G215" s="328"/>
      <c r="H215" s="445"/>
      <c r="I215" s="798"/>
      <c r="J215" s="446">
        <f t="shared" si="7"/>
        <v>0</v>
      </c>
      <c r="K215" s="788"/>
      <c r="L215" s="447">
        <f t="shared" si="8"/>
        <v>0</v>
      </c>
      <c r="M215" s="789">
        <f t="shared" si="9"/>
        <v>0</v>
      </c>
      <c r="N215" s="449">
        <f t="shared" si="9"/>
        <v>0</v>
      </c>
      <c r="O215" s="313"/>
      <c r="Q215" s="119"/>
      <c r="R215" s="119"/>
      <c r="S215" s="119"/>
      <c r="T215" s="119"/>
      <c r="U215" s="119"/>
      <c r="V215" s="119"/>
      <c r="W215" s="119"/>
      <c r="X215" s="119"/>
      <c r="Y215" s="119"/>
      <c r="Z215" s="119"/>
      <c r="AA215" s="119"/>
      <c r="AB215" s="119"/>
      <c r="AC215" s="119"/>
    </row>
    <row r="216" spans="1:29" s="120" customFormat="1" ht="18.75" customHeight="1" x14ac:dyDescent="0.15">
      <c r="A216" s="134"/>
      <c r="B216" s="203"/>
      <c r="C216" s="204"/>
      <c r="D216" s="297"/>
      <c r="E216" s="347" t="s">
        <v>419</v>
      </c>
      <c r="F216" s="170" t="s">
        <v>181</v>
      </c>
      <c r="G216" s="328"/>
      <c r="H216" s="445"/>
      <c r="I216" s="798"/>
      <c r="J216" s="450">
        <f>SUMIFS(J186:J215,D186:D215,"設備（部材）")</f>
        <v>0</v>
      </c>
      <c r="K216" s="788"/>
      <c r="L216" s="451">
        <f>SUMIFS(L186:L215,D186:D215,"設備（部材）")</f>
        <v>0</v>
      </c>
      <c r="M216" s="789"/>
      <c r="N216" s="453">
        <f>J216-L216</f>
        <v>0</v>
      </c>
      <c r="O216" s="313"/>
      <c r="Q216" s="119"/>
      <c r="R216" s="119"/>
      <c r="S216" s="119"/>
      <c r="T216" s="119"/>
      <c r="U216" s="119"/>
      <c r="V216" s="119"/>
      <c r="W216" s="119"/>
      <c r="X216" s="119"/>
      <c r="Y216" s="119"/>
      <c r="Z216" s="119"/>
      <c r="AA216" s="119"/>
      <c r="AB216" s="119"/>
      <c r="AC216" s="119"/>
    </row>
    <row r="217" spans="1:29" s="120" customFormat="1" ht="18.75" customHeight="1" x14ac:dyDescent="0.15">
      <c r="A217" s="134"/>
      <c r="B217" s="203"/>
      <c r="C217" s="204"/>
      <c r="D217" s="297"/>
      <c r="E217" s="347" t="s">
        <v>182</v>
      </c>
      <c r="F217" s="170" t="s">
        <v>181</v>
      </c>
      <c r="G217" s="328"/>
      <c r="H217" s="445"/>
      <c r="I217" s="798"/>
      <c r="J217" s="450">
        <f>SUMIFS(J186:J215,D186:D215,"工事")</f>
        <v>0</v>
      </c>
      <c r="K217" s="788"/>
      <c r="L217" s="451">
        <f>SUMIFS(L186:L215,D186:D215,"工事")</f>
        <v>0</v>
      </c>
      <c r="M217" s="789"/>
      <c r="N217" s="453">
        <f>J217-L217</f>
        <v>0</v>
      </c>
      <c r="O217" s="313"/>
      <c r="Q217" s="119"/>
      <c r="R217" s="119"/>
      <c r="S217" s="119"/>
      <c r="T217" s="119"/>
      <c r="U217" s="119"/>
      <c r="V217" s="119"/>
      <c r="W217" s="119"/>
      <c r="X217" s="119"/>
      <c r="Y217" s="119"/>
      <c r="Z217" s="119"/>
      <c r="AA217" s="119"/>
      <c r="AB217" s="119"/>
      <c r="AC217" s="119"/>
    </row>
    <row r="218" spans="1:29" s="120" customFormat="1" ht="18.75" customHeight="1" thickBot="1" x14ac:dyDescent="0.2">
      <c r="A218" s="134"/>
      <c r="B218" s="205"/>
      <c r="C218" s="206"/>
      <c r="D218" s="298"/>
      <c r="E218" s="348" t="s">
        <v>183</v>
      </c>
      <c r="F218" s="349" t="s">
        <v>184</v>
      </c>
      <c r="G218" s="339"/>
      <c r="H218" s="495"/>
      <c r="I218" s="808"/>
      <c r="J218" s="501">
        <f>J216+J217</f>
        <v>0</v>
      </c>
      <c r="K218" s="790"/>
      <c r="L218" s="502">
        <f>L216+L217</f>
        <v>0</v>
      </c>
      <c r="M218" s="791"/>
      <c r="N218" s="503">
        <f>J218-L218</f>
        <v>0</v>
      </c>
      <c r="O218" s="323"/>
      <c r="Q218" s="119"/>
      <c r="R218" s="119"/>
      <c r="S218" s="119"/>
      <c r="T218" s="119"/>
      <c r="U218" s="119"/>
      <c r="V218" s="119"/>
      <c r="W218" s="119"/>
      <c r="X218" s="119"/>
      <c r="Y218" s="119"/>
      <c r="Z218" s="119"/>
      <c r="AA218" s="119"/>
      <c r="AB218" s="119"/>
      <c r="AC218" s="119"/>
    </row>
    <row r="219" spans="1:29" ht="18.75" customHeight="1" x14ac:dyDescent="0.15">
      <c r="A219" s="134"/>
      <c r="B219" s="171"/>
      <c r="C219" s="172"/>
      <c r="D219" s="295"/>
      <c r="E219" s="491"/>
      <c r="F219" s="499" t="s">
        <v>180</v>
      </c>
      <c r="G219" s="328"/>
      <c r="H219" s="445"/>
      <c r="I219" s="798"/>
      <c r="J219" s="446"/>
      <c r="K219" s="788"/>
      <c r="L219" s="447"/>
      <c r="M219" s="789"/>
      <c r="N219" s="449"/>
      <c r="O219" s="313"/>
      <c r="P219" s="155"/>
    </row>
    <row r="220" spans="1:29" ht="18.75" customHeight="1" x14ac:dyDescent="0.15">
      <c r="A220" s="134"/>
      <c r="B220" s="203"/>
      <c r="C220" s="204"/>
      <c r="D220" s="297"/>
      <c r="E220" s="491"/>
      <c r="F220" s="500"/>
      <c r="G220" s="328"/>
      <c r="H220" s="445"/>
      <c r="I220" s="798"/>
      <c r="J220" s="446">
        <f t="shared" ref="J220:J249" si="10">ROUNDDOWN(H220*I220,0)</f>
        <v>0</v>
      </c>
      <c r="K220" s="788"/>
      <c r="L220" s="447">
        <f t="shared" ref="L220:L249" si="11">ROUNDDOWN(H220*K220,0)</f>
        <v>0</v>
      </c>
      <c r="M220" s="789">
        <f t="shared" ref="M220:N249" si="12">I220-K220</f>
        <v>0</v>
      </c>
      <c r="N220" s="449">
        <f t="shared" si="12"/>
        <v>0</v>
      </c>
      <c r="O220" s="313"/>
      <c r="P220" s="155"/>
    </row>
    <row r="221" spans="1:29" ht="18.75" customHeight="1" x14ac:dyDescent="0.15">
      <c r="A221" s="134"/>
      <c r="B221" s="203"/>
      <c r="C221" s="204"/>
      <c r="D221" s="297"/>
      <c r="E221" s="491"/>
      <c r="F221" s="500"/>
      <c r="G221" s="328"/>
      <c r="H221" s="445"/>
      <c r="I221" s="798"/>
      <c r="J221" s="446">
        <f t="shared" si="10"/>
        <v>0</v>
      </c>
      <c r="K221" s="788"/>
      <c r="L221" s="447">
        <f t="shared" si="11"/>
        <v>0</v>
      </c>
      <c r="M221" s="789">
        <f t="shared" si="12"/>
        <v>0</v>
      </c>
      <c r="N221" s="449">
        <f t="shared" si="12"/>
        <v>0</v>
      </c>
      <c r="O221" s="313"/>
      <c r="P221" s="155"/>
    </row>
    <row r="222" spans="1:29" ht="18.75" customHeight="1" x14ac:dyDescent="0.15">
      <c r="A222" s="134"/>
      <c r="B222" s="203"/>
      <c r="C222" s="204"/>
      <c r="D222" s="297"/>
      <c r="E222" s="491"/>
      <c r="F222" s="500"/>
      <c r="G222" s="328"/>
      <c r="H222" s="445"/>
      <c r="I222" s="798"/>
      <c r="J222" s="446">
        <f t="shared" si="10"/>
        <v>0</v>
      </c>
      <c r="K222" s="788"/>
      <c r="L222" s="447">
        <f t="shared" si="11"/>
        <v>0</v>
      </c>
      <c r="M222" s="789">
        <f t="shared" si="12"/>
        <v>0</v>
      </c>
      <c r="N222" s="449">
        <f t="shared" si="12"/>
        <v>0</v>
      </c>
      <c r="O222" s="313"/>
      <c r="P222" s="155"/>
    </row>
    <row r="223" spans="1:29" ht="18.75" customHeight="1" x14ac:dyDescent="0.15">
      <c r="A223" s="134"/>
      <c r="B223" s="203"/>
      <c r="C223" s="204"/>
      <c r="D223" s="297"/>
      <c r="E223" s="491"/>
      <c r="F223" s="500"/>
      <c r="G223" s="328"/>
      <c r="H223" s="445"/>
      <c r="I223" s="798"/>
      <c r="J223" s="446">
        <f t="shared" si="10"/>
        <v>0</v>
      </c>
      <c r="K223" s="788"/>
      <c r="L223" s="447">
        <f t="shared" si="11"/>
        <v>0</v>
      </c>
      <c r="M223" s="789">
        <f t="shared" si="12"/>
        <v>0</v>
      </c>
      <c r="N223" s="449">
        <f t="shared" si="12"/>
        <v>0</v>
      </c>
      <c r="O223" s="313"/>
      <c r="P223" s="155"/>
    </row>
    <row r="224" spans="1:29" ht="18.75" customHeight="1" x14ac:dyDescent="0.15">
      <c r="A224" s="134"/>
      <c r="B224" s="203"/>
      <c r="C224" s="204"/>
      <c r="D224" s="297"/>
      <c r="E224" s="491"/>
      <c r="F224" s="500"/>
      <c r="G224" s="328"/>
      <c r="H224" s="445"/>
      <c r="I224" s="798"/>
      <c r="J224" s="446">
        <f t="shared" si="10"/>
        <v>0</v>
      </c>
      <c r="K224" s="788"/>
      <c r="L224" s="447">
        <f t="shared" si="11"/>
        <v>0</v>
      </c>
      <c r="M224" s="789">
        <f t="shared" si="12"/>
        <v>0</v>
      </c>
      <c r="N224" s="449">
        <f t="shared" si="12"/>
        <v>0</v>
      </c>
      <c r="O224" s="313"/>
      <c r="P224" s="155"/>
    </row>
    <row r="225" spans="1:16" ht="18.75" customHeight="1" x14ac:dyDescent="0.15">
      <c r="A225" s="134"/>
      <c r="B225" s="203"/>
      <c r="C225" s="204"/>
      <c r="D225" s="297"/>
      <c r="E225" s="491"/>
      <c r="F225" s="500"/>
      <c r="G225" s="328"/>
      <c r="H225" s="445"/>
      <c r="I225" s="798"/>
      <c r="J225" s="446">
        <f t="shared" si="10"/>
        <v>0</v>
      </c>
      <c r="K225" s="788"/>
      <c r="L225" s="447">
        <f t="shared" si="11"/>
        <v>0</v>
      </c>
      <c r="M225" s="789">
        <f t="shared" si="12"/>
        <v>0</v>
      </c>
      <c r="N225" s="449">
        <f t="shared" si="12"/>
        <v>0</v>
      </c>
      <c r="O225" s="313"/>
      <c r="P225" s="155"/>
    </row>
    <row r="226" spans="1:16" ht="18.75" customHeight="1" x14ac:dyDescent="0.15">
      <c r="A226" s="134"/>
      <c r="B226" s="203"/>
      <c r="C226" s="204"/>
      <c r="D226" s="297"/>
      <c r="E226" s="491"/>
      <c r="F226" s="500"/>
      <c r="G226" s="328"/>
      <c r="H226" s="445"/>
      <c r="I226" s="798"/>
      <c r="J226" s="446">
        <f t="shared" si="10"/>
        <v>0</v>
      </c>
      <c r="K226" s="788"/>
      <c r="L226" s="447">
        <f t="shared" si="11"/>
        <v>0</v>
      </c>
      <c r="M226" s="789">
        <f t="shared" si="12"/>
        <v>0</v>
      </c>
      <c r="N226" s="449">
        <f t="shared" si="12"/>
        <v>0</v>
      </c>
      <c r="O226" s="313"/>
      <c r="P226" s="155"/>
    </row>
    <row r="227" spans="1:16" ht="18.75" customHeight="1" x14ac:dyDescent="0.15">
      <c r="A227" s="134"/>
      <c r="B227" s="203"/>
      <c r="C227" s="204"/>
      <c r="D227" s="297"/>
      <c r="E227" s="491"/>
      <c r="F227" s="500"/>
      <c r="G227" s="328"/>
      <c r="H227" s="445"/>
      <c r="I227" s="798"/>
      <c r="J227" s="446">
        <f t="shared" si="10"/>
        <v>0</v>
      </c>
      <c r="K227" s="788"/>
      <c r="L227" s="447">
        <f t="shared" si="11"/>
        <v>0</v>
      </c>
      <c r="M227" s="789">
        <f t="shared" si="12"/>
        <v>0</v>
      </c>
      <c r="N227" s="449">
        <f t="shared" si="12"/>
        <v>0</v>
      </c>
      <c r="O227" s="313"/>
      <c r="P227" s="155"/>
    </row>
    <row r="228" spans="1:16" ht="18.75" customHeight="1" x14ac:dyDescent="0.15">
      <c r="A228" s="134"/>
      <c r="B228" s="203"/>
      <c r="C228" s="204"/>
      <c r="D228" s="297"/>
      <c r="E228" s="491"/>
      <c r="F228" s="500"/>
      <c r="G228" s="328"/>
      <c r="H228" s="445"/>
      <c r="I228" s="798"/>
      <c r="J228" s="446">
        <f t="shared" si="10"/>
        <v>0</v>
      </c>
      <c r="K228" s="788"/>
      <c r="L228" s="447">
        <f t="shared" si="11"/>
        <v>0</v>
      </c>
      <c r="M228" s="789">
        <f t="shared" si="12"/>
        <v>0</v>
      </c>
      <c r="N228" s="449">
        <f t="shared" si="12"/>
        <v>0</v>
      </c>
      <c r="O228" s="313"/>
      <c r="P228" s="155"/>
    </row>
    <row r="229" spans="1:16" ht="18.75" customHeight="1" x14ac:dyDescent="0.15">
      <c r="A229" s="134"/>
      <c r="B229" s="203"/>
      <c r="C229" s="204"/>
      <c r="D229" s="297"/>
      <c r="E229" s="491"/>
      <c r="F229" s="500"/>
      <c r="G229" s="328"/>
      <c r="H229" s="445"/>
      <c r="I229" s="798"/>
      <c r="J229" s="446">
        <f t="shared" si="10"/>
        <v>0</v>
      </c>
      <c r="K229" s="788"/>
      <c r="L229" s="447">
        <f t="shared" si="11"/>
        <v>0</v>
      </c>
      <c r="M229" s="789">
        <f t="shared" si="12"/>
        <v>0</v>
      </c>
      <c r="N229" s="449">
        <f t="shared" si="12"/>
        <v>0</v>
      </c>
      <c r="O229" s="313"/>
      <c r="P229" s="155"/>
    </row>
    <row r="230" spans="1:16" ht="18.75" customHeight="1" x14ac:dyDescent="0.15">
      <c r="A230" s="134"/>
      <c r="B230" s="203"/>
      <c r="C230" s="204"/>
      <c r="D230" s="297"/>
      <c r="E230" s="491"/>
      <c r="F230" s="500"/>
      <c r="G230" s="328"/>
      <c r="H230" s="445"/>
      <c r="I230" s="798"/>
      <c r="J230" s="446">
        <f t="shared" si="10"/>
        <v>0</v>
      </c>
      <c r="K230" s="788"/>
      <c r="L230" s="447">
        <f t="shared" si="11"/>
        <v>0</v>
      </c>
      <c r="M230" s="789">
        <f t="shared" si="12"/>
        <v>0</v>
      </c>
      <c r="N230" s="449">
        <f t="shared" si="12"/>
        <v>0</v>
      </c>
      <c r="O230" s="313"/>
      <c r="P230" s="155"/>
    </row>
    <row r="231" spans="1:16" ht="18.75" customHeight="1" x14ac:dyDescent="0.15">
      <c r="A231" s="134"/>
      <c r="B231" s="203"/>
      <c r="C231" s="204"/>
      <c r="D231" s="297"/>
      <c r="E231" s="491"/>
      <c r="F231" s="500"/>
      <c r="G231" s="328"/>
      <c r="H231" s="445"/>
      <c r="I231" s="798"/>
      <c r="J231" s="446">
        <f t="shared" si="10"/>
        <v>0</v>
      </c>
      <c r="K231" s="788"/>
      <c r="L231" s="447">
        <f t="shared" si="11"/>
        <v>0</v>
      </c>
      <c r="M231" s="789">
        <f t="shared" si="12"/>
        <v>0</v>
      </c>
      <c r="N231" s="449">
        <f t="shared" si="12"/>
        <v>0</v>
      </c>
      <c r="O231" s="313"/>
      <c r="P231" s="155"/>
    </row>
    <row r="232" spans="1:16" ht="18.75" customHeight="1" x14ac:dyDescent="0.15">
      <c r="A232" s="134"/>
      <c r="B232" s="203"/>
      <c r="C232" s="204"/>
      <c r="D232" s="297"/>
      <c r="E232" s="491"/>
      <c r="F232" s="500"/>
      <c r="G232" s="328"/>
      <c r="H232" s="445"/>
      <c r="I232" s="798"/>
      <c r="J232" s="446">
        <f t="shared" si="10"/>
        <v>0</v>
      </c>
      <c r="K232" s="788"/>
      <c r="L232" s="447">
        <f t="shared" si="11"/>
        <v>0</v>
      </c>
      <c r="M232" s="789">
        <f t="shared" si="12"/>
        <v>0</v>
      </c>
      <c r="N232" s="449">
        <f t="shared" si="12"/>
        <v>0</v>
      </c>
      <c r="O232" s="313"/>
      <c r="P232" s="155"/>
    </row>
    <row r="233" spans="1:16" ht="18.75" customHeight="1" x14ac:dyDescent="0.15">
      <c r="A233" s="134"/>
      <c r="B233" s="203"/>
      <c r="C233" s="204"/>
      <c r="D233" s="297"/>
      <c r="E233" s="491"/>
      <c r="F233" s="500"/>
      <c r="G233" s="328"/>
      <c r="H233" s="445"/>
      <c r="I233" s="798"/>
      <c r="J233" s="446">
        <f t="shared" si="10"/>
        <v>0</v>
      </c>
      <c r="K233" s="788"/>
      <c r="L233" s="447">
        <f t="shared" si="11"/>
        <v>0</v>
      </c>
      <c r="M233" s="789">
        <f t="shared" si="12"/>
        <v>0</v>
      </c>
      <c r="N233" s="449">
        <f t="shared" si="12"/>
        <v>0</v>
      </c>
      <c r="O233" s="313"/>
      <c r="P233" s="155"/>
    </row>
    <row r="234" spans="1:16" ht="18.75" customHeight="1" x14ac:dyDescent="0.15">
      <c r="A234" s="134"/>
      <c r="B234" s="203"/>
      <c r="C234" s="204"/>
      <c r="D234" s="297"/>
      <c r="E234" s="491"/>
      <c r="F234" s="500"/>
      <c r="G234" s="328"/>
      <c r="H234" s="445"/>
      <c r="I234" s="798"/>
      <c r="J234" s="446">
        <f t="shared" si="10"/>
        <v>0</v>
      </c>
      <c r="K234" s="788"/>
      <c r="L234" s="447">
        <f t="shared" si="11"/>
        <v>0</v>
      </c>
      <c r="M234" s="789">
        <f t="shared" si="12"/>
        <v>0</v>
      </c>
      <c r="N234" s="449">
        <f t="shared" si="12"/>
        <v>0</v>
      </c>
      <c r="O234" s="313"/>
      <c r="P234" s="155"/>
    </row>
    <row r="235" spans="1:16" ht="18.75" customHeight="1" x14ac:dyDescent="0.15">
      <c r="A235" s="134"/>
      <c r="B235" s="203"/>
      <c r="C235" s="204"/>
      <c r="D235" s="297"/>
      <c r="E235" s="491"/>
      <c r="F235" s="500"/>
      <c r="G235" s="328"/>
      <c r="H235" s="445"/>
      <c r="I235" s="798"/>
      <c r="J235" s="446">
        <f t="shared" si="10"/>
        <v>0</v>
      </c>
      <c r="K235" s="788"/>
      <c r="L235" s="447">
        <f t="shared" si="11"/>
        <v>0</v>
      </c>
      <c r="M235" s="789">
        <f t="shared" si="12"/>
        <v>0</v>
      </c>
      <c r="N235" s="449">
        <f t="shared" si="12"/>
        <v>0</v>
      </c>
      <c r="O235" s="313"/>
      <c r="P235" s="155"/>
    </row>
    <row r="236" spans="1:16" ht="18.75" customHeight="1" x14ac:dyDescent="0.15">
      <c r="A236" s="134"/>
      <c r="B236" s="203"/>
      <c r="C236" s="204"/>
      <c r="D236" s="297"/>
      <c r="E236" s="491"/>
      <c r="F236" s="500"/>
      <c r="G236" s="328"/>
      <c r="H236" s="445"/>
      <c r="I236" s="798"/>
      <c r="J236" s="446">
        <f t="shared" si="10"/>
        <v>0</v>
      </c>
      <c r="K236" s="788"/>
      <c r="L236" s="447">
        <f t="shared" si="11"/>
        <v>0</v>
      </c>
      <c r="M236" s="789">
        <f t="shared" si="12"/>
        <v>0</v>
      </c>
      <c r="N236" s="449">
        <f t="shared" si="12"/>
        <v>0</v>
      </c>
      <c r="O236" s="313"/>
      <c r="P236" s="155"/>
    </row>
    <row r="237" spans="1:16" ht="18.75" customHeight="1" x14ac:dyDescent="0.15">
      <c r="A237" s="134"/>
      <c r="B237" s="203"/>
      <c r="C237" s="204"/>
      <c r="D237" s="297"/>
      <c r="E237" s="491"/>
      <c r="F237" s="500"/>
      <c r="G237" s="328"/>
      <c r="H237" s="445"/>
      <c r="I237" s="798"/>
      <c r="J237" s="446">
        <f t="shared" si="10"/>
        <v>0</v>
      </c>
      <c r="K237" s="788"/>
      <c r="L237" s="447">
        <f t="shared" si="11"/>
        <v>0</v>
      </c>
      <c r="M237" s="789">
        <f t="shared" si="12"/>
        <v>0</v>
      </c>
      <c r="N237" s="449">
        <f t="shared" si="12"/>
        <v>0</v>
      </c>
      <c r="O237" s="313"/>
      <c r="P237" s="155"/>
    </row>
    <row r="238" spans="1:16" ht="18.75" customHeight="1" x14ac:dyDescent="0.15">
      <c r="A238" s="134"/>
      <c r="B238" s="203"/>
      <c r="C238" s="204"/>
      <c r="D238" s="297"/>
      <c r="E238" s="491"/>
      <c r="F238" s="500"/>
      <c r="G238" s="328"/>
      <c r="H238" s="445"/>
      <c r="I238" s="798"/>
      <c r="J238" s="446">
        <f t="shared" si="10"/>
        <v>0</v>
      </c>
      <c r="K238" s="788"/>
      <c r="L238" s="447">
        <f t="shared" si="11"/>
        <v>0</v>
      </c>
      <c r="M238" s="789">
        <f t="shared" si="12"/>
        <v>0</v>
      </c>
      <c r="N238" s="449">
        <f t="shared" si="12"/>
        <v>0</v>
      </c>
      <c r="O238" s="313"/>
      <c r="P238" s="155"/>
    </row>
    <row r="239" spans="1:16" ht="18.75" customHeight="1" x14ac:dyDescent="0.15">
      <c r="A239" s="134"/>
      <c r="B239" s="203"/>
      <c r="C239" s="204"/>
      <c r="D239" s="297"/>
      <c r="E239" s="491"/>
      <c r="F239" s="500"/>
      <c r="G239" s="328"/>
      <c r="H239" s="445"/>
      <c r="I239" s="798"/>
      <c r="J239" s="446">
        <f t="shared" si="10"/>
        <v>0</v>
      </c>
      <c r="K239" s="788"/>
      <c r="L239" s="447">
        <f t="shared" si="11"/>
        <v>0</v>
      </c>
      <c r="M239" s="789">
        <f t="shared" si="12"/>
        <v>0</v>
      </c>
      <c r="N239" s="449">
        <f t="shared" si="12"/>
        <v>0</v>
      </c>
      <c r="O239" s="313"/>
      <c r="P239" s="155"/>
    </row>
    <row r="240" spans="1:16" ht="18.75" customHeight="1" x14ac:dyDescent="0.15">
      <c r="A240" s="134"/>
      <c r="B240" s="203"/>
      <c r="C240" s="204"/>
      <c r="D240" s="297"/>
      <c r="E240" s="491"/>
      <c r="F240" s="500"/>
      <c r="G240" s="328"/>
      <c r="H240" s="445"/>
      <c r="I240" s="798"/>
      <c r="J240" s="446">
        <f t="shared" si="10"/>
        <v>0</v>
      </c>
      <c r="K240" s="788"/>
      <c r="L240" s="447">
        <f t="shared" si="11"/>
        <v>0</v>
      </c>
      <c r="M240" s="789">
        <f t="shared" si="12"/>
        <v>0</v>
      </c>
      <c r="N240" s="449">
        <f t="shared" si="12"/>
        <v>0</v>
      </c>
      <c r="O240" s="313"/>
      <c r="P240" s="155"/>
    </row>
    <row r="241" spans="1:29" ht="18.75" customHeight="1" x14ac:dyDescent="0.15">
      <c r="A241" s="134"/>
      <c r="B241" s="203"/>
      <c r="C241" s="204"/>
      <c r="D241" s="297"/>
      <c r="E241" s="491"/>
      <c r="F241" s="500"/>
      <c r="G241" s="328"/>
      <c r="H241" s="445"/>
      <c r="I241" s="798"/>
      <c r="J241" s="446">
        <f t="shared" si="10"/>
        <v>0</v>
      </c>
      <c r="K241" s="788"/>
      <c r="L241" s="447">
        <f t="shared" si="11"/>
        <v>0</v>
      </c>
      <c r="M241" s="789">
        <f t="shared" si="12"/>
        <v>0</v>
      </c>
      <c r="N241" s="449">
        <f t="shared" si="12"/>
        <v>0</v>
      </c>
      <c r="O241" s="313"/>
      <c r="P241" s="155"/>
    </row>
    <row r="242" spans="1:29" ht="18.75" customHeight="1" x14ac:dyDescent="0.15">
      <c r="A242" s="134"/>
      <c r="B242" s="203"/>
      <c r="C242" s="204"/>
      <c r="D242" s="297"/>
      <c r="E242" s="491"/>
      <c r="F242" s="500"/>
      <c r="G242" s="328"/>
      <c r="H242" s="445"/>
      <c r="I242" s="798"/>
      <c r="J242" s="446">
        <f t="shared" si="10"/>
        <v>0</v>
      </c>
      <c r="K242" s="788"/>
      <c r="L242" s="447">
        <f t="shared" si="11"/>
        <v>0</v>
      </c>
      <c r="M242" s="789">
        <f t="shared" si="12"/>
        <v>0</v>
      </c>
      <c r="N242" s="449">
        <f t="shared" si="12"/>
        <v>0</v>
      </c>
      <c r="O242" s="313"/>
      <c r="P242" s="155"/>
    </row>
    <row r="243" spans="1:29" ht="18.75" customHeight="1" x14ac:dyDescent="0.15">
      <c r="A243" s="134"/>
      <c r="B243" s="203"/>
      <c r="C243" s="204"/>
      <c r="D243" s="297"/>
      <c r="E243" s="491"/>
      <c r="F243" s="500"/>
      <c r="G243" s="328"/>
      <c r="H243" s="445"/>
      <c r="I243" s="798"/>
      <c r="J243" s="446">
        <f t="shared" si="10"/>
        <v>0</v>
      </c>
      <c r="K243" s="788"/>
      <c r="L243" s="447">
        <f t="shared" si="11"/>
        <v>0</v>
      </c>
      <c r="M243" s="789">
        <f t="shared" si="12"/>
        <v>0</v>
      </c>
      <c r="N243" s="449">
        <f t="shared" si="12"/>
        <v>0</v>
      </c>
      <c r="O243" s="313"/>
      <c r="P243" s="155"/>
    </row>
    <row r="244" spans="1:29" ht="18.75" customHeight="1" x14ac:dyDescent="0.15">
      <c r="A244" s="134"/>
      <c r="B244" s="203"/>
      <c r="C244" s="204"/>
      <c r="D244" s="297"/>
      <c r="E244" s="491"/>
      <c r="F244" s="500"/>
      <c r="G244" s="328"/>
      <c r="H244" s="445"/>
      <c r="I244" s="798"/>
      <c r="J244" s="446">
        <f t="shared" si="10"/>
        <v>0</v>
      </c>
      <c r="K244" s="788"/>
      <c r="L244" s="447">
        <f t="shared" si="11"/>
        <v>0</v>
      </c>
      <c r="M244" s="789">
        <f t="shared" si="12"/>
        <v>0</v>
      </c>
      <c r="N244" s="449">
        <f t="shared" si="12"/>
        <v>0</v>
      </c>
      <c r="O244" s="313"/>
      <c r="P244" s="155"/>
    </row>
    <row r="245" spans="1:29" ht="18.75" customHeight="1" x14ac:dyDescent="0.15">
      <c r="A245" s="134"/>
      <c r="B245" s="203"/>
      <c r="C245" s="204"/>
      <c r="D245" s="297"/>
      <c r="E245" s="491"/>
      <c r="F245" s="500"/>
      <c r="G245" s="328"/>
      <c r="H245" s="445"/>
      <c r="I245" s="798"/>
      <c r="J245" s="446">
        <f t="shared" si="10"/>
        <v>0</v>
      </c>
      <c r="K245" s="788"/>
      <c r="L245" s="447">
        <f t="shared" si="11"/>
        <v>0</v>
      </c>
      <c r="M245" s="789">
        <f t="shared" si="12"/>
        <v>0</v>
      </c>
      <c r="N245" s="449">
        <f t="shared" si="12"/>
        <v>0</v>
      </c>
      <c r="O245" s="313"/>
      <c r="P245" s="155"/>
    </row>
    <row r="246" spans="1:29" ht="18.75" customHeight="1" x14ac:dyDescent="0.15">
      <c r="A246" s="134"/>
      <c r="B246" s="203"/>
      <c r="C246" s="204"/>
      <c r="D246" s="297"/>
      <c r="E246" s="491"/>
      <c r="F246" s="500"/>
      <c r="G246" s="328"/>
      <c r="H246" s="445"/>
      <c r="I246" s="798"/>
      <c r="J246" s="446">
        <f t="shared" si="10"/>
        <v>0</v>
      </c>
      <c r="K246" s="788"/>
      <c r="L246" s="447">
        <f t="shared" si="11"/>
        <v>0</v>
      </c>
      <c r="M246" s="789">
        <f t="shared" si="12"/>
        <v>0</v>
      </c>
      <c r="N246" s="449">
        <f t="shared" si="12"/>
        <v>0</v>
      </c>
      <c r="O246" s="313"/>
      <c r="P246" s="155"/>
    </row>
    <row r="247" spans="1:29" ht="18.75" customHeight="1" x14ac:dyDescent="0.15">
      <c r="A247" s="134"/>
      <c r="B247" s="203"/>
      <c r="C247" s="204"/>
      <c r="D247" s="297"/>
      <c r="E247" s="491"/>
      <c r="F247" s="500"/>
      <c r="G247" s="328"/>
      <c r="H247" s="445"/>
      <c r="I247" s="798"/>
      <c r="J247" s="446">
        <f t="shared" si="10"/>
        <v>0</v>
      </c>
      <c r="K247" s="788"/>
      <c r="L247" s="447">
        <f t="shared" si="11"/>
        <v>0</v>
      </c>
      <c r="M247" s="789">
        <f t="shared" si="12"/>
        <v>0</v>
      </c>
      <c r="N247" s="449">
        <f t="shared" si="12"/>
        <v>0</v>
      </c>
      <c r="O247" s="313"/>
      <c r="P247" s="155"/>
    </row>
    <row r="248" spans="1:29" ht="18.75" customHeight="1" x14ac:dyDescent="0.15">
      <c r="A248" s="134"/>
      <c r="B248" s="203"/>
      <c r="C248" s="204"/>
      <c r="D248" s="297"/>
      <c r="E248" s="491"/>
      <c r="F248" s="500"/>
      <c r="G248" s="328"/>
      <c r="H248" s="445"/>
      <c r="I248" s="798"/>
      <c r="J248" s="446">
        <f t="shared" si="10"/>
        <v>0</v>
      </c>
      <c r="K248" s="788"/>
      <c r="L248" s="447">
        <f t="shared" si="11"/>
        <v>0</v>
      </c>
      <c r="M248" s="789">
        <f>I248-K248</f>
        <v>0</v>
      </c>
      <c r="N248" s="449">
        <f t="shared" si="12"/>
        <v>0</v>
      </c>
      <c r="O248" s="313"/>
      <c r="P248" s="155"/>
    </row>
    <row r="249" spans="1:29" ht="18.75" customHeight="1" x14ac:dyDescent="0.15">
      <c r="A249" s="134"/>
      <c r="B249" s="203"/>
      <c r="C249" s="204"/>
      <c r="D249" s="297"/>
      <c r="E249" s="491"/>
      <c r="F249" s="500"/>
      <c r="G249" s="328"/>
      <c r="H249" s="445"/>
      <c r="I249" s="798"/>
      <c r="J249" s="446">
        <f t="shared" si="10"/>
        <v>0</v>
      </c>
      <c r="K249" s="788"/>
      <c r="L249" s="447">
        <f t="shared" si="11"/>
        <v>0</v>
      </c>
      <c r="M249" s="789">
        <f t="shared" si="12"/>
        <v>0</v>
      </c>
      <c r="N249" s="449">
        <f>J249-L249</f>
        <v>0</v>
      </c>
      <c r="O249" s="313"/>
      <c r="P249" s="155"/>
    </row>
    <row r="250" spans="1:29" s="120" customFormat="1" ht="18.75" customHeight="1" x14ac:dyDescent="0.15">
      <c r="A250" s="134"/>
      <c r="B250" s="203"/>
      <c r="C250" s="204"/>
      <c r="D250" s="297"/>
      <c r="E250" s="347" t="s">
        <v>419</v>
      </c>
      <c r="F250" s="170" t="s">
        <v>181</v>
      </c>
      <c r="G250" s="328"/>
      <c r="H250" s="445"/>
      <c r="I250" s="798"/>
      <c r="J250" s="450">
        <f>SUMIFS(J220:J249,D220:D249,"設備（部材）")</f>
        <v>0</v>
      </c>
      <c r="K250" s="788"/>
      <c r="L250" s="451">
        <f>SUMIFS(L220:L249,D220:D249,"設備（部材）")</f>
        <v>0</v>
      </c>
      <c r="M250" s="789"/>
      <c r="N250" s="453">
        <f>J250-L250</f>
        <v>0</v>
      </c>
      <c r="O250" s="313"/>
      <c r="Q250" s="119"/>
      <c r="R250" s="119"/>
      <c r="S250" s="119"/>
      <c r="T250" s="119"/>
      <c r="U250" s="119"/>
      <c r="V250" s="119"/>
      <c r="W250" s="119"/>
      <c r="X250" s="119"/>
      <c r="Y250" s="119"/>
      <c r="Z250" s="119"/>
      <c r="AA250" s="119"/>
      <c r="AB250" s="119"/>
      <c r="AC250" s="119"/>
    </row>
    <row r="251" spans="1:29" s="120" customFormat="1" ht="18.75" customHeight="1" x14ac:dyDescent="0.15">
      <c r="A251" s="134"/>
      <c r="B251" s="203"/>
      <c r="C251" s="204"/>
      <c r="D251" s="297"/>
      <c r="E251" s="347" t="s">
        <v>182</v>
      </c>
      <c r="F251" s="170" t="s">
        <v>181</v>
      </c>
      <c r="G251" s="328"/>
      <c r="H251" s="445"/>
      <c r="I251" s="798"/>
      <c r="J251" s="450">
        <f>SUMIFS(J220:J249,D220:D249,"工事")</f>
        <v>0</v>
      </c>
      <c r="K251" s="788"/>
      <c r="L251" s="451">
        <f>SUMIFS(L220:L249,D220:D249,"工事")</f>
        <v>0</v>
      </c>
      <c r="M251" s="789"/>
      <c r="N251" s="453">
        <f>J251-L251</f>
        <v>0</v>
      </c>
      <c r="O251" s="313"/>
      <c r="Q251" s="119"/>
      <c r="R251" s="119"/>
      <c r="S251" s="119"/>
      <c r="T251" s="119"/>
      <c r="U251" s="119"/>
      <c r="V251" s="119"/>
      <c r="W251" s="119"/>
      <c r="X251" s="119"/>
      <c r="Y251" s="119"/>
      <c r="Z251" s="119"/>
      <c r="AA251" s="119"/>
      <c r="AB251" s="119"/>
      <c r="AC251" s="119"/>
    </row>
    <row r="252" spans="1:29" s="120" customFormat="1" ht="18.75" customHeight="1" thickBot="1" x14ac:dyDescent="0.2">
      <c r="A252" s="134"/>
      <c r="B252" s="205"/>
      <c r="C252" s="206"/>
      <c r="D252" s="298"/>
      <c r="E252" s="348" t="s">
        <v>183</v>
      </c>
      <c r="F252" s="349" t="s">
        <v>184</v>
      </c>
      <c r="G252" s="339"/>
      <c r="H252" s="495"/>
      <c r="I252" s="808"/>
      <c r="J252" s="501">
        <f>J250+J251</f>
        <v>0</v>
      </c>
      <c r="K252" s="790"/>
      <c r="L252" s="502">
        <f>L250+L251</f>
        <v>0</v>
      </c>
      <c r="M252" s="791"/>
      <c r="N252" s="503">
        <f>J252-L252</f>
        <v>0</v>
      </c>
      <c r="O252" s="323"/>
      <c r="Q252" s="119"/>
      <c r="R252" s="119"/>
      <c r="S252" s="119"/>
      <c r="T252" s="119"/>
      <c r="U252" s="119"/>
      <c r="V252" s="119"/>
      <c r="W252" s="119"/>
      <c r="X252" s="119"/>
      <c r="Y252" s="119"/>
      <c r="Z252" s="119"/>
      <c r="AA252" s="119"/>
      <c r="AB252" s="119"/>
      <c r="AC252" s="119"/>
    </row>
    <row r="253" spans="1:29" ht="18.75" customHeight="1" x14ac:dyDescent="0.15">
      <c r="A253" s="134"/>
      <c r="B253" s="171"/>
      <c r="C253" s="172"/>
      <c r="D253" s="295"/>
      <c r="E253" s="491"/>
      <c r="F253" s="499" t="s">
        <v>180</v>
      </c>
      <c r="G253" s="328"/>
      <c r="H253" s="445"/>
      <c r="I253" s="798"/>
      <c r="J253" s="446"/>
      <c r="K253" s="788"/>
      <c r="L253" s="447"/>
      <c r="M253" s="789"/>
      <c r="N253" s="449"/>
      <c r="O253" s="313"/>
      <c r="P253" s="155"/>
    </row>
    <row r="254" spans="1:29" ht="18.75" customHeight="1" x14ac:dyDescent="0.15">
      <c r="A254" s="134"/>
      <c r="B254" s="203"/>
      <c r="C254" s="204"/>
      <c r="D254" s="297"/>
      <c r="E254" s="491"/>
      <c r="F254" s="500"/>
      <c r="G254" s="328"/>
      <c r="H254" s="445"/>
      <c r="I254" s="798"/>
      <c r="J254" s="446">
        <f t="shared" ref="J254:J283" si="13">ROUNDDOWN(H254*I254,0)</f>
        <v>0</v>
      </c>
      <c r="K254" s="788"/>
      <c r="L254" s="447">
        <f t="shared" ref="L254:L283" si="14">ROUNDDOWN(H254*K254,0)</f>
        <v>0</v>
      </c>
      <c r="M254" s="789">
        <f>I254-K254</f>
        <v>0</v>
      </c>
      <c r="N254" s="449">
        <f>J254-L254</f>
        <v>0</v>
      </c>
      <c r="O254" s="313"/>
      <c r="P254" s="155"/>
    </row>
    <row r="255" spans="1:29" ht="18.75" customHeight="1" x14ac:dyDescent="0.15">
      <c r="A255" s="134"/>
      <c r="B255" s="203"/>
      <c r="C255" s="204"/>
      <c r="D255" s="297"/>
      <c r="E255" s="491"/>
      <c r="F255" s="500"/>
      <c r="G255" s="328"/>
      <c r="H255" s="445"/>
      <c r="I255" s="798"/>
      <c r="J255" s="446">
        <f t="shared" si="13"/>
        <v>0</v>
      </c>
      <c r="K255" s="788"/>
      <c r="L255" s="447">
        <f t="shared" si="14"/>
        <v>0</v>
      </c>
      <c r="M255" s="789">
        <f t="shared" ref="M255:N273" si="15">I255-K255</f>
        <v>0</v>
      </c>
      <c r="N255" s="449">
        <f t="shared" si="15"/>
        <v>0</v>
      </c>
      <c r="O255" s="313"/>
      <c r="P255" s="155"/>
    </row>
    <row r="256" spans="1:29" ht="18.75" customHeight="1" x14ac:dyDescent="0.15">
      <c r="A256" s="134"/>
      <c r="B256" s="203"/>
      <c r="C256" s="204"/>
      <c r="D256" s="297"/>
      <c r="E256" s="491"/>
      <c r="F256" s="499"/>
      <c r="G256" s="328"/>
      <c r="H256" s="445"/>
      <c r="I256" s="798"/>
      <c r="J256" s="446">
        <f t="shared" si="13"/>
        <v>0</v>
      </c>
      <c r="K256" s="788"/>
      <c r="L256" s="447">
        <f t="shared" si="14"/>
        <v>0</v>
      </c>
      <c r="M256" s="789">
        <f t="shared" si="15"/>
        <v>0</v>
      </c>
      <c r="N256" s="449">
        <f t="shared" si="15"/>
        <v>0</v>
      </c>
      <c r="O256" s="313"/>
      <c r="P256" s="155"/>
    </row>
    <row r="257" spans="1:16" ht="18.75" customHeight="1" x14ac:dyDescent="0.15">
      <c r="A257" s="134"/>
      <c r="B257" s="203"/>
      <c r="C257" s="204"/>
      <c r="D257" s="297"/>
      <c r="E257" s="491"/>
      <c r="F257" s="499"/>
      <c r="G257" s="328"/>
      <c r="H257" s="445"/>
      <c r="I257" s="798"/>
      <c r="J257" s="446">
        <f t="shared" si="13"/>
        <v>0</v>
      </c>
      <c r="K257" s="788"/>
      <c r="L257" s="447">
        <f t="shared" si="14"/>
        <v>0</v>
      </c>
      <c r="M257" s="789">
        <f t="shared" si="15"/>
        <v>0</v>
      </c>
      <c r="N257" s="449">
        <f t="shared" si="15"/>
        <v>0</v>
      </c>
      <c r="O257" s="313"/>
      <c r="P257" s="155"/>
    </row>
    <row r="258" spans="1:16" ht="18.75" customHeight="1" x14ac:dyDescent="0.15">
      <c r="A258" s="134"/>
      <c r="B258" s="203"/>
      <c r="C258" s="204"/>
      <c r="D258" s="297"/>
      <c r="E258" s="491"/>
      <c r="F258" s="499"/>
      <c r="G258" s="328"/>
      <c r="H258" s="445"/>
      <c r="I258" s="798"/>
      <c r="J258" s="446">
        <f t="shared" si="13"/>
        <v>0</v>
      </c>
      <c r="K258" s="788"/>
      <c r="L258" s="447">
        <f t="shared" si="14"/>
        <v>0</v>
      </c>
      <c r="M258" s="789">
        <f t="shared" si="15"/>
        <v>0</v>
      </c>
      <c r="N258" s="449">
        <f t="shared" si="15"/>
        <v>0</v>
      </c>
      <c r="O258" s="313"/>
      <c r="P258" s="155"/>
    </row>
    <row r="259" spans="1:16" ht="18.75" customHeight="1" x14ac:dyDescent="0.15">
      <c r="A259" s="134"/>
      <c r="B259" s="203"/>
      <c r="C259" s="204"/>
      <c r="D259" s="297"/>
      <c r="E259" s="491"/>
      <c r="F259" s="499"/>
      <c r="G259" s="328"/>
      <c r="H259" s="445"/>
      <c r="I259" s="798"/>
      <c r="J259" s="446">
        <f t="shared" si="13"/>
        <v>0</v>
      </c>
      <c r="K259" s="788"/>
      <c r="L259" s="447">
        <f t="shared" si="14"/>
        <v>0</v>
      </c>
      <c r="M259" s="789">
        <f t="shared" si="15"/>
        <v>0</v>
      </c>
      <c r="N259" s="449">
        <f t="shared" si="15"/>
        <v>0</v>
      </c>
      <c r="O259" s="313"/>
      <c r="P259" s="155"/>
    </row>
    <row r="260" spans="1:16" ht="18.75" customHeight="1" x14ac:dyDescent="0.15">
      <c r="A260" s="134"/>
      <c r="B260" s="203"/>
      <c r="C260" s="204"/>
      <c r="D260" s="297"/>
      <c r="E260" s="491"/>
      <c r="F260" s="499"/>
      <c r="G260" s="328"/>
      <c r="H260" s="445"/>
      <c r="I260" s="798"/>
      <c r="J260" s="446">
        <f t="shared" si="13"/>
        <v>0</v>
      </c>
      <c r="K260" s="788"/>
      <c r="L260" s="447">
        <f t="shared" si="14"/>
        <v>0</v>
      </c>
      <c r="M260" s="789">
        <f t="shared" si="15"/>
        <v>0</v>
      </c>
      <c r="N260" s="449">
        <f t="shared" si="15"/>
        <v>0</v>
      </c>
      <c r="O260" s="313"/>
      <c r="P260" s="155"/>
    </row>
    <row r="261" spans="1:16" ht="18.75" customHeight="1" x14ac:dyDescent="0.15">
      <c r="A261" s="134"/>
      <c r="B261" s="203"/>
      <c r="C261" s="204"/>
      <c r="D261" s="297"/>
      <c r="E261" s="491"/>
      <c r="F261" s="499"/>
      <c r="G261" s="328"/>
      <c r="H261" s="445"/>
      <c r="I261" s="798"/>
      <c r="J261" s="446">
        <f t="shared" si="13"/>
        <v>0</v>
      </c>
      <c r="K261" s="788"/>
      <c r="L261" s="447">
        <f t="shared" si="14"/>
        <v>0</v>
      </c>
      <c r="M261" s="789">
        <f t="shared" si="15"/>
        <v>0</v>
      </c>
      <c r="N261" s="449">
        <f t="shared" si="15"/>
        <v>0</v>
      </c>
      <c r="O261" s="313"/>
      <c r="P261" s="155"/>
    </row>
    <row r="262" spans="1:16" ht="18.75" customHeight="1" x14ac:dyDescent="0.15">
      <c r="A262" s="134"/>
      <c r="B262" s="203"/>
      <c r="C262" s="204"/>
      <c r="D262" s="297"/>
      <c r="E262" s="491"/>
      <c r="F262" s="499"/>
      <c r="G262" s="328"/>
      <c r="H262" s="445"/>
      <c r="I262" s="798"/>
      <c r="J262" s="446">
        <f t="shared" si="13"/>
        <v>0</v>
      </c>
      <c r="K262" s="788"/>
      <c r="L262" s="447">
        <f t="shared" si="14"/>
        <v>0</v>
      </c>
      <c r="M262" s="789">
        <f t="shared" si="15"/>
        <v>0</v>
      </c>
      <c r="N262" s="449">
        <f t="shared" si="15"/>
        <v>0</v>
      </c>
      <c r="O262" s="313"/>
      <c r="P262" s="155"/>
    </row>
    <row r="263" spans="1:16" ht="18.75" customHeight="1" x14ac:dyDescent="0.15">
      <c r="A263" s="134"/>
      <c r="B263" s="203"/>
      <c r="C263" s="204"/>
      <c r="D263" s="297"/>
      <c r="E263" s="491"/>
      <c r="F263" s="499"/>
      <c r="G263" s="328"/>
      <c r="H263" s="445"/>
      <c r="I263" s="798"/>
      <c r="J263" s="446">
        <f t="shared" si="13"/>
        <v>0</v>
      </c>
      <c r="K263" s="788"/>
      <c r="L263" s="447">
        <f t="shared" si="14"/>
        <v>0</v>
      </c>
      <c r="M263" s="789">
        <f t="shared" si="15"/>
        <v>0</v>
      </c>
      <c r="N263" s="449">
        <f t="shared" si="15"/>
        <v>0</v>
      </c>
      <c r="O263" s="313"/>
      <c r="P263" s="155"/>
    </row>
    <row r="264" spans="1:16" ht="18.75" customHeight="1" x14ac:dyDescent="0.15">
      <c r="A264" s="134"/>
      <c r="B264" s="203"/>
      <c r="C264" s="204"/>
      <c r="D264" s="297"/>
      <c r="E264" s="491"/>
      <c r="F264" s="499"/>
      <c r="G264" s="328"/>
      <c r="H264" s="445"/>
      <c r="I264" s="798"/>
      <c r="J264" s="446">
        <f t="shared" si="13"/>
        <v>0</v>
      </c>
      <c r="K264" s="788"/>
      <c r="L264" s="447">
        <f t="shared" si="14"/>
        <v>0</v>
      </c>
      <c r="M264" s="789">
        <f t="shared" si="15"/>
        <v>0</v>
      </c>
      <c r="N264" s="449">
        <f t="shared" si="15"/>
        <v>0</v>
      </c>
      <c r="O264" s="313"/>
      <c r="P264" s="155"/>
    </row>
    <row r="265" spans="1:16" ht="18.75" customHeight="1" x14ac:dyDescent="0.15">
      <c r="A265" s="134"/>
      <c r="B265" s="203"/>
      <c r="C265" s="204"/>
      <c r="D265" s="297"/>
      <c r="E265" s="491"/>
      <c r="F265" s="499"/>
      <c r="G265" s="328"/>
      <c r="H265" s="445"/>
      <c r="I265" s="798"/>
      <c r="J265" s="446">
        <f t="shared" si="13"/>
        <v>0</v>
      </c>
      <c r="K265" s="788"/>
      <c r="L265" s="447">
        <f t="shared" si="14"/>
        <v>0</v>
      </c>
      <c r="M265" s="789">
        <f t="shared" si="15"/>
        <v>0</v>
      </c>
      <c r="N265" s="449">
        <f t="shared" si="15"/>
        <v>0</v>
      </c>
      <c r="O265" s="313"/>
      <c r="P265" s="155"/>
    </row>
    <row r="266" spans="1:16" ht="18.75" customHeight="1" x14ac:dyDescent="0.15">
      <c r="A266" s="134"/>
      <c r="B266" s="203"/>
      <c r="C266" s="204"/>
      <c r="D266" s="297"/>
      <c r="E266" s="491"/>
      <c r="F266" s="499"/>
      <c r="G266" s="328"/>
      <c r="H266" s="445"/>
      <c r="I266" s="798"/>
      <c r="J266" s="446">
        <f t="shared" si="13"/>
        <v>0</v>
      </c>
      <c r="K266" s="788"/>
      <c r="L266" s="447">
        <f t="shared" si="14"/>
        <v>0</v>
      </c>
      <c r="M266" s="789">
        <f t="shared" si="15"/>
        <v>0</v>
      </c>
      <c r="N266" s="449">
        <f t="shared" si="15"/>
        <v>0</v>
      </c>
      <c r="O266" s="313"/>
      <c r="P266" s="155"/>
    </row>
    <row r="267" spans="1:16" ht="18.75" customHeight="1" x14ac:dyDescent="0.15">
      <c r="A267" s="134"/>
      <c r="B267" s="203"/>
      <c r="C267" s="204"/>
      <c r="D267" s="297"/>
      <c r="E267" s="491"/>
      <c r="F267" s="499"/>
      <c r="G267" s="328"/>
      <c r="H267" s="445"/>
      <c r="I267" s="798"/>
      <c r="J267" s="446">
        <f t="shared" si="13"/>
        <v>0</v>
      </c>
      <c r="K267" s="788"/>
      <c r="L267" s="447">
        <f t="shared" si="14"/>
        <v>0</v>
      </c>
      <c r="M267" s="789">
        <f t="shared" si="15"/>
        <v>0</v>
      </c>
      <c r="N267" s="449">
        <f t="shared" si="15"/>
        <v>0</v>
      </c>
      <c r="O267" s="313"/>
      <c r="P267" s="155"/>
    </row>
    <row r="268" spans="1:16" ht="18.75" customHeight="1" x14ac:dyDescent="0.15">
      <c r="A268" s="134"/>
      <c r="B268" s="203"/>
      <c r="C268" s="204"/>
      <c r="D268" s="297"/>
      <c r="E268" s="491"/>
      <c r="F268" s="499"/>
      <c r="G268" s="328"/>
      <c r="H268" s="445"/>
      <c r="I268" s="798"/>
      <c r="J268" s="446">
        <f t="shared" si="13"/>
        <v>0</v>
      </c>
      <c r="K268" s="788"/>
      <c r="L268" s="447">
        <f t="shared" si="14"/>
        <v>0</v>
      </c>
      <c r="M268" s="789">
        <f t="shared" si="15"/>
        <v>0</v>
      </c>
      <c r="N268" s="449">
        <f t="shared" si="15"/>
        <v>0</v>
      </c>
      <c r="O268" s="313"/>
      <c r="P268" s="155"/>
    </row>
    <row r="269" spans="1:16" ht="18.75" customHeight="1" x14ac:dyDescent="0.15">
      <c r="A269" s="134"/>
      <c r="B269" s="203"/>
      <c r="C269" s="204"/>
      <c r="D269" s="297"/>
      <c r="E269" s="491"/>
      <c r="F269" s="499"/>
      <c r="G269" s="328"/>
      <c r="H269" s="445"/>
      <c r="I269" s="798"/>
      <c r="J269" s="446">
        <f t="shared" si="13"/>
        <v>0</v>
      </c>
      <c r="K269" s="788"/>
      <c r="L269" s="447">
        <f t="shared" si="14"/>
        <v>0</v>
      </c>
      <c r="M269" s="789">
        <f t="shared" si="15"/>
        <v>0</v>
      </c>
      <c r="N269" s="449">
        <f t="shared" si="15"/>
        <v>0</v>
      </c>
      <c r="O269" s="313"/>
      <c r="P269" s="155"/>
    </row>
    <row r="270" spans="1:16" ht="18.75" customHeight="1" x14ac:dyDescent="0.15">
      <c r="A270" s="134"/>
      <c r="B270" s="203"/>
      <c r="C270" s="204"/>
      <c r="D270" s="297"/>
      <c r="E270" s="491"/>
      <c r="F270" s="499"/>
      <c r="G270" s="328"/>
      <c r="H270" s="445"/>
      <c r="I270" s="798"/>
      <c r="J270" s="446">
        <f t="shared" si="13"/>
        <v>0</v>
      </c>
      <c r="K270" s="788"/>
      <c r="L270" s="447">
        <f t="shared" si="14"/>
        <v>0</v>
      </c>
      <c r="M270" s="789">
        <f t="shared" si="15"/>
        <v>0</v>
      </c>
      <c r="N270" s="449">
        <f t="shared" si="15"/>
        <v>0</v>
      </c>
      <c r="O270" s="313"/>
      <c r="P270" s="155"/>
    </row>
    <row r="271" spans="1:16" ht="18.75" customHeight="1" x14ac:dyDescent="0.15">
      <c r="A271" s="134"/>
      <c r="B271" s="203"/>
      <c r="C271" s="204"/>
      <c r="D271" s="297"/>
      <c r="E271" s="491"/>
      <c r="F271" s="499"/>
      <c r="G271" s="328"/>
      <c r="H271" s="445"/>
      <c r="I271" s="798"/>
      <c r="J271" s="446">
        <f t="shared" si="13"/>
        <v>0</v>
      </c>
      <c r="K271" s="788"/>
      <c r="L271" s="447">
        <f t="shared" si="14"/>
        <v>0</v>
      </c>
      <c r="M271" s="789">
        <f t="shared" si="15"/>
        <v>0</v>
      </c>
      <c r="N271" s="449">
        <f t="shared" si="15"/>
        <v>0</v>
      </c>
      <c r="O271" s="313"/>
      <c r="P271" s="155"/>
    </row>
    <row r="272" spans="1:16" ht="18.75" customHeight="1" x14ac:dyDescent="0.15">
      <c r="A272" s="134"/>
      <c r="B272" s="203"/>
      <c r="C272" s="204"/>
      <c r="D272" s="297"/>
      <c r="E272" s="491"/>
      <c r="F272" s="499"/>
      <c r="G272" s="328"/>
      <c r="H272" s="445"/>
      <c r="I272" s="798"/>
      <c r="J272" s="446">
        <f t="shared" si="13"/>
        <v>0</v>
      </c>
      <c r="K272" s="788"/>
      <c r="L272" s="447">
        <f t="shared" si="14"/>
        <v>0</v>
      </c>
      <c r="M272" s="789">
        <f t="shared" si="15"/>
        <v>0</v>
      </c>
      <c r="N272" s="449">
        <f t="shared" si="15"/>
        <v>0</v>
      </c>
      <c r="O272" s="313"/>
      <c r="P272" s="155"/>
    </row>
    <row r="273" spans="1:29" ht="18.75" customHeight="1" x14ac:dyDescent="0.15">
      <c r="A273" s="134"/>
      <c r="B273" s="203"/>
      <c r="C273" s="204"/>
      <c r="D273" s="297"/>
      <c r="E273" s="491"/>
      <c r="F273" s="499"/>
      <c r="G273" s="328"/>
      <c r="H273" s="445"/>
      <c r="I273" s="798"/>
      <c r="J273" s="446">
        <f t="shared" si="13"/>
        <v>0</v>
      </c>
      <c r="K273" s="788"/>
      <c r="L273" s="447">
        <f t="shared" si="14"/>
        <v>0</v>
      </c>
      <c r="M273" s="789">
        <f t="shared" si="15"/>
        <v>0</v>
      </c>
      <c r="N273" s="449">
        <f t="shared" si="15"/>
        <v>0</v>
      </c>
      <c r="O273" s="313"/>
      <c r="P273" s="155"/>
    </row>
    <row r="274" spans="1:29" ht="18.75" customHeight="1" x14ac:dyDescent="0.15">
      <c r="A274" s="134"/>
      <c r="B274" s="203"/>
      <c r="C274" s="204"/>
      <c r="D274" s="297"/>
      <c r="E274" s="491"/>
      <c r="F274" s="500"/>
      <c r="G274" s="328"/>
      <c r="H274" s="445"/>
      <c r="I274" s="798"/>
      <c r="J274" s="446">
        <f t="shared" si="13"/>
        <v>0</v>
      </c>
      <c r="K274" s="788"/>
      <c r="L274" s="447">
        <f t="shared" si="14"/>
        <v>0</v>
      </c>
      <c r="M274" s="789">
        <f t="shared" ref="M274:N283" si="16">I274-K274</f>
        <v>0</v>
      </c>
      <c r="N274" s="449">
        <f t="shared" si="16"/>
        <v>0</v>
      </c>
      <c r="O274" s="313"/>
      <c r="P274" s="155"/>
    </row>
    <row r="275" spans="1:29" ht="18.75" customHeight="1" x14ac:dyDescent="0.15">
      <c r="A275" s="134"/>
      <c r="B275" s="203"/>
      <c r="C275" s="204"/>
      <c r="D275" s="297"/>
      <c r="E275" s="491"/>
      <c r="F275" s="500"/>
      <c r="G275" s="328"/>
      <c r="H275" s="445"/>
      <c r="I275" s="798"/>
      <c r="J275" s="446">
        <f t="shared" si="13"/>
        <v>0</v>
      </c>
      <c r="K275" s="788"/>
      <c r="L275" s="447">
        <f t="shared" si="14"/>
        <v>0</v>
      </c>
      <c r="M275" s="789">
        <f t="shared" si="16"/>
        <v>0</v>
      </c>
      <c r="N275" s="449">
        <f t="shared" si="16"/>
        <v>0</v>
      </c>
      <c r="O275" s="313"/>
      <c r="P275" s="155"/>
    </row>
    <row r="276" spans="1:29" ht="18.75" customHeight="1" x14ac:dyDescent="0.15">
      <c r="A276" s="134"/>
      <c r="B276" s="203"/>
      <c r="C276" s="204"/>
      <c r="D276" s="297"/>
      <c r="E276" s="491"/>
      <c r="F276" s="500"/>
      <c r="G276" s="328"/>
      <c r="H276" s="445"/>
      <c r="I276" s="798"/>
      <c r="J276" s="446">
        <f t="shared" si="13"/>
        <v>0</v>
      </c>
      <c r="K276" s="788"/>
      <c r="L276" s="447">
        <f t="shared" si="14"/>
        <v>0</v>
      </c>
      <c r="M276" s="789">
        <f t="shared" si="16"/>
        <v>0</v>
      </c>
      <c r="N276" s="449">
        <f t="shared" si="16"/>
        <v>0</v>
      </c>
      <c r="O276" s="313"/>
      <c r="P276" s="155"/>
    </row>
    <row r="277" spans="1:29" ht="18.75" customHeight="1" x14ac:dyDescent="0.15">
      <c r="A277" s="134"/>
      <c r="B277" s="203"/>
      <c r="C277" s="204"/>
      <c r="D277" s="297"/>
      <c r="E277" s="491"/>
      <c r="F277" s="500"/>
      <c r="G277" s="328"/>
      <c r="H277" s="445"/>
      <c r="I277" s="798"/>
      <c r="J277" s="446">
        <f t="shared" si="13"/>
        <v>0</v>
      </c>
      <c r="K277" s="788"/>
      <c r="L277" s="447">
        <f t="shared" si="14"/>
        <v>0</v>
      </c>
      <c r="M277" s="789">
        <f t="shared" si="16"/>
        <v>0</v>
      </c>
      <c r="N277" s="449">
        <f t="shared" si="16"/>
        <v>0</v>
      </c>
      <c r="O277" s="313"/>
      <c r="P277" s="155"/>
    </row>
    <row r="278" spans="1:29" ht="18.75" customHeight="1" x14ac:dyDescent="0.15">
      <c r="A278" s="134"/>
      <c r="B278" s="203"/>
      <c r="C278" s="204"/>
      <c r="D278" s="297"/>
      <c r="E278" s="491"/>
      <c r="F278" s="500"/>
      <c r="G278" s="328"/>
      <c r="H278" s="445"/>
      <c r="I278" s="798"/>
      <c r="J278" s="446">
        <f t="shared" si="13"/>
        <v>0</v>
      </c>
      <c r="K278" s="788"/>
      <c r="L278" s="447">
        <f t="shared" si="14"/>
        <v>0</v>
      </c>
      <c r="M278" s="789">
        <f t="shared" si="16"/>
        <v>0</v>
      </c>
      <c r="N278" s="449">
        <f t="shared" si="16"/>
        <v>0</v>
      </c>
      <c r="O278" s="313"/>
      <c r="P278" s="155"/>
    </row>
    <row r="279" spans="1:29" ht="18.75" customHeight="1" x14ac:dyDescent="0.15">
      <c r="A279" s="134"/>
      <c r="B279" s="203"/>
      <c r="C279" s="204"/>
      <c r="D279" s="297"/>
      <c r="E279" s="491"/>
      <c r="F279" s="500"/>
      <c r="G279" s="328"/>
      <c r="H279" s="445"/>
      <c r="I279" s="798"/>
      <c r="J279" s="446">
        <f t="shared" si="13"/>
        <v>0</v>
      </c>
      <c r="K279" s="788"/>
      <c r="L279" s="447">
        <f t="shared" si="14"/>
        <v>0</v>
      </c>
      <c r="M279" s="789">
        <f t="shared" si="16"/>
        <v>0</v>
      </c>
      <c r="N279" s="449">
        <f t="shared" si="16"/>
        <v>0</v>
      </c>
      <c r="O279" s="313"/>
      <c r="P279" s="155"/>
    </row>
    <row r="280" spans="1:29" ht="18.75" customHeight="1" x14ac:dyDescent="0.15">
      <c r="A280" s="134"/>
      <c r="B280" s="203"/>
      <c r="C280" s="204"/>
      <c r="D280" s="297"/>
      <c r="E280" s="491"/>
      <c r="F280" s="500"/>
      <c r="G280" s="328"/>
      <c r="H280" s="445"/>
      <c r="I280" s="798"/>
      <c r="J280" s="446">
        <f t="shared" si="13"/>
        <v>0</v>
      </c>
      <c r="K280" s="788"/>
      <c r="L280" s="447">
        <f t="shared" si="14"/>
        <v>0</v>
      </c>
      <c r="M280" s="789">
        <f t="shared" si="16"/>
        <v>0</v>
      </c>
      <c r="N280" s="449">
        <f t="shared" si="16"/>
        <v>0</v>
      </c>
      <c r="O280" s="313"/>
      <c r="P280" s="155"/>
    </row>
    <row r="281" spans="1:29" ht="18.75" customHeight="1" x14ac:dyDescent="0.15">
      <c r="A281" s="134"/>
      <c r="B281" s="203"/>
      <c r="C281" s="204"/>
      <c r="D281" s="297"/>
      <c r="E281" s="491"/>
      <c r="F281" s="500"/>
      <c r="G281" s="328"/>
      <c r="H281" s="445"/>
      <c r="I281" s="798"/>
      <c r="J281" s="446">
        <f t="shared" si="13"/>
        <v>0</v>
      </c>
      <c r="K281" s="788"/>
      <c r="L281" s="447">
        <f t="shared" si="14"/>
        <v>0</v>
      </c>
      <c r="M281" s="789">
        <f t="shared" si="16"/>
        <v>0</v>
      </c>
      <c r="N281" s="449">
        <f t="shared" si="16"/>
        <v>0</v>
      </c>
      <c r="O281" s="313"/>
      <c r="P281" s="155"/>
    </row>
    <row r="282" spans="1:29" ht="18.75" customHeight="1" x14ac:dyDescent="0.15">
      <c r="A282" s="134"/>
      <c r="B282" s="203"/>
      <c r="C282" s="204"/>
      <c r="D282" s="297"/>
      <c r="E282" s="491"/>
      <c r="F282" s="500"/>
      <c r="G282" s="328"/>
      <c r="H282" s="445"/>
      <c r="I282" s="798"/>
      <c r="J282" s="446">
        <f t="shared" si="13"/>
        <v>0</v>
      </c>
      <c r="K282" s="788"/>
      <c r="L282" s="447">
        <f t="shared" si="14"/>
        <v>0</v>
      </c>
      <c r="M282" s="789">
        <f t="shared" si="16"/>
        <v>0</v>
      </c>
      <c r="N282" s="449">
        <f t="shared" si="16"/>
        <v>0</v>
      </c>
      <c r="O282" s="313"/>
      <c r="P282" s="155"/>
    </row>
    <row r="283" spans="1:29" ht="18.75" customHeight="1" x14ac:dyDescent="0.15">
      <c r="A283" s="134"/>
      <c r="B283" s="203"/>
      <c r="C283" s="204"/>
      <c r="D283" s="297"/>
      <c r="E283" s="491"/>
      <c r="F283" s="500"/>
      <c r="G283" s="328"/>
      <c r="H283" s="445"/>
      <c r="I283" s="798"/>
      <c r="J283" s="446">
        <f t="shared" si="13"/>
        <v>0</v>
      </c>
      <c r="K283" s="788"/>
      <c r="L283" s="447">
        <f t="shared" si="14"/>
        <v>0</v>
      </c>
      <c r="M283" s="789">
        <f t="shared" si="16"/>
        <v>0</v>
      </c>
      <c r="N283" s="449">
        <f t="shared" si="16"/>
        <v>0</v>
      </c>
      <c r="O283" s="313"/>
      <c r="P283" s="155"/>
    </row>
    <row r="284" spans="1:29" s="120" customFormat="1" ht="18.75" customHeight="1" x14ac:dyDescent="0.15">
      <c r="A284" s="134"/>
      <c r="B284" s="203"/>
      <c r="C284" s="204"/>
      <c r="D284" s="297"/>
      <c r="E284" s="347" t="s">
        <v>419</v>
      </c>
      <c r="F284" s="170" t="s">
        <v>181</v>
      </c>
      <c r="G284" s="328"/>
      <c r="H284" s="445"/>
      <c r="I284" s="798"/>
      <c r="J284" s="450">
        <f>SUMIFS(J254:J283,D254:D283,"設備（部材）")</f>
        <v>0</v>
      </c>
      <c r="K284" s="788"/>
      <c r="L284" s="451">
        <f>SUMIFS(L254:L283,D254:D283,"設備（部材）")</f>
        <v>0</v>
      </c>
      <c r="M284" s="789"/>
      <c r="N284" s="453">
        <f>J284-L284</f>
        <v>0</v>
      </c>
      <c r="O284" s="313"/>
      <c r="Q284" s="119"/>
      <c r="R284" s="119"/>
      <c r="S284" s="119"/>
      <c r="T284" s="119"/>
      <c r="U284" s="119"/>
      <c r="V284" s="119"/>
      <c r="W284" s="119"/>
      <c r="X284" s="119"/>
      <c r="Y284" s="119"/>
      <c r="Z284" s="119"/>
      <c r="AA284" s="119"/>
      <c r="AB284" s="119"/>
      <c r="AC284" s="119"/>
    </row>
    <row r="285" spans="1:29" s="120" customFormat="1" ht="18.75" customHeight="1" x14ac:dyDescent="0.15">
      <c r="A285" s="134"/>
      <c r="B285" s="203"/>
      <c r="C285" s="204"/>
      <c r="D285" s="297"/>
      <c r="E285" s="347" t="s">
        <v>182</v>
      </c>
      <c r="F285" s="170" t="s">
        <v>181</v>
      </c>
      <c r="G285" s="328"/>
      <c r="H285" s="445"/>
      <c r="I285" s="798"/>
      <c r="J285" s="450">
        <f>SUMIFS(J254:J283,D254:D283,"工事")</f>
        <v>0</v>
      </c>
      <c r="K285" s="788"/>
      <c r="L285" s="451">
        <f>SUMIFS(L254:L283,D254:D283,"工事")</f>
        <v>0</v>
      </c>
      <c r="M285" s="789"/>
      <c r="N285" s="453">
        <f>J285-L285</f>
        <v>0</v>
      </c>
      <c r="O285" s="313"/>
      <c r="Q285" s="119"/>
      <c r="R285" s="119"/>
      <c r="S285" s="119"/>
      <c r="T285" s="119"/>
      <c r="U285" s="119"/>
      <c r="V285" s="119"/>
      <c r="W285" s="119"/>
      <c r="X285" s="119"/>
      <c r="Y285" s="119"/>
      <c r="Z285" s="119"/>
      <c r="AA285" s="119"/>
      <c r="AB285" s="119"/>
      <c r="AC285" s="119"/>
    </row>
    <row r="286" spans="1:29" s="120" customFormat="1" ht="18.75" customHeight="1" thickBot="1" x14ac:dyDescent="0.2">
      <c r="A286" s="134"/>
      <c r="B286" s="205"/>
      <c r="C286" s="206"/>
      <c r="D286" s="298"/>
      <c r="E286" s="348" t="s">
        <v>183</v>
      </c>
      <c r="F286" s="349" t="s">
        <v>184</v>
      </c>
      <c r="G286" s="339"/>
      <c r="H286" s="495"/>
      <c r="I286" s="808"/>
      <c r="J286" s="501">
        <f>J284+J285</f>
        <v>0</v>
      </c>
      <c r="K286" s="790"/>
      <c r="L286" s="502">
        <f>L284+L285</f>
        <v>0</v>
      </c>
      <c r="M286" s="791"/>
      <c r="N286" s="503">
        <f>J286-L286</f>
        <v>0</v>
      </c>
      <c r="O286" s="323"/>
      <c r="Q286" s="119"/>
      <c r="R286" s="119"/>
      <c r="S286" s="119"/>
      <c r="T286" s="119"/>
      <c r="U286" s="119"/>
      <c r="V286" s="119"/>
      <c r="W286" s="119"/>
      <c r="X286" s="119"/>
      <c r="Y286" s="119"/>
      <c r="Z286" s="119"/>
      <c r="AA286" s="119"/>
      <c r="AB286" s="119"/>
      <c r="AC286" s="119"/>
    </row>
    <row r="287" spans="1:29" ht="18.75" customHeight="1" x14ac:dyDescent="0.15">
      <c r="A287" s="134"/>
      <c r="B287" s="171"/>
      <c r="C287" s="172"/>
      <c r="D287" s="295"/>
      <c r="E287" s="491"/>
      <c r="F287" s="499" t="s">
        <v>180</v>
      </c>
      <c r="G287" s="328"/>
      <c r="H287" s="445"/>
      <c r="I287" s="798"/>
      <c r="J287" s="446"/>
      <c r="K287" s="788"/>
      <c r="L287" s="447"/>
      <c r="M287" s="789"/>
      <c r="N287" s="449"/>
      <c r="O287" s="313"/>
      <c r="P287" s="155"/>
    </row>
    <row r="288" spans="1:29" ht="18.75" customHeight="1" x14ac:dyDescent="0.15">
      <c r="A288" s="134"/>
      <c r="B288" s="203"/>
      <c r="C288" s="204"/>
      <c r="D288" s="297"/>
      <c r="E288" s="491"/>
      <c r="F288" s="500"/>
      <c r="G288" s="328"/>
      <c r="H288" s="445"/>
      <c r="I288" s="798"/>
      <c r="J288" s="446">
        <f t="shared" ref="J288:J318" si="17">ROUNDDOWN(H288*I288,0)</f>
        <v>0</v>
      </c>
      <c r="K288" s="788"/>
      <c r="L288" s="447">
        <f t="shared" ref="L288:L318" si="18">ROUNDDOWN(H288*K288,0)</f>
        <v>0</v>
      </c>
      <c r="M288" s="789">
        <f>I288-K288</f>
        <v>0</v>
      </c>
      <c r="N288" s="449">
        <f>J288-L288</f>
        <v>0</v>
      </c>
      <c r="O288" s="313"/>
      <c r="P288" s="155"/>
    </row>
    <row r="289" spans="1:16" ht="18.75" customHeight="1" x14ac:dyDescent="0.15">
      <c r="A289" s="134"/>
      <c r="B289" s="203"/>
      <c r="C289" s="204"/>
      <c r="D289" s="297"/>
      <c r="E289" s="491"/>
      <c r="F289" s="500"/>
      <c r="G289" s="328"/>
      <c r="H289" s="445"/>
      <c r="I289" s="798"/>
      <c r="J289" s="446">
        <f t="shared" si="17"/>
        <v>0</v>
      </c>
      <c r="K289" s="788"/>
      <c r="L289" s="447">
        <f t="shared" si="18"/>
        <v>0</v>
      </c>
      <c r="M289" s="789">
        <f t="shared" ref="M289:N295" si="19">I289-K289</f>
        <v>0</v>
      </c>
      <c r="N289" s="449">
        <f t="shared" si="19"/>
        <v>0</v>
      </c>
      <c r="O289" s="313"/>
      <c r="P289" s="155"/>
    </row>
    <row r="290" spans="1:16" ht="18.75" customHeight="1" x14ac:dyDescent="0.15">
      <c r="A290" s="134"/>
      <c r="B290" s="203"/>
      <c r="C290" s="204"/>
      <c r="D290" s="297"/>
      <c r="E290" s="491"/>
      <c r="F290" s="499"/>
      <c r="G290" s="328"/>
      <c r="H290" s="445"/>
      <c r="I290" s="798"/>
      <c r="J290" s="446">
        <f t="shared" si="17"/>
        <v>0</v>
      </c>
      <c r="K290" s="788"/>
      <c r="L290" s="447">
        <f t="shared" si="18"/>
        <v>0</v>
      </c>
      <c r="M290" s="789">
        <f t="shared" si="19"/>
        <v>0</v>
      </c>
      <c r="N290" s="449">
        <f t="shared" si="19"/>
        <v>0</v>
      </c>
      <c r="O290" s="313"/>
      <c r="P290" s="155"/>
    </row>
    <row r="291" spans="1:16" ht="18.75" customHeight="1" x14ac:dyDescent="0.15">
      <c r="A291" s="134"/>
      <c r="B291" s="203"/>
      <c r="C291" s="204"/>
      <c r="D291" s="297"/>
      <c r="E291" s="491"/>
      <c r="F291" s="499"/>
      <c r="G291" s="328"/>
      <c r="H291" s="445"/>
      <c r="I291" s="798"/>
      <c r="J291" s="446">
        <f t="shared" si="17"/>
        <v>0</v>
      </c>
      <c r="K291" s="788"/>
      <c r="L291" s="447">
        <f t="shared" si="18"/>
        <v>0</v>
      </c>
      <c r="M291" s="789">
        <f t="shared" si="19"/>
        <v>0</v>
      </c>
      <c r="N291" s="449">
        <f t="shared" si="19"/>
        <v>0</v>
      </c>
      <c r="O291" s="313"/>
      <c r="P291" s="155"/>
    </row>
    <row r="292" spans="1:16" ht="18.75" customHeight="1" x14ac:dyDescent="0.15">
      <c r="A292" s="134"/>
      <c r="B292" s="203"/>
      <c r="C292" s="204"/>
      <c r="D292" s="297"/>
      <c r="E292" s="491"/>
      <c r="F292" s="499"/>
      <c r="G292" s="328"/>
      <c r="H292" s="445"/>
      <c r="I292" s="798"/>
      <c r="J292" s="446">
        <f t="shared" si="17"/>
        <v>0</v>
      </c>
      <c r="K292" s="788"/>
      <c r="L292" s="447">
        <f t="shared" si="18"/>
        <v>0</v>
      </c>
      <c r="M292" s="789">
        <f t="shared" si="19"/>
        <v>0</v>
      </c>
      <c r="N292" s="449">
        <f t="shared" si="19"/>
        <v>0</v>
      </c>
      <c r="O292" s="313"/>
      <c r="P292" s="155"/>
    </row>
    <row r="293" spans="1:16" ht="18.75" customHeight="1" x14ac:dyDescent="0.15">
      <c r="A293" s="134"/>
      <c r="B293" s="203"/>
      <c r="C293" s="204"/>
      <c r="D293" s="297"/>
      <c r="E293" s="491"/>
      <c r="F293" s="499"/>
      <c r="G293" s="328"/>
      <c r="H293" s="445"/>
      <c r="I293" s="798"/>
      <c r="J293" s="446">
        <f t="shared" si="17"/>
        <v>0</v>
      </c>
      <c r="K293" s="788"/>
      <c r="L293" s="447">
        <f t="shared" si="18"/>
        <v>0</v>
      </c>
      <c r="M293" s="789">
        <f t="shared" si="19"/>
        <v>0</v>
      </c>
      <c r="N293" s="449">
        <f t="shared" si="19"/>
        <v>0</v>
      </c>
      <c r="O293" s="313"/>
      <c r="P293" s="155"/>
    </row>
    <row r="294" spans="1:16" ht="18.75" customHeight="1" x14ac:dyDescent="0.15">
      <c r="A294" s="134"/>
      <c r="B294" s="203"/>
      <c r="C294" s="204"/>
      <c r="D294" s="297"/>
      <c r="E294" s="491"/>
      <c r="F294" s="499"/>
      <c r="G294" s="328"/>
      <c r="H294" s="445"/>
      <c r="I294" s="798"/>
      <c r="J294" s="446">
        <f t="shared" si="17"/>
        <v>0</v>
      </c>
      <c r="K294" s="788"/>
      <c r="L294" s="447">
        <f t="shared" si="18"/>
        <v>0</v>
      </c>
      <c r="M294" s="789">
        <f t="shared" si="19"/>
        <v>0</v>
      </c>
      <c r="N294" s="449">
        <f t="shared" si="19"/>
        <v>0</v>
      </c>
      <c r="O294" s="313"/>
      <c r="P294" s="155"/>
    </row>
    <row r="295" spans="1:16" ht="18.75" customHeight="1" x14ac:dyDescent="0.15">
      <c r="A295" s="134"/>
      <c r="B295" s="203"/>
      <c r="C295" s="204"/>
      <c r="D295" s="297"/>
      <c r="E295" s="491"/>
      <c r="F295" s="499"/>
      <c r="G295" s="328"/>
      <c r="H295" s="445"/>
      <c r="I295" s="798"/>
      <c r="J295" s="446">
        <f t="shared" si="17"/>
        <v>0</v>
      </c>
      <c r="K295" s="788"/>
      <c r="L295" s="447">
        <f t="shared" si="18"/>
        <v>0</v>
      </c>
      <c r="M295" s="789">
        <f t="shared" si="19"/>
        <v>0</v>
      </c>
      <c r="N295" s="449">
        <f t="shared" si="19"/>
        <v>0</v>
      </c>
      <c r="O295" s="313"/>
      <c r="P295" s="155"/>
    </row>
    <row r="296" spans="1:16" ht="18.75" customHeight="1" x14ac:dyDescent="0.15">
      <c r="A296" s="134"/>
      <c r="B296" s="203"/>
      <c r="C296" s="204"/>
      <c r="D296" s="297"/>
      <c r="E296" s="491"/>
      <c r="F296" s="500"/>
      <c r="G296" s="328"/>
      <c r="H296" s="445"/>
      <c r="I296" s="798"/>
      <c r="J296" s="446">
        <f t="shared" si="17"/>
        <v>0</v>
      </c>
      <c r="K296" s="788"/>
      <c r="L296" s="447">
        <f t="shared" si="18"/>
        <v>0</v>
      </c>
      <c r="M296" s="789">
        <f>I296-K296</f>
        <v>0</v>
      </c>
      <c r="N296" s="449">
        <f>J296-L296</f>
        <v>0</v>
      </c>
      <c r="O296" s="313"/>
      <c r="P296" s="155"/>
    </row>
    <row r="297" spans="1:16" ht="18.75" customHeight="1" x14ac:dyDescent="0.15">
      <c r="A297" s="134"/>
      <c r="B297" s="203"/>
      <c r="C297" s="204"/>
      <c r="D297" s="297"/>
      <c r="E297" s="491"/>
      <c r="F297" s="500"/>
      <c r="G297" s="328"/>
      <c r="H297" s="445"/>
      <c r="I297" s="798"/>
      <c r="J297" s="446">
        <f t="shared" si="17"/>
        <v>0</v>
      </c>
      <c r="K297" s="788"/>
      <c r="L297" s="447">
        <f t="shared" si="18"/>
        <v>0</v>
      </c>
      <c r="M297" s="789">
        <f t="shared" ref="M297:N318" si="20">I297-K297</f>
        <v>0</v>
      </c>
      <c r="N297" s="449">
        <f t="shared" si="20"/>
        <v>0</v>
      </c>
      <c r="O297" s="313"/>
      <c r="P297" s="155"/>
    </row>
    <row r="298" spans="1:16" ht="18.75" customHeight="1" x14ac:dyDescent="0.15">
      <c r="A298" s="134"/>
      <c r="B298" s="203"/>
      <c r="C298" s="204"/>
      <c r="D298" s="297"/>
      <c r="E298" s="491"/>
      <c r="F298" s="500"/>
      <c r="G298" s="328"/>
      <c r="H298" s="445"/>
      <c r="I298" s="798"/>
      <c r="J298" s="446">
        <f t="shared" si="17"/>
        <v>0</v>
      </c>
      <c r="K298" s="788"/>
      <c r="L298" s="447">
        <f t="shared" si="18"/>
        <v>0</v>
      </c>
      <c r="M298" s="789">
        <f t="shared" si="20"/>
        <v>0</v>
      </c>
      <c r="N298" s="449">
        <f t="shared" si="20"/>
        <v>0</v>
      </c>
      <c r="O298" s="313"/>
      <c r="P298" s="155"/>
    </row>
    <row r="299" spans="1:16" ht="18.75" customHeight="1" x14ac:dyDescent="0.15">
      <c r="A299" s="134"/>
      <c r="B299" s="203"/>
      <c r="C299" s="204"/>
      <c r="D299" s="297"/>
      <c r="E299" s="491"/>
      <c r="F299" s="500"/>
      <c r="G299" s="328"/>
      <c r="H299" s="445"/>
      <c r="I299" s="798"/>
      <c r="J299" s="446">
        <f t="shared" si="17"/>
        <v>0</v>
      </c>
      <c r="K299" s="788"/>
      <c r="L299" s="447">
        <f t="shared" si="18"/>
        <v>0</v>
      </c>
      <c r="M299" s="789">
        <f t="shared" si="20"/>
        <v>0</v>
      </c>
      <c r="N299" s="449">
        <f t="shared" si="20"/>
        <v>0</v>
      </c>
      <c r="O299" s="313"/>
      <c r="P299" s="155"/>
    </row>
    <row r="300" spans="1:16" ht="18.75" customHeight="1" x14ac:dyDescent="0.15">
      <c r="A300" s="134"/>
      <c r="B300" s="203"/>
      <c r="C300" s="204"/>
      <c r="D300" s="297"/>
      <c r="E300" s="491"/>
      <c r="F300" s="500"/>
      <c r="G300" s="328"/>
      <c r="H300" s="445"/>
      <c r="I300" s="798"/>
      <c r="J300" s="446">
        <f t="shared" si="17"/>
        <v>0</v>
      </c>
      <c r="K300" s="788"/>
      <c r="L300" s="447">
        <f t="shared" si="18"/>
        <v>0</v>
      </c>
      <c r="M300" s="789">
        <f t="shared" si="20"/>
        <v>0</v>
      </c>
      <c r="N300" s="449">
        <f t="shared" si="20"/>
        <v>0</v>
      </c>
      <c r="O300" s="313"/>
      <c r="P300" s="155"/>
    </row>
    <row r="301" spans="1:16" ht="18.75" customHeight="1" x14ac:dyDescent="0.15">
      <c r="A301" s="134"/>
      <c r="B301" s="203"/>
      <c r="C301" s="204"/>
      <c r="D301" s="297"/>
      <c r="E301" s="491"/>
      <c r="F301" s="500"/>
      <c r="G301" s="328"/>
      <c r="H301" s="445"/>
      <c r="I301" s="798"/>
      <c r="J301" s="446">
        <f t="shared" si="17"/>
        <v>0</v>
      </c>
      <c r="K301" s="788"/>
      <c r="L301" s="447">
        <f t="shared" si="18"/>
        <v>0</v>
      </c>
      <c r="M301" s="789">
        <f t="shared" si="20"/>
        <v>0</v>
      </c>
      <c r="N301" s="449">
        <f t="shared" si="20"/>
        <v>0</v>
      </c>
      <c r="O301" s="313"/>
      <c r="P301" s="155"/>
    </row>
    <row r="302" spans="1:16" ht="18.75" customHeight="1" x14ac:dyDescent="0.15">
      <c r="A302" s="134"/>
      <c r="B302" s="203"/>
      <c r="C302" s="204"/>
      <c r="D302" s="297"/>
      <c r="E302" s="491"/>
      <c r="F302" s="500"/>
      <c r="G302" s="328"/>
      <c r="H302" s="445"/>
      <c r="I302" s="798"/>
      <c r="J302" s="446">
        <f t="shared" si="17"/>
        <v>0</v>
      </c>
      <c r="K302" s="788"/>
      <c r="L302" s="447">
        <f t="shared" si="18"/>
        <v>0</v>
      </c>
      <c r="M302" s="789">
        <f t="shared" si="20"/>
        <v>0</v>
      </c>
      <c r="N302" s="449">
        <f t="shared" si="20"/>
        <v>0</v>
      </c>
      <c r="O302" s="313"/>
      <c r="P302" s="155"/>
    </row>
    <row r="303" spans="1:16" ht="18.75" customHeight="1" x14ac:dyDescent="0.15">
      <c r="A303" s="134"/>
      <c r="B303" s="203"/>
      <c r="C303" s="204"/>
      <c r="D303" s="297"/>
      <c r="E303" s="491"/>
      <c r="F303" s="500"/>
      <c r="G303" s="328"/>
      <c r="H303" s="445"/>
      <c r="I303" s="798"/>
      <c r="J303" s="446">
        <f t="shared" si="17"/>
        <v>0</v>
      </c>
      <c r="K303" s="788"/>
      <c r="L303" s="447">
        <f t="shared" si="18"/>
        <v>0</v>
      </c>
      <c r="M303" s="789">
        <f t="shared" si="20"/>
        <v>0</v>
      </c>
      <c r="N303" s="449">
        <f t="shared" si="20"/>
        <v>0</v>
      </c>
      <c r="O303" s="313"/>
      <c r="P303" s="155"/>
    </row>
    <row r="304" spans="1:16" ht="18.75" customHeight="1" x14ac:dyDescent="0.15">
      <c r="A304" s="134"/>
      <c r="B304" s="203"/>
      <c r="C304" s="204"/>
      <c r="D304" s="297"/>
      <c r="E304" s="491"/>
      <c r="F304" s="500"/>
      <c r="G304" s="328"/>
      <c r="H304" s="445"/>
      <c r="I304" s="798"/>
      <c r="J304" s="446">
        <f t="shared" si="17"/>
        <v>0</v>
      </c>
      <c r="K304" s="788"/>
      <c r="L304" s="447">
        <f t="shared" si="18"/>
        <v>0</v>
      </c>
      <c r="M304" s="789">
        <f t="shared" si="20"/>
        <v>0</v>
      </c>
      <c r="N304" s="449">
        <f t="shared" si="20"/>
        <v>0</v>
      </c>
      <c r="O304" s="313"/>
      <c r="P304" s="155"/>
    </row>
    <row r="305" spans="1:29" ht="18.75" customHeight="1" x14ac:dyDescent="0.15">
      <c r="A305" s="134"/>
      <c r="B305" s="203"/>
      <c r="C305" s="204"/>
      <c r="D305" s="297"/>
      <c r="E305" s="491"/>
      <c r="F305" s="500"/>
      <c r="G305" s="328"/>
      <c r="H305" s="445"/>
      <c r="I305" s="798"/>
      <c r="J305" s="446">
        <f t="shared" si="17"/>
        <v>0</v>
      </c>
      <c r="K305" s="788"/>
      <c r="L305" s="447">
        <f t="shared" si="18"/>
        <v>0</v>
      </c>
      <c r="M305" s="789">
        <f t="shared" si="20"/>
        <v>0</v>
      </c>
      <c r="N305" s="449">
        <f t="shared" si="20"/>
        <v>0</v>
      </c>
      <c r="O305" s="313"/>
      <c r="P305" s="155"/>
    </row>
    <row r="306" spans="1:29" ht="18.75" customHeight="1" x14ac:dyDescent="0.15">
      <c r="A306" s="134"/>
      <c r="B306" s="203"/>
      <c r="C306" s="204"/>
      <c r="D306" s="297"/>
      <c r="E306" s="491"/>
      <c r="F306" s="500"/>
      <c r="G306" s="328"/>
      <c r="H306" s="445"/>
      <c r="I306" s="798"/>
      <c r="J306" s="446">
        <f t="shared" si="17"/>
        <v>0</v>
      </c>
      <c r="K306" s="788"/>
      <c r="L306" s="447">
        <f t="shared" si="18"/>
        <v>0</v>
      </c>
      <c r="M306" s="789">
        <f t="shared" si="20"/>
        <v>0</v>
      </c>
      <c r="N306" s="449">
        <f t="shared" si="20"/>
        <v>0</v>
      </c>
      <c r="O306" s="313"/>
      <c r="P306" s="155"/>
    </row>
    <row r="307" spans="1:29" ht="18.75" customHeight="1" x14ac:dyDescent="0.15">
      <c r="A307" s="134"/>
      <c r="B307" s="203"/>
      <c r="C307" s="204"/>
      <c r="D307" s="297"/>
      <c r="E307" s="491"/>
      <c r="F307" s="500"/>
      <c r="G307" s="328"/>
      <c r="H307" s="445"/>
      <c r="I307" s="798"/>
      <c r="J307" s="446">
        <f t="shared" si="17"/>
        <v>0</v>
      </c>
      <c r="K307" s="788"/>
      <c r="L307" s="447">
        <f t="shared" si="18"/>
        <v>0</v>
      </c>
      <c r="M307" s="789">
        <f t="shared" si="20"/>
        <v>0</v>
      </c>
      <c r="N307" s="449">
        <f t="shared" si="20"/>
        <v>0</v>
      </c>
      <c r="O307" s="313"/>
      <c r="P307" s="155"/>
    </row>
    <row r="308" spans="1:29" ht="18.75" customHeight="1" x14ac:dyDescent="0.15">
      <c r="A308" s="134"/>
      <c r="B308" s="203"/>
      <c r="C308" s="204"/>
      <c r="D308" s="297"/>
      <c r="E308" s="491"/>
      <c r="F308" s="500"/>
      <c r="G308" s="328"/>
      <c r="H308" s="445"/>
      <c r="I308" s="798"/>
      <c r="J308" s="446">
        <f t="shared" si="17"/>
        <v>0</v>
      </c>
      <c r="K308" s="788"/>
      <c r="L308" s="447">
        <f t="shared" si="18"/>
        <v>0</v>
      </c>
      <c r="M308" s="789">
        <f t="shared" si="20"/>
        <v>0</v>
      </c>
      <c r="N308" s="449">
        <f t="shared" si="20"/>
        <v>0</v>
      </c>
      <c r="O308" s="313"/>
      <c r="P308" s="155"/>
    </row>
    <row r="309" spans="1:29" ht="18.75" customHeight="1" x14ac:dyDescent="0.15">
      <c r="A309" s="134"/>
      <c r="B309" s="203"/>
      <c r="C309" s="204"/>
      <c r="D309" s="297"/>
      <c r="E309" s="491"/>
      <c r="F309" s="500"/>
      <c r="G309" s="328"/>
      <c r="H309" s="445"/>
      <c r="I309" s="798"/>
      <c r="J309" s="446">
        <f t="shared" si="17"/>
        <v>0</v>
      </c>
      <c r="K309" s="788"/>
      <c r="L309" s="447">
        <f t="shared" si="18"/>
        <v>0</v>
      </c>
      <c r="M309" s="789">
        <f t="shared" si="20"/>
        <v>0</v>
      </c>
      <c r="N309" s="449">
        <f t="shared" si="20"/>
        <v>0</v>
      </c>
      <c r="O309" s="313"/>
      <c r="P309" s="155"/>
    </row>
    <row r="310" spans="1:29" ht="18.75" customHeight="1" x14ac:dyDescent="0.15">
      <c r="A310" s="134"/>
      <c r="B310" s="203"/>
      <c r="C310" s="204"/>
      <c r="D310" s="297"/>
      <c r="E310" s="491"/>
      <c r="F310" s="500"/>
      <c r="G310" s="328"/>
      <c r="H310" s="445"/>
      <c r="I310" s="798"/>
      <c r="J310" s="446">
        <f t="shared" si="17"/>
        <v>0</v>
      </c>
      <c r="K310" s="788"/>
      <c r="L310" s="447">
        <f t="shared" si="18"/>
        <v>0</v>
      </c>
      <c r="M310" s="789">
        <f t="shared" si="20"/>
        <v>0</v>
      </c>
      <c r="N310" s="449">
        <f t="shared" si="20"/>
        <v>0</v>
      </c>
      <c r="O310" s="313"/>
      <c r="P310" s="155"/>
    </row>
    <row r="311" spans="1:29" ht="18.75" customHeight="1" x14ac:dyDescent="0.15">
      <c r="A311" s="134"/>
      <c r="B311" s="203"/>
      <c r="C311" s="204"/>
      <c r="D311" s="297"/>
      <c r="E311" s="491"/>
      <c r="F311" s="500"/>
      <c r="G311" s="328"/>
      <c r="H311" s="445"/>
      <c r="I311" s="798"/>
      <c r="J311" s="446">
        <f t="shared" si="17"/>
        <v>0</v>
      </c>
      <c r="K311" s="788"/>
      <c r="L311" s="447">
        <f t="shared" si="18"/>
        <v>0</v>
      </c>
      <c r="M311" s="789">
        <f t="shared" si="20"/>
        <v>0</v>
      </c>
      <c r="N311" s="449">
        <f t="shared" si="20"/>
        <v>0</v>
      </c>
      <c r="O311" s="313"/>
      <c r="P311" s="155"/>
    </row>
    <row r="312" spans="1:29" ht="18.75" customHeight="1" x14ac:dyDescent="0.15">
      <c r="A312" s="134"/>
      <c r="B312" s="203"/>
      <c r="C312" s="204"/>
      <c r="D312" s="297"/>
      <c r="E312" s="491"/>
      <c r="F312" s="500"/>
      <c r="G312" s="328"/>
      <c r="H312" s="445"/>
      <c r="I312" s="798"/>
      <c r="J312" s="446">
        <f t="shared" si="17"/>
        <v>0</v>
      </c>
      <c r="K312" s="788"/>
      <c r="L312" s="447">
        <f t="shared" si="18"/>
        <v>0</v>
      </c>
      <c r="M312" s="789">
        <f>I312-K312</f>
        <v>0</v>
      </c>
      <c r="N312" s="449">
        <f t="shared" si="20"/>
        <v>0</v>
      </c>
      <c r="O312" s="313"/>
      <c r="P312" s="155"/>
    </row>
    <row r="313" spans="1:29" ht="18.75" customHeight="1" x14ac:dyDescent="0.15">
      <c r="A313" s="134"/>
      <c r="B313" s="203"/>
      <c r="C313" s="204"/>
      <c r="D313" s="297"/>
      <c r="E313" s="491"/>
      <c r="F313" s="500"/>
      <c r="G313" s="328"/>
      <c r="H313" s="445"/>
      <c r="I313" s="798"/>
      <c r="J313" s="446">
        <f t="shared" si="17"/>
        <v>0</v>
      </c>
      <c r="K313" s="788"/>
      <c r="L313" s="447">
        <f t="shared" si="18"/>
        <v>0</v>
      </c>
      <c r="M313" s="789">
        <f t="shared" si="20"/>
        <v>0</v>
      </c>
      <c r="N313" s="449">
        <f t="shared" si="20"/>
        <v>0</v>
      </c>
      <c r="O313" s="313"/>
      <c r="P313" s="155"/>
    </row>
    <row r="314" spans="1:29" ht="18.75" customHeight="1" x14ac:dyDescent="0.15">
      <c r="A314" s="134"/>
      <c r="B314" s="203"/>
      <c r="C314" s="204"/>
      <c r="D314" s="297"/>
      <c r="E314" s="491"/>
      <c r="F314" s="500"/>
      <c r="G314" s="328"/>
      <c r="H314" s="445"/>
      <c r="I314" s="798"/>
      <c r="J314" s="446">
        <f t="shared" si="17"/>
        <v>0</v>
      </c>
      <c r="K314" s="788"/>
      <c r="L314" s="447">
        <f t="shared" si="18"/>
        <v>0</v>
      </c>
      <c r="M314" s="789">
        <f t="shared" si="20"/>
        <v>0</v>
      </c>
      <c r="N314" s="449">
        <f>J314-L314</f>
        <v>0</v>
      </c>
      <c r="O314" s="313"/>
      <c r="P314" s="155"/>
    </row>
    <row r="315" spans="1:29" ht="18.75" customHeight="1" x14ac:dyDescent="0.15">
      <c r="A315" s="134"/>
      <c r="B315" s="203"/>
      <c r="C315" s="204"/>
      <c r="D315" s="297"/>
      <c r="E315" s="491"/>
      <c r="F315" s="500"/>
      <c r="G315" s="328"/>
      <c r="H315" s="445"/>
      <c r="I315" s="798"/>
      <c r="J315" s="446">
        <f t="shared" si="17"/>
        <v>0</v>
      </c>
      <c r="K315" s="788"/>
      <c r="L315" s="447">
        <f t="shared" si="18"/>
        <v>0</v>
      </c>
      <c r="M315" s="789">
        <f t="shared" si="20"/>
        <v>0</v>
      </c>
      <c r="N315" s="449">
        <f t="shared" si="20"/>
        <v>0</v>
      </c>
      <c r="O315" s="313"/>
      <c r="P315" s="155"/>
    </row>
    <row r="316" spans="1:29" ht="18.75" customHeight="1" x14ac:dyDescent="0.15">
      <c r="A316" s="134"/>
      <c r="B316" s="203"/>
      <c r="C316" s="204"/>
      <c r="D316" s="297"/>
      <c r="E316" s="491"/>
      <c r="F316" s="500"/>
      <c r="G316" s="328"/>
      <c r="H316" s="445"/>
      <c r="I316" s="798"/>
      <c r="J316" s="446">
        <f t="shared" si="17"/>
        <v>0</v>
      </c>
      <c r="K316" s="788"/>
      <c r="L316" s="447">
        <f t="shared" si="18"/>
        <v>0</v>
      </c>
      <c r="M316" s="789">
        <f t="shared" si="20"/>
        <v>0</v>
      </c>
      <c r="N316" s="449">
        <f t="shared" si="20"/>
        <v>0</v>
      </c>
      <c r="O316" s="313"/>
      <c r="P316" s="155"/>
    </row>
    <row r="317" spans="1:29" ht="18.75" customHeight="1" x14ac:dyDescent="0.15">
      <c r="A317" s="134"/>
      <c r="B317" s="203"/>
      <c r="C317" s="204"/>
      <c r="D317" s="297"/>
      <c r="E317" s="491"/>
      <c r="F317" s="500"/>
      <c r="G317" s="328"/>
      <c r="H317" s="445"/>
      <c r="I317" s="798"/>
      <c r="J317" s="446">
        <f t="shared" si="17"/>
        <v>0</v>
      </c>
      <c r="K317" s="788"/>
      <c r="L317" s="447">
        <f t="shared" si="18"/>
        <v>0</v>
      </c>
      <c r="M317" s="789">
        <f>I317-K317</f>
        <v>0</v>
      </c>
      <c r="N317" s="449">
        <f t="shared" si="20"/>
        <v>0</v>
      </c>
      <c r="O317" s="313"/>
      <c r="P317" s="155"/>
    </row>
    <row r="318" spans="1:29" ht="18.75" customHeight="1" x14ac:dyDescent="0.15">
      <c r="A318" s="134"/>
      <c r="B318" s="203"/>
      <c r="C318" s="204"/>
      <c r="D318" s="297"/>
      <c r="E318" s="491"/>
      <c r="F318" s="500"/>
      <c r="G318" s="328"/>
      <c r="H318" s="445"/>
      <c r="I318" s="798"/>
      <c r="J318" s="446">
        <f t="shared" si="17"/>
        <v>0</v>
      </c>
      <c r="K318" s="788"/>
      <c r="L318" s="447">
        <f t="shared" si="18"/>
        <v>0</v>
      </c>
      <c r="M318" s="789">
        <f t="shared" si="20"/>
        <v>0</v>
      </c>
      <c r="N318" s="449">
        <f t="shared" si="20"/>
        <v>0</v>
      </c>
      <c r="O318" s="313"/>
      <c r="P318" s="155"/>
    </row>
    <row r="319" spans="1:29" s="120" customFormat="1" ht="18.75" customHeight="1" x14ac:dyDescent="0.15">
      <c r="A319" s="134"/>
      <c r="B319" s="203"/>
      <c r="C319" s="204"/>
      <c r="D319" s="297"/>
      <c r="E319" s="347" t="s">
        <v>419</v>
      </c>
      <c r="F319" s="170" t="s">
        <v>181</v>
      </c>
      <c r="G319" s="328"/>
      <c r="H319" s="445"/>
      <c r="I319" s="798"/>
      <c r="J319" s="450">
        <f>SUMIFS(J288:J318,D288:D318,"設備（部材）")</f>
        <v>0</v>
      </c>
      <c r="K319" s="788"/>
      <c r="L319" s="451">
        <f>SUMIFS(L288:L318,D288:D318,"設備（部材）")</f>
        <v>0</v>
      </c>
      <c r="M319" s="789"/>
      <c r="N319" s="453">
        <f>J319-L319</f>
        <v>0</v>
      </c>
      <c r="O319" s="313"/>
      <c r="Q319" s="119"/>
      <c r="R319" s="119"/>
      <c r="S319" s="119"/>
      <c r="T319" s="119"/>
      <c r="U319" s="119"/>
      <c r="V319" s="119"/>
      <c r="W319" s="119"/>
      <c r="X319" s="119"/>
      <c r="Y319" s="119"/>
      <c r="Z319" s="119"/>
      <c r="AA319" s="119"/>
      <c r="AB319" s="119"/>
      <c r="AC319" s="119"/>
    </row>
    <row r="320" spans="1:29" s="120" customFormat="1" ht="18.75" customHeight="1" x14ac:dyDescent="0.15">
      <c r="A320" s="134"/>
      <c r="B320" s="203"/>
      <c r="C320" s="204"/>
      <c r="D320" s="297"/>
      <c r="E320" s="347" t="s">
        <v>182</v>
      </c>
      <c r="F320" s="170" t="s">
        <v>181</v>
      </c>
      <c r="G320" s="328"/>
      <c r="H320" s="445"/>
      <c r="I320" s="798"/>
      <c r="J320" s="450">
        <f>SUMIFS(J288:J318,D288:D318,"工事")</f>
        <v>0</v>
      </c>
      <c r="K320" s="788"/>
      <c r="L320" s="451">
        <f>SUMIFS(L288:L318,D288:D318,"工事")</f>
        <v>0</v>
      </c>
      <c r="M320" s="789"/>
      <c r="N320" s="453">
        <f>J320-L320</f>
        <v>0</v>
      </c>
      <c r="O320" s="313"/>
      <c r="Q320" s="119"/>
      <c r="R320" s="119"/>
      <c r="S320" s="119"/>
      <c r="T320" s="119"/>
      <c r="U320" s="119"/>
      <c r="V320" s="119"/>
      <c r="W320" s="119"/>
      <c r="X320" s="119"/>
      <c r="Y320" s="119"/>
      <c r="Z320" s="119"/>
      <c r="AA320" s="119"/>
      <c r="AB320" s="119"/>
      <c r="AC320" s="119"/>
    </row>
    <row r="321" spans="1:29" s="120" customFormat="1" ht="18.75" customHeight="1" thickBot="1" x14ac:dyDescent="0.2">
      <c r="A321" s="134"/>
      <c r="B321" s="205"/>
      <c r="C321" s="206"/>
      <c r="D321" s="298"/>
      <c r="E321" s="348" t="s">
        <v>183</v>
      </c>
      <c r="F321" s="349" t="s">
        <v>184</v>
      </c>
      <c r="G321" s="339"/>
      <c r="H321" s="495"/>
      <c r="I321" s="808"/>
      <c r="J321" s="501">
        <f>J319+J320</f>
        <v>0</v>
      </c>
      <c r="K321" s="790"/>
      <c r="L321" s="502">
        <f>L319+L320</f>
        <v>0</v>
      </c>
      <c r="M321" s="791"/>
      <c r="N321" s="503">
        <f>J321-L321</f>
        <v>0</v>
      </c>
      <c r="O321" s="323"/>
      <c r="Q321" s="119"/>
      <c r="R321" s="119"/>
      <c r="S321" s="119"/>
      <c r="T321" s="119"/>
      <c r="U321" s="119"/>
      <c r="V321" s="119"/>
      <c r="W321" s="119"/>
      <c r="X321" s="119"/>
      <c r="Y321" s="119"/>
      <c r="Z321" s="119"/>
      <c r="AA321" s="119"/>
      <c r="AB321" s="119"/>
      <c r="AC321" s="119"/>
    </row>
    <row r="322" spans="1:29" ht="18.75" customHeight="1" x14ac:dyDescent="0.15">
      <c r="A322" s="134"/>
      <c r="B322" s="171"/>
      <c r="C322" s="172"/>
      <c r="D322" s="295"/>
      <c r="E322" s="491"/>
      <c r="F322" s="499" t="s">
        <v>180</v>
      </c>
      <c r="G322" s="328"/>
      <c r="H322" s="445"/>
      <c r="I322" s="798"/>
      <c r="J322" s="446"/>
      <c r="K322" s="788"/>
      <c r="L322" s="447"/>
      <c r="M322" s="789"/>
      <c r="N322" s="449"/>
      <c r="O322" s="313"/>
      <c r="P322" s="155"/>
    </row>
    <row r="323" spans="1:29" ht="18.75" customHeight="1" x14ac:dyDescent="0.15">
      <c r="A323" s="134"/>
      <c r="B323" s="203"/>
      <c r="C323" s="204"/>
      <c r="D323" s="297"/>
      <c r="E323" s="491"/>
      <c r="F323" s="500"/>
      <c r="G323" s="328"/>
      <c r="H323" s="445"/>
      <c r="I323" s="798"/>
      <c r="J323" s="446">
        <f t="shared" ref="J323:J353" si="21">ROUNDDOWN(H323*I323,0)</f>
        <v>0</v>
      </c>
      <c r="K323" s="788"/>
      <c r="L323" s="447">
        <f t="shared" ref="L323:L353" si="22">ROUNDDOWN(H323*K323,0)</f>
        <v>0</v>
      </c>
      <c r="M323" s="789">
        <f>I323-K323</f>
        <v>0</v>
      </c>
      <c r="N323" s="449">
        <f>J323-L323</f>
        <v>0</v>
      </c>
      <c r="O323" s="313"/>
      <c r="P323" s="155"/>
    </row>
    <row r="324" spans="1:29" ht="18.75" customHeight="1" x14ac:dyDescent="0.15">
      <c r="A324" s="134"/>
      <c r="B324" s="203"/>
      <c r="C324" s="204"/>
      <c r="D324" s="297"/>
      <c r="E324" s="491"/>
      <c r="F324" s="500"/>
      <c r="G324" s="328"/>
      <c r="H324" s="445"/>
      <c r="I324" s="798"/>
      <c r="J324" s="446">
        <f t="shared" si="21"/>
        <v>0</v>
      </c>
      <c r="K324" s="788"/>
      <c r="L324" s="447">
        <f t="shared" si="22"/>
        <v>0</v>
      </c>
      <c r="M324" s="789">
        <f t="shared" ref="M324:N343" si="23">I324-K324</f>
        <v>0</v>
      </c>
      <c r="N324" s="449">
        <f t="shared" si="23"/>
        <v>0</v>
      </c>
      <c r="O324" s="313"/>
      <c r="P324" s="155"/>
    </row>
    <row r="325" spans="1:29" ht="18.75" customHeight="1" x14ac:dyDescent="0.15">
      <c r="A325" s="134"/>
      <c r="B325" s="203"/>
      <c r="C325" s="204"/>
      <c r="D325" s="297"/>
      <c r="E325" s="491"/>
      <c r="F325" s="499"/>
      <c r="G325" s="328"/>
      <c r="H325" s="445"/>
      <c r="I325" s="798"/>
      <c r="J325" s="446">
        <f t="shared" si="21"/>
        <v>0</v>
      </c>
      <c r="K325" s="788"/>
      <c r="L325" s="447">
        <f t="shared" si="22"/>
        <v>0</v>
      </c>
      <c r="M325" s="789">
        <f t="shared" si="23"/>
        <v>0</v>
      </c>
      <c r="N325" s="449">
        <f t="shared" si="23"/>
        <v>0</v>
      </c>
      <c r="O325" s="313"/>
      <c r="P325" s="155"/>
    </row>
    <row r="326" spans="1:29" ht="18.75" customHeight="1" x14ac:dyDescent="0.15">
      <c r="A326" s="134"/>
      <c r="B326" s="203"/>
      <c r="C326" s="204"/>
      <c r="D326" s="297"/>
      <c r="E326" s="491"/>
      <c r="F326" s="499"/>
      <c r="G326" s="328"/>
      <c r="H326" s="445"/>
      <c r="I326" s="798"/>
      <c r="J326" s="446">
        <f t="shared" si="21"/>
        <v>0</v>
      </c>
      <c r="K326" s="788"/>
      <c r="L326" s="447">
        <f t="shared" si="22"/>
        <v>0</v>
      </c>
      <c r="M326" s="789">
        <f t="shared" si="23"/>
        <v>0</v>
      </c>
      <c r="N326" s="449">
        <f t="shared" si="23"/>
        <v>0</v>
      </c>
      <c r="O326" s="313"/>
      <c r="P326" s="155"/>
    </row>
    <row r="327" spans="1:29" ht="18.75" customHeight="1" x14ac:dyDescent="0.15">
      <c r="A327" s="134"/>
      <c r="B327" s="203"/>
      <c r="C327" s="204"/>
      <c r="D327" s="297"/>
      <c r="E327" s="491"/>
      <c r="F327" s="499"/>
      <c r="G327" s="328"/>
      <c r="H327" s="445"/>
      <c r="I327" s="798"/>
      <c r="J327" s="446">
        <f t="shared" si="21"/>
        <v>0</v>
      </c>
      <c r="K327" s="788"/>
      <c r="L327" s="447">
        <f t="shared" si="22"/>
        <v>0</v>
      </c>
      <c r="M327" s="789">
        <f t="shared" si="23"/>
        <v>0</v>
      </c>
      <c r="N327" s="449">
        <f t="shared" si="23"/>
        <v>0</v>
      </c>
      <c r="O327" s="313"/>
      <c r="P327" s="155"/>
    </row>
    <row r="328" spans="1:29" ht="18.75" customHeight="1" x14ac:dyDescent="0.15">
      <c r="A328" s="134"/>
      <c r="B328" s="203"/>
      <c r="C328" s="204"/>
      <c r="D328" s="297"/>
      <c r="E328" s="491"/>
      <c r="F328" s="499"/>
      <c r="G328" s="328"/>
      <c r="H328" s="445"/>
      <c r="I328" s="798"/>
      <c r="J328" s="446">
        <f t="shared" si="21"/>
        <v>0</v>
      </c>
      <c r="K328" s="788"/>
      <c r="L328" s="447">
        <f t="shared" si="22"/>
        <v>0</v>
      </c>
      <c r="M328" s="789">
        <f t="shared" si="23"/>
        <v>0</v>
      </c>
      <c r="N328" s="449">
        <f t="shared" si="23"/>
        <v>0</v>
      </c>
      <c r="O328" s="313"/>
      <c r="P328" s="155"/>
    </row>
    <row r="329" spans="1:29" ht="18.75" customHeight="1" x14ac:dyDescent="0.15">
      <c r="A329" s="134"/>
      <c r="B329" s="203"/>
      <c r="C329" s="204"/>
      <c r="D329" s="297"/>
      <c r="E329" s="491"/>
      <c r="F329" s="499"/>
      <c r="G329" s="328"/>
      <c r="H329" s="445"/>
      <c r="I329" s="798"/>
      <c r="J329" s="446">
        <f t="shared" si="21"/>
        <v>0</v>
      </c>
      <c r="K329" s="788"/>
      <c r="L329" s="447">
        <f t="shared" si="22"/>
        <v>0</v>
      </c>
      <c r="M329" s="789">
        <f t="shared" si="23"/>
        <v>0</v>
      </c>
      <c r="N329" s="449">
        <f t="shared" si="23"/>
        <v>0</v>
      </c>
      <c r="O329" s="313"/>
      <c r="P329" s="155"/>
    </row>
    <row r="330" spans="1:29" ht="18.75" customHeight="1" x14ac:dyDescent="0.15">
      <c r="A330" s="134"/>
      <c r="B330" s="203"/>
      <c r="C330" s="204"/>
      <c r="D330" s="297"/>
      <c r="E330" s="491"/>
      <c r="F330" s="499"/>
      <c r="G330" s="328"/>
      <c r="H330" s="445"/>
      <c r="I330" s="798"/>
      <c r="J330" s="446">
        <f t="shared" si="21"/>
        <v>0</v>
      </c>
      <c r="K330" s="788"/>
      <c r="L330" s="447">
        <f t="shared" si="22"/>
        <v>0</v>
      </c>
      <c r="M330" s="789">
        <f t="shared" si="23"/>
        <v>0</v>
      </c>
      <c r="N330" s="449">
        <f t="shared" si="23"/>
        <v>0</v>
      </c>
      <c r="O330" s="313"/>
      <c r="P330" s="155"/>
    </row>
    <row r="331" spans="1:29" ht="18.75" customHeight="1" x14ac:dyDescent="0.15">
      <c r="A331" s="134"/>
      <c r="B331" s="203"/>
      <c r="C331" s="204"/>
      <c r="D331" s="297"/>
      <c r="E331" s="491"/>
      <c r="F331" s="499"/>
      <c r="G331" s="328"/>
      <c r="H331" s="445"/>
      <c r="I331" s="798"/>
      <c r="J331" s="446">
        <f t="shared" si="21"/>
        <v>0</v>
      </c>
      <c r="K331" s="788"/>
      <c r="L331" s="447">
        <f t="shared" si="22"/>
        <v>0</v>
      </c>
      <c r="M331" s="789">
        <f t="shared" si="23"/>
        <v>0</v>
      </c>
      <c r="N331" s="449">
        <f t="shared" si="23"/>
        <v>0</v>
      </c>
      <c r="O331" s="313"/>
      <c r="P331" s="155"/>
    </row>
    <row r="332" spans="1:29" ht="18.75" customHeight="1" x14ac:dyDescent="0.15">
      <c r="A332" s="134"/>
      <c r="B332" s="203"/>
      <c r="C332" s="204"/>
      <c r="D332" s="297"/>
      <c r="E332" s="491"/>
      <c r="F332" s="499"/>
      <c r="G332" s="328"/>
      <c r="H332" s="445"/>
      <c r="I332" s="798"/>
      <c r="J332" s="446">
        <f t="shared" si="21"/>
        <v>0</v>
      </c>
      <c r="K332" s="788"/>
      <c r="L332" s="447">
        <f t="shared" si="22"/>
        <v>0</v>
      </c>
      <c r="M332" s="789">
        <f t="shared" si="23"/>
        <v>0</v>
      </c>
      <c r="N332" s="449">
        <f t="shared" si="23"/>
        <v>0</v>
      </c>
      <c r="O332" s="313"/>
      <c r="P332" s="155"/>
    </row>
    <row r="333" spans="1:29" ht="18.75" customHeight="1" x14ac:dyDescent="0.15">
      <c r="A333" s="134"/>
      <c r="B333" s="203"/>
      <c r="C333" s="204"/>
      <c r="D333" s="297"/>
      <c r="E333" s="491"/>
      <c r="F333" s="499"/>
      <c r="G333" s="328"/>
      <c r="H333" s="445"/>
      <c r="I333" s="798"/>
      <c r="J333" s="446">
        <f t="shared" si="21"/>
        <v>0</v>
      </c>
      <c r="K333" s="788"/>
      <c r="L333" s="447">
        <f t="shared" si="22"/>
        <v>0</v>
      </c>
      <c r="M333" s="789">
        <f t="shared" si="23"/>
        <v>0</v>
      </c>
      <c r="N333" s="449">
        <f t="shared" si="23"/>
        <v>0</v>
      </c>
      <c r="O333" s="313"/>
      <c r="P333" s="155"/>
    </row>
    <row r="334" spans="1:29" ht="18.75" customHeight="1" x14ac:dyDescent="0.15">
      <c r="A334" s="134"/>
      <c r="B334" s="203"/>
      <c r="C334" s="204"/>
      <c r="D334" s="297"/>
      <c r="E334" s="491"/>
      <c r="F334" s="499"/>
      <c r="G334" s="328"/>
      <c r="H334" s="445"/>
      <c r="I334" s="798"/>
      <c r="J334" s="446">
        <f t="shared" si="21"/>
        <v>0</v>
      </c>
      <c r="K334" s="788"/>
      <c r="L334" s="447">
        <f t="shared" si="22"/>
        <v>0</v>
      </c>
      <c r="M334" s="789">
        <f t="shared" si="23"/>
        <v>0</v>
      </c>
      <c r="N334" s="449">
        <f t="shared" si="23"/>
        <v>0</v>
      </c>
      <c r="O334" s="313"/>
      <c r="P334" s="155"/>
    </row>
    <row r="335" spans="1:29" ht="18.75" customHeight="1" x14ac:dyDescent="0.15">
      <c r="A335" s="134"/>
      <c r="B335" s="203"/>
      <c r="C335" s="204"/>
      <c r="D335" s="297"/>
      <c r="E335" s="491"/>
      <c r="F335" s="499"/>
      <c r="G335" s="328"/>
      <c r="H335" s="445"/>
      <c r="I335" s="798"/>
      <c r="J335" s="446">
        <f t="shared" si="21"/>
        <v>0</v>
      </c>
      <c r="K335" s="788"/>
      <c r="L335" s="447">
        <f t="shared" si="22"/>
        <v>0</v>
      </c>
      <c r="M335" s="789">
        <f t="shared" si="23"/>
        <v>0</v>
      </c>
      <c r="N335" s="449">
        <f t="shared" si="23"/>
        <v>0</v>
      </c>
      <c r="O335" s="313"/>
      <c r="P335" s="155"/>
    </row>
    <row r="336" spans="1:29" ht="18.75" customHeight="1" x14ac:dyDescent="0.15">
      <c r="A336" s="134"/>
      <c r="B336" s="203"/>
      <c r="C336" s="204"/>
      <c r="D336" s="297"/>
      <c r="E336" s="491"/>
      <c r="F336" s="499"/>
      <c r="G336" s="328"/>
      <c r="H336" s="445"/>
      <c r="I336" s="798"/>
      <c r="J336" s="446">
        <f t="shared" si="21"/>
        <v>0</v>
      </c>
      <c r="K336" s="788"/>
      <c r="L336" s="447">
        <f t="shared" si="22"/>
        <v>0</v>
      </c>
      <c r="M336" s="789">
        <f t="shared" si="23"/>
        <v>0</v>
      </c>
      <c r="N336" s="449">
        <f t="shared" si="23"/>
        <v>0</v>
      </c>
      <c r="O336" s="313"/>
      <c r="P336" s="155"/>
    </row>
    <row r="337" spans="1:16" ht="18.75" customHeight="1" x14ac:dyDescent="0.15">
      <c r="A337" s="134"/>
      <c r="B337" s="203"/>
      <c r="C337" s="204"/>
      <c r="D337" s="297"/>
      <c r="E337" s="491"/>
      <c r="F337" s="499"/>
      <c r="G337" s="328"/>
      <c r="H337" s="445"/>
      <c r="I337" s="798"/>
      <c r="J337" s="446">
        <f t="shared" si="21"/>
        <v>0</v>
      </c>
      <c r="K337" s="788"/>
      <c r="L337" s="447">
        <f t="shared" si="22"/>
        <v>0</v>
      </c>
      <c r="M337" s="789">
        <f t="shared" si="23"/>
        <v>0</v>
      </c>
      <c r="N337" s="449">
        <f t="shared" si="23"/>
        <v>0</v>
      </c>
      <c r="O337" s="313"/>
      <c r="P337" s="155"/>
    </row>
    <row r="338" spans="1:16" ht="18.75" customHeight="1" x14ac:dyDescent="0.15">
      <c r="A338" s="134"/>
      <c r="B338" s="203"/>
      <c r="C338" s="204"/>
      <c r="D338" s="297"/>
      <c r="E338" s="491"/>
      <c r="F338" s="499"/>
      <c r="G338" s="328"/>
      <c r="H338" s="445"/>
      <c r="I338" s="798"/>
      <c r="J338" s="446">
        <f t="shared" si="21"/>
        <v>0</v>
      </c>
      <c r="K338" s="788"/>
      <c r="L338" s="447">
        <f t="shared" si="22"/>
        <v>0</v>
      </c>
      <c r="M338" s="789">
        <f t="shared" si="23"/>
        <v>0</v>
      </c>
      <c r="N338" s="449">
        <f t="shared" si="23"/>
        <v>0</v>
      </c>
      <c r="O338" s="313"/>
      <c r="P338" s="155"/>
    </row>
    <row r="339" spans="1:16" ht="18.75" customHeight="1" x14ac:dyDescent="0.15">
      <c r="A339" s="134"/>
      <c r="B339" s="203"/>
      <c r="C339" s="204"/>
      <c r="D339" s="297"/>
      <c r="E339" s="491"/>
      <c r="F339" s="499"/>
      <c r="G339" s="328"/>
      <c r="H339" s="445"/>
      <c r="I339" s="798"/>
      <c r="J339" s="446">
        <f t="shared" si="21"/>
        <v>0</v>
      </c>
      <c r="K339" s="788"/>
      <c r="L339" s="447">
        <f t="shared" si="22"/>
        <v>0</v>
      </c>
      <c r="M339" s="789">
        <f t="shared" si="23"/>
        <v>0</v>
      </c>
      <c r="N339" s="449">
        <f t="shared" si="23"/>
        <v>0</v>
      </c>
      <c r="O339" s="313"/>
      <c r="P339" s="155"/>
    </row>
    <row r="340" spans="1:16" ht="18.75" customHeight="1" x14ac:dyDescent="0.15">
      <c r="A340" s="134"/>
      <c r="B340" s="203"/>
      <c r="C340" s="204"/>
      <c r="D340" s="297"/>
      <c r="E340" s="491"/>
      <c r="F340" s="499"/>
      <c r="G340" s="328"/>
      <c r="H340" s="445"/>
      <c r="I340" s="798"/>
      <c r="J340" s="446">
        <f t="shared" si="21"/>
        <v>0</v>
      </c>
      <c r="K340" s="788"/>
      <c r="L340" s="447">
        <f t="shared" si="22"/>
        <v>0</v>
      </c>
      <c r="M340" s="789">
        <f t="shared" si="23"/>
        <v>0</v>
      </c>
      <c r="N340" s="449">
        <f t="shared" si="23"/>
        <v>0</v>
      </c>
      <c r="O340" s="313"/>
      <c r="P340" s="155"/>
    </row>
    <row r="341" spans="1:16" ht="18.75" customHeight="1" x14ac:dyDescent="0.15">
      <c r="A341" s="134"/>
      <c r="B341" s="203"/>
      <c r="C341" s="204"/>
      <c r="D341" s="297"/>
      <c r="E341" s="491"/>
      <c r="F341" s="499"/>
      <c r="G341" s="328"/>
      <c r="H341" s="445"/>
      <c r="I341" s="798"/>
      <c r="J341" s="446">
        <f t="shared" si="21"/>
        <v>0</v>
      </c>
      <c r="K341" s="788"/>
      <c r="L341" s="447">
        <f t="shared" si="22"/>
        <v>0</v>
      </c>
      <c r="M341" s="789">
        <f t="shared" si="23"/>
        <v>0</v>
      </c>
      <c r="N341" s="449">
        <f t="shared" si="23"/>
        <v>0</v>
      </c>
      <c r="O341" s="313"/>
      <c r="P341" s="155"/>
    </row>
    <row r="342" spans="1:16" ht="18.75" customHeight="1" x14ac:dyDescent="0.15">
      <c r="A342" s="134"/>
      <c r="B342" s="203"/>
      <c r="C342" s="204"/>
      <c r="D342" s="297"/>
      <c r="E342" s="491"/>
      <c r="F342" s="499"/>
      <c r="G342" s="328"/>
      <c r="H342" s="445"/>
      <c r="I342" s="798"/>
      <c r="J342" s="446">
        <f t="shared" si="21"/>
        <v>0</v>
      </c>
      <c r="K342" s="788"/>
      <c r="L342" s="447">
        <f t="shared" si="22"/>
        <v>0</v>
      </c>
      <c r="M342" s="789">
        <f t="shared" si="23"/>
        <v>0</v>
      </c>
      <c r="N342" s="449">
        <f t="shared" si="23"/>
        <v>0</v>
      </c>
      <c r="O342" s="313"/>
      <c r="P342" s="155"/>
    </row>
    <row r="343" spans="1:16" ht="18.75" customHeight="1" x14ac:dyDescent="0.15">
      <c r="A343" s="134"/>
      <c r="B343" s="203"/>
      <c r="C343" s="204"/>
      <c r="D343" s="297"/>
      <c r="E343" s="491"/>
      <c r="F343" s="499"/>
      <c r="G343" s="328"/>
      <c r="H343" s="445"/>
      <c r="I343" s="798"/>
      <c r="J343" s="446">
        <f t="shared" si="21"/>
        <v>0</v>
      </c>
      <c r="K343" s="788"/>
      <c r="L343" s="447">
        <f t="shared" si="22"/>
        <v>0</v>
      </c>
      <c r="M343" s="789">
        <f t="shared" si="23"/>
        <v>0</v>
      </c>
      <c r="N343" s="449">
        <f t="shared" si="23"/>
        <v>0</v>
      </c>
      <c r="O343" s="313"/>
      <c r="P343" s="155"/>
    </row>
    <row r="344" spans="1:16" ht="18.75" customHeight="1" x14ac:dyDescent="0.15">
      <c r="A344" s="134"/>
      <c r="B344" s="203"/>
      <c r="C344" s="204"/>
      <c r="D344" s="297"/>
      <c r="E344" s="491"/>
      <c r="F344" s="500"/>
      <c r="G344" s="328"/>
      <c r="H344" s="445"/>
      <c r="I344" s="798"/>
      <c r="J344" s="446">
        <f t="shared" si="21"/>
        <v>0</v>
      </c>
      <c r="K344" s="788"/>
      <c r="L344" s="447">
        <f t="shared" si="22"/>
        <v>0</v>
      </c>
      <c r="M344" s="789">
        <f t="shared" ref="M344:N353" si="24">I344-K344</f>
        <v>0</v>
      </c>
      <c r="N344" s="449">
        <f t="shared" si="24"/>
        <v>0</v>
      </c>
      <c r="O344" s="313"/>
      <c r="P344" s="155"/>
    </row>
    <row r="345" spans="1:16" ht="18.75" customHeight="1" x14ac:dyDescent="0.15">
      <c r="A345" s="134"/>
      <c r="B345" s="203"/>
      <c r="C345" s="204"/>
      <c r="D345" s="297"/>
      <c r="E345" s="491"/>
      <c r="F345" s="500"/>
      <c r="G345" s="328"/>
      <c r="H345" s="445"/>
      <c r="I345" s="798"/>
      <c r="J345" s="446">
        <f t="shared" si="21"/>
        <v>0</v>
      </c>
      <c r="K345" s="788"/>
      <c r="L345" s="447">
        <f t="shared" si="22"/>
        <v>0</v>
      </c>
      <c r="M345" s="789">
        <f t="shared" si="24"/>
        <v>0</v>
      </c>
      <c r="N345" s="449">
        <f t="shared" si="24"/>
        <v>0</v>
      </c>
      <c r="O345" s="313"/>
      <c r="P345" s="155"/>
    </row>
    <row r="346" spans="1:16" ht="18.75" customHeight="1" x14ac:dyDescent="0.15">
      <c r="A346" s="134"/>
      <c r="B346" s="203"/>
      <c r="C346" s="204"/>
      <c r="D346" s="297"/>
      <c r="E346" s="491"/>
      <c r="F346" s="500"/>
      <c r="G346" s="328"/>
      <c r="H346" s="445"/>
      <c r="I346" s="798"/>
      <c r="J346" s="446">
        <f t="shared" si="21"/>
        <v>0</v>
      </c>
      <c r="K346" s="788"/>
      <c r="L346" s="447">
        <f t="shared" si="22"/>
        <v>0</v>
      </c>
      <c r="M346" s="789">
        <f t="shared" si="24"/>
        <v>0</v>
      </c>
      <c r="N346" s="449">
        <f t="shared" si="24"/>
        <v>0</v>
      </c>
      <c r="O346" s="313"/>
      <c r="P346" s="155"/>
    </row>
    <row r="347" spans="1:16" ht="18.75" customHeight="1" x14ac:dyDescent="0.15">
      <c r="A347" s="134"/>
      <c r="B347" s="203"/>
      <c r="C347" s="204"/>
      <c r="D347" s="297"/>
      <c r="E347" s="491"/>
      <c r="F347" s="500"/>
      <c r="G347" s="328"/>
      <c r="H347" s="445"/>
      <c r="I347" s="798"/>
      <c r="J347" s="446">
        <f t="shared" si="21"/>
        <v>0</v>
      </c>
      <c r="K347" s="788"/>
      <c r="L347" s="447">
        <f t="shared" si="22"/>
        <v>0</v>
      </c>
      <c r="M347" s="789">
        <f t="shared" si="24"/>
        <v>0</v>
      </c>
      <c r="N347" s="449">
        <f t="shared" si="24"/>
        <v>0</v>
      </c>
      <c r="O347" s="313"/>
      <c r="P347" s="155"/>
    </row>
    <row r="348" spans="1:16" ht="18.75" customHeight="1" x14ac:dyDescent="0.15">
      <c r="A348" s="134"/>
      <c r="B348" s="203"/>
      <c r="C348" s="204"/>
      <c r="D348" s="297"/>
      <c r="E348" s="491"/>
      <c r="F348" s="500"/>
      <c r="G348" s="328"/>
      <c r="H348" s="445"/>
      <c r="I348" s="798"/>
      <c r="J348" s="446">
        <f t="shared" si="21"/>
        <v>0</v>
      </c>
      <c r="K348" s="788"/>
      <c r="L348" s="447">
        <f t="shared" si="22"/>
        <v>0</v>
      </c>
      <c r="M348" s="789">
        <f t="shared" si="24"/>
        <v>0</v>
      </c>
      <c r="N348" s="449">
        <f t="shared" si="24"/>
        <v>0</v>
      </c>
      <c r="O348" s="313"/>
      <c r="P348" s="155"/>
    </row>
    <row r="349" spans="1:16" ht="18.75" customHeight="1" x14ac:dyDescent="0.15">
      <c r="A349" s="134"/>
      <c r="B349" s="203"/>
      <c r="C349" s="204"/>
      <c r="D349" s="297"/>
      <c r="E349" s="491"/>
      <c r="F349" s="500"/>
      <c r="G349" s="328"/>
      <c r="H349" s="445"/>
      <c r="I349" s="798"/>
      <c r="J349" s="446">
        <f t="shared" si="21"/>
        <v>0</v>
      </c>
      <c r="K349" s="788"/>
      <c r="L349" s="447">
        <f t="shared" si="22"/>
        <v>0</v>
      </c>
      <c r="M349" s="789">
        <f t="shared" si="24"/>
        <v>0</v>
      </c>
      <c r="N349" s="449">
        <f t="shared" si="24"/>
        <v>0</v>
      </c>
      <c r="O349" s="313"/>
      <c r="P349" s="155"/>
    </row>
    <row r="350" spans="1:16" ht="18.75" customHeight="1" x14ac:dyDescent="0.15">
      <c r="A350" s="134"/>
      <c r="B350" s="203"/>
      <c r="C350" s="204"/>
      <c r="D350" s="297"/>
      <c r="E350" s="491"/>
      <c r="F350" s="500"/>
      <c r="G350" s="328"/>
      <c r="H350" s="445"/>
      <c r="I350" s="798"/>
      <c r="J350" s="446">
        <f t="shared" si="21"/>
        <v>0</v>
      </c>
      <c r="K350" s="788"/>
      <c r="L350" s="447">
        <f t="shared" si="22"/>
        <v>0</v>
      </c>
      <c r="M350" s="789">
        <f t="shared" si="24"/>
        <v>0</v>
      </c>
      <c r="N350" s="449">
        <f t="shared" si="24"/>
        <v>0</v>
      </c>
      <c r="O350" s="313"/>
      <c r="P350" s="155"/>
    </row>
    <row r="351" spans="1:16" ht="18.75" customHeight="1" x14ac:dyDescent="0.15">
      <c r="A351" s="134"/>
      <c r="B351" s="203"/>
      <c r="C351" s="204"/>
      <c r="D351" s="297"/>
      <c r="E351" s="491"/>
      <c r="F351" s="500"/>
      <c r="G351" s="328"/>
      <c r="H351" s="445"/>
      <c r="I351" s="798"/>
      <c r="J351" s="446">
        <f t="shared" si="21"/>
        <v>0</v>
      </c>
      <c r="K351" s="788"/>
      <c r="L351" s="447">
        <f t="shared" si="22"/>
        <v>0</v>
      </c>
      <c r="M351" s="789">
        <f>I351-K351</f>
        <v>0</v>
      </c>
      <c r="N351" s="449">
        <f t="shared" si="24"/>
        <v>0</v>
      </c>
      <c r="O351" s="313"/>
      <c r="P351" s="155"/>
    </row>
    <row r="352" spans="1:16" ht="18.75" customHeight="1" x14ac:dyDescent="0.15">
      <c r="A352" s="134"/>
      <c r="B352" s="203"/>
      <c r="C352" s="204"/>
      <c r="D352" s="297"/>
      <c r="E352" s="491"/>
      <c r="F352" s="500"/>
      <c r="G352" s="328"/>
      <c r="H352" s="445"/>
      <c r="I352" s="798"/>
      <c r="J352" s="446">
        <f t="shared" si="21"/>
        <v>0</v>
      </c>
      <c r="K352" s="788"/>
      <c r="L352" s="447">
        <f t="shared" si="22"/>
        <v>0</v>
      </c>
      <c r="M352" s="789">
        <f t="shared" si="24"/>
        <v>0</v>
      </c>
      <c r="N352" s="449">
        <f>J352-L352</f>
        <v>0</v>
      </c>
      <c r="O352" s="313"/>
      <c r="P352" s="155"/>
    </row>
    <row r="353" spans="1:29" ht="18.75" customHeight="1" x14ac:dyDescent="0.15">
      <c r="A353" s="134"/>
      <c r="B353" s="203"/>
      <c r="C353" s="204"/>
      <c r="D353" s="297"/>
      <c r="E353" s="491"/>
      <c r="F353" s="500"/>
      <c r="G353" s="328"/>
      <c r="H353" s="445"/>
      <c r="I353" s="798"/>
      <c r="J353" s="446">
        <f t="shared" si="21"/>
        <v>0</v>
      </c>
      <c r="K353" s="788"/>
      <c r="L353" s="447">
        <f t="shared" si="22"/>
        <v>0</v>
      </c>
      <c r="M353" s="789">
        <f t="shared" si="24"/>
        <v>0</v>
      </c>
      <c r="N353" s="449">
        <f t="shared" si="24"/>
        <v>0</v>
      </c>
      <c r="O353" s="313"/>
      <c r="P353" s="155"/>
    </row>
    <row r="354" spans="1:29" s="120" customFormat="1" ht="18.75" customHeight="1" x14ac:dyDescent="0.15">
      <c r="A354" s="134"/>
      <c r="B354" s="203"/>
      <c r="C354" s="204"/>
      <c r="D354" s="297"/>
      <c r="E354" s="347" t="s">
        <v>419</v>
      </c>
      <c r="F354" s="170" t="s">
        <v>181</v>
      </c>
      <c r="G354" s="328"/>
      <c r="H354" s="445"/>
      <c r="I354" s="798"/>
      <c r="J354" s="450">
        <f>SUMIFS(J323:J353,D323:D353,"設備（部材）")</f>
        <v>0</v>
      </c>
      <c r="K354" s="788"/>
      <c r="L354" s="451">
        <f>SUMIFS(L323:L353,D323:D353,"設備（部材）")</f>
        <v>0</v>
      </c>
      <c r="M354" s="789"/>
      <c r="N354" s="453">
        <f>J354-L354</f>
        <v>0</v>
      </c>
      <c r="O354" s="313"/>
      <c r="Q354" s="119"/>
      <c r="R354" s="119"/>
      <c r="S354" s="119"/>
      <c r="T354" s="119"/>
      <c r="U354" s="119"/>
      <c r="V354" s="119"/>
      <c r="W354" s="119"/>
      <c r="X354" s="119"/>
      <c r="Y354" s="119"/>
      <c r="Z354" s="119"/>
      <c r="AA354" s="119"/>
      <c r="AB354" s="119"/>
      <c r="AC354" s="119"/>
    </row>
    <row r="355" spans="1:29" s="120" customFormat="1" ht="18.75" customHeight="1" x14ac:dyDescent="0.15">
      <c r="A355" s="134"/>
      <c r="B355" s="203"/>
      <c r="C355" s="204"/>
      <c r="D355" s="297"/>
      <c r="E355" s="347" t="s">
        <v>182</v>
      </c>
      <c r="F355" s="170" t="s">
        <v>181</v>
      </c>
      <c r="G355" s="328"/>
      <c r="H355" s="445"/>
      <c r="I355" s="798"/>
      <c r="J355" s="450">
        <f>SUMIFS(J323:J353,D323:D353,"工事")</f>
        <v>0</v>
      </c>
      <c r="K355" s="788"/>
      <c r="L355" s="451">
        <f>SUMIFS(L323:L353,D323:D353,"工事")</f>
        <v>0</v>
      </c>
      <c r="M355" s="789"/>
      <c r="N355" s="453">
        <f>J355-L355</f>
        <v>0</v>
      </c>
      <c r="O355" s="313"/>
      <c r="Q355" s="119"/>
      <c r="R355" s="119"/>
      <c r="S355" s="119"/>
      <c r="T355" s="119"/>
      <c r="U355" s="119"/>
      <c r="V355" s="119"/>
      <c r="W355" s="119"/>
      <c r="X355" s="119"/>
      <c r="Y355" s="119"/>
      <c r="Z355" s="119"/>
      <c r="AA355" s="119"/>
      <c r="AB355" s="119"/>
      <c r="AC355" s="119"/>
    </row>
    <row r="356" spans="1:29" s="120" customFormat="1" ht="18.75" customHeight="1" thickBot="1" x14ac:dyDescent="0.2">
      <c r="A356" s="134"/>
      <c r="B356" s="205"/>
      <c r="C356" s="206"/>
      <c r="D356" s="298"/>
      <c r="E356" s="348" t="s">
        <v>183</v>
      </c>
      <c r="F356" s="349" t="s">
        <v>184</v>
      </c>
      <c r="G356" s="339"/>
      <c r="H356" s="495"/>
      <c r="I356" s="808"/>
      <c r="J356" s="501">
        <f>J354+J355</f>
        <v>0</v>
      </c>
      <c r="K356" s="790"/>
      <c r="L356" s="502">
        <f>L354+L355</f>
        <v>0</v>
      </c>
      <c r="M356" s="791"/>
      <c r="N356" s="503">
        <f>J356-L356</f>
        <v>0</v>
      </c>
      <c r="O356" s="323"/>
      <c r="Q356" s="119"/>
      <c r="R356" s="119"/>
      <c r="S356" s="119"/>
      <c r="T356" s="119"/>
      <c r="U356" s="119"/>
      <c r="V356" s="119"/>
      <c r="W356" s="119"/>
      <c r="X356" s="119"/>
      <c r="Y356" s="119"/>
      <c r="Z356" s="119"/>
      <c r="AA356" s="119"/>
      <c r="AB356" s="119"/>
      <c r="AC356" s="119"/>
    </row>
    <row r="357" spans="1:29" ht="18.75" customHeight="1" x14ac:dyDescent="0.15">
      <c r="A357" s="134"/>
      <c r="B357" s="171"/>
      <c r="C357" s="172"/>
      <c r="D357" s="295"/>
      <c r="E357" s="491"/>
      <c r="F357" s="499" t="s">
        <v>180</v>
      </c>
      <c r="G357" s="328"/>
      <c r="H357" s="445"/>
      <c r="I357" s="798"/>
      <c r="J357" s="446"/>
      <c r="K357" s="788"/>
      <c r="L357" s="447"/>
      <c r="M357" s="789"/>
      <c r="N357" s="449"/>
      <c r="O357" s="313"/>
      <c r="P357" s="155"/>
    </row>
    <row r="358" spans="1:29" ht="18.75" customHeight="1" x14ac:dyDescent="0.15">
      <c r="A358" s="134"/>
      <c r="B358" s="203"/>
      <c r="C358" s="204"/>
      <c r="D358" s="297"/>
      <c r="E358" s="491"/>
      <c r="F358" s="500"/>
      <c r="G358" s="328"/>
      <c r="H358" s="445"/>
      <c r="I358" s="798"/>
      <c r="J358" s="446">
        <f t="shared" ref="J358:J388" si="25">ROUNDDOWN(H358*I358,0)</f>
        <v>0</v>
      </c>
      <c r="K358" s="788"/>
      <c r="L358" s="447">
        <f t="shared" ref="L358:L388" si="26">ROUNDDOWN(H358*K358,0)</f>
        <v>0</v>
      </c>
      <c r="M358" s="789">
        <f>I358-K358</f>
        <v>0</v>
      </c>
      <c r="N358" s="449">
        <f>J358-L358</f>
        <v>0</v>
      </c>
      <c r="O358" s="313"/>
      <c r="P358" s="155"/>
    </row>
    <row r="359" spans="1:29" ht="18.75" customHeight="1" x14ac:dyDescent="0.15">
      <c r="A359" s="134"/>
      <c r="B359" s="203"/>
      <c r="C359" s="204"/>
      <c r="D359" s="297"/>
      <c r="E359" s="491"/>
      <c r="F359" s="500"/>
      <c r="G359" s="328"/>
      <c r="H359" s="445"/>
      <c r="I359" s="798"/>
      <c r="J359" s="446">
        <f t="shared" si="25"/>
        <v>0</v>
      </c>
      <c r="K359" s="788"/>
      <c r="L359" s="447">
        <f t="shared" si="26"/>
        <v>0</v>
      </c>
      <c r="M359" s="789">
        <f t="shared" ref="M359:N377" si="27">I359-K359</f>
        <v>0</v>
      </c>
      <c r="N359" s="449">
        <f t="shared" si="27"/>
        <v>0</v>
      </c>
      <c r="O359" s="313"/>
      <c r="P359" s="155"/>
    </row>
    <row r="360" spans="1:29" ht="18.75" customHeight="1" x14ac:dyDescent="0.15">
      <c r="A360" s="134"/>
      <c r="B360" s="203"/>
      <c r="C360" s="204"/>
      <c r="D360" s="297"/>
      <c r="E360" s="491"/>
      <c r="F360" s="499"/>
      <c r="G360" s="328"/>
      <c r="H360" s="445"/>
      <c r="I360" s="798"/>
      <c r="J360" s="446">
        <f t="shared" si="25"/>
        <v>0</v>
      </c>
      <c r="K360" s="788"/>
      <c r="L360" s="447">
        <f t="shared" si="26"/>
        <v>0</v>
      </c>
      <c r="M360" s="789">
        <f t="shared" si="27"/>
        <v>0</v>
      </c>
      <c r="N360" s="449">
        <f t="shared" si="27"/>
        <v>0</v>
      </c>
      <c r="O360" s="313"/>
      <c r="P360" s="155"/>
    </row>
    <row r="361" spans="1:29" ht="18.75" customHeight="1" x14ac:dyDescent="0.15">
      <c r="A361" s="134"/>
      <c r="B361" s="203"/>
      <c r="C361" s="204"/>
      <c r="D361" s="297"/>
      <c r="E361" s="491"/>
      <c r="F361" s="499"/>
      <c r="G361" s="328"/>
      <c r="H361" s="445"/>
      <c r="I361" s="798"/>
      <c r="J361" s="446">
        <f t="shared" si="25"/>
        <v>0</v>
      </c>
      <c r="K361" s="788"/>
      <c r="L361" s="447">
        <f t="shared" si="26"/>
        <v>0</v>
      </c>
      <c r="M361" s="789">
        <f t="shared" si="27"/>
        <v>0</v>
      </c>
      <c r="N361" s="449">
        <f t="shared" si="27"/>
        <v>0</v>
      </c>
      <c r="O361" s="313"/>
      <c r="P361" s="155"/>
    </row>
    <row r="362" spans="1:29" ht="18.75" customHeight="1" x14ac:dyDescent="0.15">
      <c r="A362" s="134"/>
      <c r="B362" s="203"/>
      <c r="C362" s="204"/>
      <c r="D362" s="297"/>
      <c r="E362" s="491"/>
      <c r="F362" s="499"/>
      <c r="G362" s="328"/>
      <c r="H362" s="445"/>
      <c r="I362" s="798"/>
      <c r="J362" s="446">
        <f t="shared" si="25"/>
        <v>0</v>
      </c>
      <c r="K362" s="788"/>
      <c r="L362" s="447">
        <f t="shared" si="26"/>
        <v>0</v>
      </c>
      <c r="M362" s="789">
        <f t="shared" si="27"/>
        <v>0</v>
      </c>
      <c r="N362" s="449">
        <f t="shared" si="27"/>
        <v>0</v>
      </c>
      <c r="O362" s="313"/>
      <c r="P362" s="155"/>
    </row>
    <row r="363" spans="1:29" ht="18.75" customHeight="1" x14ac:dyDescent="0.15">
      <c r="A363" s="134"/>
      <c r="B363" s="203"/>
      <c r="C363" s="204"/>
      <c r="D363" s="297"/>
      <c r="E363" s="491"/>
      <c r="F363" s="499"/>
      <c r="G363" s="328"/>
      <c r="H363" s="445"/>
      <c r="I363" s="798"/>
      <c r="J363" s="446">
        <f t="shared" si="25"/>
        <v>0</v>
      </c>
      <c r="K363" s="788"/>
      <c r="L363" s="447">
        <f t="shared" si="26"/>
        <v>0</v>
      </c>
      <c r="M363" s="789">
        <f t="shared" si="27"/>
        <v>0</v>
      </c>
      <c r="N363" s="449">
        <f t="shared" si="27"/>
        <v>0</v>
      </c>
      <c r="O363" s="313"/>
      <c r="P363" s="155"/>
    </row>
    <row r="364" spans="1:29" ht="18.75" customHeight="1" x14ac:dyDescent="0.15">
      <c r="A364" s="134"/>
      <c r="B364" s="203"/>
      <c r="C364" s="204"/>
      <c r="D364" s="297"/>
      <c r="E364" s="491"/>
      <c r="F364" s="499"/>
      <c r="G364" s="328"/>
      <c r="H364" s="445"/>
      <c r="I364" s="798"/>
      <c r="J364" s="446">
        <f t="shared" si="25"/>
        <v>0</v>
      </c>
      <c r="K364" s="788"/>
      <c r="L364" s="447">
        <f t="shared" si="26"/>
        <v>0</v>
      </c>
      <c r="M364" s="789">
        <f t="shared" si="27"/>
        <v>0</v>
      </c>
      <c r="N364" s="449">
        <f t="shared" si="27"/>
        <v>0</v>
      </c>
      <c r="O364" s="313"/>
      <c r="P364" s="155"/>
    </row>
    <row r="365" spans="1:29" ht="18.75" customHeight="1" x14ac:dyDescent="0.15">
      <c r="A365" s="134"/>
      <c r="B365" s="203"/>
      <c r="C365" s="204"/>
      <c r="D365" s="297"/>
      <c r="E365" s="491"/>
      <c r="F365" s="499"/>
      <c r="G365" s="328"/>
      <c r="H365" s="445"/>
      <c r="I365" s="798"/>
      <c r="J365" s="446">
        <f t="shared" si="25"/>
        <v>0</v>
      </c>
      <c r="K365" s="788"/>
      <c r="L365" s="447">
        <f t="shared" si="26"/>
        <v>0</v>
      </c>
      <c r="M365" s="789">
        <f t="shared" si="27"/>
        <v>0</v>
      </c>
      <c r="N365" s="449">
        <f t="shared" si="27"/>
        <v>0</v>
      </c>
      <c r="O365" s="313"/>
      <c r="P365" s="155"/>
    </row>
    <row r="366" spans="1:29" ht="18.75" customHeight="1" x14ac:dyDescent="0.15">
      <c r="A366" s="134"/>
      <c r="B366" s="203"/>
      <c r="C366" s="204"/>
      <c r="D366" s="297"/>
      <c r="E366" s="491"/>
      <c r="F366" s="499"/>
      <c r="G366" s="328"/>
      <c r="H366" s="445"/>
      <c r="I366" s="798"/>
      <c r="J366" s="446">
        <f t="shared" si="25"/>
        <v>0</v>
      </c>
      <c r="K366" s="788"/>
      <c r="L366" s="447">
        <f t="shared" si="26"/>
        <v>0</v>
      </c>
      <c r="M366" s="789">
        <f t="shared" si="27"/>
        <v>0</v>
      </c>
      <c r="N366" s="449">
        <f t="shared" si="27"/>
        <v>0</v>
      </c>
      <c r="O366" s="313"/>
      <c r="P366" s="155"/>
    </row>
    <row r="367" spans="1:29" ht="18.75" customHeight="1" x14ac:dyDescent="0.15">
      <c r="A367" s="134"/>
      <c r="B367" s="203"/>
      <c r="C367" s="204"/>
      <c r="D367" s="297"/>
      <c r="E367" s="491"/>
      <c r="F367" s="499"/>
      <c r="G367" s="328"/>
      <c r="H367" s="445"/>
      <c r="I367" s="798"/>
      <c r="J367" s="446">
        <f t="shared" si="25"/>
        <v>0</v>
      </c>
      <c r="K367" s="788"/>
      <c r="L367" s="447">
        <f t="shared" si="26"/>
        <v>0</v>
      </c>
      <c r="M367" s="789">
        <f t="shared" si="27"/>
        <v>0</v>
      </c>
      <c r="N367" s="449">
        <f t="shared" si="27"/>
        <v>0</v>
      </c>
      <c r="O367" s="313"/>
      <c r="P367" s="155"/>
    </row>
    <row r="368" spans="1:29" ht="18.75" customHeight="1" x14ac:dyDescent="0.15">
      <c r="A368" s="134"/>
      <c r="B368" s="203"/>
      <c r="C368" s="204"/>
      <c r="D368" s="297"/>
      <c r="E368" s="491"/>
      <c r="F368" s="499"/>
      <c r="G368" s="328"/>
      <c r="H368" s="445"/>
      <c r="I368" s="798"/>
      <c r="J368" s="446">
        <f t="shared" si="25"/>
        <v>0</v>
      </c>
      <c r="K368" s="788"/>
      <c r="L368" s="447">
        <f t="shared" si="26"/>
        <v>0</v>
      </c>
      <c r="M368" s="789">
        <f t="shared" si="27"/>
        <v>0</v>
      </c>
      <c r="N368" s="449">
        <f t="shared" si="27"/>
        <v>0</v>
      </c>
      <c r="O368" s="313"/>
      <c r="P368" s="155"/>
    </row>
    <row r="369" spans="1:16" ht="18.75" customHeight="1" x14ac:dyDescent="0.15">
      <c r="A369" s="134"/>
      <c r="B369" s="203"/>
      <c r="C369" s="204"/>
      <c r="D369" s="297"/>
      <c r="E369" s="491"/>
      <c r="F369" s="499"/>
      <c r="G369" s="328"/>
      <c r="H369" s="445"/>
      <c r="I369" s="798"/>
      <c r="J369" s="446">
        <f t="shared" si="25"/>
        <v>0</v>
      </c>
      <c r="K369" s="788"/>
      <c r="L369" s="447">
        <f t="shared" si="26"/>
        <v>0</v>
      </c>
      <c r="M369" s="789">
        <f t="shared" si="27"/>
        <v>0</v>
      </c>
      <c r="N369" s="449">
        <f t="shared" si="27"/>
        <v>0</v>
      </c>
      <c r="O369" s="313"/>
      <c r="P369" s="155"/>
    </row>
    <row r="370" spans="1:16" ht="18.75" customHeight="1" x14ac:dyDescent="0.15">
      <c r="A370" s="134"/>
      <c r="B370" s="203"/>
      <c r="C370" s="204"/>
      <c r="D370" s="297"/>
      <c r="E370" s="491"/>
      <c r="F370" s="499"/>
      <c r="G370" s="328"/>
      <c r="H370" s="445"/>
      <c r="I370" s="798"/>
      <c r="J370" s="446">
        <f t="shared" si="25"/>
        <v>0</v>
      </c>
      <c r="K370" s="788"/>
      <c r="L370" s="447">
        <f t="shared" si="26"/>
        <v>0</v>
      </c>
      <c r="M370" s="789">
        <f t="shared" si="27"/>
        <v>0</v>
      </c>
      <c r="N370" s="449">
        <f t="shared" si="27"/>
        <v>0</v>
      </c>
      <c r="O370" s="313"/>
      <c r="P370" s="155"/>
    </row>
    <row r="371" spans="1:16" ht="18.75" customHeight="1" x14ac:dyDescent="0.15">
      <c r="A371" s="134"/>
      <c r="B371" s="203"/>
      <c r="C371" s="204"/>
      <c r="D371" s="297"/>
      <c r="E371" s="491"/>
      <c r="F371" s="499"/>
      <c r="G371" s="328"/>
      <c r="H371" s="445"/>
      <c r="I371" s="798"/>
      <c r="J371" s="446">
        <f t="shared" si="25"/>
        <v>0</v>
      </c>
      <c r="K371" s="788"/>
      <c r="L371" s="447">
        <f t="shared" si="26"/>
        <v>0</v>
      </c>
      <c r="M371" s="789">
        <f t="shared" si="27"/>
        <v>0</v>
      </c>
      <c r="N371" s="449">
        <f t="shared" si="27"/>
        <v>0</v>
      </c>
      <c r="O371" s="313"/>
      <c r="P371" s="155"/>
    </row>
    <row r="372" spans="1:16" ht="18.75" customHeight="1" x14ac:dyDescent="0.15">
      <c r="A372" s="134"/>
      <c r="B372" s="203"/>
      <c r="C372" s="204"/>
      <c r="D372" s="297"/>
      <c r="E372" s="491"/>
      <c r="F372" s="499"/>
      <c r="G372" s="328"/>
      <c r="H372" s="445"/>
      <c r="I372" s="798"/>
      <c r="J372" s="446">
        <f t="shared" si="25"/>
        <v>0</v>
      </c>
      <c r="K372" s="788"/>
      <c r="L372" s="447">
        <f t="shared" si="26"/>
        <v>0</v>
      </c>
      <c r="M372" s="789">
        <f t="shared" si="27"/>
        <v>0</v>
      </c>
      <c r="N372" s="449">
        <f t="shared" si="27"/>
        <v>0</v>
      </c>
      <c r="O372" s="313"/>
      <c r="P372" s="155"/>
    </row>
    <row r="373" spans="1:16" ht="18.75" customHeight="1" x14ac:dyDescent="0.15">
      <c r="A373" s="134"/>
      <c r="B373" s="203"/>
      <c r="C373" s="204"/>
      <c r="D373" s="297"/>
      <c r="E373" s="491"/>
      <c r="F373" s="499"/>
      <c r="G373" s="328"/>
      <c r="H373" s="445"/>
      <c r="I373" s="798"/>
      <c r="J373" s="446">
        <f t="shared" si="25"/>
        <v>0</v>
      </c>
      <c r="K373" s="788"/>
      <c r="L373" s="447">
        <f t="shared" si="26"/>
        <v>0</v>
      </c>
      <c r="M373" s="789">
        <f t="shared" si="27"/>
        <v>0</v>
      </c>
      <c r="N373" s="449">
        <f t="shared" si="27"/>
        <v>0</v>
      </c>
      <c r="O373" s="313"/>
      <c r="P373" s="155"/>
    </row>
    <row r="374" spans="1:16" ht="18.75" customHeight="1" x14ac:dyDescent="0.15">
      <c r="A374" s="134"/>
      <c r="B374" s="203"/>
      <c r="C374" s="204"/>
      <c r="D374" s="297"/>
      <c r="E374" s="491"/>
      <c r="F374" s="499"/>
      <c r="G374" s="328"/>
      <c r="H374" s="445"/>
      <c r="I374" s="798"/>
      <c r="J374" s="446">
        <f t="shared" si="25"/>
        <v>0</v>
      </c>
      <c r="K374" s="788"/>
      <c r="L374" s="447">
        <f t="shared" si="26"/>
        <v>0</v>
      </c>
      <c r="M374" s="789">
        <f t="shared" si="27"/>
        <v>0</v>
      </c>
      <c r="N374" s="449">
        <f t="shared" si="27"/>
        <v>0</v>
      </c>
      <c r="O374" s="313"/>
      <c r="P374" s="155"/>
    </row>
    <row r="375" spans="1:16" ht="18.75" customHeight="1" x14ac:dyDescent="0.15">
      <c r="A375" s="134"/>
      <c r="B375" s="203"/>
      <c r="C375" s="204"/>
      <c r="D375" s="297"/>
      <c r="E375" s="491"/>
      <c r="F375" s="499"/>
      <c r="G375" s="328"/>
      <c r="H375" s="445"/>
      <c r="I375" s="798"/>
      <c r="J375" s="446">
        <f t="shared" si="25"/>
        <v>0</v>
      </c>
      <c r="K375" s="788"/>
      <c r="L375" s="447">
        <f t="shared" si="26"/>
        <v>0</v>
      </c>
      <c r="M375" s="789">
        <f t="shared" si="27"/>
        <v>0</v>
      </c>
      <c r="N375" s="449">
        <f t="shared" si="27"/>
        <v>0</v>
      </c>
      <c r="O375" s="313"/>
      <c r="P375" s="155"/>
    </row>
    <row r="376" spans="1:16" ht="18.75" customHeight="1" x14ac:dyDescent="0.15">
      <c r="A376" s="134"/>
      <c r="B376" s="203"/>
      <c r="C376" s="204"/>
      <c r="D376" s="297"/>
      <c r="E376" s="491"/>
      <c r="F376" s="499"/>
      <c r="G376" s="328"/>
      <c r="H376" s="445"/>
      <c r="I376" s="798"/>
      <c r="J376" s="446">
        <f t="shared" si="25"/>
        <v>0</v>
      </c>
      <c r="K376" s="788"/>
      <c r="L376" s="447">
        <f t="shared" si="26"/>
        <v>0</v>
      </c>
      <c r="M376" s="789">
        <f t="shared" si="27"/>
        <v>0</v>
      </c>
      <c r="N376" s="449">
        <f t="shared" si="27"/>
        <v>0</v>
      </c>
      <c r="O376" s="313"/>
      <c r="P376" s="155"/>
    </row>
    <row r="377" spans="1:16" ht="18.75" customHeight="1" x14ac:dyDescent="0.15">
      <c r="A377" s="134"/>
      <c r="B377" s="203"/>
      <c r="C377" s="204"/>
      <c r="D377" s="297"/>
      <c r="E377" s="491"/>
      <c r="F377" s="499"/>
      <c r="G377" s="328"/>
      <c r="H377" s="445"/>
      <c r="I377" s="798"/>
      <c r="J377" s="446">
        <f t="shared" si="25"/>
        <v>0</v>
      </c>
      <c r="K377" s="788"/>
      <c r="L377" s="447">
        <f t="shared" si="26"/>
        <v>0</v>
      </c>
      <c r="M377" s="789">
        <f t="shared" si="27"/>
        <v>0</v>
      </c>
      <c r="N377" s="449">
        <f t="shared" si="27"/>
        <v>0</v>
      </c>
      <c r="O377" s="313"/>
      <c r="P377" s="155"/>
    </row>
    <row r="378" spans="1:16" ht="18.75" customHeight="1" x14ac:dyDescent="0.15">
      <c r="A378" s="134"/>
      <c r="B378" s="203"/>
      <c r="C378" s="204"/>
      <c r="D378" s="297"/>
      <c r="E378" s="491"/>
      <c r="F378" s="500"/>
      <c r="G378" s="328"/>
      <c r="H378" s="445"/>
      <c r="I378" s="798"/>
      <c r="J378" s="446">
        <f t="shared" si="25"/>
        <v>0</v>
      </c>
      <c r="K378" s="788"/>
      <c r="L378" s="447">
        <f t="shared" si="26"/>
        <v>0</v>
      </c>
      <c r="M378" s="789">
        <f t="shared" ref="M378:N388" si="28">I378-K378</f>
        <v>0</v>
      </c>
      <c r="N378" s="449">
        <f t="shared" si="28"/>
        <v>0</v>
      </c>
      <c r="O378" s="313"/>
      <c r="P378" s="155"/>
    </row>
    <row r="379" spans="1:16" ht="18.75" customHeight="1" x14ac:dyDescent="0.15">
      <c r="A379" s="134"/>
      <c r="B379" s="203"/>
      <c r="C379" s="204"/>
      <c r="D379" s="297"/>
      <c r="E379" s="491"/>
      <c r="F379" s="500"/>
      <c r="G379" s="328"/>
      <c r="H379" s="445"/>
      <c r="I379" s="798"/>
      <c r="J379" s="446">
        <f t="shared" si="25"/>
        <v>0</v>
      </c>
      <c r="K379" s="788"/>
      <c r="L379" s="447">
        <f t="shared" si="26"/>
        <v>0</v>
      </c>
      <c r="M379" s="789">
        <f t="shared" si="28"/>
        <v>0</v>
      </c>
      <c r="N379" s="449">
        <f t="shared" si="28"/>
        <v>0</v>
      </c>
      <c r="O379" s="313"/>
      <c r="P379" s="155"/>
    </row>
    <row r="380" spans="1:16" ht="18.75" customHeight="1" x14ac:dyDescent="0.15">
      <c r="A380" s="134"/>
      <c r="B380" s="203"/>
      <c r="C380" s="204"/>
      <c r="D380" s="297"/>
      <c r="E380" s="491"/>
      <c r="F380" s="500"/>
      <c r="G380" s="328"/>
      <c r="H380" s="445"/>
      <c r="I380" s="798"/>
      <c r="J380" s="446">
        <f t="shared" si="25"/>
        <v>0</v>
      </c>
      <c r="K380" s="788"/>
      <c r="L380" s="447">
        <f t="shared" si="26"/>
        <v>0</v>
      </c>
      <c r="M380" s="789">
        <f t="shared" si="28"/>
        <v>0</v>
      </c>
      <c r="N380" s="449">
        <f t="shared" si="28"/>
        <v>0</v>
      </c>
      <c r="O380" s="313"/>
      <c r="P380" s="155"/>
    </row>
    <row r="381" spans="1:16" ht="18.75" customHeight="1" x14ac:dyDescent="0.15">
      <c r="A381" s="134"/>
      <c r="B381" s="203"/>
      <c r="C381" s="204"/>
      <c r="D381" s="297"/>
      <c r="E381" s="491"/>
      <c r="F381" s="500"/>
      <c r="G381" s="328"/>
      <c r="H381" s="445"/>
      <c r="I381" s="798"/>
      <c r="J381" s="446">
        <f t="shared" si="25"/>
        <v>0</v>
      </c>
      <c r="K381" s="788"/>
      <c r="L381" s="447">
        <f t="shared" si="26"/>
        <v>0</v>
      </c>
      <c r="M381" s="789">
        <f t="shared" si="28"/>
        <v>0</v>
      </c>
      <c r="N381" s="449">
        <f t="shared" si="28"/>
        <v>0</v>
      </c>
      <c r="O381" s="313"/>
      <c r="P381" s="155"/>
    </row>
    <row r="382" spans="1:16" ht="18.75" customHeight="1" x14ac:dyDescent="0.15">
      <c r="A382" s="134"/>
      <c r="B382" s="203"/>
      <c r="C382" s="204"/>
      <c r="D382" s="297"/>
      <c r="E382" s="491"/>
      <c r="F382" s="500"/>
      <c r="G382" s="328"/>
      <c r="H382" s="445"/>
      <c r="I382" s="798"/>
      <c r="J382" s="446">
        <f t="shared" si="25"/>
        <v>0</v>
      </c>
      <c r="K382" s="788"/>
      <c r="L382" s="447">
        <f t="shared" si="26"/>
        <v>0</v>
      </c>
      <c r="M382" s="789">
        <f t="shared" si="28"/>
        <v>0</v>
      </c>
      <c r="N382" s="449">
        <f t="shared" si="28"/>
        <v>0</v>
      </c>
      <c r="O382" s="313"/>
      <c r="P382" s="155"/>
    </row>
    <row r="383" spans="1:16" ht="18.75" customHeight="1" x14ac:dyDescent="0.15">
      <c r="A383" s="134"/>
      <c r="B383" s="203"/>
      <c r="C383" s="204"/>
      <c r="D383" s="297"/>
      <c r="E383" s="491"/>
      <c r="F383" s="500"/>
      <c r="G383" s="328"/>
      <c r="H383" s="445"/>
      <c r="I383" s="798"/>
      <c r="J383" s="446">
        <f t="shared" si="25"/>
        <v>0</v>
      </c>
      <c r="K383" s="788"/>
      <c r="L383" s="447">
        <f t="shared" si="26"/>
        <v>0</v>
      </c>
      <c r="M383" s="789">
        <f t="shared" si="28"/>
        <v>0</v>
      </c>
      <c r="N383" s="449">
        <f t="shared" si="28"/>
        <v>0</v>
      </c>
      <c r="O383" s="313"/>
      <c r="P383" s="155"/>
    </row>
    <row r="384" spans="1:16" ht="18.75" customHeight="1" x14ac:dyDescent="0.15">
      <c r="A384" s="134"/>
      <c r="B384" s="203"/>
      <c r="C384" s="204"/>
      <c r="D384" s="297"/>
      <c r="E384" s="491"/>
      <c r="F384" s="500"/>
      <c r="G384" s="328"/>
      <c r="H384" s="445"/>
      <c r="I384" s="798"/>
      <c r="J384" s="446">
        <f t="shared" si="25"/>
        <v>0</v>
      </c>
      <c r="K384" s="788"/>
      <c r="L384" s="447">
        <f t="shared" si="26"/>
        <v>0</v>
      </c>
      <c r="M384" s="789">
        <f t="shared" si="28"/>
        <v>0</v>
      </c>
      <c r="N384" s="449">
        <f t="shared" si="28"/>
        <v>0</v>
      </c>
      <c r="O384" s="313"/>
      <c r="P384" s="155"/>
    </row>
    <row r="385" spans="1:29" ht="18.75" customHeight="1" x14ac:dyDescent="0.15">
      <c r="A385" s="134"/>
      <c r="B385" s="203"/>
      <c r="C385" s="204"/>
      <c r="D385" s="297"/>
      <c r="E385" s="491"/>
      <c r="F385" s="500"/>
      <c r="G385" s="328"/>
      <c r="H385" s="445"/>
      <c r="I385" s="798"/>
      <c r="J385" s="446">
        <f t="shared" si="25"/>
        <v>0</v>
      </c>
      <c r="K385" s="788"/>
      <c r="L385" s="447">
        <f t="shared" si="26"/>
        <v>0</v>
      </c>
      <c r="M385" s="789">
        <f t="shared" si="28"/>
        <v>0</v>
      </c>
      <c r="N385" s="449">
        <f t="shared" si="28"/>
        <v>0</v>
      </c>
      <c r="O385" s="313"/>
      <c r="P385" s="155"/>
    </row>
    <row r="386" spans="1:29" ht="18.75" customHeight="1" x14ac:dyDescent="0.15">
      <c r="A386" s="134"/>
      <c r="B386" s="203"/>
      <c r="C386" s="204"/>
      <c r="D386" s="297"/>
      <c r="E386" s="491"/>
      <c r="F386" s="500"/>
      <c r="G386" s="328"/>
      <c r="H386" s="445"/>
      <c r="I386" s="798"/>
      <c r="J386" s="446">
        <f t="shared" si="25"/>
        <v>0</v>
      </c>
      <c r="K386" s="788"/>
      <c r="L386" s="447">
        <f t="shared" si="26"/>
        <v>0</v>
      </c>
      <c r="M386" s="789">
        <f t="shared" si="28"/>
        <v>0</v>
      </c>
      <c r="N386" s="449">
        <f t="shared" si="28"/>
        <v>0</v>
      </c>
      <c r="O386" s="313"/>
      <c r="P386" s="155"/>
    </row>
    <row r="387" spans="1:29" ht="18.75" customHeight="1" x14ac:dyDescent="0.15">
      <c r="A387" s="134"/>
      <c r="B387" s="203"/>
      <c r="C387" s="204"/>
      <c r="D387" s="297"/>
      <c r="E387" s="491"/>
      <c r="F387" s="500"/>
      <c r="G387" s="328"/>
      <c r="H387" s="445"/>
      <c r="I387" s="798"/>
      <c r="J387" s="446">
        <f t="shared" si="25"/>
        <v>0</v>
      </c>
      <c r="K387" s="788"/>
      <c r="L387" s="447">
        <f t="shared" si="26"/>
        <v>0</v>
      </c>
      <c r="M387" s="789">
        <f t="shared" si="28"/>
        <v>0</v>
      </c>
      <c r="N387" s="449">
        <f t="shared" si="28"/>
        <v>0</v>
      </c>
      <c r="O387" s="313"/>
      <c r="P387" s="155"/>
    </row>
    <row r="388" spans="1:29" ht="18.75" customHeight="1" x14ac:dyDescent="0.15">
      <c r="A388" s="134"/>
      <c r="B388" s="203"/>
      <c r="C388" s="204"/>
      <c r="D388" s="297"/>
      <c r="E388" s="491"/>
      <c r="F388" s="500"/>
      <c r="G388" s="328"/>
      <c r="H388" s="445"/>
      <c r="I388" s="798"/>
      <c r="J388" s="446">
        <f t="shared" si="25"/>
        <v>0</v>
      </c>
      <c r="K388" s="788"/>
      <c r="L388" s="447">
        <f t="shared" si="26"/>
        <v>0</v>
      </c>
      <c r="M388" s="789">
        <f t="shared" si="28"/>
        <v>0</v>
      </c>
      <c r="N388" s="449">
        <f t="shared" si="28"/>
        <v>0</v>
      </c>
      <c r="O388" s="313"/>
      <c r="P388" s="155"/>
    </row>
    <row r="389" spans="1:29" s="120" customFormat="1" ht="18.75" customHeight="1" x14ac:dyDescent="0.15">
      <c r="A389" s="134"/>
      <c r="B389" s="203"/>
      <c r="C389" s="204"/>
      <c r="D389" s="297"/>
      <c r="E389" s="347" t="s">
        <v>419</v>
      </c>
      <c r="F389" s="170" t="s">
        <v>181</v>
      </c>
      <c r="G389" s="328"/>
      <c r="H389" s="445"/>
      <c r="I389" s="798"/>
      <c r="J389" s="450">
        <f>SUMIFS(J358:J388,D358:D388,"設備（部材）")</f>
        <v>0</v>
      </c>
      <c r="K389" s="788"/>
      <c r="L389" s="451">
        <f>SUMIFS(L358:L388,D358:D388,"設備（部材）")</f>
        <v>0</v>
      </c>
      <c r="M389" s="789"/>
      <c r="N389" s="453">
        <f>J389-L389</f>
        <v>0</v>
      </c>
      <c r="O389" s="313"/>
      <c r="Q389" s="119"/>
      <c r="R389" s="119"/>
      <c r="S389" s="119"/>
      <c r="T389" s="119"/>
      <c r="U389" s="119"/>
      <c r="V389" s="119"/>
      <c r="W389" s="119"/>
      <c r="X389" s="119"/>
      <c r="Y389" s="119"/>
      <c r="Z389" s="119"/>
      <c r="AA389" s="119"/>
      <c r="AB389" s="119"/>
      <c r="AC389" s="119"/>
    </row>
    <row r="390" spans="1:29" s="120" customFormat="1" ht="18.75" customHeight="1" x14ac:dyDescent="0.15">
      <c r="A390" s="134"/>
      <c r="B390" s="203"/>
      <c r="C390" s="204"/>
      <c r="D390" s="297"/>
      <c r="E390" s="347" t="s">
        <v>182</v>
      </c>
      <c r="F390" s="170" t="s">
        <v>181</v>
      </c>
      <c r="G390" s="328"/>
      <c r="H390" s="445"/>
      <c r="I390" s="798"/>
      <c r="J390" s="450">
        <f>SUMIFS(J358:J388,D358:D388,"工事")</f>
        <v>0</v>
      </c>
      <c r="K390" s="788"/>
      <c r="L390" s="451">
        <f>SUMIFS(L358:L388,D358:D388,"工事")</f>
        <v>0</v>
      </c>
      <c r="M390" s="789"/>
      <c r="N390" s="453">
        <f>J390-L390</f>
        <v>0</v>
      </c>
      <c r="O390" s="313"/>
      <c r="Q390" s="119"/>
      <c r="R390" s="119"/>
      <c r="S390" s="119"/>
      <c r="T390" s="119"/>
      <c r="U390" s="119"/>
      <c r="V390" s="119"/>
      <c r="W390" s="119"/>
      <c r="X390" s="119"/>
      <c r="Y390" s="119"/>
      <c r="Z390" s="119"/>
      <c r="AA390" s="119"/>
      <c r="AB390" s="119"/>
      <c r="AC390" s="119"/>
    </row>
    <row r="391" spans="1:29" s="120" customFormat="1" ht="18.75" customHeight="1" thickBot="1" x14ac:dyDescent="0.2">
      <c r="A391" s="134"/>
      <c r="B391" s="205"/>
      <c r="C391" s="206"/>
      <c r="D391" s="298"/>
      <c r="E391" s="348" t="s">
        <v>183</v>
      </c>
      <c r="F391" s="349" t="s">
        <v>184</v>
      </c>
      <c r="G391" s="339"/>
      <c r="H391" s="495"/>
      <c r="I391" s="808"/>
      <c r="J391" s="501">
        <f>J389+J390</f>
        <v>0</v>
      </c>
      <c r="K391" s="790"/>
      <c r="L391" s="502">
        <f>L389+L390</f>
        <v>0</v>
      </c>
      <c r="M391" s="791"/>
      <c r="N391" s="503">
        <f>J391-L391</f>
        <v>0</v>
      </c>
      <c r="O391" s="323"/>
      <c r="Q391" s="119"/>
      <c r="R391" s="119"/>
      <c r="S391" s="119"/>
      <c r="T391" s="119"/>
      <c r="U391" s="119"/>
      <c r="V391" s="119"/>
      <c r="W391" s="119"/>
      <c r="X391" s="119"/>
      <c r="Y391" s="119"/>
      <c r="Z391" s="119"/>
      <c r="AA391" s="119"/>
      <c r="AB391" s="119"/>
      <c r="AC391" s="119"/>
    </row>
    <row r="392" spans="1:29" ht="18.75" customHeight="1" x14ac:dyDescent="0.15">
      <c r="A392" s="134"/>
      <c r="B392" s="171"/>
      <c r="C392" s="172"/>
      <c r="D392" s="295"/>
      <c r="E392" s="491"/>
      <c r="F392" s="499" t="s">
        <v>180</v>
      </c>
      <c r="G392" s="328"/>
      <c r="H392" s="445"/>
      <c r="I392" s="798"/>
      <c r="J392" s="446"/>
      <c r="K392" s="788"/>
      <c r="L392" s="447"/>
      <c r="M392" s="789"/>
      <c r="N392" s="449"/>
      <c r="O392" s="313"/>
      <c r="P392" s="155"/>
    </row>
    <row r="393" spans="1:29" ht="18.75" customHeight="1" x14ac:dyDescent="0.15">
      <c r="A393" s="134"/>
      <c r="B393" s="203"/>
      <c r="C393" s="204"/>
      <c r="D393" s="297"/>
      <c r="E393" s="491"/>
      <c r="F393" s="500"/>
      <c r="G393" s="328"/>
      <c r="H393" s="445"/>
      <c r="I393" s="798"/>
      <c r="J393" s="446">
        <f t="shared" ref="J393:J423" si="29">ROUNDDOWN(H393*I393,0)</f>
        <v>0</v>
      </c>
      <c r="K393" s="788"/>
      <c r="L393" s="447">
        <f t="shared" ref="L393:L423" si="30">ROUNDDOWN(H393*K393,0)</f>
        <v>0</v>
      </c>
      <c r="M393" s="789">
        <f>I393-K393</f>
        <v>0</v>
      </c>
      <c r="N393" s="449">
        <f>J393-L393</f>
        <v>0</v>
      </c>
      <c r="O393" s="313"/>
      <c r="P393" s="155"/>
    </row>
    <row r="394" spans="1:29" ht="18.75" customHeight="1" x14ac:dyDescent="0.15">
      <c r="A394" s="134"/>
      <c r="B394" s="203"/>
      <c r="C394" s="204"/>
      <c r="D394" s="297"/>
      <c r="E394" s="491"/>
      <c r="F394" s="500"/>
      <c r="G394" s="328"/>
      <c r="H394" s="445"/>
      <c r="I394" s="798"/>
      <c r="J394" s="446">
        <f t="shared" si="29"/>
        <v>0</v>
      </c>
      <c r="K394" s="788"/>
      <c r="L394" s="447">
        <f t="shared" si="30"/>
        <v>0</v>
      </c>
      <c r="M394" s="789">
        <f t="shared" ref="M394:N412" si="31">I394-K394</f>
        <v>0</v>
      </c>
      <c r="N394" s="449">
        <f t="shared" si="31"/>
        <v>0</v>
      </c>
      <c r="O394" s="313"/>
      <c r="P394" s="155"/>
    </row>
    <row r="395" spans="1:29" ht="18.75" customHeight="1" x14ac:dyDescent="0.15">
      <c r="A395" s="134"/>
      <c r="B395" s="203"/>
      <c r="C395" s="204"/>
      <c r="D395" s="297"/>
      <c r="E395" s="491"/>
      <c r="F395" s="499"/>
      <c r="G395" s="328"/>
      <c r="H395" s="445"/>
      <c r="I395" s="798"/>
      <c r="J395" s="446">
        <f t="shared" si="29"/>
        <v>0</v>
      </c>
      <c r="K395" s="788"/>
      <c r="L395" s="447">
        <f t="shared" si="30"/>
        <v>0</v>
      </c>
      <c r="M395" s="789">
        <f t="shared" si="31"/>
        <v>0</v>
      </c>
      <c r="N395" s="449">
        <f t="shared" si="31"/>
        <v>0</v>
      </c>
      <c r="O395" s="313"/>
      <c r="P395" s="155"/>
    </row>
    <row r="396" spans="1:29" ht="18.75" customHeight="1" x14ac:dyDescent="0.15">
      <c r="A396" s="134"/>
      <c r="B396" s="203"/>
      <c r="C396" s="204"/>
      <c r="D396" s="297"/>
      <c r="E396" s="491"/>
      <c r="F396" s="499"/>
      <c r="G396" s="328"/>
      <c r="H396" s="445"/>
      <c r="I396" s="798"/>
      <c r="J396" s="446">
        <f t="shared" si="29"/>
        <v>0</v>
      </c>
      <c r="K396" s="788"/>
      <c r="L396" s="447">
        <f t="shared" si="30"/>
        <v>0</v>
      </c>
      <c r="M396" s="789">
        <f t="shared" si="31"/>
        <v>0</v>
      </c>
      <c r="N396" s="449">
        <f t="shared" si="31"/>
        <v>0</v>
      </c>
      <c r="O396" s="313"/>
      <c r="P396" s="155"/>
    </row>
    <row r="397" spans="1:29" ht="18.75" customHeight="1" x14ac:dyDescent="0.15">
      <c r="A397" s="134"/>
      <c r="B397" s="203"/>
      <c r="C397" s="204"/>
      <c r="D397" s="297"/>
      <c r="E397" s="491"/>
      <c r="F397" s="499"/>
      <c r="G397" s="328"/>
      <c r="H397" s="445"/>
      <c r="I397" s="798"/>
      <c r="J397" s="446">
        <f t="shared" si="29"/>
        <v>0</v>
      </c>
      <c r="K397" s="788"/>
      <c r="L397" s="447">
        <f t="shared" si="30"/>
        <v>0</v>
      </c>
      <c r="M397" s="789">
        <f t="shared" si="31"/>
        <v>0</v>
      </c>
      <c r="N397" s="449">
        <f t="shared" si="31"/>
        <v>0</v>
      </c>
      <c r="O397" s="313"/>
      <c r="P397" s="155"/>
    </row>
    <row r="398" spans="1:29" ht="18.75" customHeight="1" x14ac:dyDescent="0.15">
      <c r="A398" s="134"/>
      <c r="B398" s="203"/>
      <c r="C398" s="204"/>
      <c r="D398" s="297"/>
      <c r="E398" s="491"/>
      <c r="F398" s="499"/>
      <c r="G398" s="328"/>
      <c r="H398" s="445"/>
      <c r="I398" s="798"/>
      <c r="J398" s="446">
        <f t="shared" si="29"/>
        <v>0</v>
      </c>
      <c r="K398" s="788"/>
      <c r="L398" s="447">
        <f t="shared" si="30"/>
        <v>0</v>
      </c>
      <c r="M398" s="789">
        <f t="shared" si="31"/>
        <v>0</v>
      </c>
      <c r="N398" s="449">
        <f t="shared" si="31"/>
        <v>0</v>
      </c>
      <c r="O398" s="313"/>
      <c r="P398" s="155"/>
    </row>
    <row r="399" spans="1:29" ht="18.75" customHeight="1" x14ac:dyDescent="0.15">
      <c r="A399" s="134"/>
      <c r="B399" s="203"/>
      <c r="C399" s="204"/>
      <c r="D399" s="297"/>
      <c r="E399" s="491"/>
      <c r="F399" s="499"/>
      <c r="G399" s="328"/>
      <c r="H399" s="445"/>
      <c r="I399" s="798"/>
      <c r="J399" s="446">
        <f t="shared" si="29"/>
        <v>0</v>
      </c>
      <c r="K399" s="788"/>
      <c r="L399" s="447">
        <f t="shared" si="30"/>
        <v>0</v>
      </c>
      <c r="M399" s="789">
        <f t="shared" si="31"/>
        <v>0</v>
      </c>
      <c r="N399" s="449">
        <f t="shared" si="31"/>
        <v>0</v>
      </c>
      <c r="O399" s="313"/>
      <c r="P399" s="155"/>
    </row>
    <row r="400" spans="1:29" ht="18.75" customHeight="1" x14ac:dyDescent="0.15">
      <c r="A400" s="134"/>
      <c r="B400" s="203"/>
      <c r="C400" s="204"/>
      <c r="D400" s="297"/>
      <c r="E400" s="491"/>
      <c r="F400" s="499"/>
      <c r="G400" s="328"/>
      <c r="H400" s="445"/>
      <c r="I400" s="798"/>
      <c r="J400" s="446">
        <f t="shared" si="29"/>
        <v>0</v>
      </c>
      <c r="K400" s="788"/>
      <c r="L400" s="447">
        <f t="shared" si="30"/>
        <v>0</v>
      </c>
      <c r="M400" s="789">
        <f t="shared" si="31"/>
        <v>0</v>
      </c>
      <c r="N400" s="449">
        <f t="shared" si="31"/>
        <v>0</v>
      </c>
      <c r="O400" s="313"/>
      <c r="P400" s="155"/>
    </row>
    <row r="401" spans="1:16" ht="18.75" customHeight="1" x14ac:dyDescent="0.15">
      <c r="A401" s="134"/>
      <c r="B401" s="203"/>
      <c r="C401" s="204"/>
      <c r="D401" s="297"/>
      <c r="E401" s="491"/>
      <c r="F401" s="499"/>
      <c r="G401" s="328"/>
      <c r="H401" s="445"/>
      <c r="I401" s="798"/>
      <c r="J401" s="446">
        <f t="shared" si="29"/>
        <v>0</v>
      </c>
      <c r="K401" s="788"/>
      <c r="L401" s="447">
        <f t="shared" si="30"/>
        <v>0</v>
      </c>
      <c r="M401" s="789">
        <f t="shared" si="31"/>
        <v>0</v>
      </c>
      <c r="N401" s="449">
        <f t="shared" si="31"/>
        <v>0</v>
      </c>
      <c r="O401" s="313"/>
      <c r="P401" s="155"/>
    </row>
    <row r="402" spans="1:16" ht="18.75" customHeight="1" x14ac:dyDescent="0.15">
      <c r="A402" s="134"/>
      <c r="B402" s="203"/>
      <c r="C402" s="204"/>
      <c r="D402" s="297"/>
      <c r="E402" s="491"/>
      <c r="F402" s="499"/>
      <c r="G402" s="328"/>
      <c r="H402" s="445"/>
      <c r="I402" s="798"/>
      <c r="J402" s="446">
        <f t="shared" si="29"/>
        <v>0</v>
      </c>
      <c r="K402" s="788"/>
      <c r="L402" s="447">
        <f t="shared" si="30"/>
        <v>0</v>
      </c>
      <c r="M402" s="789">
        <f t="shared" si="31"/>
        <v>0</v>
      </c>
      <c r="N402" s="449">
        <f t="shared" si="31"/>
        <v>0</v>
      </c>
      <c r="O402" s="313"/>
      <c r="P402" s="155"/>
    </row>
    <row r="403" spans="1:16" ht="18.75" customHeight="1" x14ac:dyDescent="0.15">
      <c r="A403" s="134"/>
      <c r="B403" s="203"/>
      <c r="C403" s="204"/>
      <c r="D403" s="297"/>
      <c r="E403" s="491"/>
      <c r="F403" s="499"/>
      <c r="G403" s="328"/>
      <c r="H403" s="445"/>
      <c r="I403" s="798"/>
      <c r="J403" s="446">
        <f t="shared" si="29"/>
        <v>0</v>
      </c>
      <c r="K403" s="788"/>
      <c r="L403" s="447">
        <f t="shared" si="30"/>
        <v>0</v>
      </c>
      <c r="M403" s="789">
        <f t="shared" si="31"/>
        <v>0</v>
      </c>
      <c r="N403" s="449">
        <f t="shared" si="31"/>
        <v>0</v>
      </c>
      <c r="O403" s="313"/>
      <c r="P403" s="155"/>
    </row>
    <row r="404" spans="1:16" ht="18.75" customHeight="1" x14ac:dyDescent="0.15">
      <c r="A404" s="134"/>
      <c r="B404" s="203"/>
      <c r="C404" s="204"/>
      <c r="D404" s="297"/>
      <c r="E404" s="491"/>
      <c r="F404" s="499"/>
      <c r="G404" s="328"/>
      <c r="H404" s="445"/>
      <c r="I404" s="798"/>
      <c r="J404" s="446">
        <f t="shared" si="29"/>
        <v>0</v>
      </c>
      <c r="K404" s="788"/>
      <c r="L404" s="447">
        <f t="shared" si="30"/>
        <v>0</v>
      </c>
      <c r="M404" s="789">
        <f t="shared" si="31"/>
        <v>0</v>
      </c>
      <c r="N404" s="449">
        <f t="shared" si="31"/>
        <v>0</v>
      </c>
      <c r="O404" s="313"/>
      <c r="P404" s="155"/>
    </row>
    <row r="405" spans="1:16" ht="18.75" customHeight="1" x14ac:dyDescent="0.15">
      <c r="A405" s="134"/>
      <c r="B405" s="203"/>
      <c r="C405" s="204"/>
      <c r="D405" s="297"/>
      <c r="E405" s="491"/>
      <c r="F405" s="499"/>
      <c r="G405" s="328"/>
      <c r="H405" s="445"/>
      <c r="I405" s="798"/>
      <c r="J405" s="446">
        <f t="shared" si="29"/>
        <v>0</v>
      </c>
      <c r="K405" s="788"/>
      <c r="L405" s="447">
        <f t="shared" si="30"/>
        <v>0</v>
      </c>
      <c r="M405" s="789">
        <f t="shared" si="31"/>
        <v>0</v>
      </c>
      <c r="N405" s="449">
        <f t="shared" si="31"/>
        <v>0</v>
      </c>
      <c r="O405" s="313"/>
      <c r="P405" s="155"/>
    </row>
    <row r="406" spans="1:16" ht="18.75" customHeight="1" x14ac:dyDescent="0.15">
      <c r="A406" s="134"/>
      <c r="B406" s="203"/>
      <c r="C406" s="204"/>
      <c r="D406" s="297"/>
      <c r="E406" s="491"/>
      <c r="F406" s="499"/>
      <c r="G406" s="328"/>
      <c r="H406" s="445"/>
      <c r="I406" s="798"/>
      <c r="J406" s="446">
        <f t="shared" si="29"/>
        <v>0</v>
      </c>
      <c r="K406" s="788"/>
      <c r="L406" s="447">
        <f t="shared" si="30"/>
        <v>0</v>
      </c>
      <c r="M406" s="789">
        <f t="shared" si="31"/>
        <v>0</v>
      </c>
      <c r="N406" s="449">
        <f t="shared" si="31"/>
        <v>0</v>
      </c>
      <c r="O406" s="313"/>
      <c r="P406" s="155"/>
    </row>
    <row r="407" spans="1:16" ht="18.75" customHeight="1" x14ac:dyDescent="0.15">
      <c r="A407" s="134"/>
      <c r="B407" s="203"/>
      <c r="C407" s="204"/>
      <c r="D407" s="297"/>
      <c r="E407" s="491"/>
      <c r="F407" s="499"/>
      <c r="G407" s="328"/>
      <c r="H407" s="445"/>
      <c r="I407" s="798"/>
      <c r="J407" s="446">
        <f t="shared" si="29"/>
        <v>0</v>
      </c>
      <c r="K407" s="788"/>
      <c r="L407" s="447">
        <f t="shared" si="30"/>
        <v>0</v>
      </c>
      <c r="M407" s="789">
        <f t="shared" si="31"/>
        <v>0</v>
      </c>
      <c r="N407" s="449">
        <f t="shared" si="31"/>
        <v>0</v>
      </c>
      <c r="O407" s="313"/>
      <c r="P407" s="155"/>
    </row>
    <row r="408" spans="1:16" ht="18.75" customHeight="1" x14ac:dyDescent="0.15">
      <c r="A408" s="134"/>
      <c r="B408" s="203"/>
      <c r="C408" s="204"/>
      <c r="D408" s="297"/>
      <c r="E408" s="491"/>
      <c r="F408" s="499"/>
      <c r="G408" s="328"/>
      <c r="H408" s="445"/>
      <c r="I408" s="798"/>
      <c r="J408" s="446">
        <f t="shared" si="29"/>
        <v>0</v>
      </c>
      <c r="K408" s="788"/>
      <c r="L408" s="447">
        <f t="shared" si="30"/>
        <v>0</v>
      </c>
      <c r="M408" s="789">
        <f t="shared" si="31"/>
        <v>0</v>
      </c>
      <c r="N408" s="449">
        <f t="shared" si="31"/>
        <v>0</v>
      </c>
      <c r="O408" s="313"/>
      <c r="P408" s="155"/>
    </row>
    <row r="409" spans="1:16" ht="18.75" customHeight="1" x14ac:dyDescent="0.15">
      <c r="A409" s="134"/>
      <c r="B409" s="203"/>
      <c r="C409" s="204"/>
      <c r="D409" s="297"/>
      <c r="E409" s="491"/>
      <c r="F409" s="499"/>
      <c r="G409" s="328"/>
      <c r="H409" s="445"/>
      <c r="I409" s="798"/>
      <c r="J409" s="446">
        <f t="shared" si="29"/>
        <v>0</v>
      </c>
      <c r="K409" s="788"/>
      <c r="L409" s="447">
        <f t="shared" si="30"/>
        <v>0</v>
      </c>
      <c r="M409" s="789">
        <f t="shared" si="31"/>
        <v>0</v>
      </c>
      <c r="N409" s="449">
        <f t="shared" si="31"/>
        <v>0</v>
      </c>
      <c r="O409" s="313"/>
      <c r="P409" s="155"/>
    </row>
    <row r="410" spans="1:16" ht="18.75" customHeight="1" x14ac:dyDescent="0.15">
      <c r="A410" s="134"/>
      <c r="B410" s="203"/>
      <c r="C410" s="204"/>
      <c r="D410" s="297"/>
      <c r="E410" s="491"/>
      <c r="F410" s="499"/>
      <c r="G410" s="328"/>
      <c r="H410" s="445"/>
      <c r="I410" s="798"/>
      <c r="J410" s="446">
        <f t="shared" si="29"/>
        <v>0</v>
      </c>
      <c r="K410" s="788"/>
      <c r="L410" s="447">
        <f t="shared" si="30"/>
        <v>0</v>
      </c>
      <c r="M410" s="789">
        <f t="shared" si="31"/>
        <v>0</v>
      </c>
      <c r="N410" s="449">
        <f t="shared" si="31"/>
        <v>0</v>
      </c>
      <c r="O410" s="313"/>
      <c r="P410" s="155"/>
    </row>
    <row r="411" spans="1:16" ht="18.75" customHeight="1" x14ac:dyDescent="0.15">
      <c r="A411" s="134"/>
      <c r="B411" s="203"/>
      <c r="C411" s="204"/>
      <c r="D411" s="297"/>
      <c r="E411" s="491"/>
      <c r="F411" s="499"/>
      <c r="G411" s="328"/>
      <c r="H411" s="445"/>
      <c r="I411" s="798"/>
      <c r="J411" s="446">
        <f t="shared" si="29"/>
        <v>0</v>
      </c>
      <c r="K411" s="788"/>
      <c r="L411" s="447">
        <f t="shared" si="30"/>
        <v>0</v>
      </c>
      <c r="M411" s="789">
        <f t="shared" si="31"/>
        <v>0</v>
      </c>
      <c r="N411" s="449">
        <f t="shared" si="31"/>
        <v>0</v>
      </c>
      <c r="O411" s="313"/>
      <c r="P411" s="155"/>
    </row>
    <row r="412" spans="1:16" ht="18.75" customHeight="1" x14ac:dyDescent="0.15">
      <c r="A412" s="134"/>
      <c r="B412" s="203"/>
      <c r="C412" s="204"/>
      <c r="D412" s="297"/>
      <c r="E412" s="491"/>
      <c r="F412" s="499"/>
      <c r="G412" s="328"/>
      <c r="H412" s="445"/>
      <c r="I412" s="798"/>
      <c r="J412" s="446">
        <f t="shared" si="29"/>
        <v>0</v>
      </c>
      <c r="K412" s="788"/>
      <c r="L412" s="447">
        <f t="shared" si="30"/>
        <v>0</v>
      </c>
      <c r="M412" s="789">
        <f t="shared" si="31"/>
        <v>0</v>
      </c>
      <c r="N412" s="449">
        <f t="shared" si="31"/>
        <v>0</v>
      </c>
      <c r="O412" s="313"/>
      <c r="P412" s="155"/>
    </row>
    <row r="413" spans="1:16" ht="18.75" customHeight="1" x14ac:dyDescent="0.15">
      <c r="A413" s="134"/>
      <c r="B413" s="203"/>
      <c r="C413" s="204"/>
      <c r="D413" s="297"/>
      <c r="E413" s="491"/>
      <c r="F413" s="500"/>
      <c r="G413" s="328"/>
      <c r="H413" s="445"/>
      <c r="I413" s="798"/>
      <c r="J413" s="446">
        <f t="shared" si="29"/>
        <v>0</v>
      </c>
      <c r="K413" s="788"/>
      <c r="L413" s="447">
        <f t="shared" si="30"/>
        <v>0</v>
      </c>
      <c r="M413" s="789">
        <f t="shared" ref="M413:N423" si="32">I413-K413</f>
        <v>0</v>
      </c>
      <c r="N413" s="449">
        <f t="shared" si="32"/>
        <v>0</v>
      </c>
      <c r="O413" s="313"/>
      <c r="P413" s="155"/>
    </row>
    <row r="414" spans="1:16" ht="18.75" customHeight="1" x14ac:dyDescent="0.15">
      <c r="A414" s="134"/>
      <c r="B414" s="203"/>
      <c r="C414" s="204"/>
      <c r="D414" s="297"/>
      <c r="E414" s="491"/>
      <c r="F414" s="500"/>
      <c r="G414" s="328"/>
      <c r="H414" s="445"/>
      <c r="I414" s="798"/>
      <c r="J414" s="446">
        <f t="shared" si="29"/>
        <v>0</v>
      </c>
      <c r="K414" s="788"/>
      <c r="L414" s="447">
        <f t="shared" si="30"/>
        <v>0</v>
      </c>
      <c r="M414" s="789">
        <f t="shared" si="32"/>
        <v>0</v>
      </c>
      <c r="N414" s="449">
        <f t="shared" si="32"/>
        <v>0</v>
      </c>
      <c r="O414" s="313"/>
      <c r="P414" s="155"/>
    </row>
    <row r="415" spans="1:16" ht="18.75" customHeight="1" x14ac:dyDescent="0.15">
      <c r="A415" s="134"/>
      <c r="B415" s="203"/>
      <c r="C415" s="204"/>
      <c r="D415" s="297"/>
      <c r="E415" s="491"/>
      <c r="F415" s="500"/>
      <c r="G415" s="328"/>
      <c r="H415" s="445"/>
      <c r="I415" s="798"/>
      <c r="J415" s="446">
        <f t="shared" si="29"/>
        <v>0</v>
      </c>
      <c r="K415" s="788"/>
      <c r="L415" s="447">
        <f t="shared" si="30"/>
        <v>0</v>
      </c>
      <c r="M415" s="789">
        <f t="shared" si="32"/>
        <v>0</v>
      </c>
      <c r="N415" s="449">
        <f t="shared" si="32"/>
        <v>0</v>
      </c>
      <c r="O415" s="313"/>
      <c r="P415" s="155"/>
    </row>
    <row r="416" spans="1:16" ht="18.75" customHeight="1" x14ac:dyDescent="0.15">
      <c r="A416" s="134"/>
      <c r="B416" s="203"/>
      <c r="C416" s="204"/>
      <c r="D416" s="297"/>
      <c r="E416" s="491"/>
      <c r="F416" s="500"/>
      <c r="G416" s="328"/>
      <c r="H416" s="445"/>
      <c r="I416" s="798"/>
      <c r="J416" s="446">
        <f t="shared" si="29"/>
        <v>0</v>
      </c>
      <c r="K416" s="788"/>
      <c r="L416" s="447">
        <f t="shared" si="30"/>
        <v>0</v>
      </c>
      <c r="M416" s="789">
        <f t="shared" si="32"/>
        <v>0</v>
      </c>
      <c r="N416" s="449">
        <f t="shared" si="32"/>
        <v>0</v>
      </c>
      <c r="O416" s="313"/>
      <c r="P416" s="155"/>
    </row>
    <row r="417" spans="1:29" ht="18.75" customHeight="1" x14ac:dyDescent="0.15">
      <c r="A417" s="134"/>
      <c r="B417" s="203"/>
      <c r="C417" s="204"/>
      <c r="D417" s="297"/>
      <c r="E417" s="491"/>
      <c r="F417" s="500"/>
      <c r="G417" s="328"/>
      <c r="H417" s="445"/>
      <c r="I417" s="798"/>
      <c r="J417" s="446">
        <f t="shared" si="29"/>
        <v>0</v>
      </c>
      <c r="K417" s="788"/>
      <c r="L417" s="447">
        <f t="shared" si="30"/>
        <v>0</v>
      </c>
      <c r="M417" s="789">
        <f t="shared" si="32"/>
        <v>0</v>
      </c>
      <c r="N417" s="449">
        <f t="shared" si="32"/>
        <v>0</v>
      </c>
      <c r="O417" s="313"/>
      <c r="P417" s="155"/>
    </row>
    <row r="418" spans="1:29" ht="18.75" customHeight="1" x14ac:dyDescent="0.15">
      <c r="A418" s="134"/>
      <c r="B418" s="203"/>
      <c r="C418" s="204"/>
      <c r="D418" s="297"/>
      <c r="E418" s="491"/>
      <c r="F418" s="500"/>
      <c r="G418" s="328"/>
      <c r="H418" s="445"/>
      <c r="I418" s="798"/>
      <c r="J418" s="446">
        <f t="shared" si="29"/>
        <v>0</v>
      </c>
      <c r="K418" s="788"/>
      <c r="L418" s="447">
        <f t="shared" si="30"/>
        <v>0</v>
      </c>
      <c r="M418" s="789">
        <f t="shared" si="32"/>
        <v>0</v>
      </c>
      <c r="N418" s="449">
        <f t="shared" si="32"/>
        <v>0</v>
      </c>
      <c r="O418" s="313"/>
      <c r="P418" s="155"/>
    </row>
    <row r="419" spans="1:29" ht="18.75" customHeight="1" x14ac:dyDescent="0.15">
      <c r="A419" s="134"/>
      <c r="B419" s="203"/>
      <c r="C419" s="204"/>
      <c r="D419" s="297"/>
      <c r="E419" s="491"/>
      <c r="F419" s="500"/>
      <c r="G419" s="328"/>
      <c r="H419" s="445"/>
      <c r="I419" s="798"/>
      <c r="J419" s="446">
        <f t="shared" si="29"/>
        <v>0</v>
      </c>
      <c r="K419" s="788"/>
      <c r="L419" s="447">
        <f t="shared" si="30"/>
        <v>0</v>
      </c>
      <c r="M419" s="789">
        <f t="shared" si="32"/>
        <v>0</v>
      </c>
      <c r="N419" s="449">
        <f t="shared" si="32"/>
        <v>0</v>
      </c>
      <c r="O419" s="313"/>
      <c r="P419" s="155"/>
    </row>
    <row r="420" spans="1:29" ht="18.75" customHeight="1" x14ac:dyDescent="0.15">
      <c r="A420" s="134"/>
      <c r="B420" s="203"/>
      <c r="C420" s="204"/>
      <c r="D420" s="297"/>
      <c r="E420" s="491"/>
      <c r="F420" s="500"/>
      <c r="G420" s="328"/>
      <c r="H420" s="445"/>
      <c r="I420" s="798"/>
      <c r="J420" s="446">
        <f t="shared" si="29"/>
        <v>0</v>
      </c>
      <c r="K420" s="788"/>
      <c r="L420" s="447">
        <f t="shared" si="30"/>
        <v>0</v>
      </c>
      <c r="M420" s="789">
        <f t="shared" si="32"/>
        <v>0</v>
      </c>
      <c r="N420" s="449">
        <f t="shared" si="32"/>
        <v>0</v>
      </c>
      <c r="O420" s="313"/>
      <c r="P420" s="155"/>
    </row>
    <row r="421" spans="1:29" ht="18.75" customHeight="1" x14ac:dyDescent="0.15">
      <c r="A421" s="134"/>
      <c r="B421" s="203"/>
      <c r="C421" s="204"/>
      <c r="D421" s="297"/>
      <c r="E421" s="491"/>
      <c r="F421" s="500"/>
      <c r="G421" s="328"/>
      <c r="H421" s="445"/>
      <c r="I421" s="798"/>
      <c r="J421" s="446">
        <f t="shared" si="29"/>
        <v>0</v>
      </c>
      <c r="K421" s="788"/>
      <c r="L421" s="447">
        <f t="shared" si="30"/>
        <v>0</v>
      </c>
      <c r="M421" s="789">
        <f t="shared" si="32"/>
        <v>0</v>
      </c>
      <c r="N421" s="449">
        <f t="shared" si="32"/>
        <v>0</v>
      </c>
      <c r="O421" s="313"/>
      <c r="P421" s="155"/>
    </row>
    <row r="422" spans="1:29" ht="18.75" customHeight="1" x14ac:dyDescent="0.15">
      <c r="A422" s="134"/>
      <c r="B422" s="203"/>
      <c r="C422" s="204"/>
      <c r="D422" s="297"/>
      <c r="E422" s="491"/>
      <c r="F422" s="500"/>
      <c r="G422" s="328"/>
      <c r="H422" s="445"/>
      <c r="I422" s="798"/>
      <c r="J422" s="446">
        <f t="shared" si="29"/>
        <v>0</v>
      </c>
      <c r="K422" s="788"/>
      <c r="L422" s="447">
        <f t="shared" si="30"/>
        <v>0</v>
      </c>
      <c r="M422" s="789">
        <f t="shared" si="32"/>
        <v>0</v>
      </c>
      <c r="N422" s="449">
        <f t="shared" si="32"/>
        <v>0</v>
      </c>
      <c r="O422" s="313"/>
      <c r="P422" s="155"/>
    </row>
    <row r="423" spans="1:29" ht="18.75" customHeight="1" x14ac:dyDescent="0.15">
      <c r="A423" s="134"/>
      <c r="B423" s="203"/>
      <c r="C423" s="204"/>
      <c r="D423" s="297"/>
      <c r="E423" s="491"/>
      <c r="F423" s="500"/>
      <c r="G423" s="328"/>
      <c r="H423" s="445"/>
      <c r="I423" s="798"/>
      <c r="J423" s="446">
        <f t="shared" si="29"/>
        <v>0</v>
      </c>
      <c r="K423" s="788"/>
      <c r="L423" s="447">
        <f t="shared" si="30"/>
        <v>0</v>
      </c>
      <c r="M423" s="789">
        <f t="shared" si="32"/>
        <v>0</v>
      </c>
      <c r="N423" s="449">
        <f t="shared" si="32"/>
        <v>0</v>
      </c>
      <c r="O423" s="313"/>
      <c r="P423" s="155"/>
    </row>
    <row r="424" spans="1:29" s="120" customFormat="1" ht="18.75" customHeight="1" x14ac:dyDescent="0.15">
      <c r="A424" s="134"/>
      <c r="B424" s="203"/>
      <c r="C424" s="204"/>
      <c r="D424" s="297"/>
      <c r="E424" s="347" t="s">
        <v>419</v>
      </c>
      <c r="F424" s="170" t="s">
        <v>181</v>
      </c>
      <c r="G424" s="328"/>
      <c r="H424" s="445"/>
      <c r="I424" s="798"/>
      <c r="J424" s="450">
        <f>SUMIFS(J393:J423,D393:D423,"設備（部材）")</f>
        <v>0</v>
      </c>
      <c r="K424" s="788"/>
      <c r="L424" s="451">
        <f>SUMIFS(L393:L423,D393:D423,"設備（部材）")</f>
        <v>0</v>
      </c>
      <c r="M424" s="789"/>
      <c r="N424" s="453">
        <f>J424-L424</f>
        <v>0</v>
      </c>
      <c r="O424" s="313"/>
      <c r="Q424" s="119"/>
      <c r="R424" s="119"/>
      <c r="S424" s="119"/>
      <c r="T424" s="119"/>
      <c r="U424" s="119"/>
      <c r="V424" s="119"/>
      <c r="W424" s="119"/>
      <c r="X424" s="119"/>
      <c r="Y424" s="119"/>
      <c r="Z424" s="119"/>
      <c r="AA424" s="119"/>
      <c r="AB424" s="119"/>
      <c r="AC424" s="119"/>
    </row>
    <row r="425" spans="1:29" s="120" customFormat="1" ht="18.75" customHeight="1" x14ac:dyDescent="0.15">
      <c r="A425" s="134"/>
      <c r="B425" s="203"/>
      <c r="C425" s="204"/>
      <c r="D425" s="297"/>
      <c r="E425" s="347" t="s">
        <v>182</v>
      </c>
      <c r="F425" s="170" t="s">
        <v>181</v>
      </c>
      <c r="G425" s="328"/>
      <c r="H425" s="445"/>
      <c r="I425" s="798"/>
      <c r="J425" s="450">
        <f>SUMIFS(J393:J423,D393:D423,"工事")</f>
        <v>0</v>
      </c>
      <c r="K425" s="788"/>
      <c r="L425" s="451">
        <f>SUMIFS(L393:L423,D393:D423,"工事")</f>
        <v>0</v>
      </c>
      <c r="M425" s="789"/>
      <c r="N425" s="453">
        <f>J425-L425</f>
        <v>0</v>
      </c>
      <c r="O425" s="313"/>
      <c r="Q425" s="119"/>
      <c r="R425" s="119"/>
      <c r="S425" s="119"/>
      <c r="T425" s="119"/>
      <c r="U425" s="119"/>
      <c r="V425" s="119"/>
      <c r="W425" s="119"/>
      <c r="X425" s="119"/>
      <c r="Y425" s="119"/>
      <c r="Z425" s="119"/>
      <c r="AA425" s="119"/>
      <c r="AB425" s="119"/>
      <c r="AC425" s="119"/>
    </row>
    <row r="426" spans="1:29" s="120" customFormat="1" ht="18.75" customHeight="1" thickBot="1" x14ac:dyDescent="0.2">
      <c r="A426" s="134"/>
      <c r="B426" s="205"/>
      <c r="C426" s="206"/>
      <c r="D426" s="298"/>
      <c r="E426" s="348" t="s">
        <v>178</v>
      </c>
      <c r="F426" s="349" t="s">
        <v>179</v>
      </c>
      <c r="G426" s="339"/>
      <c r="H426" s="495"/>
      <c r="I426" s="808"/>
      <c r="J426" s="501">
        <f>J424+J425</f>
        <v>0</v>
      </c>
      <c r="K426" s="790"/>
      <c r="L426" s="502">
        <f>L424+L425</f>
        <v>0</v>
      </c>
      <c r="M426" s="791"/>
      <c r="N426" s="503">
        <f>J426-L426</f>
        <v>0</v>
      </c>
      <c r="O426" s="323"/>
      <c r="Q426" s="119"/>
      <c r="R426" s="119"/>
      <c r="S426" s="119"/>
      <c r="T426" s="119"/>
      <c r="U426" s="119"/>
      <c r="V426" s="119"/>
      <c r="W426" s="119"/>
      <c r="X426" s="119"/>
      <c r="Y426" s="119"/>
      <c r="Z426" s="119"/>
      <c r="AA426" s="119"/>
      <c r="AB426" s="119"/>
      <c r="AC426" s="119"/>
    </row>
    <row r="427" spans="1:29" ht="18.75" customHeight="1" x14ac:dyDescent="0.15">
      <c r="A427" s="134"/>
      <c r="B427" s="171"/>
      <c r="C427" s="172"/>
      <c r="D427" s="295"/>
      <c r="E427" s="491"/>
      <c r="F427" s="499" t="s">
        <v>180</v>
      </c>
      <c r="G427" s="328"/>
      <c r="H427" s="445"/>
      <c r="I427" s="798"/>
      <c r="J427" s="446"/>
      <c r="K427" s="788"/>
      <c r="L427" s="447"/>
      <c r="M427" s="789"/>
      <c r="N427" s="449"/>
      <c r="O427" s="313"/>
      <c r="P427" s="155"/>
    </row>
    <row r="428" spans="1:29" ht="18.75" customHeight="1" x14ac:dyDescent="0.15">
      <c r="A428" s="134"/>
      <c r="B428" s="203"/>
      <c r="C428" s="204"/>
      <c r="D428" s="297"/>
      <c r="E428" s="491"/>
      <c r="F428" s="500"/>
      <c r="G428" s="328"/>
      <c r="H428" s="445"/>
      <c r="I428" s="798"/>
      <c r="J428" s="446">
        <f t="shared" ref="J428:J458" si="33">ROUNDDOWN(H428*I428,0)</f>
        <v>0</v>
      </c>
      <c r="K428" s="788"/>
      <c r="L428" s="447">
        <f t="shared" ref="L428:L458" si="34">ROUNDDOWN(H428*K428,0)</f>
        <v>0</v>
      </c>
      <c r="M428" s="789">
        <f>I428-K428</f>
        <v>0</v>
      </c>
      <c r="N428" s="449">
        <f>J428-L428</f>
        <v>0</v>
      </c>
      <c r="O428" s="313"/>
      <c r="P428" s="155"/>
    </row>
    <row r="429" spans="1:29" ht="18.75" customHeight="1" x14ac:dyDescent="0.15">
      <c r="A429" s="134"/>
      <c r="B429" s="203"/>
      <c r="C429" s="204"/>
      <c r="D429" s="297"/>
      <c r="E429" s="491"/>
      <c r="F429" s="500"/>
      <c r="G429" s="328"/>
      <c r="H429" s="445"/>
      <c r="I429" s="798"/>
      <c r="J429" s="446">
        <f t="shared" si="33"/>
        <v>0</v>
      </c>
      <c r="K429" s="788"/>
      <c r="L429" s="447">
        <f t="shared" si="34"/>
        <v>0</v>
      </c>
      <c r="M429" s="789">
        <f t="shared" ref="M429:N447" si="35">I429-K429</f>
        <v>0</v>
      </c>
      <c r="N429" s="449">
        <f t="shared" si="35"/>
        <v>0</v>
      </c>
      <c r="O429" s="313"/>
      <c r="P429" s="155"/>
    </row>
    <row r="430" spans="1:29" ht="18.75" customHeight="1" x14ac:dyDescent="0.15">
      <c r="A430" s="134"/>
      <c r="B430" s="203"/>
      <c r="C430" s="204"/>
      <c r="D430" s="297"/>
      <c r="E430" s="491"/>
      <c r="F430" s="499"/>
      <c r="G430" s="328"/>
      <c r="H430" s="445"/>
      <c r="I430" s="798"/>
      <c r="J430" s="446">
        <f t="shared" si="33"/>
        <v>0</v>
      </c>
      <c r="K430" s="788"/>
      <c r="L430" s="447">
        <f t="shared" si="34"/>
        <v>0</v>
      </c>
      <c r="M430" s="789">
        <f t="shared" si="35"/>
        <v>0</v>
      </c>
      <c r="N430" s="449">
        <f t="shared" si="35"/>
        <v>0</v>
      </c>
      <c r="O430" s="313"/>
      <c r="P430" s="155"/>
    </row>
    <row r="431" spans="1:29" ht="18.75" customHeight="1" x14ac:dyDescent="0.15">
      <c r="A431" s="134"/>
      <c r="B431" s="203"/>
      <c r="C431" s="204"/>
      <c r="D431" s="297"/>
      <c r="E431" s="491"/>
      <c r="F431" s="499"/>
      <c r="G431" s="328"/>
      <c r="H431" s="445"/>
      <c r="I431" s="798"/>
      <c r="J431" s="446">
        <f t="shared" si="33"/>
        <v>0</v>
      </c>
      <c r="K431" s="788"/>
      <c r="L431" s="447">
        <f t="shared" si="34"/>
        <v>0</v>
      </c>
      <c r="M431" s="789">
        <f t="shared" si="35"/>
        <v>0</v>
      </c>
      <c r="N431" s="449">
        <f t="shared" si="35"/>
        <v>0</v>
      </c>
      <c r="O431" s="313"/>
      <c r="P431" s="155"/>
    </row>
    <row r="432" spans="1:29" ht="18.75" customHeight="1" x14ac:dyDescent="0.15">
      <c r="A432" s="134"/>
      <c r="B432" s="203"/>
      <c r="C432" s="204"/>
      <c r="D432" s="297"/>
      <c r="E432" s="491"/>
      <c r="F432" s="499"/>
      <c r="G432" s="328"/>
      <c r="H432" s="445"/>
      <c r="I432" s="798"/>
      <c r="J432" s="446">
        <f t="shared" si="33"/>
        <v>0</v>
      </c>
      <c r="K432" s="788"/>
      <c r="L432" s="447">
        <f t="shared" si="34"/>
        <v>0</v>
      </c>
      <c r="M432" s="789">
        <f t="shared" si="35"/>
        <v>0</v>
      </c>
      <c r="N432" s="449">
        <f t="shared" si="35"/>
        <v>0</v>
      </c>
      <c r="O432" s="313"/>
      <c r="P432" s="155"/>
    </row>
    <row r="433" spans="1:16" ht="18.75" customHeight="1" x14ac:dyDescent="0.15">
      <c r="A433" s="134"/>
      <c r="B433" s="203"/>
      <c r="C433" s="204"/>
      <c r="D433" s="297"/>
      <c r="E433" s="491"/>
      <c r="F433" s="499"/>
      <c r="G433" s="328"/>
      <c r="H433" s="445"/>
      <c r="I433" s="798"/>
      <c r="J433" s="446">
        <f t="shared" si="33"/>
        <v>0</v>
      </c>
      <c r="K433" s="788"/>
      <c r="L433" s="447">
        <f t="shared" si="34"/>
        <v>0</v>
      </c>
      <c r="M433" s="789">
        <f t="shared" si="35"/>
        <v>0</v>
      </c>
      <c r="N433" s="449">
        <f t="shared" si="35"/>
        <v>0</v>
      </c>
      <c r="O433" s="313"/>
      <c r="P433" s="155"/>
    </row>
    <row r="434" spans="1:16" ht="18.75" customHeight="1" x14ac:dyDescent="0.15">
      <c r="A434" s="134"/>
      <c r="B434" s="203"/>
      <c r="C434" s="204"/>
      <c r="D434" s="297"/>
      <c r="E434" s="491"/>
      <c r="F434" s="499"/>
      <c r="G434" s="328"/>
      <c r="H434" s="445"/>
      <c r="I434" s="798"/>
      <c r="J434" s="446">
        <f t="shared" si="33"/>
        <v>0</v>
      </c>
      <c r="K434" s="788"/>
      <c r="L434" s="447">
        <f t="shared" si="34"/>
        <v>0</v>
      </c>
      <c r="M434" s="789">
        <f t="shared" si="35"/>
        <v>0</v>
      </c>
      <c r="N434" s="449">
        <f t="shared" si="35"/>
        <v>0</v>
      </c>
      <c r="O434" s="313"/>
      <c r="P434" s="155"/>
    </row>
    <row r="435" spans="1:16" ht="18.75" customHeight="1" x14ac:dyDescent="0.15">
      <c r="A435" s="134"/>
      <c r="B435" s="203"/>
      <c r="C435" s="204"/>
      <c r="D435" s="297"/>
      <c r="E435" s="491"/>
      <c r="F435" s="499"/>
      <c r="G435" s="328"/>
      <c r="H435" s="445"/>
      <c r="I435" s="798"/>
      <c r="J435" s="446">
        <f t="shared" si="33"/>
        <v>0</v>
      </c>
      <c r="K435" s="788"/>
      <c r="L435" s="447">
        <f t="shared" si="34"/>
        <v>0</v>
      </c>
      <c r="M435" s="789">
        <f t="shared" si="35"/>
        <v>0</v>
      </c>
      <c r="N435" s="449">
        <f t="shared" si="35"/>
        <v>0</v>
      </c>
      <c r="O435" s="313"/>
      <c r="P435" s="155"/>
    </row>
    <row r="436" spans="1:16" ht="18.75" customHeight="1" x14ac:dyDescent="0.15">
      <c r="A436" s="134"/>
      <c r="B436" s="203"/>
      <c r="C436" s="204"/>
      <c r="D436" s="297"/>
      <c r="E436" s="491"/>
      <c r="F436" s="499"/>
      <c r="G436" s="328"/>
      <c r="H436" s="445"/>
      <c r="I436" s="798"/>
      <c r="J436" s="446">
        <f t="shared" si="33"/>
        <v>0</v>
      </c>
      <c r="K436" s="788"/>
      <c r="L436" s="447">
        <f t="shared" si="34"/>
        <v>0</v>
      </c>
      <c r="M436" s="789">
        <f t="shared" si="35"/>
        <v>0</v>
      </c>
      <c r="N436" s="449">
        <f t="shared" si="35"/>
        <v>0</v>
      </c>
      <c r="O436" s="313"/>
      <c r="P436" s="155"/>
    </row>
    <row r="437" spans="1:16" ht="18.75" customHeight="1" x14ac:dyDescent="0.15">
      <c r="A437" s="134"/>
      <c r="B437" s="203"/>
      <c r="C437" s="204"/>
      <c r="D437" s="297"/>
      <c r="E437" s="491"/>
      <c r="F437" s="499"/>
      <c r="G437" s="328"/>
      <c r="H437" s="445"/>
      <c r="I437" s="798"/>
      <c r="J437" s="446">
        <f t="shared" si="33"/>
        <v>0</v>
      </c>
      <c r="K437" s="788"/>
      <c r="L437" s="447">
        <f t="shared" si="34"/>
        <v>0</v>
      </c>
      <c r="M437" s="789">
        <f t="shared" si="35"/>
        <v>0</v>
      </c>
      <c r="N437" s="449">
        <f t="shared" si="35"/>
        <v>0</v>
      </c>
      <c r="O437" s="313"/>
      <c r="P437" s="155"/>
    </row>
    <row r="438" spans="1:16" ht="18.75" customHeight="1" x14ac:dyDescent="0.15">
      <c r="A438" s="134"/>
      <c r="B438" s="203"/>
      <c r="C438" s="204"/>
      <c r="D438" s="297"/>
      <c r="E438" s="491"/>
      <c r="F438" s="499"/>
      <c r="G438" s="328"/>
      <c r="H438" s="445"/>
      <c r="I438" s="798"/>
      <c r="J438" s="446">
        <f t="shared" si="33"/>
        <v>0</v>
      </c>
      <c r="K438" s="788"/>
      <c r="L438" s="447">
        <f t="shared" si="34"/>
        <v>0</v>
      </c>
      <c r="M438" s="789">
        <f t="shared" si="35"/>
        <v>0</v>
      </c>
      <c r="N438" s="449">
        <f t="shared" si="35"/>
        <v>0</v>
      </c>
      <c r="O438" s="313"/>
      <c r="P438" s="155"/>
    </row>
    <row r="439" spans="1:16" ht="18.75" customHeight="1" x14ac:dyDescent="0.15">
      <c r="A439" s="134"/>
      <c r="B439" s="203"/>
      <c r="C439" s="204"/>
      <c r="D439" s="297"/>
      <c r="E439" s="491"/>
      <c r="F439" s="499"/>
      <c r="G439" s="328"/>
      <c r="H439" s="445"/>
      <c r="I439" s="798"/>
      <c r="J439" s="446">
        <f t="shared" si="33"/>
        <v>0</v>
      </c>
      <c r="K439" s="788"/>
      <c r="L439" s="447">
        <f t="shared" si="34"/>
        <v>0</v>
      </c>
      <c r="M439" s="789">
        <f t="shared" si="35"/>
        <v>0</v>
      </c>
      <c r="N439" s="449">
        <f t="shared" si="35"/>
        <v>0</v>
      </c>
      <c r="O439" s="313"/>
      <c r="P439" s="155"/>
    </row>
    <row r="440" spans="1:16" ht="18.75" customHeight="1" x14ac:dyDescent="0.15">
      <c r="A440" s="134"/>
      <c r="B440" s="203"/>
      <c r="C440" s="204"/>
      <c r="D440" s="297"/>
      <c r="E440" s="491"/>
      <c r="F440" s="499"/>
      <c r="G440" s="328"/>
      <c r="H440" s="445"/>
      <c r="I440" s="798"/>
      <c r="J440" s="446">
        <f t="shared" si="33"/>
        <v>0</v>
      </c>
      <c r="K440" s="788"/>
      <c r="L440" s="447">
        <f t="shared" si="34"/>
        <v>0</v>
      </c>
      <c r="M440" s="789">
        <f t="shared" si="35"/>
        <v>0</v>
      </c>
      <c r="N440" s="449">
        <f t="shared" si="35"/>
        <v>0</v>
      </c>
      <c r="O440" s="313"/>
      <c r="P440" s="155"/>
    </row>
    <row r="441" spans="1:16" ht="18.75" customHeight="1" x14ac:dyDescent="0.15">
      <c r="A441" s="134"/>
      <c r="B441" s="203"/>
      <c r="C441" s="204"/>
      <c r="D441" s="297"/>
      <c r="E441" s="491"/>
      <c r="F441" s="499"/>
      <c r="G441" s="328"/>
      <c r="H441" s="445"/>
      <c r="I441" s="798"/>
      <c r="J441" s="446">
        <f t="shared" si="33"/>
        <v>0</v>
      </c>
      <c r="K441" s="788"/>
      <c r="L441" s="447">
        <f t="shared" si="34"/>
        <v>0</v>
      </c>
      <c r="M441" s="789">
        <f t="shared" si="35"/>
        <v>0</v>
      </c>
      <c r="N441" s="449">
        <f t="shared" si="35"/>
        <v>0</v>
      </c>
      <c r="O441" s="313"/>
      <c r="P441" s="155"/>
    </row>
    <row r="442" spans="1:16" ht="18.75" customHeight="1" x14ac:dyDescent="0.15">
      <c r="A442" s="134"/>
      <c r="B442" s="203"/>
      <c r="C442" s="204"/>
      <c r="D442" s="297"/>
      <c r="E442" s="491"/>
      <c r="F442" s="499"/>
      <c r="G442" s="328"/>
      <c r="H442" s="445"/>
      <c r="I442" s="798"/>
      <c r="J442" s="446">
        <f t="shared" si="33"/>
        <v>0</v>
      </c>
      <c r="K442" s="788"/>
      <c r="L442" s="447">
        <f t="shared" si="34"/>
        <v>0</v>
      </c>
      <c r="M442" s="789">
        <f t="shared" si="35"/>
        <v>0</v>
      </c>
      <c r="N442" s="449">
        <f t="shared" si="35"/>
        <v>0</v>
      </c>
      <c r="O442" s="313"/>
      <c r="P442" s="155"/>
    </row>
    <row r="443" spans="1:16" ht="18.75" customHeight="1" x14ac:dyDescent="0.15">
      <c r="A443" s="134"/>
      <c r="B443" s="203"/>
      <c r="C443" s="204"/>
      <c r="D443" s="297"/>
      <c r="E443" s="491"/>
      <c r="F443" s="499"/>
      <c r="G443" s="328"/>
      <c r="H443" s="445"/>
      <c r="I443" s="798"/>
      <c r="J443" s="446">
        <f t="shared" si="33"/>
        <v>0</v>
      </c>
      <c r="K443" s="788"/>
      <c r="L443" s="447">
        <f t="shared" si="34"/>
        <v>0</v>
      </c>
      <c r="M443" s="789">
        <f t="shared" si="35"/>
        <v>0</v>
      </c>
      <c r="N443" s="449">
        <f t="shared" si="35"/>
        <v>0</v>
      </c>
      <c r="O443" s="313"/>
      <c r="P443" s="155"/>
    </row>
    <row r="444" spans="1:16" ht="18.75" customHeight="1" x14ac:dyDescent="0.15">
      <c r="A444" s="134"/>
      <c r="B444" s="203"/>
      <c r="C444" s="204"/>
      <c r="D444" s="297"/>
      <c r="E444" s="491"/>
      <c r="F444" s="499"/>
      <c r="G444" s="328"/>
      <c r="H444" s="445"/>
      <c r="I444" s="798"/>
      <c r="J444" s="446">
        <f t="shared" si="33"/>
        <v>0</v>
      </c>
      <c r="K444" s="788"/>
      <c r="L444" s="447">
        <f t="shared" si="34"/>
        <v>0</v>
      </c>
      <c r="M444" s="789">
        <f t="shared" si="35"/>
        <v>0</v>
      </c>
      <c r="N444" s="449">
        <f t="shared" si="35"/>
        <v>0</v>
      </c>
      <c r="O444" s="313"/>
      <c r="P444" s="155"/>
    </row>
    <row r="445" spans="1:16" ht="18.75" customHeight="1" x14ac:dyDescent="0.15">
      <c r="A445" s="134"/>
      <c r="B445" s="203"/>
      <c r="C445" s="204"/>
      <c r="D445" s="297"/>
      <c r="E445" s="491"/>
      <c r="F445" s="499"/>
      <c r="G445" s="328"/>
      <c r="H445" s="445"/>
      <c r="I445" s="798"/>
      <c r="J445" s="446">
        <f t="shared" si="33"/>
        <v>0</v>
      </c>
      <c r="K445" s="788"/>
      <c r="L445" s="447">
        <f t="shared" si="34"/>
        <v>0</v>
      </c>
      <c r="M445" s="789">
        <f t="shared" si="35"/>
        <v>0</v>
      </c>
      <c r="N445" s="449">
        <f t="shared" si="35"/>
        <v>0</v>
      </c>
      <c r="O445" s="313"/>
      <c r="P445" s="155"/>
    </row>
    <row r="446" spans="1:16" ht="18.75" customHeight="1" x14ac:dyDescent="0.15">
      <c r="A446" s="134"/>
      <c r="B446" s="203"/>
      <c r="C446" s="204"/>
      <c r="D446" s="297"/>
      <c r="E446" s="491"/>
      <c r="F446" s="499"/>
      <c r="G446" s="328"/>
      <c r="H446" s="445"/>
      <c r="I446" s="798"/>
      <c r="J446" s="446">
        <f t="shared" si="33"/>
        <v>0</v>
      </c>
      <c r="K446" s="788"/>
      <c r="L446" s="447">
        <f t="shared" si="34"/>
        <v>0</v>
      </c>
      <c r="M446" s="789">
        <f t="shared" si="35"/>
        <v>0</v>
      </c>
      <c r="N446" s="449">
        <f t="shared" si="35"/>
        <v>0</v>
      </c>
      <c r="O446" s="313"/>
      <c r="P446" s="155"/>
    </row>
    <row r="447" spans="1:16" ht="18.75" customHeight="1" x14ac:dyDescent="0.15">
      <c r="A447" s="134"/>
      <c r="B447" s="203"/>
      <c r="C447" s="204"/>
      <c r="D447" s="297"/>
      <c r="E447" s="491"/>
      <c r="F447" s="499"/>
      <c r="G447" s="328"/>
      <c r="H447" s="445"/>
      <c r="I447" s="798"/>
      <c r="J447" s="446">
        <f t="shared" si="33"/>
        <v>0</v>
      </c>
      <c r="K447" s="788"/>
      <c r="L447" s="447">
        <f t="shared" si="34"/>
        <v>0</v>
      </c>
      <c r="M447" s="789">
        <f t="shared" si="35"/>
        <v>0</v>
      </c>
      <c r="N447" s="449">
        <f t="shared" si="35"/>
        <v>0</v>
      </c>
      <c r="O447" s="313"/>
      <c r="P447" s="155"/>
    </row>
    <row r="448" spans="1:16" ht="18.75" customHeight="1" x14ac:dyDescent="0.15">
      <c r="A448" s="134"/>
      <c r="B448" s="203"/>
      <c r="C448" s="204"/>
      <c r="D448" s="297"/>
      <c r="E448" s="491"/>
      <c r="F448" s="500"/>
      <c r="G448" s="328"/>
      <c r="H448" s="445"/>
      <c r="I448" s="798"/>
      <c r="J448" s="446">
        <f t="shared" si="33"/>
        <v>0</v>
      </c>
      <c r="K448" s="788"/>
      <c r="L448" s="447">
        <f t="shared" si="34"/>
        <v>0</v>
      </c>
      <c r="M448" s="789">
        <f t="shared" ref="M448:N458" si="36">I448-K448</f>
        <v>0</v>
      </c>
      <c r="N448" s="449">
        <f t="shared" si="36"/>
        <v>0</v>
      </c>
      <c r="O448" s="313"/>
      <c r="P448" s="155"/>
    </row>
    <row r="449" spans="1:29" ht="18.75" customHeight="1" x14ac:dyDescent="0.15">
      <c r="A449" s="134"/>
      <c r="B449" s="203"/>
      <c r="C449" s="204"/>
      <c r="D449" s="297"/>
      <c r="E449" s="491"/>
      <c r="F449" s="500"/>
      <c r="G449" s="328"/>
      <c r="H449" s="445"/>
      <c r="I449" s="798"/>
      <c r="J449" s="446">
        <f t="shared" si="33"/>
        <v>0</v>
      </c>
      <c r="K449" s="788"/>
      <c r="L449" s="447">
        <f t="shared" si="34"/>
        <v>0</v>
      </c>
      <c r="M449" s="789">
        <f t="shared" si="36"/>
        <v>0</v>
      </c>
      <c r="N449" s="449">
        <f t="shared" si="36"/>
        <v>0</v>
      </c>
      <c r="O449" s="313"/>
      <c r="P449" s="155"/>
    </row>
    <row r="450" spans="1:29" ht="18.75" customHeight="1" x14ac:dyDescent="0.15">
      <c r="A450" s="134"/>
      <c r="B450" s="203"/>
      <c r="C450" s="204"/>
      <c r="D450" s="297"/>
      <c r="E450" s="491"/>
      <c r="F450" s="500"/>
      <c r="G450" s="328"/>
      <c r="H450" s="445"/>
      <c r="I450" s="798"/>
      <c r="J450" s="446">
        <f t="shared" si="33"/>
        <v>0</v>
      </c>
      <c r="K450" s="788"/>
      <c r="L450" s="447">
        <f t="shared" si="34"/>
        <v>0</v>
      </c>
      <c r="M450" s="789">
        <f t="shared" si="36"/>
        <v>0</v>
      </c>
      <c r="N450" s="449">
        <f t="shared" si="36"/>
        <v>0</v>
      </c>
      <c r="O450" s="313"/>
      <c r="P450" s="155"/>
    </row>
    <row r="451" spans="1:29" ht="18.75" customHeight="1" x14ac:dyDescent="0.15">
      <c r="A451" s="134"/>
      <c r="B451" s="203"/>
      <c r="C451" s="204"/>
      <c r="D451" s="297"/>
      <c r="E451" s="491"/>
      <c r="F451" s="500"/>
      <c r="G451" s="328"/>
      <c r="H451" s="445"/>
      <c r="I451" s="798"/>
      <c r="J451" s="446">
        <f t="shared" si="33"/>
        <v>0</v>
      </c>
      <c r="K451" s="788"/>
      <c r="L451" s="447">
        <f t="shared" si="34"/>
        <v>0</v>
      </c>
      <c r="M451" s="789">
        <f t="shared" si="36"/>
        <v>0</v>
      </c>
      <c r="N451" s="449">
        <f t="shared" si="36"/>
        <v>0</v>
      </c>
      <c r="O451" s="313"/>
      <c r="P451" s="155"/>
    </row>
    <row r="452" spans="1:29" ht="18.75" customHeight="1" x14ac:dyDescent="0.15">
      <c r="A452" s="134"/>
      <c r="B452" s="203"/>
      <c r="C452" s="204"/>
      <c r="D452" s="297"/>
      <c r="E452" s="491"/>
      <c r="F452" s="500"/>
      <c r="G452" s="328"/>
      <c r="H452" s="445"/>
      <c r="I452" s="798"/>
      <c r="J452" s="446">
        <f t="shared" si="33"/>
        <v>0</v>
      </c>
      <c r="K452" s="788"/>
      <c r="L452" s="447">
        <f t="shared" si="34"/>
        <v>0</v>
      </c>
      <c r="M452" s="789">
        <f t="shared" si="36"/>
        <v>0</v>
      </c>
      <c r="N452" s="449">
        <f t="shared" si="36"/>
        <v>0</v>
      </c>
      <c r="O452" s="313"/>
      <c r="P452" s="155"/>
    </row>
    <row r="453" spans="1:29" ht="18.75" customHeight="1" x14ac:dyDescent="0.15">
      <c r="A453" s="134"/>
      <c r="B453" s="203"/>
      <c r="C453" s="204"/>
      <c r="D453" s="297"/>
      <c r="E453" s="491"/>
      <c r="F453" s="500"/>
      <c r="G453" s="328"/>
      <c r="H453" s="445"/>
      <c r="I453" s="798"/>
      <c r="J453" s="446">
        <f t="shared" si="33"/>
        <v>0</v>
      </c>
      <c r="K453" s="788"/>
      <c r="L453" s="447">
        <f t="shared" si="34"/>
        <v>0</v>
      </c>
      <c r="M453" s="789">
        <f t="shared" si="36"/>
        <v>0</v>
      </c>
      <c r="N453" s="449">
        <f t="shared" si="36"/>
        <v>0</v>
      </c>
      <c r="O453" s="313"/>
      <c r="P453" s="155"/>
    </row>
    <row r="454" spans="1:29" ht="18.75" customHeight="1" x14ac:dyDescent="0.15">
      <c r="A454" s="134"/>
      <c r="B454" s="203"/>
      <c r="C454" s="204"/>
      <c r="D454" s="297"/>
      <c r="E454" s="491"/>
      <c r="F454" s="500"/>
      <c r="G454" s="328"/>
      <c r="H454" s="445"/>
      <c r="I454" s="798"/>
      <c r="J454" s="446">
        <f t="shared" si="33"/>
        <v>0</v>
      </c>
      <c r="K454" s="788"/>
      <c r="L454" s="447">
        <f t="shared" si="34"/>
        <v>0</v>
      </c>
      <c r="M454" s="789">
        <f t="shared" si="36"/>
        <v>0</v>
      </c>
      <c r="N454" s="449">
        <f t="shared" si="36"/>
        <v>0</v>
      </c>
      <c r="O454" s="313"/>
      <c r="P454" s="155"/>
    </row>
    <row r="455" spans="1:29" ht="18.75" customHeight="1" x14ac:dyDescent="0.15">
      <c r="A455" s="134"/>
      <c r="B455" s="203"/>
      <c r="C455" s="204"/>
      <c r="D455" s="297"/>
      <c r="E455" s="491"/>
      <c r="F455" s="500"/>
      <c r="G455" s="328"/>
      <c r="H455" s="445"/>
      <c r="I455" s="798"/>
      <c r="J455" s="446">
        <f t="shared" si="33"/>
        <v>0</v>
      </c>
      <c r="K455" s="788"/>
      <c r="L455" s="447">
        <f t="shared" si="34"/>
        <v>0</v>
      </c>
      <c r="M455" s="789">
        <f t="shared" si="36"/>
        <v>0</v>
      </c>
      <c r="N455" s="449">
        <f t="shared" si="36"/>
        <v>0</v>
      </c>
      <c r="O455" s="313"/>
      <c r="P455" s="155"/>
    </row>
    <row r="456" spans="1:29" ht="18.75" customHeight="1" x14ac:dyDescent="0.15">
      <c r="A456" s="134"/>
      <c r="B456" s="203"/>
      <c r="C456" s="204"/>
      <c r="D456" s="297"/>
      <c r="E456" s="491"/>
      <c r="F456" s="500"/>
      <c r="G456" s="328"/>
      <c r="H456" s="445"/>
      <c r="I456" s="798"/>
      <c r="J456" s="446">
        <f t="shared" si="33"/>
        <v>0</v>
      </c>
      <c r="K456" s="788"/>
      <c r="L456" s="447">
        <f t="shared" si="34"/>
        <v>0</v>
      </c>
      <c r="M456" s="789">
        <f t="shared" si="36"/>
        <v>0</v>
      </c>
      <c r="N456" s="449">
        <f t="shared" si="36"/>
        <v>0</v>
      </c>
      <c r="O456" s="313"/>
      <c r="P456" s="155"/>
    </row>
    <row r="457" spans="1:29" ht="18.75" customHeight="1" x14ac:dyDescent="0.15">
      <c r="A457" s="134"/>
      <c r="B457" s="203"/>
      <c r="C457" s="204"/>
      <c r="D457" s="297"/>
      <c r="E457" s="491"/>
      <c r="F457" s="500"/>
      <c r="G457" s="328"/>
      <c r="H457" s="445"/>
      <c r="I457" s="798"/>
      <c r="J457" s="446">
        <f t="shared" si="33"/>
        <v>0</v>
      </c>
      <c r="K457" s="788"/>
      <c r="L457" s="447">
        <f t="shared" si="34"/>
        <v>0</v>
      </c>
      <c r="M457" s="789">
        <f t="shared" si="36"/>
        <v>0</v>
      </c>
      <c r="N457" s="449">
        <f t="shared" si="36"/>
        <v>0</v>
      </c>
      <c r="O457" s="313"/>
      <c r="P457" s="155"/>
    </row>
    <row r="458" spans="1:29" ht="18.75" customHeight="1" x14ac:dyDescent="0.15">
      <c r="A458" s="134"/>
      <c r="B458" s="203"/>
      <c r="C458" s="204"/>
      <c r="D458" s="297"/>
      <c r="E458" s="491"/>
      <c r="F458" s="500"/>
      <c r="G458" s="328"/>
      <c r="H458" s="445"/>
      <c r="I458" s="798"/>
      <c r="J458" s="446">
        <f t="shared" si="33"/>
        <v>0</v>
      </c>
      <c r="K458" s="788"/>
      <c r="L458" s="447">
        <f t="shared" si="34"/>
        <v>0</v>
      </c>
      <c r="M458" s="789">
        <f t="shared" si="36"/>
        <v>0</v>
      </c>
      <c r="N458" s="449">
        <f t="shared" si="36"/>
        <v>0</v>
      </c>
      <c r="O458" s="313"/>
      <c r="P458" s="155"/>
    </row>
    <row r="459" spans="1:29" s="120" customFormat="1" ht="18.75" customHeight="1" x14ac:dyDescent="0.15">
      <c r="A459" s="134"/>
      <c r="B459" s="203"/>
      <c r="C459" s="204"/>
      <c r="D459" s="297"/>
      <c r="E459" s="347" t="s">
        <v>419</v>
      </c>
      <c r="F459" s="170" t="s">
        <v>181</v>
      </c>
      <c r="G459" s="328"/>
      <c r="H459" s="445"/>
      <c r="I459" s="798"/>
      <c r="J459" s="450">
        <f>SUMIFS(J428:J458,D428:D458,"設備（部材）")</f>
        <v>0</v>
      </c>
      <c r="K459" s="788"/>
      <c r="L459" s="451">
        <f>SUMIFS(L428:L458,D428:D458,"設備（部材）")</f>
        <v>0</v>
      </c>
      <c r="M459" s="789"/>
      <c r="N459" s="453">
        <f>J459-L459</f>
        <v>0</v>
      </c>
      <c r="O459" s="313"/>
      <c r="Q459" s="119"/>
      <c r="R459" s="119"/>
      <c r="S459" s="119"/>
      <c r="T459" s="119"/>
      <c r="U459" s="119"/>
      <c r="V459" s="119"/>
      <c r="W459" s="119"/>
      <c r="X459" s="119"/>
      <c r="Y459" s="119"/>
      <c r="Z459" s="119"/>
      <c r="AA459" s="119"/>
      <c r="AB459" s="119"/>
      <c r="AC459" s="119"/>
    </row>
    <row r="460" spans="1:29" s="120" customFormat="1" ht="18.75" customHeight="1" x14ac:dyDescent="0.15">
      <c r="A460" s="134"/>
      <c r="B460" s="203"/>
      <c r="C460" s="204"/>
      <c r="D460" s="297"/>
      <c r="E460" s="347" t="s">
        <v>182</v>
      </c>
      <c r="F460" s="170" t="s">
        <v>181</v>
      </c>
      <c r="G460" s="328"/>
      <c r="H460" s="445"/>
      <c r="I460" s="798"/>
      <c r="J460" s="450">
        <f>SUMIFS(J428:J458,D428:D458,"工事")</f>
        <v>0</v>
      </c>
      <c r="K460" s="788"/>
      <c r="L460" s="451">
        <f>SUMIFS(L428:L458,D428:D458,"工事")</f>
        <v>0</v>
      </c>
      <c r="M460" s="789"/>
      <c r="N460" s="453">
        <f>J460-L460</f>
        <v>0</v>
      </c>
      <c r="O460" s="313"/>
      <c r="Q460" s="119"/>
      <c r="R460" s="119"/>
      <c r="S460" s="119"/>
      <c r="T460" s="119"/>
      <c r="U460" s="119"/>
      <c r="V460" s="119"/>
      <c r="W460" s="119"/>
      <c r="X460" s="119"/>
      <c r="Y460" s="119"/>
      <c r="Z460" s="119"/>
      <c r="AA460" s="119"/>
      <c r="AB460" s="119"/>
      <c r="AC460" s="119"/>
    </row>
    <row r="461" spans="1:29" s="120" customFormat="1" ht="18.75" customHeight="1" thickBot="1" x14ac:dyDescent="0.2">
      <c r="A461" s="134"/>
      <c r="B461" s="205"/>
      <c r="C461" s="206"/>
      <c r="D461" s="298"/>
      <c r="E461" s="348" t="s">
        <v>178</v>
      </c>
      <c r="F461" s="349" t="s">
        <v>179</v>
      </c>
      <c r="G461" s="339"/>
      <c r="H461" s="495"/>
      <c r="I461" s="808"/>
      <c r="J461" s="501">
        <f>J459+J460</f>
        <v>0</v>
      </c>
      <c r="K461" s="790"/>
      <c r="L461" s="502">
        <f>L459+L460</f>
        <v>0</v>
      </c>
      <c r="M461" s="791"/>
      <c r="N461" s="503">
        <f>J461-L461</f>
        <v>0</v>
      </c>
      <c r="O461" s="323"/>
      <c r="Q461" s="119"/>
      <c r="R461" s="119"/>
      <c r="S461" s="119"/>
      <c r="T461" s="119"/>
      <c r="U461" s="119"/>
      <c r="V461" s="119"/>
      <c r="W461" s="119"/>
      <c r="X461" s="119"/>
      <c r="Y461" s="119"/>
      <c r="Z461" s="119"/>
      <c r="AA461" s="119"/>
      <c r="AB461" s="119"/>
      <c r="AC461" s="119"/>
    </row>
    <row r="462" spans="1:29" ht="18.75" customHeight="1" x14ac:dyDescent="0.15">
      <c r="A462" s="134"/>
      <c r="B462" s="171"/>
      <c r="C462" s="172"/>
      <c r="D462" s="295"/>
      <c r="E462" s="491"/>
      <c r="F462" s="499" t="s">
        <v>180</v>
      </c>
      <c r="G462" s="328"/>
      <c r="H462" s="445"/>
      <c r="I462" s="798"/>
      <c r="J462" s="446"/>
      <c r="K462" s="788"/>
      <c r="L462" s="447"/>
      <c r="M462" s="789"/>
      <c r="N462" s="449"/>
      <c r="O462" s="313"/>
      <c r="P462" s="155"/>
    </row>
    <row r="463" spans="1:29" ht="18.75" customHeight="1" x14ac:dyDescent="0.15">
      <c r="A463" s="134"/>
      <c r="B463" s="203"/>
      <c r="C463" s="204"/>
      <c r="D463" s="297"/>
      <c r="E463" s="491"/>
      <c r="F463" s="500"/>
      <c r="G463" s="328"/>
      <c r="H463" s="445"/>
      <c r="I463" s="798"/>
      <c r="J463" s="446">
        <f t="shared" ref="J463:J493" si="37">ROUNDDOWN(H463*I463,0)</f>
        <v>0</v>
      </c>
      <c r="K463" s="788"/>
      <c r="L463" s="447">
        <f t="shared" ref="L463:L493" si="38">ROUNDDOWN(H463*K463,0)</f>
        <v>0</v>
      </c>
      <c r="M463" s="789">
        <f>I463-K463</f>
        <v>0</v>
      </c>
      <c r="N463" s="449">
        <f>J463-L463</f>
        <v>0</v>
      </c>
      <c r="O463" s="313"/>
      <c r="P463" s="155"/>
    </row>
    <row r="464" spans="1:29" ht="18.75" customHeight="1" x14ac:dyDescent="0.15">
      <c r="A464" s="134"/>
      <c r="B464" s="203"/>
      <c r="C464" s="204"/>
      <c r="D464" s="297"/>
      <c r="E464" s="491"/>
      <c r="F464" s="500"/>
      <c r="G464" s="328"/>
      <c r="H464" s="445"/>
      <c r="I464" s="798"/>
      <c r="J464" s="446">
        <f t="shared" si="37"/>
        <v>0</v>
      </c>
      <c r="K464" s="788"/>
      <c r="L464" s="447">
        <f t="shared" si="38"/>
        <v>0</v>
      </c>
      <c r="M464" s="789">
        <f t="shared" ref="M464:N493" si="39">I464-K464</f>
        <v>0</v>
      </c>
      <c r="N464" s="449">
        <f t="shared" si="39"/>
        <v>0</v>
      </c>
      <c r="O464" s="313"/>
      <c r="P464" s="155"/>
    </row>
    <row r="465" spans="1:16" ht="18.75" customHeight="1" x14ac:dyDescent="0.15">
      <c r="A465" s="134"/>
      <c r="B465" s="203"/>
      <c r="C465" s="204"/>
      <c r="D465" s="297"/>
      <c r="E465" s="491"/>
      <c r="F465" s="499"/>
      <c r="G465" s="328"/>
      <c r="H465" s="445"/>
      <c r="I465" s="798"/>
      <c r="J465" s="446">
        <f t="shared" si="37"/>
        <v>0</v>
      </c>
      <c r="K465" s="788"/>
      <c r="L465" s="447">
        <f t="shared" si="38"/>
        <v>0</v>
      </c>
      <c r="M465" s="789">
        <f t="shared" si="39"/>
        <v>0</v>
      </c>
      <c r="N465" s="449">
        <f t="shared" si="39"/>
        <v>0</v>
      </c>
      <c r="O465" s="313"/>
      <c r="P465" s="155"/>
    </row>
    <row r="466" spans="1:16" ht="18.75" customHeight="1" x14ac:dyDescent="0.15">
      <c r="A466" s="134"/>
      <c r="B466" s="203"/>
      <c r="C466" s="204"/>
      <c r="D466" s="297"/>
      <c r="E466" s="491"/>
      <c r="F466" s="499"/>
      <c r="G466" s="328"/>
      <c r="H466" s="445"/>
      <c r="I466" s="798"/>
      <c r="J466" s="446">
        <f t="shared" si="37"/>
        <v>0</v>
      </c>
      <c r="K466" s="788"/>
      <c r="L466" s="447">
        <f t="shared" si="38"/>
        <v>0</v>
      </c>
      <c r="M466" s="789">
        <f t="shared" si="39"/>
        <v>0</v>
      </c>
      <c r="N466" s="449">
        <f t="shared" si="39"/>
        <v>0</v>
      </c>
      <c r="O466" s="313"/>
      <c r="P466" s="155"/>
    </row>
    <row r="467" spans="1:16" ht="18.75" customHeight="1" x14ac:dyDescent="0.15">
      <c r="A467" s="134"/>
      <c r="B467" s="203"/>
      <c r="C467" s="204"/>
      <c r="D467" s="297"/>
      <c r="E467" s="491"/>
      <c r="F467" s="499"/>
      <c r="G467" s="328"/>
      <c r="H467" s="445"/>
      <c r="I467" s="798"/>
      <c r="J467" s="446">
        <f t="shared" si="37"/>
        <v>0</v>
      </c>
      <c r="K467" s="788"/>
      <c r="L467" s="447">
        <f t="shared" si="38"/>
        <v>0</v>
      </c>
      <c r="M467" s="789">
        <f t="shared" si="39"/>
        <v>0</v>
      </c>
      <c r="N467" s="449">
        <f t="shared" si="39"/>
        <v>0</v>
      </c>
      <c r="O467" s="313"/>
      <c r="P467" s="155"/>
    </row>
    <row r="468" spans="1:16" ht="18.75" customHeight="1" x14ac:dyDescent="0.15">
      <c r="A468" s="134"/>
      <c r="B468" s="203"/>
      <c r="C468" s="204"/>
      <c r="D468" s="297"/>
      <c r="E468" s="491"/>
      <c r="F468" s="499"/>
      <c r="G468" s="328"/>
      <c r="H468" s="445"/>
      <c r="I468" s="798"/>
      <c r="J468" s="446">
        <f t="shared" si="37"/>
        <v>0</v>
      </c>
      <c r="K468" s="788"/>
      <c r="L468" s="447">
        <f t="shared" si="38"/>
        <v>0</v>
      </c>
      <c r="M468" s="789">
        <f t="shared" si="39"/>
        <v>0</v>
      </c>
      <c r="N468" s="449">
        <f t="shared" si="39"/>
        <v>0</v>
      </c>
      <c r="O468" s="313"/>
      <c r="P468" s="155"/>
    </row>
    <row r="469" spans="1:16" ht="18.75" customHeight="1" x14ac:dyDescent="0.15">
      <c r="A469" s="134"/>
      <c r="B469" s="203"/>
      <c r="C469" s="204"/>
      <c r="D469" s="297"/>
      <c r="E469" s="491"/>
      <c r="F469" s="499"/>
      <c r="G469" s="328"/>
      <c r="H469" s="445"/>
      <c r="I469" s="798"/>
      <c r="J469" s="446">
        <f t="shared" si="37"/>
        <v>0</v>
      </c>
      <c r="K469" s="788"/>
      <c r="L469" s="447">
        <f t="shared" si="38"/>
        <v>0</v>
      </c>
      <c r="M469" s="789">
        <f t="shared" si="39"/>
        <v>0</v>
      </c>
      <c r="N469" s="449">
        <f t="shared" si="39"/>
        <v>0</v>
      </c>
      <c r="O469" s="313"/>
      <c r="P469" s="155"/>
    </row>
    <row r="470" spans="1:16" ht="18.75" customHeight="1" x14ac:dyDescent="0.15">
      <c r="A470" s="134"/>
      <c r="B470" s="203"/>
      <c r="C470" s="204"/>
      <c r="D470" s="297"/>
      <c r="E470" s="491"/>
      <c r="F470" s="499"/>
      <c r="G470" s="328"/>
      <c r="H470" s="445"/>
      <c r="I470" s="798"/>
      <c r="J470" s="446">
        <f t="shared" si="37"/>
        <v>0</v>
      </c>
      <c r="K470" s="788"/>
      <c r="L470" s="447">
        <f t="shared" si="38"/>
        <v>0</v>
      </c>
      <c r="M470" s="789">
        <f t="shared" si="39"/>
        <v>0</v>
      </c>
      <c r="N470" s="449">
        <f t="shared" si="39"/>
        <v>0</v>
      </c>
      <c r="O470" s="313"/>
      <c r="P470" s="155"/>
    </row>
    <row r="471" spans="1:16" ht="18.75" customHeight="1" x14ac:dyDescent="0.15">
      <c r="A471" s="134"/>
      <c r="B471" s="203"/>
      <c r="C471" s="204"/>
      <c r="D471" s="297"/>
      <c r="E471" s="491"/>
      <c r="F471" s="499"/>
      <c r="G471" s="328"/>
      <c r="H471" s="445"/>
      <c r="I471" s="798"/>
      <c r="J471" s="446">
        <f t="shared" si="37"/>
        <v>0</v>
      </c>
      <c r="K471" s="788"/>
      <c r="L471" s="447">
        <f t="shared" si="38"/>
        <v>0</v>
      </c>
      <c r="M471" s="789">
        <f t="shared" si="39"/>
        <v>0</v>
      </c>
      <c r="N471" s="449">
        <f t="shared" si="39"/>
        <v>0</v>
      </c>
      <c r="O471" s="313"/>
      <c r="P471" s="155"/>
    </row>
    <row r="472" spans="1:16" ht="18.75" customHeight="1" x14ac:dyDescent="0.15">
      <c r="A472" s="134"/>
      <c r="B472" s="203"/>
      <c r="C472" s="204"/>
      <c r="D472" s="297"/>
      <c r="E472" s="491"/>
      <c r="F472" s="499"/>
      <c r="G472" s="328"/>
      <c r="H472" s="445"/>
      <c r="I472" s="798"/>
      <c r="J472" s="446">
        <f t="shared" si="37"/>
        <v>0</v>
      </c>
      <c r="K472" s="788"/>
      <c r="L472" s="447">
        <f t="shared" si="38"/>
        <v>0</v>
      </c>
      <c r="M472" s="789">
        <f t="shared" si="39"/>
        <v>0</v>
      </c>
      <c r="N472" s="449">
        <f t="shared" si="39"/>
        <v>0</v>
      </c>
      <c r="O472" s="313"/>
      <c r="P472" s="155"/>
    </row>
    <row r="473" spans="1:16" ht="18.75" customHeight="1" x14ac:dyDescent="0.15">
      <c r="A473" s="134"/>
      <c r="B473" s="203"/>
      <c r="C473" s="204"/>
      <c r="D473" s="297"/>
      <c r="E473" s="491"/>
      <c r="F473" s="499"/>
      <c r="G473" s="328"/>
      <c r="H473" s="445"/>
      <c r="I473" s="798"/>
      <c r="J473" s="446">
        <f t="shared" si="37"/>
        <v>0</v>
      </c>
      <c r="K473" s="788"/>
      <c r="L473" s="447">
        <f t="shared" si="38"/>
        <v>0</v>
      </c>
      <c r="M473" s="789">
        <f t="shared" si="39"/>
        <v>0</v>
      </c>
      <c r="N473" s="449">
        <f t="shared" si="39"/>
        <v>0</v>
      </c>
      <c r="O473" s="313"/>
      <c r="P473" s="155"/>
    </row>
    <row r="474" spans="1:16" ht="18.75" customHeight="1" x14ac:dyDescent="0.15">
      <c r="A474" s="134"/>
      <c r="B474" s="203"/>
      <c r="C474" s="204"/>
      <c r="D474" s="297"/>
      <c r="E474" s="491"/>
      <c r="F474" s="499"/>
      <c r="G474" s="328"/>
      <c r="H474" s="445"/>
      <c r="I474" s="798"/>
      <c r="J474" s="446">
        <f t="shared" si="37"/>
        <v>0</v>
      </c>
      <c r="K474" s="788"/>
      <c r="L474" s="447">
        <f t="shared" si="38"/>
        <v>0</v>
      </c>
      <c r="M474" s="789">
        <f t="shared" si="39"/>
        <v>0</v>
      </c>
      <c r="N474" s="449">
        <f t="shared" si="39"/>
        <v>0</v>
      </c>
      <c r="O474" s="313"/>
      <c r="P474" s="155"/>
    </row>
    <row r="475" spans="1:16" ht="18.75" customHeight="1" x14ac:dyDescent="0.15">
      <c r="A475" s="134"/>
      <c r="B475" s="203"/>
      <c r="C475" s="204"/>
      <c r="D475" s="297"/>
      <c r="E475" s="491"/>
      <c r="F475" s="499"/>
      <c r="G475" s="328"/>
      <c r="H475" s="445"/>
      <c r="I475" s="798"/>
      <c r="J475" s="446">
        <f t="shared" si="37"/>
        <v>0</v>
      </c>
      <c r="K475" s="788"/>
      <c r="L475" s="447">
        <f t="shared" si="38"/>
        <v>0</v>
      </c>
      <c r="M475" s="789">
        <f t="shared" si="39"/>
        <v>0</v>
      </c>
      <c r="N475" s="449">
        <f t="shared" si="39"/>
        <v>0</v>
      </c>
      <c r="O475" s="313"/>
      <c r="P475" s="155"/>
    </row>
    <row r="476" spans="1:16" ht="18.75" customHeight="1" x14ac:dyDescent="0.15">
      <c r="A476" s="134"/>
      <c r="B476" s="203"/>
      <c r="C476" s="204"/>
      <c r="D476" s="297"/>
      <c r="E476" s="491"/>
      <c r="F476" s="499"/>
      <c r="G476" s="328"/>
      <c r="H476" s="445"/>
      <c r="I476" s="798"/>
      <c r="J476" s="446">
        <f t="shared" si="37"/>
        <v>0</v>
      </c>
      <c r="K476" s="788"/>
      <c r="L476" s="447">
        <f t="shared" si="38"/>
        <v>0</v>
      </c>
      <c r="M476" s="789">
        <f t="shared" si="39"/>
        <v>0</v>
      </c>
      <c r="N476" s="449">
        <f t="shared" si="39"/>
        <v>0</v>
      </c>
      <c r="O476" s="313"/>
      <c r="P476" s="155"/>
    </row>
    <row r="477" spans="1:16" ht="18.75" customHeight="1" x14ac:dyDescent="0.15">
      <c r="A477" s="134"/>
      <c r="B477" s="203"/>
      <c r="C477" s="204"/>
      <c r="D477" s="297"/>
      <c r="E477" s="491"/>
      <c r="F477" s="499"/>
      <c r="G477" s="328"/>
      <c r="H477" s="445"/>
      <c r="I477" s="798"/>
      <c r="J477" s="446">
        <f t="shared" si="37"/>
        <v>0</v>
      </c>
      <c r="K477" s="788"/>
      <c r="L477" s="447">
        <f t="shared" si="38"/>
        <v>0</v>
      </c>
      <c r="M477" s="789">
        <f t="shared" si="39"/>
        <v>0</v>
      </c>
      <c r="N477" s="449">
        <f t="shared" si="39"/>
        <v>0</v>
      </c>
      <c r="O477" s="313"/>
      <c r="P477" s="155"/>
    </row>
    <row r="478" spans="1:16" ht="18.75" customHeight="1" x14ac:dyDescent="0.15">
      <c r="A478" s="134"/>
      <c r="B478" s="203"/>
      <c r="C478" s="204"/>
      <c r="D478" s="297"/>
      <c r="E478" s="491"/>
      <c r="F478" s="499"/>
      <c r="G478" s="328"/>
      <c r="H478" s="445"/>
      <c r="I478" s="798"/>
      <c r="J478" s="446">
        <f t="shared" si="37"/>
        <v>0</v>
      </c>
      <c r="K478" s="788"/>
      <c r="L478" s="447">
        <f t="shared" si="38"/>
        <v>0</v>
      </c>
      <c r="M478" s="789">
        <f t="shared" si="39"/>
        <v>0</v>
      </c>
      <c r="N478" s="449">
        <f t="shared" si="39"/>
        <v>0</v>
      </c>
      <c r="O478" s="313"/>
      <c r="P478" s="155"/>
    </row>
    <row r="479" spans="1:16" ht="18.75" customHeight="1" x14ac:dyDescent="0.15">
      <c r="A479" s="134"/>
      <c r="B479" s="203"/>
      <c r="C479" s="204"/>
      <c r="D479" s="297"/>
      <c r="E479" s="491"/>
      <c r="F479" s="499"/>
      <c r="G479" s="328"/>
      <c r="H479" s="445"/>
      <c r="I479" s="798"/>
      <c r="J479" s="446">
        <f t="shared" si="37"/>
        <v>0</v>
      </c>
      <c r="K479" s="788"/>
      <c r="L479" s="447">
        <f t="shared" si="38"/>
        <v>0</v>
      </c>
      <c r="M479" s="789">
        <f t="shared" si="39"/>
        <v>0</v>
      </c>
      <c r="N479" s="449">
        <f t="shared" si="39"/>
        <v>0</v>
      </c>
      <c r="O479" s="313"/>
      <c r="P479" s="155"/>
    </row>
    <row r="480" spans="1:16" ht="18.75" customHeight="1" x14ac:dyDescent="0.15">
      <c r="A480" s="134"/>
      <c r="B480" s="203"/>
      <c r="C480" s="204"/>
      <c r="D480" s="297"/>
      <c r="E480" s="491"/>
      <c r="F480" s="499"/>
      <c r="G480" s="328"/>
      <c r="H480" s="445"/>
      <c r="I480" s="798"/>
      <c r="J480" s="446">
        <f t="shared" si="37"/>
        <v>0</v>
      </c>
      <c r="K480" s="788"/>
      <c r="L480" s="447">
        <f t="shared" si="38"/>
        <v>0</v>
      </c>
      <c r="M480" s="789">
        <f t="shared" si="39"/>
        <v>0</v>
      </c>
      <c r="N480" s="449">
        <f t="shared" si="39"/>
        <v>0</v>
      </c>
      <c r="O480" s="313"/>
      <c r="P480" s="155"/>
    </row>
    <row r="481" spans="1:29" ht="18.75" customHeight="1" x14ac:dyDescent="0.15">
      <c r="A481" s="134"/>
      <c r="B481" s="203"/>
      <c r="C481" s="204"/>
      <c r="D481" s="297"/>
      <c r="E481" s="491"/>
      <c r="F481" s="499"/>
      <c r="G481" s="328"/>
      <c r="H481" s="445"/>
      <c r="I481" s="798"/>
      <c r="J481" s="446">
        <f t="shared" si="37"/>
        <v>0</v>
      </c>
      <c r="K481" s="788"/>
      <c r="L481" s="447">
        <f t="shared" si="38"/>
        <v>0</v>
      </c>
      <c r="M481" s="789">
        <f t="shared" si="39"/>
        <v>0</v>
      </c>
      <c r="N481" s="449">
        <f t="shared" si="39"/>
        <v>0</v>
      </c>
      <c r="O481" s="313"/>
      <c r="P481" s="155"/>
    </row>
    <row r="482" spans="1:29" ht="18.75" customHeight="1" x14ac:dyDescent="0.15">
      <c r="A482" s="134"/>
      <c r="B482" s="203"/>
      <c r="C482" s="204"/>
      <c r="D482" s="297"/>
      <c r="E482" s="491"/>
      <c r="F482" s="499"/>
      <c r="G482" s="328"/>
      <c r="H482" s="445"/>
      <c r="I482" s="798"/>
      <c r="J482" s="446">
        <f t="shared" si="37"/>
        <v>0</v>
      </c>
      <c r="K482" s="788"/>
      <c r="L482" s="447">
        <f t="shared" si="38"/>
        <v>0</v>
      </c>
      <c r="M482" s="789">
        <f t="shared" si="39"/>
        <v>0</v>
      </c>
      <c r="N482" s="449">
        <f t="shared" si="39"/>
        <v>0</v>
      </c>
      <c r="O482" s="313"/>
      <c r="P482" s="155"/>
    </row>
    <row r="483" spans="1:29" ht="18.75" customHeight="1" x14ac:dyDescent="0.15">
      <c r="A483" s="134"/>
      <c r="B483" s="203"/>
      <c r="C483" s="204"/>
      <c r="D483" s="297"/>
      <c r="E483" s="491"/>
      <c r="F483" s="500"/>
      <c r="G483" s="328"/>
      <c r="H483" s="445"/>
      <c r="I483" s="798"/>
      <c r="J483" s="446">
        <f t="shared" si="37"/>
        <v>0</v>
      </c>
      <c r="K483" s="788"/>
      <c r="L483" s="447">
        <f t="shared" si="38"/>
        <v>0</v>
      </c>
      <c r="M483" s="789">
        <f t="shared" si="39"/>
        <v>0</v>
      </c>
      <c r="N483" s="449">
        <f t="shared" si="39"/>
        <v>0</v>
      </c>
      <c r="O483" s="313"/>
      <c r="P483" s="155"/>
    </row>
    <row r="484" spans="1:29" ht="18.75" customHeight="1" x14ac:dyDescent="0.15">
      <c r="A484" s="134"/>
      <c r="B484" s="203"/>
      <c r="C484" s="204"/>
      <c r="D484" s="297"/>
      <c r="E484" s="491"/>
      <c r="F484" s="500"/>
      <c r="G484" s="328"/>
      <c r="H484" s="445"/>
      <c r="I484" s="798"/>
      <c r="J484" s="446">
        <f t="shared" si="37"/>
        <v>0</v>
      </c>
      <c r="K484" s="788"/>
      <c r="L484" s="447">
        <f t="shared" si="38"/>
        <v>0</v>
      </c>
      <c r="M484" s="789">
        <f t="shared" si="39"/>
        <v>0</v>
      </c>
      <c r="N484" s="449">
        <f t="shared" si="39"/>
        <v>0</v>
      </c>
      <c r="O484" s="313"/>
      <c r="P484" s="155"/>
    </row>
    <row r="485" spans="1:29" ht="18.75" customHeight="1" x14ac:dyDescent="0.15">
      <c r="A485" s="134"/>
      <c r="B485" s="203"/>
      <c r="C485" s="204"/>
      <c r="D485" s="297"/>
      <c r="E485" s="491"/>
      <c r="F485" s="500"/>
      <c r="G485" s="328"/>
      <c r="H485" s="445"/>
      <c r="I485" s="798"/>
      <c r="J485" s="446">
        <f t="shared" si="37"/>
        <v>0</v>
      </c>
      <c r="K485" s="788"/>
      <c r="L485" s="447">
        <f t="shared" si="38"/>
        <v>0</v>
      </c>
      <c r="M485" s="789">
        <f t="shared" si="39"/>
        <v>0</v>
      </c>
      <c r="N485" s="449">
        <f t="shared" si="39"/>
        <v>0</v>
      </c>
      <c r="O485" s="313"/>
      <c r="P485" s="155"/>
    </row>
    <row r="486" spans="1:29" ht="18.75" customHeight="1" x14ac:dyDescent="0.15">
      <c r="A486" s="134"/>
      <c r="B486" s="203"/>
      <c r="C486" s="204"/>
      <c r="D486" s="297"/>
      <c r="E486" s="491"/>
      <c r="F486" s="500"/>
      <c r="G486" s="328"/>
      <c r="H486" s="445"/>
      <c r="I486" s="798"/>
      <c r="J486" s="446">
        <f t="shared" si="37"/>
        <v>0</v>
      </c>
      <c r="K486" s="788"/>
      <c r="L486" s="447">
        <f t="shared" si="38"/>
        <v>0</v>
      </c>
      <c r="M486" s="789">
        <f t="shared" si="39"/>
        <v>0</v>
      </c>
      <c r="N486" s="449">
        <f t="shared" si="39"/>
        <v>0</v>
      </c>
      <c r="O486" s="313"/>
      <c r="P486" s="155"/>
    </row>
    <row r="487" spans="1:29" ht="18.75" customHeight="1" x14ac:dyDescent="0.15">
      <c r="A487" s="134"/>
      <c r="B487" s="203"/>
      <c r="C487" s="204"/>
      <c r="D487" s="297"/>
      <c r="E487" s="491"/>
      <c r="F487" s="500"/>
      <c r="G487" s="328"/>
      <c r="H487" s="445"/>
      <c r="I487" s="798"/>
      <c r="J487" s="446">
        <f t="shared" si="37"/>
        <v>0</v>
      </c>
      <c r="K487" s="788"/>
      <c r="L487" s="447">
        <f t="shared" si="38"/>
        <v>0</v>
      </c>
      <c r="M487" s="789">
        <f t="shared" si="39"/>
        <v>0</v>
      </c>
      <c r="N487" s="449">
        <f t="shared" si="39"/>
        <v>0</v>
      </c>
      <c r="O487" s="313"/>
      <c r="P487" s="155"/>
    </row>
    <row r="488" spans="1:29" ht="18.75" customHeight="1" x14ac:dyDescent="0.15">
      <c r="A488" s="134"/>
      <c r="B488" s="203"/>
      <c r="C488" s="204"/>
      <c r="D488" s="297"/>
      <c r="E488" s="491"/>
      <c r="F488" s="500"/>
      <c r="G488" s="328"/>
      <c r="H488" s="445"/>
      <c r="I488" s="798"/>
      <c r="J488" s="446">
        <f t="shared" si="37"/>
        <v>0</v>
      </c>
      <c r="K488" s="788"/>
      <c r="L488" s="447">
        <f t="shared" si="38"/>
        <v>0</v>
      </c>
      <c r="M488" s="789">
        <f t="shared" si="39"/>
        <v>0</v>
      </c>
      <c r="N488" s="449">
        <f t="shared" si="39"/>
        <v>0</v>
      </c>
      <c r="O488" s="313"/>
      <c r="P488" s="155"/>
    </row>
    <row r="489" spans="1:29" ht="18.75" customHeight="1" x14ac:dyDescent="0.15">
      <c r="A489" s="134"/>
      <c r="B489" s="203"/>
      <c r="C489" s="204"/>
      <c r="D489" s="297"/>
      <c r="E489" s="491"/>
      <c r="F489" s="500"/>
      <c r="G489" s="328"/>
      <c r="H489" s="445"/>
      <c r="I489" s="798"/>
      <c r="J489" s="446">
        <f t="shared" si="37"/>
        <v>0</v>
      </c>
      <c r="K489" s="788"/>
      <c r="L489" s="447">
        <f t="shared" si="38"/>
        <v>0</v>
      </c>
      <c r="M489" s="789">
        <f t="shared" si="39"/>
        <v>0</v>
      </c>
      <c r="N489" s="449">
        <f t="shared" si="39"/>
        <v>0</v>
      </c>
      <c r="O489" s="313"/>
      <c r="P489" s="155"/>
    </row>
    <row r="490" spans="1:29" ht="18.75" customHeight="1" x14ac:dyDescent="0.15">
      <c r="A490" s="134"/>
      <c r="B490" s="203"/>
      <c r="C490" s="204"/>
      <c r="D490" s="297"/>
      <c r="E490" s="491"/>
      <c r="F490" s="500"/>
      <c r="G490" s="328"/>
      <c r="H490" s="445"/>
      <c r="I490" s="798"/>
      <c r="J490" s="446">
        <f t="shared" si="37"/>
        <v>0</v>
      </c>
      <c r="K490" s="788"/>
      <c r="L490" s="447">
        <f t="shared" si="38"/>
        <v>0</v>
      </c>
      <c r="M490" s="789">
        <f t="shared" si="39"/>
        <v>0</v>
      </c>
      <c r="N490" s="449">
        <f t="shared" si="39"/>
        <v>0</v>
      </c>
      <c r="O490" s="313"/>
      <c r="P490" s="155"/>
    </row>
    <row r="491" spans="1:29" ht="18.75" customHeight="1" x14ac:dyDescent="0.15">
      <c r="A491" s="134"/>
      <c r="B491" s="203"/>
      <c r="C491" s="204"/>
      <c r="D491" s="297"/>
      <c r="E491" s="491"/>
      <c r="F491" s="500"/>
      <c r="G491" s="328"/>
      <c r="H491" s="445"/>
      <c r="I491" s="798"/>
      <c r="J491" s="446">
        <f t="shared" si="37"/>
        <v>0</v>
      </c>
      <c r="K491" s="788"/>
      <c r="L491" s="447">
        <f t="shared" si="38"/>
        <v>0</v>
      </c>
      <c r="M491" s="789">
        <f t="shared" si="39"/>
        <v>0</v>
      </c>
      <c r="N491" s="449">
        <f t="shared" si="39"/>
        <v>0</v>
      </c>
      <c r="O491" s="313"/>
      <c r="P491" s="155"/>
    </row>
    <row r="492" spans="1:29" ht="18.75" customHeight="1" x14ac:dyDescent="0.15">
      <c r="A492" s="134"/>
      <c r="B492" s="203"/>
      <c r="C492" s="204"/>
      <c r="D492" s="297"/>
      <c r="E492" s="491"/>
      <c r="F492" s="500"/>
      <c r="G492" s="328"/>
      <c r="H492" s="445"/>
      <c r="I492" s="798"/>
      <c r="J492" s="446">
        <f t="shared" si="37"/>
        <v>0</v>
      </c>
      <c r="K492" s="788"/>
      <c r="L492" s="447">
        <f t="shared" si="38"/>
        <v>0</v>
      </c>
      <c r="M492" s="789">
        <f t="shared" si="39"/>
        <v>0</v>
      </c>
      <c r="N492" s="449">
        <f t="shared" si="39"/>
        <v>0</v>
      </c>
      <c r="O492" s="313"/>
      <c r="P492" s="155"/>
    </row>
    <row r="493" spans="1:29" ht="18.75" customHeight="1" x14ac:dyDescent="0.15">
      <c r="A493" s="134"/>
      <c r="B493" s="203"/>
      <c r="C493" s="204"/>
      <c r="D493" s="297"/>
      <c r="E493" s="491"/>
      <c r="F493" s="500"/>
      <c r="G493" s="328"/>
      <c r="H493" s="445"/>
      <c r="I493" s="798"/>
      <c r="J493" s="446">
        <f t="shared" si="37"/>
        <v>0</v>
      </c>
      <c r="K493" s="788"/>
      <c r="L493" s="447">
        <f t="shared" si="38"/>
        <v>0</v>
      </c>
      <c r="M493" s="789">
        <f t="shared" si="39"/>
        <v>0</v>
      </c>
      <c r="N493" s="449">
        <f t="shared" si="39"/>
        <v>0</v>
      </c>
      <c r="O493" s="313"/>
      <c r="P493" s="155"/>
    </row>
    <row r="494" spans="1:29" s="120" customFormat="1" ht="18.75" customHeight="1" x14ac:dyDescent="0.15">
      <c r="A494" s="134"/>
      <c r="B494" s="203"/>
      <c r="C494" s="204"/>
      <c r="D494" s="297"/>
      <c r="E494" s="347" t="s">
        <v>419</v>
      </c>
      <c r="F494" s="170" t="s">
        <v>181</v>
      </c>
      <c r="G494" s="328"/>
      <c r="H494" s="445"/>
      <c r="I494" s="798"/>
      <c r="J494" s="450">
        <f>SUMIFS(J463:J493,D463:D493,"設備（部材）")</f>
        <v>0</v>
      </c>
      <c r="K494" s="788"/>
      <c r="L494" s="451">
        <f>SUMIFS(L463:L493,D463:D493,"設備（部材）")</f>
        <v>0</v>
      </c>
      <c r="M494" s="789"/>
      <c r="N494" s="453">
        <f>J494-L494</f>
        <v>0</v>
      </c>
      <c r="O494" s="313"/>
      <c r="Q494" s="119"/>
      <c r="R494" s="119"/>
      <c r="S494" s="119"/>
      <c r="T494" s="119"/>
      <c r="U494" s="119"/>
      <c r="V494" s="119"/>
      <c r="W494" s="119"/>
      <c r="X494" s="119"/>
      <c r="Y494" s="119"/>
      <c r="Z494" s="119"/>
      <c r="AA494" s="119"/>
      <c r="AB494" s="119"/>
      <c r="AC494" s="119"/>
    </row>
    <row r="495" spans="1:29" s="120" customFormat="1" ht="18.75" customHeight="1" x14ac:dyDescent="0.15">
      <c r="A495" s="134"/>
      <c r="B495" s="203"/>
      <c r="C495" s="204"/>
      <c r="D495" s="297"/>
      <c r="E495" s="347" t="s">
        <v>182</v>
      </c>
      <c r="F495" s="170" t="s">
        <v>181</v>
      </c>
      <c r="G495" s="328"/>
      <c r="H495" s="445"/>
      <c r="I495" s="798"/>
      <c r="J495" s="450">
        <f>SUMIFS(J463:J493,D463:D493,"工事")</f>
        <v>0</v>
      </c>
      <c r="K495" s="788"/>
      <c r="L495" s="451">
        <f>SUMIFS(L463:L493,D463:D493,"工事")</f>
        <v>0</v>
      </c>
      <c r="M495" s="789"/>
      <c r="N495" s="453">
        <f>J495-L495</f>
        <v>0</v>
      </c>
      <c r="O495" s="313"/>
      <c r="Q495" s="119"/>
      <c r="R495" s="119"/>
      <c r="S495" s="119"/>
      <c r="T495" s="119"/>
      <c r="U495" s="119"/>
      <c r="V495" s="119"/>
      <c r="W495" s="119"/>
      <c r="X495" s="119"/>
      <c r="Y495" s="119"/>
      <c r="Z495" s="119"/>
      <c r="AA495" s="119"/>
      <c r="AB495" s="119"/>
      <c r="AC495" s="119"/>
    </row>
    <row r="496" spans="1:29" s="120" customFormat="1" ht="18.75" customHeight="1" thickBot="1" x14ac:dyDescent="0.2">
      <c r="A496" s="134"/>
      <c r="B496" s="205"/>
      <c r="C496" s="206"/>
      <c r="D496" s="298"/>
      <c r="E496" s="348" t="s">
        <v>178</v>
      </c>
      <c r="F496" s="349" t="s">
        <v>179</v>
      </c>
      <c r="G496" s="339"/>
      <c r="H496" s="495"/>
      <c r="I496" s="808"/>
      <c r="J496" s="501">
        <f>J494+J495</f>
        <v>0</v>
      </c>
      <c r="K496" s="790"/>
      <c r="L496" s="502">
        <f>L494+L495</f>
        <v>0</v>
      </c>
      <c r="M496" s="791"/>
      <c r="N496" s="503">
        <f>J496-L496</f>
        <v>0</v>
      </c>
      <c r="O496" s="323"/>
      <c r="Q496" s="119"/>
      <c r="R496" s="119"/>
      <c r="S496" s="119"/>
      <c r="T496" s="119"/>
      <c r="U496" s="119"/>
      <c r="V496" s="119"/>
      <c r="W496" s="119"/>
      <c r="X496" s="119"/>
      <c r="Y496" s="119"/>
      <c r="Z496" s="119"/>
      <c r="AA496" s="119"/>
      <c r="AB496" s="119"/>
      <c r="AC496" s="119"/>
    </row>
    <row r="497" spans="1:16" ht="18.75" customHeight="1" x14ac:dyDescent="0.15">
      <c r="A497" s="134"/>
      <c r="B497" s="171"/>
      <c r="C497" s="172"/>
      <c r="D497" s="295"/>
      <c r="E497" s="491"/>
      <c r="F497" s="499" t="s">
        <v>180</v>
      </c>
      <c r="G497" s="328"/>
      <c r="H497" s="445"/>
      <c r="I497" s="798"/>
      <c r="J497" s="446"/>
      <c r="K497" s="788"/>
      <c r="L497" s="447"/>
      <c r="M497" s="789"/>
      <c r="N497" s="449"/>
      <c r="O497" s="313"/>
      <c r="P497" s="155"/>
    </row>
    <row r="498" spans="1:16" ht="18.75" customHeight="1" x14ac:dyDescent="0.15">
      <c r="A498" s="134"/>
      <c r="B498" s="203"/>
      <c r="C498" s="204"/>
      <c r="D498" s="297"/>
      <c r="E498" s="491"/>
      <c r="F498" s="500"/>
      <c r="G498" s="328"/>
      <c r="H498" s="445"/>
      <c r="I498" s="798"/>
      <c r="J498" s="446">
        <f t="shared" ref="J498:J528" si="40">ROUNDDOWN(H498*I498,0)</f>
        <v>0</v>
      </c>
      <c r="K498" s="788"/>
      <c r="L498" s="447">
        <f t="shared" ref="L498:L528" si="41">ROUNDDOWN(H498*K498,0)</f>
        <v>0</v>
      </c>
      <c r="M498" s="789">
        <f>I498-K498</f>
        <v>0</v>
      </c>
      <c r="N498" s="449">
        <f>J498-L498</f>
        <v>0</v>
      </c>
      <c r="O498" s="313"/>
      <c r="P498" s="155"/>
    </row>
    <row r="499" spans="1:16" ht="18.75" customHeight="1" x14ac:dyDescent="0.15">
      <c r="A499" s="134"/>
      <c r="B499" s="203"/>
      <c r="C499" s="204"/>
      <c r="D499" s="297"/>
      <c r="E499" s="491"/>
      <c r="F499" s="500"/>
      <c r="G499" s="328"/>
      <c r="H499" s="445"/>
      <c r="I499" s="798"/>
      <c r="J499" s="446">
        <f t="shared" si="40"/>
        <v>0</v>
      </c>
      <c r="K499" s="788"/>
      <c r="L499" s="447">
        <f t="shared" si="41"/>
        <v>0</v>
      </c>
      <c r="M499" s="789">
        <f t="shared" ref="M499:N528" si="42">I499-K499</f>
        <v>0</v>
      </c>
      <c r="N499" s="449">
        <f t="shared" si="42"/>
        <v>0</v>
      </c>
      <c r="O499" s="313"/>
      <c r="P499" s="155"/>
    </row>
    <row r="500" spans="1:16" ht="18.75" customHeight="1" x14ac:dyDescent="0.15">
      <c r="A500" s="134"/>
      <c r="B500" s="203"/>
      <c r="C500" s="204"/>
      <c r="D500" s="297"/>
      <c r="E500" s="491"/>
      <c r="F500" s="499"/>
      <c r="G500" s="328"/>
      <c r="H500" s="445"/>
      <c r="I500" s="798"/>
      <c r="J500" s="446">
        <f t="shared" si="40"/>
        <v>0</v>
      </c>
      <c r="K500" s="788"/>
      <c r="L500" s="447">
        <f t="shared" si="41"/>
        <v>0</v>
      </c>
      <c r="M500" s="789">
        <f t="shared" si="42"/>
        <v>0</v>
      </c>
      <c r="N500" s="449">
        <f t="shared" si="42"/>
        <v>0</v>
      </c>
      <c r="O500" s="313"/>
      <c r="P500" s="155"/>
    </row>
    <row r="501" spans="1:16" ht="18.75" customHeight="1" x14ac:dyDescent="0.15">
      <c r="A501" s="134"/>
      <c r="B501" s="203"/>
      <c r="C501" s="204"/>
      <c r="D501" s="297"/>
      <c r="E501" s="491"/>
      <c r="F501" s="499"/>
      <c r="G501" s="328"/>
      <c r="H501" s="445"/>
      <c r="I501" s="798"/>
      <c r="J501" s="446">
        <f t="shared" si="40"/>
        <v>0</v>
      </c>
      <c r="K501" s="788"/>
      <c r="L501" s="447">
        <f t="shared" si="41"/>
        <v>0</v>
      </c>
      <c r="M501" s="789">
        <f t="shared" si="42"/>
        <v>0</v>
      </c>
      <c r="N501" s="449">
        <f t="shared" si="42"/>
        <v>0</v>
      </c>
      <c r="O501" s="313"/>
      <c r="P501" s="155"/>
    </row>
    <row r="502" spans="1:16" ht="18.75" customHeight="1" x14ac:dyDescent="0.15">
      <c r="A502" s="134"/>
      <c r="B502" s="203"/>
      <c r="C502" s="204"/>
      <c r="D502" s="297"/>
      <c r="E502" s="491"/>
      <c r="F502" s="499"/>
      <c r="G502" s="328"/>
      <c r="H502" s="445"/>
      <c r="I502" s="798"/>
      <c r="J502" s="446">
        <f t="shared" si="40"/>
        <v>0</v>
      </c>
      <c r="K502" s="788"/>
      <c r="L502" s="447">
        <f t="shared" si="41"/>
        <v>0</v>
      </c>
      <c r="M502" s="789">
        <f t="shared" si="42"/>
        <v>0</v>
      </c>
      <c r="N502" s="449">
        <f t="shared" si="42"/>
        <v>0</v>
      </c>
      <c r="O502" s="313"/>
      <c r="P502" s="155"/>
    </row>
    <row r="503" spans="1:16" ht="18.75" customHeight="1" x14ac:dyDescent="0.15">
      <c r="A503" s="134"/>
      <c r="B503" s="203"/>
      <c r="C503" s="204"/>
      <c r="D503" s="297"/>
      <c r="E503" s="491"/>
      <c r="F503" s="499"/>
      <c r="G503" s="328"/>
      <c r="H503" s="445"/>
      <c r="I503" s="798"/>
      <c r="J503" s="446">
        <f t="shared" si="40"/>
        <v>0</v>
      </c>
      <c r="K503" s="788"/>
      <c r="L503" s="447">
        <f t="shared" si="41"/>
        <v>0</v>
      </c>
      <c r="M503" s="789">
        <f t="shared" si="42"/>
        <v>0</v>
      </c>
      <c r="N503" s="449">
        <f t="shared" si="42"/>
        <v>0</v>
      </c>
      <c r="O503" s="313"/>
      <c r="P503" s="155"/>
    </row>
    <row r="504" spans="1:16" ht="18.75" customHeight="1" x14ac:dyDescent="0.15">
      <c r="A504" s="134"/>
      <c r="B504" s="203"/>
      <c r="C504" s="204"/>
      <c r="D504" s="297"/>
      <c r="E504" s="491"/>
      <c r="F504" s="499"/>
      <c r="G504" s="328"/>
      <c r="H504" s="445"/>
      <c r="I504" s="798"/>
      <c r="J504" s="446">
        <f t="shared" si="40"/>
        <v>0</v>
      </c>
      <c r="K504" s="788"/>
      <c r="L504" s="447">
        <f t="shared" si="41"/>
        <v>0</v>
      </c>
      <c r="M504" s="789">
        <f t="shared" si="42"/>
        <v>0</v>
      </c>
      <c r="N504" s="449">
        <f t="shared" si="42"/>
        <v>0</v>
      </c>
      <c r="O504" s="313"/>
      <c r="P504" s="155"/>
    </row>
    <row r="505" spans="1:16" ht="18.75" customHeight="1" x14ac:dyDescent="0.15">
      <c r="A505" s="134"/>
      <c r="B505" s="203"/>
      <c r="C505" s="204"/>
      <c r="D505" s="297"/>
      <c r="E505" s="491"/>
      <c r="F505" s="499"/>
      <c r="G505" s="328"/>
      <c r="H505" s="445"/>
      <c r="I505" s="798"/>
      <c r="J505" s="446">
        <f t="shared" si="40"/>
        <v>0</v>
      </c>
      <c r="K505" s="788"/>
      <c r="L505" s="447">
        <f t="shared" si="41"/>
        <v>0</v>
      </c>
      <c r="M505" s="789">
        <f t="shared" si="42"/>
        <v>0</v>
      </c>
      <c r="N505" s="449">
        <f t="shared" si="42"/>
        <v>0</v>
      </c>
      <c r="O505" s="313"/>
      <c r="P505" s="155"/>
    </row>
    <row r="506" spans="1:16" ht="18.75" customHeight="1" x14ac:dyDescent="0.15">
      <c r="A506" s="134"/>
      <c r="B506" s="203"/>
      <c r="C506" s="204"/>
      <c r="D506" s="297"/>
      <c r="E506" s="491"/>
      <c r="F506" s="499"/>
      <c r="G506" s="328"/>
      <c r="H506" s="445"/>
      <c r="I506" s="798"/>
      <c r="J506" s="446">
        <f t="shared" si="40"/>
        <v>0</v>
      </c>
      <c r="K506" s="788"/>
      <c r="L506" s="447">
        <f t="shared" si="41"/>
        <v>0</v>
      </c>
      <c r="M506" s="789">
        <f t="shared" si="42"/>
        <v>0</v>
      </c>
      <c r="N506" s="449">
        <f t="shared" si="42"/>
        <v>0</v>
      </c>
      <c r="O506" s="313"/>
      <c r="P506" s="155"/>
    </row>
    <row r="507" spans="1:16" ht="18.75" customHeight="1" x14ac:dyDescent="0.15">
      <c r="A507" s="134"/>
      <c r="B507" s="203"/>
      <c r="C507" s="204"/>
      <c r="D507" s="297"/>
      <c r="E507" s="491"/>
      <c r="F507" s="499"/>
      <c r="G507" s="328"/>
      <c r="H507" s="445"/>
      <c r="I507" s="798"/>
      <c r="J507" s="446">
        <f t="shared" si="40"/>
        <v>0</v>
      </c>
      <c r="K507" s="788"/>
      <c r="L507" s="447">
        <f t="shared" si="41"/>
        <v>0</v>
      </c>
      <c r="M507" s="789">
        <f t="shared" si="42"/>
        <v>0</v>
      </c>
      <c r="N507" s="449">
        <f t="shared" si="42"/>
        <v>0</v>
      </c>
      <c r="O507" s="313"/>
      <c r="P507" s="155"/>
    </row>
    <row r="508" spans="1:16" ht="18.75" customHeight="1" x14ac:dyDescent="0.15">
      <c r="A508" s="134"/>
      <c r="B508" s="203"/>
      <c r="C508" s="204"/>
      <c r="D508" s="297"/>
      <c r="E508" s="491"/>
      <c r="F508" s="499"/>
      <c r="G508" s="328"/>
      <c r="H508" s="445"/>
      <c r="I508" s="798"/>
      <c r="J508" s="446">
        <f t="shared" si="40"/>
        <v>0</v>
      </c>
      <c r="K508" s="788"/>
      <c r="L508" s="447">
        <f t="shared" si="41"/>
        <v>0</v>
      </c>
      <c r="M508" s="789">
        <f t="shared" si="42"/>
        <v>0</v>
      </c>
      <c r="N508" s="449">
        <f t="shared" si="42"/>
        <v>0</v>
      </c>
      <c r="O508" s="313"/>
      <c r="P508" s="155"/>
    </row>
    <row r="509" spans="1:16" ht="18.75" customHeight="1" x14ac:dyDescent="0.15">
      <c r="A509" s="134"/>
      <c r="B509" s="203"/>
      <c r="C509" s="204"/>
      <c r="D509" s="297"/>
      <c r="E509" s="491"/>
      <c r="F509" s="499"/>
      <c r="G509" s="328"/>
      <c r="H509" s="445"/>
      <c r="I509" s="798"/>
      <c r="J509" s="446">
        <f t="shared" si="40"/>
        <v>0</v>
      </c>
      <c r="K509" s="788"/>
      <c r="L509" s="447">
        <f t="shared" si="41"/>
        <v>0</v>
      </c>
      <c r="M509" s="789">
        <f t="shared" si="42"/>
        <v>0</v>
      </c>
      <c r="N509" s="449">
        <f t="shared" si="42"/>
        <v>0</v>
      </c>
      <c r="O509" s="313"/>
      <c r="P509" s="155"/>
    </row>
    <row r="510" spans="1:16" ht="18.75" customHeight="1" x14ac:dyDescent="0.15">
      <c r="A510" s="134"/>
      <c r="B510" s="203"/>
      <c r="C510" s="204"/>
      <c r="D510" s="297"/>
      <c r="E510" s="491"/>
      <c r="F510" s="499"/>
      <c r="G510" s="328"/>
      <c r="H510" s="445"/>
      <c r="I510" s="798"/>
      <c r="J510" s="446">
        <f t="shared" si="40"/>
        <v>0</v>
      </c>
      <c r="K510" s="788"/>
      <c r="L510" s="447">
        <f t="shared" si="41"/>
        <v>0</v>
      </c>
      <c r="M510" s="789">
        <f t="shared" si="42"/>
        <v>0</v>
      </c>
      <c r="N510" s="449">
        <f t="shared" si="42"/>
        <v>0</v>
      </c>
      <c r="O510" s="313"/>
      <c r="P510" s="155"/>
    </row>
    <row r="511" spans="1:16" ht="18.75" customHeight="1" x14ac:dyDescent="0.15">
      <c r="A511" s="134"/>
      <c r="B511" s="203"/>
      <c r="C511" s="204"/>
      <c r="D511" s="297"/>
      <c r="E511" s="491"/>
      <c r="F511" s="499"/>
      <c r="G511" s="328"/>
      <c r="H511" s="445"/>
      <c r="I511" s="798"/>
      <c r="J511" s="446">
        <f t="shared" si="40"/>
        <v>0</v>
      </c>
      <c r="K511" s="788"/>
      <c r="L511" s="447">
        <f t="shared" si="41"/>
        <v>0</v>
      </c>
      <c r="M511" s="789">
        <f t="shared" si="42"/>
        <v>0</v>
      </c>
      <c r="N511" s="449">
        <f t="shared" si="42"/>
        <v>0</v>
      </c>
      <c r="O511" s="313"/>
      <c r="P511" s="155"/>
    </row>
    <row r="512" spans="1:16" ht="18.75" customHeight="1" x14ac:dyDescent="0.15">
      <c r="A512" s="134"/>
      <c r="B512" s="203"/>
      <c r="C512" s="204"/>
      <c r="D512" s="297"/>
      <c r="E512" s="491"/>
      <c r="F512" s="499"/>
      <c r="G512" s="328"/>
      <c r="H512" s="445"/>
      <c r="I512" s="798"/>
      <c r="J512" s="446">
        <f t="shared" si="40"/>
        <v>0</v>
      </c>
      <c r="K512" s="788"/>
      <c r="L512" s="447">
        <f t="shared" si="41"/>
        <v>0</v>
      </c>
      <c r="M512" s="789">
        <f t="shared" si="42"/>
        <v>0</v>
      </c>
      <c r="N512" s="449">
        <f t="shared" si="42"/>
        <v>0</v>
      </c>
      <c r="O512" s="313"/>
      <c r="P512" s="155"/>
    </row>
    <row r="513" spans="1:16" ht="18.75" customHeight="1" x14ac:dyDescent="0.15">
      <c r="A513" s="134"/>
      <c r="B513" s="203"/>
      <c r="C513" s="204"/>
      <c r="D513" s="297"/>
      <c r="E513" s="491"/>
      <c r="F513" s="499"/>
      <c r="G513" s="328"/>
      <c r="H513" s="445"/>
      <c r="I513" s="798"/>
      <c r="J513" s="446">
        <f t="shared" si="40"/>
        <v>0</v>
      </c>
      <c r="K513" s="788"/>
      <c r="L513" s="447">
        <f t="shared" si="41"/>
        <v>0</v>
      </c>
      <c r="M513" s="789">
        <f t="shared" si="42"/>
        <v>0</v>
      </c>
      <c r="N513" s="449">
        <f t="shared" si="42"/>
        <v>0</v>
      </c>
      <c r="O513" s="313"/>
      <c r="P513" s="155"/>
    </row>
    <row r="514" spans="1:16" ht="18.75" customHeight="1" x14ac:dyDescent="0.15">
      <c r="A514" s="134"/>
      <c r="B514" s="203"/>
      <c r="C514" s="204"/>
      <c r="D514" s="297"/>
      <c r="E514" s="491"/>
      <c r="F514" s="499"/>
      <c r="G514" s="328"/>
      <c r="H514" s="445"/>
      <c r="I514" s="798"/>
      <c r="J514" s="446">
        <f t="shared" si="40"/>
        <v>0</v>
      </c>
      <c r="K514" s="788"/>
      <c r="L514" s="447">
        <f t="shared" si="41"/>
        <v>0</v>
      </c>
      <c r="M514" s="789">
        <f t="shared" si="42"/>
        <v>0</v>
      </c>
      <c r="N514" s="449">
        <f t="shared" si="42"/>
        <v>0</v>
      </c>
      <c r="O514" s="313"/>
      <c r="P514" s="155"/>
    </row>
    <row r="515" spans="1:16" ht="18.75" customHeight="1" x14ac:dyDescent="0.15">
      <c r="A515" s="134"/>
      <c r="B515" s="203"/>
      <c r="C515" s="204"/>
      <c r="D515" s="297"/>
      <c r="E515" s="491"/>
      <c r="F515" s="499"/>
      <c r="G515" s="328"/>
      <c r="H515" s="445"/>
      <c r="I515" s="798"/>
      <c r="J515" s="446">
        <f t="shared" si="40"/>
        <v>0</v>
      </c>
      <c r="K515" s="788"/>
      <c r="L515" s="447">
        <f t="shared" si="41"/>
        <v>0</v>
      </c>
      <c r="M515" s="789">
        <f t="shared" si="42"/>
        <v>0</v>
      </c>
      <c r="N515" s="449">
        <f t="shared" si="42"/>
        <v>0</v>
      </c>
      <c r="O515" s="313"/>
      <c r="P515" s="155"/>
    </row>
    <row r="516" spans="1:16" ht="18.75" customHeight="1" x14ac:dyDescent="0.15">
      <c r="A516" s="134"/>
      <c r="B516" s="203"/>
      <c r="C516" s="204"/>
      <c r="D516" s="297"/>
      <c r="E516" s="491"/>
      <c r="F516" s="499"/>
      <c r="G516" s="328"/>
      <c r="H516" s="445"/>
      <c r="I516" s="798"/>
      <c r="J516" s="446">
        <f t="shared" si="40"/>
        <v>0</v>
      </c>
      <c r="K516" s="788"/>
      <c r="L516" s="447">
        <f t="shared" si="41"/>
        <v>0</v>
      </c>
      <c r="M516" s="789">
        <f t="shared" si="42"/>
        <v>0</v>
      </c>
      <c r="N516" s="449">
        <f t="shared" si="42"/>
        <v>0</v>
      </c>
      <c r="O516" s="313"/>
      <c r="P516" s="155"/>
    </row>
    <row r="517" spans="1:16" ht="18.75" customHeight="1" x14ac:dyDescent="0.15">
      <c r="A517" s="134"/>
      <c r="B517" s="203"/>
      <c r="C517" s="204"/>
      <c r="D517" s="297"/>
      <c r="E517" s="491"/>
      <c r="F517" s="499"/>
      <c r="G517" s="328"/>
      <c r="H517" s="445"/>
      <c r="I517" s="798"/>
      <c r="J517" s="446">
        <f t="shared" si="40"/>
        <v>0</v>
      </c>
      <c r="K517" s="788"/>
      <c r="L517" s="447">
        <f t="shared" si="41"/>
        <v>0</v>
      </c>
      <c r="M517" s="789">
        <f t="shared" si="42"/>
        <v>0</v>
      </c>
      <c r="N517" s="449">
        <f t="shared" si="42"/>
        <v>0</v>
      </c>
      <c r="O517" s="313"/>
      <c r="P517" s="155"/>
    </row>
    <row r="518" spans="1:16" ht="18.75" customHeight="1" x14ac:dyDescent="0.15">
      <c r="A518" s="134"/>
      <c r="B518" s="203"/>
      <c r="C518" s="204"/>
      <c r="D518" s="297"/>
      <c r="E518" s="491"/>
      <c r="F518" s="500"/>
      <c r="G518" s="328"/>
      <c r="H518" s="445"/>
      <c r="I518" s="798"/>
      <c r="J518" s="446">
        <f t="shared" si="40"/>
        <v>0</v>
      </c>
      <c r="K518" s="788"/>
      <c r="L518" s="447">
        <f t="shared" si="41"/>
        <v>0</v>
      </c>
      <c r="M518" s="789">
        <f t="shared" si="42"/>
        <v>0</v>
      </c>
      <c r="N518" s="449">
        <f t="shared" si="42"/>
        <v>0</v>
      </c>
      <c r="O518" s="313"/>
      <c r="P518" s="155"/>
    </row>
    <row r="519" spans="1:16" ht="18.75" customHeight="1" x14ac:dyDescent="0.15">
      <c r="A519" s="134"/>
      <c r="B519" s="203"/>
      <c r="C519" s="204"/>
      <c r="D519" s="297"/>
      <c r="E519" s="491"/>
      <c r="F519" s="500"/>
      <c r="G519" s="328"/>
      <c r="H519" s="445"/>
      <c r="I519" s="798"/>
      <c r="J519" s="446">
        <f t="shared" si="40"/>
        <v>0</v>
      </c>
      <c r="K519" s="788"/>
      <c r="L519" s="447">
        <f t="shared" si="41"/>
        <v>0</v>
      </c>
      <c r="M519" s="789">
        <f t="shared" si="42"/>
        <v>0</v>
      </c>
      <c r="N519" s="449">
        <f t="shared" si="42"/>
        <v>0</v>
      </c>
      <c r="O519" s="313"/>
      <c r="P519" s="155"/>
    </row>
    <row r="520" spans="1:16" ht="18.75" customHeight="1" x14ac:dyDescent="0.15">
      <c r="A520" s="134"/>
      <c r="B520" s="203"/>
      <c r="C520" s="204"/>
      <c r="D520" s="297"/>
      <c r="E520" s="491"/>
      <c r="F520" s="500"/>
      <c r="G520" s="328"/>
      <c r="H520" s="445"/>
      <c r="I520" s="798"/>
      <c r="J520" s="446">
        <f t="shared" si="40"/>
        <v>0</v>
      </c>
      <c r="K520" s="788"/>
      <c r="L520" s="447">
        <f t="shared" si="41"/>
        <v>0</v>
      </c>
      <c r="M520" s="789">
        <f t="shared" si="42"/>
        <v>0</v>
      </c>
      <c r="N520" s="449">
        <f t="shared" si="42"/>
        <v>0</v>
      </c>
      <c r="O520" s="313"/>
      <c r="P520" s="155"/>
    </row>
    <row r="521" spans="1:16" ht="18.75" customHeight="1" x14ac:dyDescent="0.15">
      <c r="A521" s="134"/>
      <c r="B521" s="203"/>
      <c r="C521" s="204"/>
      <c r="D521" s="297"/>
      <c r="E521" s="491"/>
      <c r="F521" s="500"/>
      <c r="G521" s="328"/>
      <c r="H521" s="445"/>
      <c r="I521" s="798"/>
      <c r="J521" s="446">
        <f t="shared" si="40"/>
        <v>0</v>
      </c>
      <c r="K521" s="788"/>
      <c r="L521" s="447">
        <f t="shared" si="41"/>
        <v>0</v>
      </c>
      <c r="M521" s="789">
        <f t="shared" si="42"/>
        <v>0</v>
      </c>
      <c r="N521" s="449">
        <f t="shared" si="42"/>
        <v>0</v>
      </c>
      <c r="O521" s="313"/>
      <c r="P521" s="155"/>
    </row>
    <row r="522" spans="1:16" ht="18.75" customHeight="1" x14ac:dyDescent="0.15">
      <c r="A522" s="134"/>
      <c r="B522" s="203"/>
      <c r="C522" s="204"/>
      <c r="D522" s="297"/>
      <c r="E522" s="491"/>
      <c r="F522" s="500"/>
      <c r="G522" s="328"/>
      <c r="H522" s="445"/>
      <c r="I522" s="798"/>
      <c r="J522" s="446">
        <f t="shared" si="40"/>
        <v>0</v>
      </c>
      <c r="K522" s="788"/>
      <c r="L522" s="447">
        <f t="shared" si="41"/>
        <v>0</v>
      </c>
      <c r="M522" s="789">
        <f t="shared" si="42"/>
        <v>0</v>
      </c>
      <c r="N522" s="449">
        <f t="shared" si="42"/>
        <v>0</v>
      </c>
      <c r="O522" s="313"/>
      <c r="P522" s="155"/>
    </row>
    <row r="523" spans="1:16" ht="18.75" customHeight="1" x14ac:dyDescent="0.15">
      <c r="A523" s="134"/>
      <c r="B523" s="203"/>
      <c r="C523" s="204"/>
      <c r="D523" s="297"/>
      <c r="E523" s="491"/>
      <c r="F523" s="500"/>
      <c r="G523" s="328"/>
      <c r="H523" s="445"/>
      <c r="I523" s="798"/>
      <c r="J523" s="446">
        <f t="shared" si="40"/>
        <v>0</v>
      </c>
      <c r="K523" s="788"/>
      <c r="L523" s="447">
        <f t="shared" si="41"/>
        <v>0</v>
      </c>
      <c r="M523" s="789">
        <f t="shared" si="42"/>
        <v>0</v>
      </c>
      <c r="N523" s="449">
        <f t="shared" si="42"/>
        <v>0</v>
      </c>
      <c r="O523" s="313"/>
      <c r="P523" s="155"/>
    </row>
    <row r="524" spans="1:16" ht="18.75" customHeight="1" x14ac:dyDescent="0.15">
      <c r="A524" s="134"/>
      <c r="B524" s="203"/>
      <c r="C524" s="204"/>
      <c r="D524" s="297"/>
      <c r="E524" s="491"/>
      <c r="F524" s="500"/>
      <c r="G524" s="328"/>
      <c r="H524" s="445"/>
      <c r="I524" s="798"/>
      <c r="J524" s="446">
        <f t="shared" si="40"/>
        <v>0</v>
      </c>
      <c r="K524" s="788"/>
      <c r="L524" s="447">
        <f t="shared" si="41"/>
        <v>0</v>
      </c>
      <c r="M524" s="789">
        <f t="shared" si="42"/>
        <v>0</v>
      </c>
      <c r="N524" s="449">
        <f t="shared" si="42"/>
        <v>0</v>
      </c>
      <c r="O524" s="313"/>
      <c r="P524" s="155"/>
    </row>
    <row r="525" spans="1:16" ht="18.75" customHeight="1" x14ac:dyDescent="0.15">
      <c r="A525" s="134"/>
      <c r="B525" s="203"/>
      <c r="C525" s="204"/>
      <c r="D525" s="297"/>
      <c r="E525" s="491"/>
      <c r="F525" s="500"/>
      <c r="G525" s="328"/>
      <c r="H525" s="445"/>
      <c r="I525" s="798"/>
      <c r="J525" s="446">
        <f t="shared" si="40"/>
        <v>0</v>
      </c>
      <c r="K525" s="788"/>
      <c r="L525" s="447">
        <f t="shared" si="41"/>
        <v>0</v>
      </c>
      <c r="M525" s="789">
        <f t="shared" si="42"/>
        <v>0</v>
      </c>
      <c r="N525" s="449">
        <f t="shared" si="42"/>
        <v>0</v>
      </c>
      <c r="O525" s="313"/>
      <c r="P525" s="155"/>
    </row>
    <row r="526" spans="1:16" ht="18.75" customHeight="1" x14ac:dyDescent="0.15">
      <c r="A526" s="134"/>
      <c r="B526" s="203"/>
      <c r="C526" s="204"/>
      <c r="D526" s="297"/>
      <c r="E526" s="491"/>
      <c r="F526" s="500"/>
      <c r="G526" s="328"/>
      <c r="H526" s="445"/>
      <c r="I526" s="798"/>
      <c r="J526" s="446">
        <f t="shared" si="40"/>
        <v>0</v>
      </c>
      <c r="K526" s="788"/>
      <c r="L526" s="447">
        <f t="shared" si="41"/>
        <v>0</v>
      </c>
      <c r="M526" s="789">
        <f t="shared" si="42"/>
        <v>0</v>
      </c>
      <c r="N526" s="449">
        <f t="shared" si="42"/>
        <v>0</v>
      </c>
      <c r="O526" s="313"/>
      <c r="P526" s="155"/>
    </row>
    <row r="527" spans="1:16" ht="18.75" customHeight="1" x14ac:dyDescent="0.15">
      <c r="A527" s="134"/>
      <c r="B527" s="203"/>
      <c r="C527" s="204"/>
      <c r="D527" s="297"/>
      <c r="E527" s="491"/>
      <c r="F527" s="500"/>
      <c r="G527" s="328"/>
      <c r="H527" s="445"/>
      <c r="I527" s="798"/>
      <c r="J527" s="446">
        <f t="shared" si="40"/>
        <v>0</v>
      </c>
      <c r="K527" s="788"/>
      <c r="L527" s="447">
        <f t="shared" si="41"/>
        <v>0</v>
      </c>
      <c r="M527" s="789">
        <f t="shared" si="42"/>
        <v>0</v>
      </c>
      <c r="N527" s="449">
        <f t="shared" si="42"/>
        <v>0</v>
      </c>
      <c r="O527" s="313"/>
      <c r="P527" s="155"/>
    </row>
    <row r="528" spans="1:16" ht="18.75" customHeight="1" x14ac:dyDescent="0.15">
      <c r="A528" s="134"/>
      <c r="B528" s="203"/>
      <c r="C528" s="204"/>
      <c r="D528" s="297"/>
      <c r="E528" s="491"/>
      <c r="F528" s="500"/>
      <c r="G528" s="328"/>
      <c r="H528" s="445"/>
      <c r="I528" s="798"/>
      <c r="J528" s="446">
        <f t="shared" si="40"/>
        <v>0</v>
      </c>
      <c r="K528" s="788"/>
      <c r="L528" s="447">
        <f t="shared" si="41"/>
        <v>0</v>
      </c>
      <c r="M528" s="789">
        <f t="shared" si="42"/>
        <v>0</v>
      </c>
      <c r="N528" s="449">
        <f t="shared" si="42"/>
        <v>0</v>
      </c>
      <c r="O528" s="313"/>
      <c r="P528" s="155"/>
    </row>
    <row r="529" spans="1:29" s="120" customFormat="1" ht="18.75" customHeight="1" x14ac:dyDescent="0.15">
      <c r="A529" s="134"/>
      <c r="B529" s="203"/>
      <c r="C529" s="204"/>
      <c r="D529" s="297"/>
      <c r="E529" s="347" t="s">
        <v>419</v>
      </c>
      <c r="F529" s="170" t="s">
        <v>181</v>
      </c>
      <c r="G529" s="328"/>
      <c r="H529" s="445"/>
      <c r="I529" s="798"/>
      <c r="J529" s="450">
        <f>SUMIFS(J498:J528,D498:D528,"設備（部材）")</f>
        <v>0</v>
      </c>
      <c r="K529" s="788"/>
      <c r="L529" s="451">
        <f>SUMIFS(L498:L528,D498:D528,"設備（部材）")</f>
        <v>0</v>
      </c>
      <c r="M529" s="789"/>
      <c r="N529" s="453">
        <f>J529-L529</f>
        <v>0</v>
      </c>
      <c r="O529" s="313"/>
      <c r="Q529" s="119"/>
      <c r="R529" s="119"/>
      <c r="S529" s="119"/>
      <c r="T529" s="119"/>
      <c r="U529" s="119"/>
      <c r="V529" s="119"/>
      <c r="W529" s="119"/>
      <c r="X529" s="119"/>
      <c r="Y529" s="119"/>
      <c r="Z529" s="119"/>
      <c r="AA529" s="119"/>
      <c r="AB529" s="119"/>
      <c r="AC529" s="119"/>
    </row>
    <row r="530" spans="1:29" s="120" customFormat="1" ht="18.75" customHeight="1" x14ac:dyDescent="0.15">
      <c r="A530" s="134"/>
      <c r="B530" s="203"/>
      <c r="C530" s="204"/>
      <c r="D530" s="297"/>
      <c r="E530" s="347" t="s">
        <v>182</v>
      </c>
      <c r="F530" s="170" t="s">
        <v>181</v>
      </c>
      <c r="G530" s="328"/>
      <c r="H530" s="445"/>
      <c r="I530" s="798"/>
      <c r="J530" s="450">
        <f>SUMIFS(J498:J528,D498:D528,"工事")</f>
        <v>0</v>
      </c>
      <c r="K530" s="788"/>
      <c r="L530" s="451">
        <f>SUMIFS(L498:L528,D498:D528,"工事")</f>
        <v>0</v>
      </c>
      <c r="M530" s="789"/>
      <c r="N530" s="453">
        <f>J530-L530</f>
        <v>0</v>
      </c>
      <c r="O530" s="313"/>
      <c r="Q530" s="119"/>
      <c r="R530" s="119"/>
      <c r="S530" s="119"/>
      <c r="T530" s="119"/>
      <c r="U530" s="119"/>
      <c r="V530" s="119"/>
      <c r="W530" s="119"/>
      <c r="X530" s="119"/>
      <c r="Y530" s="119"/>
      <c r="Z530" s="119"/>
      <c r="AA530" s="119"/>
      <c r="AB530" s="119"/>
      <c r="AC530" s="119"/>
    </row>
    <row r="531" spans="1:29" s="120" customFormat="1" ht="18.75" customHeight="1" thickBot="1" x14ac:dyDescent="0.2">
      <c r="A531" s="134"/>
      <c r="B531" s="205"/>
      <c r="C531" s="206"/>
      <c r="D531" s="298"/>
      <c r="E531" s="348" t="s">
        <v>178</v>
      </c>
      <c r="F531" s="349" t="s">
        <v>179</v>
      </c>
      <c r="G531" s="339"/>
      <c r="H531" s="495"/>
      <c r="I531" s="808"/>
      <c r="J531" s="501">
        <f>J529+J530</f>
        <v>0</v>
      </c>
      <c r="K531" s="790"/>
      <c r="L531" s="502">
        <f>L529+L530</f>
        <v>0</v>
      </c>
      <c r="M531" s="791"/>
      <c r="N531" s="503">
        <f>J531-L531</f>
        <v>0</v>
      </c>
      <c r="O531" s="323"/>
      <c r="Q531" s="119"/>
      <c r="R531" s="119"/>
      <c r="S531" s="119"/>
      <c r="T531" s="119"/>
      <c r="U531" s="119"/>
      <c r="V531" s="119"/>
      <c r="W531" s="119"/>
      <c r="X531" s="119"/>
      <c r="Y531" s="119"/>
      <c r="Z531" s="119"/>
      <c r="AA531" s="119"/>
      <c r="AB531" s="119"/>
      <c r="AC531" s="119"/>
    </row>
    <row r="532" spans="1:29" ht="18.75" customHeight="1" x14ac:dyDescent="0.15">
      <c r="A532" s="134"/>
      <c r="B532" s="171"/>
      <c r="C532" s="172"/>
      <c r="D532" s="295"/>
      <c r="E532" s="491"/>
      <c r="F532" s="499" t="s">
        <v>180</v>
      </c>
      <c r="G532" s="328"/>
      <c r="H532" s="445"/>
      <c r="I532" s="798"/>
      <c r="J532" s="446"/>
      <c r="K532" s="788"/>
      <c r="L532" s="447"/>
      <c r="M532" s="789"/>
      <c r="N532" s="449"/>
      <c r="O532" s="313"/>
      <c r="P532" s="155"/>
    </row>
    <row r="533" spans="1:29" ht="18.75" customHeight="1" x14ac:dyDescent="0.15">
      <c r="A533" s="134"/>
      <c r="B533" s="203"/>
      <c r="C533" s="204"/>
      <c r="D533" s="297"/>
      <c r="E533" s="491"/>
      <c r="F533" s="500"/>
      <c r="G533" s="328"/>
      <c r="H533" s="445"/>
      <c r="I533" s="798"/>
      <c r="J533" s="446">
        <f t="shared" ref="J533:J563" si="43">ROUNDDOWN(H533*I533,0)</f>
        <v>0</v>
      </c>
      <c r="K533" s="788"/>
      <c r="L533" s="447">
        <f t="shared" ref="L533:L563" si="44">ROUNDDOWN(H533*K533,0)</f>
        <v>0</v>
      </c>
      <c r="M533" s="789">
        <f>I533-K533</f>
        <v>0</v>
      </c>
      <c r="N533" s="449">
        <f>J533-L533</f>
        <v>0</v>
      </c>
      <c r="O533" s="313"/>
      <c r="P533" s="155"/>
    </row>
    <row r="534" spans="1:29" ht="18.75" customHeight="1" x14ac:dyDescent="0.15">
      <c r="A534" s="134"/>
      <c r="B534" s="203"/>
      <c r="C534" s="204"/>
      <c r="D534" s="297"/>
      <c r="E534" s="491"/>
      <c r="F534" s="500"/>
      <c r="G534" s="328"/>
      <c r="H534" s="445"/>
      <c r="I534" s="798"/>
      <c r="J534" s="446">
        <f t="shared" si="43"/>
        <v>0</v>
      </c>
      <c r="K534" s="788"/>
      <c r="L534" s="447">
        <f t="shared" si="44"/>
        <v>0</v>
      </c>
      <c r="M534" s="789">
        <f t="shared" ref="M534:N563" si="45">I534-K534</f>
        <v>0</v>
      </c>
      <c r="N534" s="449">
        <f t="shared" si="45"/>
        <v>0</v>
      </c>
      <c r="O534" s="313"/>
      <c r="P534" s="155"/>
    </row>
    <row r="535" spans="1:29" ht="18.75" customHeight="1" x14ac:dyDescent="0.15">
      <c r="A535" s="134"/>
      <c r="B535" s="203"/>
      <c r="C535" s="204"/>
      <c r="D535" s="297"/>
      <c r="E535" s="491"/>
      <c r="F535" s="499"/>
      <c r="G535" s="328"/>
      <c r="H535" s="445"/>
      <c r="I535" s="798"/>
      <c r="J535" s="446">
        <f t="shared" si="43"/>
        <v>0</v>
      </c>
      <c r="K535" s="788"/>
      <c r="L535" s="447">
        <f t="shared" si="44"/>
        <v>0</v>
      </c>
      <c r="M535" s="789">
        <f t="shared" si="45"/>
        <v>0</v>
      </c>
      <c r="N535" s="449">
        <f t="shared" si="45"/>
        <v>0</v>
      </c>
      <c r="O535" s="313"/>
      <c r="P535" s="155"/>
    </row>
    <row r="536" spans="1:29" ht="18.75" customHeight="1" x14ac:dyDescent="0.15">
      <c r="A536" s="134"/>
      <c r="B536" s="203"/>
      <c r="C536" s="204"/>
      <c r="D536" s="297"/>
      <c r="E536" s="491"/>
      <c r="F536" s="499"/>
      <c r="G536" s="328"/>
      <c r="H536" s="445"/>
      <c r="I536" s="798"/>
      <c r="J536" s="446">
        <f t="shared" si="43"/>
        <v>0</v>
      </c>
      <c r="K536" s="788"/>
      <c r="L536" s="447">
        <f t="shared" si="44"/>
        <v>0</v>
      </c>
      <c r="M536" s="789">
        <f t="shared" si="45"/>
        <v>0</v>
      </c>
      <c r="N536" s="449">
        <f t="shared" si="45"/>
        <v>0</v>
      </c>
      <c r="O536" s="313"/>
      <c r="P536" s="155"/>
    </row>
    <row r="537" spans="1:29" ht="18.75" customHeight="1" x14ac:dyDescent="0.15">
      <c r="A537" s="134"/>
      <c r="B537" s="203"/>
      <c r="C537" s="204"/>
      <c r="D537" s="297"/>
      <c r="E537" s="491"/>
      <c r="F537" s="499"/>
      <c r="G537" s="328"/>
      <c r="H537" s="445"/>
      <c r="I537" s="798"/>
      <c r="J537" s="446">
        <f t="shared" si="43"/>
        <v>0</v>
      </c>
      <c r="K537" s="788"/>
      <c r="L537" s="447">
        <f t="shared" si="44"/>
        <v>0</v>
      </c>
      <c r="M537" s="789">
        <f t="shared" si="45"/>
        <v>0</v>
      </c>
      <c r="N537" s="449">
        <f t="shared" si="45"/>
        <v>0</v>
      </c>
      <c r="O537" s="313"/>
      <c r="P537" s="155"/>
    </row>
    <row r="538" spans="1:29" ht="18.75" customHeight="1" x14ac:dyDescent="0.15">
      <c r="A538" s="134"/>
      <c r="B538" s="203"/>
      <c r="C538" s="204"/>
      <c r="D538" s="297"/>
      <c r="E538" s="491"/>
      <c r="F538" s="499"/>
      <c r="G538" s="328"/>
      <c r="H538" s="445"/>
      <c r="I538" s="798"/>
      <c r="J538" s="446">
        <f t="shared" si="43"/>
        <v>0</v>
      </c>
      <c r="K538" s="788"/>
      <c r="L538" s="447">
        <f t="shared" si="44"/>
        <v>0</v>
      </c>
      <c r="M538" s="789">
        <f t="shared" si="45"/>
        <v>0</v>
      </c>
      <c r="N538" s="449">
        <f t="shared" si="45"/>
        <v>0</v>
      </c>
      <c r="O538" s="313"/>
      <c r="P538" s="155"/>
    </row>
    <row r="539" spans="1:29" ht="18.75" customHeight="1" x14ac:dyDescent="0.15">
      <c r="A539" s="134"/>
      <c r="B539" s="203"/>
      <c r="C539" s="204"/>
      <c r="D539" s="297"/>
      <c r="E539" s="491"/>
      <c r="F539" s="499"/>
      <c r="G539" s="328"/>
      <c r="H539" s="445"/>
      <c r="I539" s="798"/>
      <c r="J539" s="446">
        <f t="shared" si="43"/>
        <v>0</v>
      </c>
      <c r="K539" s="788"/>
      <c r="L539" s="447">
        <f t="shared" si="44"/>
        <v>0</v>
      </c>
      <c r="M539" s="789">
        <f t="shared" si="45"/>
        <v>0</v>
      </c>
      <c r="N539" s="449">
        <f t="shared" si="45"/>
        <v>0</v>
      </c>
      <c r="O539" s="313"/>
      <c r="P539" s="155"/>
    </row>
    <row r="540" spans="1:29" ht="18.75" customHeight="1" x14ac:dyDescent="0.15">
      <c r="A540" s="134"/>
      <c r="B540" s="203"/>
      <c r="C540" s="204"/>
      <c r="D540" s="297"/>
      <c r="E540" s="491"/>
      <c r="F540" s="499"/>
      <c r="G540" s="328"/>
      <c r="H540" s="445"/>
      <c r="I540" s="798"/>
      <c r="J540" s="446">
        <f t="shared" si="43"/>
        <v>0</v>
      </c>
      <c r="K540" s="788"/>
      <c r="L540" s="447">
        <f t="shared" si="44"/>
        <v>0</v>
      </c>
      <c r="M540" s="789">
        <f t="shared" si="45"/>
        <v>0</v>
      </c>
      <c r="N540" s="449">
        <f t="shared" si="45"/>
        <v>0</v>
      </c>
      <c r="O540" s="313"/>
      <c r="P540" s="155"/>
    </row>
    <row r="541" spans="1:29" ht="18.75" customHeight="1" x14ac:dyDescent="0.15">
      <c r="A541" s="134"/>
      <c r="B541" s="203"/>
      <c r="C541" s="204"/>
      <c r="D541" s="297"/>
      <c r="E541" s="491"/>
      <c r="F541" s="499"/>
      <c r="G541" s="328"/>
      <c r="H541" s="445"/>
      <c r="I541" s="798"/>
      <c r="J541" s="446">
        <f t="shared" si="43"/>
        <v>0</v>
      </c>
      <c r="K541" s="788"/>
      <c r="L541" s="447">
        <f t="shared" si="44"/>
        <v>0</v>
      </c>
      <c r="M541" s="789">
        <f t="shared" si="45"/>
        <v>0</v>
      </c>
      <c r="N541" s="449">
        <f t="shared" si="45"/>
        <v>0</v>
      </c>
      <c r="O541" s="313"/>
      <c r="P541" s="155"/>
    </row>
    <row r="542" spans="1:29" ht="18.75" customHeight="1" x14ac:dyDescent="0.15">
      <c r="A542" s="134"/>
      <c r="B542" s="203"/>
      <c r="C542" s="204"/>
      <c r="D542" s="297"/>
      <c r="E542" s="491"/>
      <c r="F542" s="499"/>
      <c r="G542" s="328"/>
      <c r="H542" s="445"/>
      <c r="I542" s="798"/>
      <c r="J542" s="446">
        <f t="shared" si="43"/>
        <v>0</v>
      </c>
      <c r="K542" s="788"/>
      <c r="L542" s="447">
        <f t="shared" si="44"/>
        <v>0</v>
      </c>
      <c r="M542" s="789">
        <f t="shared" si="45"/>
        <v>0</v>
      </c>
      <c r="N542" s="449">
        <f t="shared" si="45"/>
        <v>0</v>
      </c>
      <c r="O542" s="313"/>
      <c r="P542" s="155"/>
    </row>
    <row r="543" spans="1:29" ht="18.75" customHeight="1" x14ac:dyDescent="0.15">
      <c r="A543" s="134"/>
      <c r="B543" s="203"/>
      <c r="C543" s="204"/>
      <c r="D543" s="297"/>
      <c r="E543" s="491"/>
      <c r="F543" s="499"/>
      <c r="G543" s="328"/>
      <c r="H543" s="445"/>
      <c r="I543" s="798"/>
      <c r="J543" s="446">
        <f t="shared" si="43"/>
        <v>0</v>
      </c>
      <c r="K543" s="788"/>
      <c r="L543" s="447">
        <f t="shared" si="44"/>
        <v>0</v>
      </c>
      <c r="M543" s="789">
        <f t="shared" si="45"/>
        <v>0</v>
      </c>
      <c r="N543" s="449">
        <f t="shared" si="45"/>
        <v>0</v>
      </c>
      <c r="O543" s="313"/>
      <c r="P543" s="155"/>
    </row>
    <row r="544" spans="1:29" ht="18.75" customHeight="1" x14ac:dyDescent="0.15">
      <c r="A544" s="134"/>
      <c r="B544" s="203"/>
      <c r="C544" s="204"/>
      <c r="D544" s="297"/>
      <c r="E544" s="491"/>
      <c r="F544" s="499"/>
      <c r="G544" s="328"/>
      <c r="H544" s="445"/>
      <c r="I544" s="798"/>
      <c r="J544" s="446">
        <f t="shared" si="43"/>
        <v>0</v>
      </c>
      <c r="K544" s="788"/>
      <c r="L544" s="447">
        <f t="shared" si="44"/>
        <v>0</v>
      </c>
      <c r="M544" s="789">
        <f t="shared" si="45"/>
        <v>0</v>
      </c>
      <c r="N544" s="449">
        <f t="shared" si="45"/>
        <v>0</v>
      </c>
      <c r="O544" s="313"/>
      <c r="P544" s="155"/>
    </row>
    <row r="545" spans="1:16" ht="18.75" customHeight="1" x14ac:dyDescent="0.15">
      <c r="A545" s="134"/>
      <c r="B545" s="203"/>
      <c r="C545" s="204"/>
      <c r="D545" s="297"/>
      <c r="E545" s="491"/>
      <c r="F545" s="499"/>
      <c r="G545" s="328"/>
      <c r="H545" s="445"/>
      <c r="I545" s="798"/>
      <c r="J545" s="446">
        <f t="shared" si="43"/>
        <v>0</v>
      </c>
      <c r="K545" s="788"/>
      <c r="L545" s="447">
        <f t="shared" si="44"/>
        <v>0</v>
      </c>
      <c r="M545" s="789">
        <f t="shared" si="45"/>
        <v>0</v>
      </c>
      <c r="N545" s="449">
        <f t="shared" si="45"/>
        <v>0</v>
      </c>
      <c r="O545" s="313"/>
      <c r="P545" s="155"/>
    </row>
    <row r="546" spans="1:16" ht="18.75" customHeight="1" x14ac:dyDescent="0.15">
      <c r="A546" s="134"/>
      <c r="B546" s="203"/>
      <c r="C546" s="204"/>
      <c r="D546" s="297"/>
      <c r="E546" s="491"/>
      <c r="F546" s="499"/>
      <c r="G546" s="328"/>
      <c r="H546" s="445"/>
      <c r="I546" s="798"/>
      <c r="J546" s="446">
        <f t="shared" si="43"/>
        <v>0</v>
      </c>
      <c r="K546" s="788"/>
      <c r="L546" s="447">
        <f t="shared" si="44"/>
        <v>0</v>
      </c>
      <c r="M546" s="789">
        <f t="shared" si="45"/>
        <v>0</v>
      </c>
      <c r="N546" s="449">
        <f t="shared" si="45"/>
        <v>0</v>
      </c>
      <c r="O546" s="313"/>
      <c r="P546" s="155"/>
    </row>
    <row r="547" spans="1:16" ht="18.75" customHeight="1" x14ac:dyDescent="0.15">
      <c r="A547" s="134"/>
      <c r="B547" s="203"/>
      <c r="C547" s="204"/>
      <c r="D547" s="297"/>
      <c r="E547" s="491"/>
      <c r="F547" s="499"/>
      <c r="G547" s="328"/>
      <c r="H547" s="445"/>
      <c r="I547" s="798"/>
      <c r="J547" s="446">
        <f t="shared" si="43"/>
        <v>0</v>
      </c>
      <c r="K547" s="788"/>
      <c r="L547" s="447">
        <f t="shared" si="44"/>
        <v>0</v>
      </c>
      <c r="M547" s="789">
        <f t="shared" si="45"/>
        <v>0</v>
      </c>
      <c r="N547" s="449">
        <f t="shared" si="45"/>
        <v>0</v>
      </c>
      <c r="O547" s="313"/>
      <c r="P547" s="155"/>
    </row>
    <row r="548" spans="1:16" ht="18.75" customHeight="1" x14ac:dyDescent="0.15">
      <c r="A548" s="134"/>
      <c r="B548" s="203"/>
      <c r="C548" s="204"/>
      <c r="D548" s="297"/>
      <c r="E548" s="491"/>
      <c r="F548" s="499"/>
      <c r="G548" s="328"/>
      <c r="H548" s="445"/>
      <c r="I548" s="798"/>
      <c r="J548" s="446">
        <f t="shared" si="43"/>
        <v>0</v>
      </c>
      <c r="K548" s="788"/>
      <c r="L548" s="447">
        <f t="shared" si="44"/>
        <v>0</v>
      </c>
      <c r="M548" s="789">
        <f t="shared" si="45"/>
        <v>0</v>
      </c>
      <c r="N548" s="449">
        <f t="shared" si="45"/>
        <v>0</v>
      </c>
      <c r="O548" s="313"/>
      <c r="P548" s="155"/>
    </row>
    <row r="549" spans="1:16" ht="18.75" customHeight="1" x14ac:dyDescent="0.15">
      <c r="A549" s="134"/>
      <c r="B549" s="203"/>
      <c r="C549" s="204"/>
      <c r="D549" s="297"/>
      <c r="E549" s="491"/>
      <c r="F549" s="499"/>
      <c r="G549" s="328"/>
      <c r="H549" s="445"/>
      <c r="I549" s="798"/>
      <c r="J549" s="446">
        <f t="shared" si="43"/>
        <v>0</v>
      </c>
      <c r="K549" s="788"/>
      <c r="L549" s="447">
        <f t="shared" si="44"/>
        <v>0</v>
      </c>
      <c r="M549" s="789">
        <f t="shared" si="45"/>
        <v>0</v>
      </c>
      <c r="N549" s="449">
        <f t="shared" si="45"/>
        <v>0</v>
      </c>
      <c r="O549" s="313"/>
      <c r="P549" s="155"/>
    </row>
    <row r="550" spans="1:16" ht="18.75" customHeight="1" x14ac:dyDescent="0.15">
      <c r="A550" s="134"/>
      <c r="B550" s="203"/>
      <c r="C550" s="204"/>
      <c r="D550" s="297"/>
      <c r="E550" s="491"/>
      <c r="F550" s="499"/>
      <c r="G550" s="328"/>
      <c r="H550" s="445"/>
      <c r="I550" s="798"/>
      <c r="J550" s="446">
        <f t="shared" si="43"/>
        <v>0</v>
      </c>
      <c r="K550" s="788"/>
      <c r="L550" s="447">
        <f t="shared" si="44"/>
        <v>0</v>
      </c>
      <c r="M550" s="789">
        <f t="shared" si="45"/>
        <v>0</v>
      </c>
      <c r="N550" s="449">
        <f t="shared" si="45"/>
        <v>0</v>
      </c>
      <c r="O550" s="313"/>
      <c r="P550" s="155"/>
    </row>
    <row r="551" spans="1:16" ht="18.75" customHeight="1" x14ac:dyDescent="0.15">
      <c r="A551" s="134"/>
      <c r="B551" s="203"/>
      <c r="C551" s="204"/>
      <c r="D551" s="297"/>
      <c r="E551" s="491"/>
      <c r="F551" s="499"/>
      <c r="G551" s="328"/>
      <c r="H551" s="445"/>
      <c r="I551" s="798"/>
      <c r="J551" s="446">
        <f t="shared" si="43"/>
        <v>0</v>
      </c>
      <c r="K551" s="788"/>
      <c r="L551" s="447">
        <f t="shared" si="44"/>
        <v>0</v>
      </c>
      <c r="M551" s="789">
        <f t="shared" si="45"/>
        <v>0</v>
      </c>
      <c r="N551" s="449">
        <f t="shared" si="45"/>
        <v>0</v>
      </c>
      <c r="O551" s="313"/>
      <c r="P551" s="155"/>
    </row>
    <row r="552" spans="1:16" ht="18.75" customHeight="1" x14ac:dyDescent="0.15">
      <c r="A552" s="134"/>
      <c r="B552" s="203"/>
      <c r="C552" s="204"/>
      <c r="D552" s="297"/>
      <c r="E552" s="491"/>
      <c r="F552" s="499"/>
      <c r="G552" s="328"/>
      <c r="H552" s="445"/>
      <c r="I552" s="798"/>
      <c r="J552" s="446">
        <f t="shared" si="43"/>
        <v>0</v>
      </c>
      <c r="K552" s="788"/>
      <c r="L552" s="447">
        <f t="shared" si="44"/>
        <v>0</v>
      </c>
      <c r="M552" s="789">
        <f t="shared" si="45"/>
        <v>0</v>
      </c>
      <c r="N552" s="449">
        <f t="shared" si="45"/>
        <v>0</v>
      </c>
      <c r="O552" s="313"/>
      <c r="P552" s="155"/>
    </row>
    <row r="553" spans="1:16" ht="18.75" customHeight="1" x14ac:dyDescent="0.15">
      <c r="A553" s="134"/>
      <c r="B553" s="203"/>
      <c r="C553" s="204"/>
      <c r="D553" s="297"/>
      <c r="E553" s="491"/>
      <c r="F553" s="500"/>
      <c r="G553" s="328"/>
      <c r="H553" s="445"/>
      <c r="I553" s="798"/>
      <c r="J553" s="446">
        <f t="shared" si="43"/>
        <v>0</v>
      </c>
      <c r="K553" s="788"/>
      <c r="L553" s="447">
        <f t="shared" si="44"/>
        <v>0</v>
      </c>
      <c r="M553" s="789">
        <f t="shared" si="45"/>
        <v>0</v>
      </c>
      <c r="N553" s="449">
        <f t="shared" si="45"/>
        <v>0</v>
      </c>
      <c r="O553" s="313"/>
      <c r="P553" s="155"/>
    </row>
    <row r="554" spans="1:16" ht="18.75" customHeight="1" x14ac:dyDescent="0.15">
      <c r="A554" s="134"/>
      <c r="B554" s="203"/>
      <c r="C554" s="204"/>
      <c r="D554" s="297"/>
      <c r="E554" s="491"/>
      <c r="F554" s="500"/>
      <c r="G554" s="328"/>
      <c r="H554" s="445"/>
      <c r="I554" s="798"/>
      <c r="J554" s="446">
        <f t="shared" si="43"/>
        <v>0</v>
      </c>
      <c r="K554" s="788"/>
      <c r="L554" s="447">
        <f t="shared" si="44"/>
        <v>0</v>
      </c>
      <c r="M554" s="789">
        <f t="shared" si="45"/>
        <v>0</v>
      </c>
      <c r="N554" s="449">
        <f t="shared" si="45"/>
        <v>0</v>
      </c>
      <c r="O554" s="313"/>
      <c r="P554" s="155"/>
    </row>
    <row r="555" spans="1:16" ht="18.75" customHeight="1" x14ac:dyDescent="0.15">
      <c r="A555" s="134"/>
      <c r="B555" s="203"/>
      <c r="C555" s="204"/>
      <c r="D555" s="297"/>
      <c r="E555" s="491"/>
      <c r="F555" s="500"/>
      <c r="G555" s="328"/>
      <c r="H555" s="445"/>
      <c r="I555" s="798"/>
      <c r="J555" s="446">
        <f t="shared" si="43"/>
        <v>0</v>
      </c>
      <c r="K555" s="788"/>
      <c r="L555" s="447">
        <f t="shared" si="44"/>
        <v>0</v>
      </c>
      <c r="M555" s="789">
        <f t="shared" si="45"/>
        <v>0</v>
      </c>
      <c r="N555" s="449">
        <f t="shared" si="45"/>
        <v>0</v>
      </c>
      <c r="O555" s="313"/>
      <c r="P555" s="155"/>
    </row>
    <row r="556" spans="1:16" ht="18.75" customHeight="1" x14ac:dyDescent="0.15">
      <c r="A556" s="134"/>
      <c r="B556" s="203"/>
      <c r="C556" s="204"/>
      <c r="D556" s="297"/>
      <c r="E556" s="491"/>
      <c r="F556" s="500"/>
      <c r="G556" s="328"/>
      <c r="H556" s="445"/>
      <c r="I556" s="798"/>
      <c r="J556" s="446">
        <f t="shared" si="43"/>
        <v>0</v>
      </c>
      <c r="K556" s="788"/>
      <c r="L556" s="447">
        <f t="shared" si="44"/>
        <v>0</v>
      </c>
      <c r="M556" s="789">
        <f t="shared" si="45"/>
        <v>0</v>
      </c>
      <c r="N556" s="449">
        <f t="shared" si="45"/>
        <v>0</v>
      </c>
      <c r="O556" s="313"/>
      <c r="P556" s="155"/>
    </row>
    <row r="557" spans="1:16" ht="18.75" customHeight="1" x14ac:dyDescent="0.15">
      <c r="A557" s="134"/>
      <c r="B557" s="203"/>
      <c r="C557" s="204"/>
      <c r="D557" s="297"/>
      <c r="E557" s="491"/>
      <c r="F557" s="500"/>
      <c r="G557" s="328"/>
      <c r="H557" s="445"/>
      <c r="I557" s="798"/>
      <c r="J557" s="446">
        <f t="shared" si="43"/>
        <v>0</v>
      </c>
      <c r="K557" s="788"/>
      <c r="L557" s="447">
        <f t="shared" si="44"/>
        <v>0</v>
      </c>
      <c r="M557" s="789">
        <f t="shared" si="45"/>
        <v>0</v>
      </c>
      <c r="N557" s="449">
        <f t="shared" si="45"/>
        <v>0</v>
      </c>
      <c r="O557" s="313"/>
      <c r="P557" s="155"/>
    </row>
    <row r="558" spans="1:16" ht="18.75" customHeight="1" x14ac:dyDescent="0.15">
      <c r="A558" s="134"/>
      <c r="B558" s="203"/>
      <c r="C558" s="204"/>
      <c r="D558" s="297"/>
      <c r="E558" s="491"/>
      <c r="F558" s="500"/>
      <c r="G558" s="328"/>
      <c r="H558" s="445"/>
      <c r="I558" s="798"/>
      <c r="J558" s="446">
        <f t="shared" si="43"/>
        <v>0</v>
      </c>
      <c r="K558" s="788"/>
      <c r="L558" s="447">
        <f t="shared" si="44"/>
        <v>0</v>
      </c>
      <c r="M558" s="789">
        <f t="shared" si="45"/>
        <v>0</v>
      </c>
      <c r="N558" s="449">
        <f t="shared" si="45"/>
        <v>0</v>
      </c>
      <c r="O558" s="313"/>
      <c r="P558" s="155"/>
    </row>
    <row r="559" spans="1:16" ht="18.75" customHeight="1" x14ac:dyDescent="0.15">
      <c r="A559" s="134"/>
      <c r="B559" s="203"/>
      <c r="C559" s="204"/>
      <c r="D559" s="297"/>
      <c r="E559" s="491"/>
      <c r="F559" s="500"/>
      <c r="G559" s="328"/>
      <c r="H559" s="445"/>
      <c r="I559" s="798"/>
      <c r="J559" s="446">
        <f t="shared" si="43"/>
        <v>0</v>
      </c>
      <c r="K559" s="788"/>
      <c r="L559" s="447">
        <f t="shared" si="44"/>
        <v>0</v>
      </c>
      <c r="M559" s="789">
        <f t="shared" si="45"/>
        <v>0</v>
      </c>
      <c r="N559" s="449">
        <f t="shared" si="45"/>
        <v>0</v>
      </c>
      <c r="O559" s="313"/>
      <c r="P559" s="155"/>
    </row>
    <row r="560" spans="1:16" ht="18.75" customHeight="1" x14ac:dyDescent="0.15">
      <c r="A560" s="134"/>
      <c r="B560" s="203"/>
      <c r="C560" s="204"/>
      <c r="D560" s="297"/>
      <c r="E560" s="491"/>
      <c r="F560" s="500"/>
      <c r="G560" s="328"/>
      <c r="H560" s="445"/>
      <c r="I560" s="798"/>
      <c r="J560" s="446">
        <f t="shared" si="43"/>
        <v>0</v>
      </c>
      <c r="K560" s="788"/>
      <c r="L560" s="447">
        <f t="shared" si="44"/>
        <v>0</v>
      </c>
      <c r="M560" s="789">
        <f t="shared" si="45"/>
        <v>0</v>
      </c>
      <c r="N560" s="449">
        <f t="shared" si="45"/>
        <v>0</v>
      </c>
      <c r="O560" s="313"/>
      <c r="P560" s="155"/>
    </row>
    <row r="561" spans="1:29" ht="18.75" customHeight="1" x14ac:dyDescent="0.15">
      <c r="A561" s="134"/>
      <c r="B561" s="203"/>
      <c r="C561" s="204"/>
      <c r="D561" s="297"/>
      <c r="E561" s="491"/>
      <c r="F561" s="500"/>
      <c r="G561" s="328"/>
      <c r="H561" s="445"/>
      <c r="I561" s="798"/>
      <c r="J561" s="446">
        <f t="shared" si="43"/>
        <v>0</v>
      </c>
      <c r="K561" s="788"/>
      <c r="L561" s="447">
        <f t="shared" si="44"/>
        <v>0</v>
      </c>
      <c r="M561" s="789">
        <f t="shared" si="45"/>
        <v>0</v>
      </c>
      <c r="N561" s="449">
        <f t="shared" si="45"/>
        <v>0</v>
      </c>
      <c r="O561" s="313"/>
      <c r="P561" s="155"/>
    </row>
    <row r="562" spans="1:29" ht="18.75" customHeight="1" x14ac:dyDescent="0.15">
      <c r="A562" s="134"/>
      <c r="B562" s="203"/>
      <c r="C562" s="204"/>
      <c r="D562" s="297"/>
      <c r="E562" s="491"/>
      <c r="F562" s="500"/>
      <c r="G562" s="328"/>
      <c r="H562" s="445"/>
      <c r="I562" s="798"/>
      <c r="J562" s="446">
        <f t="shared" si="43"/>
        <v>0</v>
      </c>
      <c r="K562" s="788"/>
      <c r="L562" s="447">
        <f t="shared" si="44"/>
        <v>0</v>
      </c>
      <c r="M562" s="789">
        <f t="shared" si="45"/>
        <v>0</v>
      </c>
      <c r="N562" s="449">
        <f t="shared" si="45"/>
        <v>0</v>
      </c>
      <c r="O562" s="313"/>
      <c r="P562" s="155"/>
    </row>
    <row r="563" spans="1:29" ht="18.75" customHeight="1" x14ac:dyDescent="0.15">
      <c r="A563" s="134"/>
      <c r="B563" s="203"/>
      <c r="C563" s="204"/>
      <c r="D563" s="297"/>
      <c r="E563" s="491"/>
      <c r="F563" s="500"/>
      <c r="G563" s="328"/>
      <c r="H563" s="445"/>
      <c r="I563" s="798"/>
      <c r="J563" s="446">
        <f t="shared" si="43"/>
        <v>0</v>
      </c>
      <c r="K563" s="788"/>
      <c r="L563" s="447">
        <f t="shared" si="44"/>
        <v>0</v>
      </c>
      <c r="M563" s="789">
        <f t="shared" si="45"/>
        <v>0</v>
      </c>
      <c r="N563" s="449">
        <f t="shared" si="45"/>
        <v>0</v>
      </c>
      <c r="O563" s="313"/>
      <c r="P563" s="155"/>
    </row>
    <row r="564" spans="1:29" s="120" customFormat="1" ht="18.75" customHeight="1" x14ac:dyDescent="0.15">
      <c r="A564" s="134"/>
      <c r="B564" s="203"/>
      <c r="C564" s="204"/>
      <c r="D564" s="297"/>
      <c r="E564" s="347" t="s">
        <v>419</v>
      </c>
      <c r="F564" s="170" t="s">
        <v>181</v>
      </c>
      <c r="G564" s="328"/>
      <c r="H564" s="445"/>
      <c r="I564" s="798"/>
      <c r="J564" s="450">
        <f>SUMIFS(J533:J563,D533:D563,"設備（部材）")</f>
        <v>0</v>
      </c>
      <c r="K564" s="788"/>
      <c r="L564" s="451">
        <f>SUMIFS(L533:L563,D533:D563,"設備（部材）")</f>
        <v>0</v>
      </c>
      <c r="M564" s="789"/>
      <c r="N564" s="453">
        <f>J564-L564</f>
        <v>0</v>
      </c>
      <c r="O564" s="313"/>
      <c r="Q564" s="119"/>
      <c r="R564" s="119"/>
      <c r="S564" s="119"/>
      <c r="T564" s="119"/>
      <c r="U564" s="119"/>
      <c r="V564" s="119"/>
      <c r="W564" s="119"/>
      <c r="X564" s="119"/>
      <c r="Y564" s="119"/>
      <c r="Z564" s="119"/>
      <c r="AA564" s="119"/>
      <c r="AB564" s="119"/>
      <c r="AC564" s="119"/>
    </row>
    <row r="565" spans="1:29" s="120" customFormat="1" ht="18.75" customHeight="1" x14ac:dyDescent="0.15">
      <c r="A565" s="134"/>
      <c r="B565" s="203"/>
      <c r="C565" s="204"/>
      <c r="D565" s="297"/>
      <c r="E565" s="347" t="s">
        <v>182</v>
      </c>
      <c r="F565" s="170" t="s">
        <v>181</v>
      </c>
      <c r="G565" s="328"/>
      <c r="H565" s="445"/>
      <c r="I565" s="798"/>
      <c r="J565" s="450">
        <f>SUMIFS(J533:J563,D533:D563,"工事")</f>
        <v>0</v>
      </c>
      <c r="K565" s="788"/>
      <c r="L565" s="451">
        <f>SUMIFS(L533:L563,D533:D563,"工事")</f>
        <v>0</v>
      </c>
      <c r="M565" s="789"/>
      <c r="N565" s="453">
        <f>J565-L565</f>
        <v>0</v>
      </c>
      <c r="O565" s="313"/>
      <c r="Q565" s="119"/>
      <c r="R565" s="119"/>
      <c r="S565" s="119"/>
      <c r="T565" s="119"/>
      <c r="U565" s="119"/>
      <c r="V565" s="119"/>
      <c r="W565" s="119"/>
      <c r="X565" s="119"/>
      <c r="Y565" s="119"/>
      <c r="Z565" s="119"/>
      <c r="AA565" s="119"/>
      <c r="AB565" s="119"/>
      <c r="AC565" s="119"/>
    </row>
    <row r="566" spans="1:29" s="120" customFormat="1" ht="18.75" customHeight="1" thickBot="1" x14ac:dyDescent="0.2">
      <c r="A566" s="134"/>
      <c r="B566" s="205"/>
      <c r="C566" s="206"/>
      <c r="D566" s="298"/>
      <c r="E566" s="348" t="s">
        <v>178</v>
      </c>
      <c r="F566" s="349" t="s">
        <v>179</v>
      </c>
      <c r="G566" s="339"/>
      <c r="H566" s="495"/>
      <c r="I566" s="808"/>
      <c r="J566" s="501">
        <f>J564+J565</f>
        <v>0</v>
      </c>
      <c r="K566" s="790"/>
      <c r="L566" s="502">
        <f>L564+L565</f>
        <v>0</v>
      </c>
      <c r="M566" s="791"/>
      <c r="N566" s="503">
        <f>J566-L566</f>
        <v>0</v>
      </c>
      <c r="O566" s="323"/>
      <c r="Q566" s="119"/>
      <c r="R566" s="119"/>
      <c r="S566" s="119"/>
      <c r="T566" s="119"/>
      <c r="U566" s="119"/>
      <c r="V566" s="119"/>
      <c r="W566" s="119"/>
      <c r="X566" s="119"/>
      <c r="Y566" s="119"/>
      <c r="Z566" s="119"/>
      <c r="AA566" s="119"/>
      <c r="AB566" s="119"/>
      <c r="AC566" s="119"/>
    </row>
    <row r="567" spans="1:29" ht="18.75" customHeight="1" x14ac:dyDescent="0.15">
      <c r="A567" s="134"/>
      <c r="B567" s="171"/>
      <c r="C567" s="172"/>
      <c r="D567" s="295"/>
      <c r="E567" s="491"/>
      <c r="F567" s="499" t="s">
        <v>180</v>
      </c>
      <c r="G567" s="328"/>
      <c r="H567" s="445"/>
      <c r="I567" s="798"/>
      <c r="J567" s="446"/>
      <c r="K567" s="788"/>
      <c r="L567" s="447"/>
      <c r="M567" s="789"/>
      <c r="N567" s="449"/>
      <c r="O567" s="313"/>
      <c r="P567" s="155"/>
    </row>
    <row r="568" spans="1:29" ht="18.75" customHeight="1" x14ac:dyDescent="0.15">
      <c r="A568" s="134"/>
      <c r="B568" s="203"/>
      <c r="C568" s="204"/>
      <c r="D568" s="297"/>
      <c r="E568" s="491"/>
      <c r="F568" s="500"/>
      <c r="G568" s="328"/>
      <c r="H568" s="445"/>
      <c r="I568" s="798"/>
      <c r="J568" s="446">
        <f t="shared" ref="J568:J598" si="46">ROUNDDOWN(H568*I568,0)</f>
        <v>0</v>
      </c>
      <c r="K568" s="788"/>
      <c r="L568" s="447">
        <f t="shared" ref="L568:L598" si="47">ROUNDDOWN(H568*K568,0)</f>
        <v>0</v>
      </c>
      <c r="M568" s="789">
        <f>I568-K568</f>
        <v>0</v>
      </c>
      <c r="N568" s="449">
        <f>J568-L568</f>
        <v>0</v>
      </c>
      <c r="O568" s="313"/>
      <c r="P568" s="155"/>
    </row>
    <row r="569" spans="1:29" ht="18.75" customHeight="1" x14ac:dyDescent="0.15">
      <c r="A569" s="134"/>
      <c r="B569" s="203"/>
      <c r="C569" s="204"/>
      <c r="D569" s="297"/>
      <c r="E569" s="491"/>
      <c r="F569" s="500"/>
      <c r="G569" s="328"/>
      <c r="H569" s="445"/>
      <c r="I569" s="798"/>
      <c r="J569" s="446">
        <f t="shared" si="46"/>
        <v>0</v>
      </c>
      <c r="K569" s="788"/>
      <c r="L569" s="447">
        <f t="shared" si="47"/>
        <v>0</v>
      </c>
      <c r="M569" s="789">
        <f t="shared" ref="M569:N598" si="48">I569-K569</f>
        <v>0</v>
      </c>
      <c r="N569" s="449">
        <f t="shared" si="48"/>
        <v>0</v>
      </c>
      <c r="O569" s="313"/>
      <c r="P569" s="155"/>
    </row>
    <row r="570" spans="1:29" ht="18.75" customHeight="1" x14ac:dyDescent="0.15">
      <c r="A570" s="134"/>
      <c r="B570" s="203"/>
      <c r="C570" s="204"/>
      <c r="D570" s="297"/>
      <c r="E570" s="491"/>
      <c r="F570" s="499"/>
      <c r="G570" s="328"/>
      <c r="H570" s="445"/>
      <c r="I570" s="798"/>
      <c r="J570" s="446">
        <f t="shared" si="46"/>
        <v>0</v>
      </c>
      <c r="K570" s="788"/>
      <c r="L570" s="447">
        <f t="shared" si="47"/>
        <v>0</v>
      </c>
      <c r="M570" s="789">
        <f t="shared" si="48"/>
        <v>0</v>
      </c>
      <c r="N570" s="449">
        <f t="shared" si="48"/>
        <v>0</v>
      </c>
      <c r="O570" s="313"/>
      <c r="P570" s="155"/>
    </row>
    <row r="571" spans="1:29" ht="18.75" customHeight="1" x14ac:dyDescent="0.15">
      <c r="A571" s="134"/>
      <c r="B571" s="203"/>
      <c r="C571" s="204"/>
      <c r="D571" s="297"/>
      <c r="E571" s="491"/>
      <c r="F571" s="499"/>
      <c r="G571" s="328"/>
      <c r="H571" s="445"/>
      <c r="I571" s="798"/>
      <c r="J571" s="446">
        <f t="shared" si="46"/>
        <v>0</v>
      </c>
      <c r="K571" s="788"/>
      <c r="L571" s="447">
        <f t="shared" si="47"/>
        <v>0</v>
      </c>
      <c r="M571" s="789">
        <f t="shared" si="48"/>
        <v>0</v>
      </c>
      <c r="N571" s="449">
        <f t="shared" si="48"/>
        <v>0</v>
      </c>
      <c r="O571" s="313"/>
      <c r="P571" s="155"/>
    </row>
    <row r="572" spans="1:29" ht="18.75" customHeight="1" x14ac:dyDescent="0.15">
      <c r="A572" s="134"/>
      <c r="B572" s="203"/>
      <c r="C572" s="204"/>
      <c r="D572" s="297"/>
      <c r="E572" s="491"/>
      <c r="F572" s="499"/>
      <c r="G572" s="328"/>
      <c r="H572" s="445"/>
      <c r="I572" s="798"/>
      <c r="J572" s="446">
        <f t="shared" si="46"/>
        <v>0</v>
      </c>
      <c r="K572" s="788"/>
      <c r="L572" s="447">
        <f t="shared" si="47"/>
        <v>0</v>
      </c>
      <c r="M572" s="789">
        <f t="shared" si="48"/>
        <v>0</v>
      </c>
      <c r="N572" s="449">
        <f t="shared" si="48"/>
        <v>0</v>
      </c>
      <c r="O572" s="313"/>
      <c r="P572" s="155"/>
    </row>
    <row r="573" spans="1:29" ht="18.75" customHeight="1" x14ac:dyDescent="0.15">
      <c r="A573" s="134"/>
      <c r="B573" s="203"/>
      <c r="C573" s="204"/>
      <c r="D573" s="297"/>
      <c r="E573" s="491"/>
      <c r="F573" s="499"/>
      <c r="G573" s="328"/>
      <c r="H573" s="445"/>
      <c r="I573" s="798"/>
      <c r="J573" s="446">
        <f t="shared" si="46"/>
        <v>0</v>
      </c>
      <c r="K573" s="788"/>
      <c r="L573" s="447">
        <f t="shared" si="47"/>
        <v>0</v>
      </c>
      <c r="M573" s="789">
        <f t="shared" si="48"/>
        <v>0</v>
      </c>
      <c r="N573" s="449">
        <f t="shared" si="48"/>
        <v>0</v>
      </c>
      <c r="O573" s="313"/>
      <c r="P573" s="155"/>
    </row>
    <row r="574" spans="1:29" ht="18.75" customHeight="1" x14ac:dyDescent="0.15">
      <c r="A574" s="134"/>
      <c r="B574" s="203"/>
      <c r="C574" s="204"/>
      <c r="D574" s="297"/>
      <c r="E574" s="491"/>
      <c r="F574" s="499"/>
      <c r="G574" s="328"/>
      <c r="H574" s="445"/>
      <c r="I574" s="798"/>
      <c r="J574" s="446">
        <f t="shared" si="46"/>
        <v>0</v>
      </c>
      <c r="K574" s="788"/>
      <c r="L574" s="447">
        <f t="shared" si="47"/>
        <v>0</v>
      </c>
      <c r="M574" s="789">
        <f t="shared" si="48"/>
        <v>0</v>
      </c>
      <c r="N574" s="449">
        <f t="shared" si="48"/>
        <v>0</v>
      </c>
      <c r="O574" s="313"/>
      <c r="P574" s="155"/>
    </row>
    <row r="575" spans="1:29" ht="18.75" customHeight="1" x14ac:dyDescent="0.15">
      <c r="A575" s="134"/>
      <c r="B575" s="203"/>
      <c r="C575" s="204"/>
      <c r="D575" s="297"/>
      <c r="E575" s="491"/>
      <c r="F575" s="499"/>
      <c r="G575" s="328"/>
      <c r="H575" s="445"/>
      <c r="I575" s="798"/>
      <c r="J575" s="446">
        <f t="shared" si="46"/>
        <v>0</v>
      </c>
      <c r="K575" s="788"/>
      <c r="L575" s="447">
        <f t="shared" si="47"/>
        <v>0</v>
      </c>
      <c r="M575" s="789">
        <f t="shared" si="48"/>
        <v>0</v>
      </c>
      <c r="N575" s="449">
        <f t="shared" si="48"/>
        <v>0</v>
      </c>
      <c r="O575" s="313"/>
      <c r="P575" s="155"/>
    </row>
    <row r="576" spans="1:29" ht="18.75" customHeight="1" x14ac:dyDescent="0.15">
      <c r="A576" s="134"/>
      <c r="B576" s="203"/>
      <c r="C576" s="204"/>
      <c r="D576" s="297"/>
      <c r="E576" s="491"/>
      <c r="F576" s="499"/>
      <c r="G576" s="328"/>
      <c r="H576" s="445"/>
      <c r="I576" s="798"/>
      <c r="J576" s="446">
        <f t="shared" si="46"/>
        <v>0</v>
      </c>
      <c r="K576" s="788"/>
      <c r="L576" s="447">
        <f t="shared" si="47"/>
        <v>0</v>
      </c>
      <c r="M576" s="789">
        <f t="shared" si="48"/>
        <v>0</v>
      </c>
      <c r="N576" s="449">
        <f t="shared" si="48"/>
        <v>0</v>
      </c>
      <c r="O576" s="313"/>
      <c r="P576" s="155"/>
    </row>
    <row r="577" spans="1:16" ht="18.75" customHeight="1" x14ac:dyDescent="0.15">
      <c r="A577" s="134"/>
      <c r="B577" s="203"/>
      <c r="C577" s="204"/>
      <c r="D577" s="297"/>
      <c r="E577" s="491"/>
      <c r="F577" s="499"/>
      <c r="G577" s="328"/>
      <c r="H577" s="445"/>
      <c r="I577" s="798"/>
      <c r="J577" s="446">
        <f t="shared" si="46"/>
        <v>0</v>
      </c>
      <c r="K577" s="788"/>
      <c r="L577" s="447">
        <f t="shared" si="47"/>
        <v>0</v>
      </c>
      <c r="M577" s="789">
        <f t="shared" si="48"/>
        <v>0</v>
      </c>
      <c r="N577" s="449">
        <f t="shared" si="48"/>
        <v>0</v>
      </c>
      <c r="O577" s="313"/>
      <c r="P577" s="155"/>
    </row>
    <row r="578" spans="1:16" ht="18.75" customHeight="1" x14ac:dyDescent="0.15">
      <c r="A578" s="134"/>
      <c r="B578" s="203"/>
      <c r="C578" s="204"/>
      <c r="D578" s="297"/>
      <c r="E578" s="491"/>
      <c r="F578" s="499"/>
      <c r="G578" s="328"/>
      <c r="H578" s="445"/>
      <c r="I578" s="798"/>
      <c r="J578" s="446">
        <f t="shared" si="46"/>
        <v>0</v>
      </c>
      <c r="K578" s="788"/>
      <c r="L578" s="447">
        <f t="shared" si="47"/>
        <v>0</v>
      </c>
      <c r="M578" s="789">
        <f t="shared" si="48"/>
        <v>0</v>
      </c>
      <c r="N578" s="449">
        <f t="shared" si="48"/>
        <v>0</v>
      </c>
      <c r="O578" s="313"/>
      <c r="P578" s="155"/>
    </row>
    <row r="579" spans="1:16" ht="18.75" customHeight="1" x14ac:dyDescent="0.15">
      <c r="A579" s="134"/>
      <c r="B579" s="203"/>
      <c r="C579" s="204"/>
      <c r="D579" s="297"/>
      <c r="E579" s="491"/>
      <c r="F579" s="499"/>
      <c r="G579" s="328"/>
      <c r="H579" s="445"/>
      <c r="I579" s="798"/>
      <c r="J579" s="446">
        <f t="shared" si="46"/>
        <v>0</v>
      </c>
      <c r="K579" s="788"/>
      <c r="L579" s="447">
        <f t="shared" si="47"/>
        <v>0</v>
      </c>
      <c r="M579" s="789">
        <f t="shared" si="48"/>
        <v>0</v>
      </c>
      <c r="N579" s="449">
        <f t="shared" si="48"/>
        <v>0</v>
      </c>
      <c r="O579" s="313"/>
      <c r="P579" s="155"/>
    </row>
    <row r="580" spans="1:16" ht="18.75" customHeight="1" x14ac:dyDescent="0.15">
      <c r="A580" s="134"/>
      <c r="B580" s="203"/>
      <c r="C580" s="204"/>
      <c r="D580" s="297"/>
      <c r="E580" s="491"/>
      <c r="F580" s="499"/>
      <c r="G580" s="328"/>
      <c r="H580" s="445"/>
      <c r="I580" s="798"/>
      <c r="J580" s="446">
        <f t="shared" si="46"/>
        <v>0</v>
      </c>
      <c r="K580" s="788"/>
      <c r="L580" s="447">
        <f t="shared" si="47"/>
        <v>0</v>
      </c>
      <c r="M580" s="789">
        <f t="shared" si="48"/>
        <v>0</v>
      </c>
      <c r="N580" s="449">
        <f t="shared" si="48"/>
        <v>0</v>
      </c>
      <c r="O580" s="313"/>
      <c r="P580" s="155"/>
    </row>
    <row r="581" spans="1:16" ht="18.75" customHeight="1" x14ac:dyDescent="0.15">
      <c r="A581" s="134"/>
      <c r="B581" s="203"/>
      <c r="C581" s="204"/>
      <c r="D581" s="297"/>
      <c r="E581" s="491"/>
      <c r="F581" s="499"/>
      <c r="G581" s="328"/>
      <c r="H581" s="445"/>
      <c r="I581" s="798"/>
      <c r="J581" s="446">
        <f t="shared" si="46"/>
        <v>0</v>
      </c>
      <c r="K581" s="788"/>
      <c r="L581" s="447">
        <f t="shared" si="47"/>
        <v>0</v>
      </c>
      <c r="M581" s="789">
        <f t="shared" si="48"/>
        <v>0</v>
      </c>
      <c r="N581" s="449">
        <f t="shared" si="48"/>
        <v>0</v>
      </c>
      <c r="O581" s="313"/>
      <c r="P581" s="155"/>
    </row>
    <row r="582" spans="1:16" ht="18.75" customHeight="1" x14ac:dyDescent="0.15">
      <c r="A582" s="134"/>
      <c r="B582" s="203"/>
      <c r="C582" s="204"/>
      <c r="D582" s="297"/>
      <c r="E582" s="491"/>
      <c r="F582" s="499"/>
      <c r="G582" s="328"/>
      <c r="H582" s="445"/>
      <c r="I582" s="798"/>
      <c r="J582" s="446">
        <f t="shared" si="46"/>
        <v>0</v>
      </c>
      <c r="K582" s="788"/>
      <c r="L582" s="447">
        <f t="shared" si="47"/>
        <v>0</v>
      </c>
      <c r="M582" s="789">
        <f t="shared" si="48"/>
        <v>0</v>
      </c>
      <c r="N582" s="449">
        <f t="shared" si="48"/>
        <v>0</v>
      </c>
      <c r="O582" s="313"/>
      <c r="P582" s="155"/>
    </row>
    <row r="583" spans="1:16" ht="18.75" customHeight="1" x14ac:dyDescent="0.15">
      <c r="A583" s="134"/>
      <c r="B583" s="203"/>
      <c r="C583" s="204"/>
      <c r="D583" s="297"/>
      <c r="E583" s="491"/>
      <c r="F583" s="499"/>
      <c r="G583" s="328"/>
      <c r="H583" s="445"/>
      <c r="I583" s="798"/>
      <c r="J583" s="446">
        <f t="shared" si="46"/>
        <v>0</v>
      </c>
      <c r="K583" s="788"/>
      <c r="L583" s="447">
        <f t="shared" si="47"/>
        <v>0</v>
      </c>
      <c r="M583" s="789">
        <f t="shared" si="48"/>
        <v>0</v>
      </c>
      <c r="N583" s="449">
        <f t="shared" si="48"/>
        <v>0</v>
      </c>
      <c r="O583" s="313"/>
      <c r="P583" s="155"/>
    </row>
    <row r="584" spans="1:16" ht="18.75" customHeight="1" x14ac:dyDescent="0.15">
      <c r="A584" s="134"/>
      <c r="B584" s="203"/>
      <c r="C584" s="204"/>
      <c r="D584" s="297"/>
      <c r="E584" s="491"/>
      <c r="F584" s="499"/>
      <c r="G584" s="328"/>
      <c r="H584" s="445"/>
      <c r="I584" s="798"/>
      <c r="J584" s="446">
        <f t="shared" si="46"/>
        <v>0</v>
      </c>
      <c r="K584" s="788"/>
      <c r="L584" s="447">
        <f t="shared" si="47"/>
        <v>0</v>
      </c>
      <c r="M584" s="789">
        <f t="shared" si="48"/>
        <v>0</v>
      </c>
      <c r="N584" s="449">
        <f t="shared" si="48"/>
        <v>0</v>
      </c>
      <c r="O584" s="313"/>
      <c r="P584" s="155"/>
    </row>
    <row r="585" spans="1:16" ht="18.75" customHeight="1" x14ac:dyDescent="0.15">
      <c r="A585" s="134"/>
      <c r="B585" s="203"/>
      <c r="C585" s="204"/>
      <c r="D585" s="297"/>
      <c r="E585" s="491"/>
      <c r="F585" s="499"/>
      <c r="G585" s="328"/>
      <c r="H585" s="445"/>
      <c r="I585" s="798"/>
      <c r="J585" s="446">
        <f t="shared" si="46"/>
        <v>0</v>
      </c>
      <c r="K585" s="788"/>
      <c r="L585" s="447">
        <f t="shared" si="47"/>
        <v>0</v>
      </c>
      <c r="M585" s="789">
        <f t="shared" si="48"/>
        <v>0</v>
      </c>
      <c r="N585" s="449">
        <f t="shared" si="48"/>
        <v>0</v>
      </c>
      <c r="O585" s="313"/>
      <c r="P585" s="155"/>
    </row>
    <row r="586" spans="1:16" ht="18.75" customHeight="1" x14ac:dyDescent="0.15">
      <c r="A586" s="134"/>
      <c r="B586" s="203"/>
      <c r="C586" s="204"/>
      <c r="D586" s="297"/>
      <c r="E586" s="491"/>
      <c r="F586" s="499"/>
      <c r="G586" s="328"/>
      <c r="H586" s="445"/>
      <c r="I586" s="798"/>
      <c r="J586" s="446">
        <f t="shared" si="46"/>
        <v>0</v>
      </c>
      <c r="K586" s="788"/>
      <c r="L586" s="447">
        <f t="shared" si="47"/>
        <v>0</v>
      </c>
      <c r="M586" s="789">
        <f t="shared" si="48"/>
        <v>0</v>
      </c>
      <c r="N586" s="449">
        <f t="shared" si="48"/>
        <v>0</v>
      </c>
      <c r="O586" s="313"/>
      <c r="P586" s="155"/>
    </row>
    <row r="587" spans="1:16" ht="18.75" customHeight="1" x14ac:dyDescent="0.15">
      <c r="A587" s="134"/>
      <c r="B587" s="203"/>
      <c r="C587" s="204"/>
      <c r="D587" s="297"/>
      <c r="E587" s="491"/>
      <c r="F587" s="499"/>
      <c r="G587" s="328"/>
      <c r="H587" s="445"/>
      <c r="I587" s="798"/>
      <c r="J587" s="446">
        <f t="shared" si="46"/>
        <v>0</v>
      </c>
      <c r="K587" s="788"/>
      <c r="L587" s="447">
        <f t="shared" si="47"/>
        <v>0</v>
      </c>
      <c r="M587" s="789">
        <f t="shared" si="48"/>
        <v>0</v>
      </c>
      <c r="N587" s="449">
        <f t="shared" si="48"/>
        <v>0</v>
      </c>
      <c r="O587" s="313"/>
      <c r="P587" s="155"/>
    </row>
    <row r="588" spans="1:16" ht="18.75" customHeight="1" x14ac:dyDescent="0.15">
      <c r="A588" s="134"/>
      <c r="B588" s="203"/>
      <c r="C588" s="204"/>
      <c r="D588" s="297"/>
      <c r="E588" s="491"/>
      <c r="F588" s="500"/>
      <c r="G588" s="328"/>
      <c r="H588" s="445"/>
      <c r="I588" s="798"/>
      <c r="J588" s="446">
        <f t="shared" si="46"/>
        <v>0</v>
      </c>
      <c r="K588" s="788"/>
      <c r="L588" s="447">
        <f t="shared" si="47"/>
        <v>0</v>
      </c>
      <c r="M588" s="789">
        <f t="shared" si="48"/>
        <v>0</v>
      </c>
      <c r="N588" s="449">
        <f t="shared" si="48"/>
        <v>0</v>
      </c>
      <c r="O588" s="313"/>
      <c r="P588" s="155"/>
    </row>
    <row r="589" spans="1:16" ht="18.75" customHeight="1" x14ac:dyDescent="0.15">
      <c r="A589" s="134"/>
      <c r="B589" s="203"/>
      <c r="C589" s="204"/>
      <c r="D589" s="297"/>
      <c r="E589" s="491"/>
      <c r="F589" s="500"/>
      <c r="G589" s="328"/>
      <c r="H589" s="445"/>
      <c r="I589" s="798"/>
      <c r="J589" s="446">
        <f t="shared" si="46"/>
        <v>0</v>
      </c>
      <c r="K589" s="788"/>
      <c r="L589" s="447">
        <f t="shared" si="47"/>
        <v>0</v>
      </c>
      <c r="M589" s="789">
        <f t="shared" si="48"/>
        <v>0</v>
      </c>
      <c r="N589" s="449">
        <f t="shared" si="48"/>
        <v>0</v>
      </c>
      <c r="O589" s="313"/>
      <c r="P589" s="155"/>
    </row>
    <row r="590" spans="1:16" ht="18.75" customHeight="1" x14ac:dyDescent="0.15">
      <c r="A590" s="134"/>
      <c r="B590" s="203"/>
      <c r="C590" s="204"/>
      <c r="D590" s="297"/>
      <c r="E590" s="491"/>
      <c r="F590" s="500"/>
      <c r="G590" s="328"/>
      <c r="H590" s="445"/>
      <c r="I590" s="798"/>
      <c r="J590" s="446">
        <f t="shared" si="46"/>
        <v>0</v>
      </c>
      <c r="K590" s="788"/>
      <c r="L590" s="447">
        <f t="shared" si="47"/>
        <v>0</v>
      </c>
      <c r="M590" s="789">
        <f t="shared" si="48"/>
        <v>0</v>
      </c>
      <c r="N590" s="449">
        <f t="shared" si="48"/>
        <v>0</v>
      </c>
      <c r="O590" s="313"/>
      <c r="P590" s="155"/>
    </row>
    <row r="591" spans="1:16" ht="18.75" customHeight="1" x14ac:dyDescent="0.15">
      <c r="A591" s="134"/>
      <c r="B591" s="203"/>
      <c r="C591" s="204"/>
      <c r="D591" s="297"/>
      <c r="E591" s="491"/>
      <c r="F591" s="500"/>
      <c r="G591" s="328"/>
      <c r="H591" s="445"/>
      <c r="I591" s="798"/>
      <c r="J591" s="446">
        <f t="shared" si="46"/>
        <v>0</v>
      </c>
      <c r="K591" s="788"/>
      <c r="L591" s="447">
        <f t="shared" si="47"/>
        <v>0</v>
      </c>
      <c r="M591" s="789">
        <f t="shared" si="48"/>
        <v>0</v>
      </c>
      <c r="N591" s="449">
        <f t="shared" si="48"/>
        <v>0</v>
      </c>
      <c r="O591" s="313"/>
      <c r="P591" s="155"/>
    </row>
    <row r="592" spans="1:16" ht="18.75" customHeight="1" x14ac:dyDescent="0.15">
      <c r="A592" s="134"/>
      <c r="B592" s="203"/>
      <c r="C592" s="204"/>
      <c r="D592" s="297"/>
      <c r="E592" s="491"/>
      <c r="F592" s="500"/>
      <c r="G592" s="328"/>
      <c r="H592" s="445"/>
      <c r="I592" s="798"/>
      <c r="J592" s="446">
        <f t="shared" si="46"/>
        <v>0</v>
      </c>
      <c r="K592" s="788"/>
      <c r="L592" s="447">
        <f t="shared" si="47"/>
        <v>0</v>
      </c>
      <c r="M592" s="789">
        <f t="shared" si="48"/>
        <v>0</v>
      </c>
      <c r="N592" s="449">
        <f t="shared" si="48"/>
        <v>0</v>
      </c>
      <c r="O592" s="313"/>
      <c r="P592" s="155"/>
    </row>
    <row r="593" spans="1:29" ht="18.75" customHeight="1" x14ac:dyDescent="0.15">
      <c r="A593" s="134"/>
      <c r="B593" s="203"/>
      <c r="C593" s="204"/>
      <c r="D593" s="297"/>
      <c r="E593" s="491"/>
      <c r="F593" s="500"/>
      <c r="G593" s="328"/>
      <c r="H593" s="445"/>
      <c r="I593" s="798"/>
      <c r="J593" s="446">
        <f t="shared" si="46"/>
        <v>0</v>
      </c>
      <c r="K593" s="788"/>
      <c r="L593" s="447">
        <f t="shared" si="47"/>
        <v>0</v>
      </c>
      <c r="M593" s="789">
        <f t="shared" si="48"/>
        <v>0</v>
      </c>
      <c r="N593" s="449">
        <f t="shared" si="48"/>
        <v>0</v>
      </c>
      <c r="O593" s="313"/>
      <c r="P593" s="155"/>
    </row>
    <row r="594" spans="1:29" ht="18.75" customHeight="1" x14ac:dyDescent="0.15">
      <c r="A594" s="134"/>
      <c r="B594" s="203"/>
      <c r="C594" s="204"/>
      <c r="D594" s="297"/>
      <c r="E594" s="491"/>
      <c r="F594" s="500"/>
      <c r="G594" s="328"/>
      <c r="H594" s="445"/>
      <c r="I594" s="798"/>
      <c r="J594" s="446">
        <f t="shared" si="46"/>
        <v>0</v>
      </c>
      <c r="K594" s="788"/>
      <c r="L594" s="447">
        <f t="shared" si="47"/>
        <v>0</v>
      </c>
      <c r="M594" s="789">
        <f t="shared" si="48"/>
        <v>0</v>
      </c>
      <c r="N594" s="449">
        <f t="shared" si="48"/>
        <v>0</v>
      </c>
      <c r="O594" s="313"/>
      <c r="P594" s="155"/>
    </row>
    <row r="595" spans="1:29" ht="18.75" customHeight="1" x14ac:dyDescent="0.15">
      <c r="A595" s="134"/>
      <c r="B595" s="203"/>
      <c r="C595" s="204"/>
      <c r="D595" s="297"/>
      <c r="E595" s="491"/>
      <c r="F595" s="500"/>
      <c r="G595" s="328"/>
      <c r="H595" s="445"/>
      <c r="I595" s="798"/>
      <c r="J595" s="446">
        <f t="shared" si="46"/>
        <v>0</v>
      </c>
      <c r="K595" s="788"/>
      <c r="L595" s="447">
        <f t="shared" si="47"/>
        <v>0</v>
      </c>
      <c r="M595" s="789">
        <f t="shared" si="48"/>
        <v>0</v>
      </c>
      <c r="N595" s="449">
        <f t="shared" si="48"/>
        <v>0</v>
      </c>
      <c r="O595" s="313"/>
      <c r="P595" s="155"/>
    </row>
    <row r="596" spans="1:29" ht="18.75" customHeight="1" x14ac:dyDescent="0.15">
      <c r="A596" s="134"/>
      <c r="B596" s="203"/>
      <c r="C596" s="204"/>
      <c r="D596" s="297"/>
      <c r="E596" s="491"/>
      <c r="F596" s="500"/>
      <c r="G596" s="328"/>
      <c r="H596" s="445"/>
      <c r="I596" s="798"/>
      <c r="J596" s="446">
        <f t="shared" si="46"/>
        <v>0</v>
      </c>
      <c r="K596" s="788"/>
      <c r="L596" s="447">
        <f t="shared" si="47"/>
        <v>0</v>
      </c>
      <c r="M596" s="789">
        <f t="shared" si="48"/>
        <v>0</v>
      </c>
      <c r="N596" s="449">
        <f t="shared" si="48"/>
        <v>0</v>
      </c>
      <c r="O596" s="313"/>
      <c r="P596" s="155"/>
    </row>
    <row r="597" spans="1:29" ht="18.75" customHeight="1" x14ac:dyDescent="0.15">
      <c r="A597" s="134"/>
      <c r="B597" s="203"/>
      <c r="C597" s="204"/>
      <c r="D597" s="297"/>
      <c r="E597" s="491"/>
      <c r="F597" s="500"/>
      <c r="G597" s="328"/>
      <c r="H597" s="445"/>
      <c r="I597" s="798"/>
      <c r="J597" s="446">
        <f t="shared" si="46"/>
        <v>0</v>
      </c>
      <c r="K597" s="788"/>
      <c r="L597" s="447">
        <f t="shared" si="47"/>
        <v>0</v>
      </c>
      <c r="M597" s="789">
        <f t="shared" si="48"/>
        <v>0</v>
      </c>
      <c r="N597" s="449">
        <f t="shared" si="48"/>
        <v>0</v>
      </c>
      <c r="O597" s="313"/>
      <c r="P597" s="155"/>
    </row>
    <row r="598" spans="1:29" ht="18.75" customHeight="1" x14ac:dyDescent="0.15">
      <c r="A598" s="134"/>
      <c r="B598" s="203"/>
      <c r="C598" s="204"/>
      <c r="D598" s="297"/>
      <c r="E598" s="491"/>
      <c r="F598" s="500"/>
      <c r="G598" s="328"/>
      <c r="H598" s="445"/>
      <c r="I598" s="798"/>
      <c r="J598" s="446">
        <f t="shared" si="46"/>
        <v>0</v>
      </c>
      <c r="K598" s="788"/>
      <c r="L598" s="447">
        <f t="shared" si="47"/>
        <v>0</v>
      </c>
      <c r="M598" s="789">
        <f t="shared" si="48"/>
        <v>0</v>
      </c>
      <c r="N598" s="449">
        <f t="shared" si="48"/>
        <v>0</v>
      </c>
      <c r="O598" s="313"/>
      <c r="P598" s="155"/>
    </row>
    <row r="599" spans="1:29" s="120" customFormat="1" ht="18.75" customHeight="1" x14ac:dyDescent="0.15">
      <c r="A599" s="134"/>
      <c r="B599" s="203"/>
      <c r="C599" s="204"/>
      <c r="D599" s="297"/>
      <c r="E599" s="347" t="s">
        <v>419</v>
      </c>
      <c r="F599" s="170" t="s">
        <v>181</v>
      </c>
      <c r="G599" s="328"/>
      <c r="H599" s="445"/>
      <c r="I599" s="798"/>
      <c r="J599" s="450">
        <f>SUMIFS(J568:J598,D568:D598,"設備（部材）")</f>
        <v>0</v>
      </c>
      <c r="K599" s="788"/>
      <c r="L599" s="451">
        <f>SUMIFS(L568:L598,D568:D598,"設備（部材）")</f>
        <v>0</v>
      </c>
      <c r="M599" s="789"/>
      <c r="N599" s="453">
        <f>J599-L599</f>
        <v>0</v>
      </c>
      <c r="O599" s="313"/>
      <c r="Q599" s="119"/>
      <c r="R599" s="119"/>
      <c r="S599" s="119"/>
      <c r="T599" s="119"/>
      <c r="U599" s="119"/>
      <c r="V599" s="119"/>
      <c r="W599" s="119"/>
      <c r="X599" s="119"/>
      <c r="Y599" s="119"/>
      <c r="Z599" s="119"/>
      <c r="AA599" s="119"/>
      <c r="AB599" s="119"/>
      <c r="AC599" s="119"/>
    </row>
    <row r="600" spans="1:29" s="120" customFormat="1" ht="18.75" customHeight="1" x14ac:dyDescent="0.15">
      <c r="A600" s="134"/>
      <c r="B600" s="203"/>
      <c r="C600" s="204"/>
      <c r="D600" s="297"/>
      <c r="E600" s="347" t="s">
        <v>182</v>
      </c>
      <c r="F600" s="170" t="s">
        <v>181</v>
      </c>
      <c r="G600" s="328"/>
      <c r="H600" s="445"/>
      <c r="I600" s="798"/>
      <c r="J600" s="450">
        <f>SUMIFS(J568:J598,D568:D598,"工事")</f>
        <v>0</v>
      </c>
      <c r="K600" s="788"/>
      <c r="L600" s="451">
        <f>SUMIFS(L568:L598,D568:D598,"工事")</f>
        <v>0</v>
      </c>
      <c r="M600" s="789"/>
      <c r="N600" s="453">
        <f>J600-L600</f>
        <v>0</v>
      </c>
      <c r="O600" s="313"/>
      <c r="Q600" s="119"/>
      <c r="R600" s="119"/>
      <c r="S600" s="119"/>
      <c r="T600" s="119"/>
      <c r="U600" s="119"/>
      <c r="V600" s="119"/>
      <c r="W600" s="119"/>
      <c r="X600" s="119"/>
      <c r="Y600" s="119"/>
      <c r="Z600" s="119"/>
      <c r="AA600" s="119"/>
      <c r="AB600" s="119"/>
      <c r="AC600" s="119"/>
    </row>
    <row r="601" spans="1:29" s="120" customFormat="1" ht="18.75" customHeight="1" thickBot="1" x14ac:dyDescent="0.2">
      <c r="A601" s="134"/>
      <c r="B601" s="205"/>
      <c r="C601" s="206"/>
      <c r="D601" s="298"/>
      <c r="E601" s="348" t="s">
        <v>178</v>
      </c>
      <c r="F601" s="349" t="s">
        <v>179</v>
      </c>
      <c r="G601" s="339"/>
      <c r="H601" s="495"/>
      <c r="I601" s="808"/>
      <c r="J601" s="501">
        <f>J599+J600</f>
        <v>0</v>
      </c>
      <c r="K601" s="790"/>
      <c r="L601" s="502">
        <f>L599+L600</f>
        <v>0</v>
      </c>
      <c r="M601" s="791"/>
      <c r="N601" s="503">
        <f>J601-L601</f>
        <v>0</v>
      </c>
      <c r="O601" s="323"/>
      <c r="Q601" s="119"/>
      <c r="R601" s="119"/>
      <c r="S601" s="119"/>
      <c r="T601" s="119"/>
      <c r="U601" s="119"/>
      <c r="V601" s="119"/>
      <c r="W601" s="119"/>
      <c r="X601" s="119"/>
      <c r="Y601" s="119"/>
      <c r="Z601" s="119"/>
      <c r="AA601" s="119"/>
      <c r="AB601" s="119"/>
      <c r="AC601" s="119"/>
    </row>
    <row r="602" spans="1:29" ht="18.75" customHeight="1" x14ac:dyDescent="0.15">
      <c r="A602" s="134"/>
      <c r="B602" s="171"/>
      <c r="C602" s="172"/>
      <c r="D602" s="295"/>
      <c r="E602" s="491"/>
      <c r="F602" s="499" t="s">
        <v>180</v>
      </c>
      <c r="G602" s="328"/>
      <c r="H602" s="445"/>
      <c r="I602" s="798"/>
      <c r="J602" s="446"/>
      <c r="K602" s="788"/>
      <c r="L602" s="447"/>
      <c r="M602" s="789"/>
      <c r="N602" s="449"/>
      <c r="O602" s="313"/>
      <c r="P602" s="155"/>
    </row>
    <row r="603" spans="1:29" ht="18.75" customHeight="1" x14ac:dyDescent="0.15">
      <c r="A603" s="134"/>
      <c r="B603" s="203"/>
      <c r="C603" s="204"/>
      <c r="D603" s="297"/>
      <c r="E603" s="491"/>
      <c r="F603" s="500"/>
      <c r="G603" s="328"/>
      <c r="H603" s="445"/>
      <c r="I603" s="798"/>
      <c r="J603" s="446">
        <f t="shared" ref="J603:J633" si="49">ROUNDDOWN(H603*I603,0)</f>
        <v>0</v>
      </c>
      <c r="K603" s="788"/>
      <c r="L603" s="447">
        <f t="shared" ref="L603:L633" si="50">ROUNDDOWN(H603*K603,0)</f>
        <v>0</v>
      </c>
      <c r="M603" s="789">
        <f>I603-K603</f>
        <v>0</v>
      </c>
      <c r="N603" s="449">
        <f>J603-L603</f>
        <v>0</v>
      </c>
      <c r="O603" s="313"/>
      <c r="P603" s="155"/>
    </row>
    <row r="604" spans="1:29" ht="18.75" customHeight="1" x14ac:dyDescent="0.15">
      <c r="A604" s="134"/>
      <c r="B604" s="203"/>
      <c r="C604" s="204"/>
      <c r="D604" s="297"/>
      <c r="E604" s="491"/>
      <c r="F604" s="500"/>
      <c r="G604" s="328"/>
      <c r="H604" s="445"/>
      <c r="I604" s="798"/>
      <c r="J604" s="446">
        <f t="shared" si="49"/>
        <v>0</v>
      </c>
      <c r="K604" s="788"/>
      <c r="L604" s="447">
        <f t="shared" si="50"/>
        <v>0</v>
      </c>
      <c r="M604" s="789">
        <f t="shared" ref="M604:N633" si="51">I604-K604</f>
        <v>0</v>
      </c>
      <c r="N604" s="449">
        <f t="shared" si="51"/>
        <v>0</v>
      </c>
      <c r="O604" s="313"/>
      <c r="P604" s="155"/>
    </row>
    <row r="605" spans="1:29" ht="18.75" customHeight="1" x14ac:dyDescent="0.15">
      <c r="A605" s="134"/>
      <c r="B605" s="203"/>
      <c r="C605" s="204"/>
      <c r="D605" s="297"/>
      <c r="E605" s="491"/>
      <c r="F605" s="499"/>
      <c r="G605" s="328"/>
      <c r="H605" s="445"/>
      <c r="I605" s="798"/>
      <c r="J605" s="446">
        <f t="shared" si="49"/>
        <v>0</v>
      </c>
      <c r="K605" s="788"/>
      <c r="L605" s="447">
        <f t="shared" si="50"/>
        <v>0</v>
      </c>
      <c r="M605" s="789">
        <f t="shared" si="51"/>
        <v>0</v>
      </c>
      <c r="N605" s="449">
        <f t="shared" si="51"/>
        <v>0</v>
      </c>
      <c r="O605" s="313"/>
      <c r="P605" s="155"/>
    </row>
    <row r="606" spans="1:29" ht="18.75" customHeight="1" x14ac:dyDescent="0.15">
      <c r="A606" s="134"/>
      <c r="B606" s="203"/>
      <c r="C606" s="204"/>
      <c r="D606" s="297"/>
      <c r="E606" s="491"/>
      <c r="F606" s="499"/>
      <c r="G606" s="328"/>
      <c r="H606" s="445"/>
      <c r="I606" s="798"/>
      <c r="J606" s="446">
        <f t="shared" si="49"/>
        <v>0</v>
      </c>
      <c r="K606" s="788"/>
      <c r="L606" s="447">
        <f t="shared" si="50"/>
        <v>0</v>
      </c>
      <c r="M606" s="789">
        <f t="shared" si="51"/>
        <v>0</v>
      </c>
      <c r="N606" s="449">
        <f t="shared" si="51"/>
        <v>0</v>
      </c>
      <c r="O606" s="313"/>
      <c r="P606" s="155"/>
    </row>
    <row r="607" spans="1:29" ht="18.75" customHeight="1" x14ac:dyDescent="0.15">
      <c r="A607" s="134"/>
      <c r="B607" s="203"/>
      <c r="C607" s="204"/>
      <c r="D607" s="297"/>
      <c r="E607" s="491"/>
      <c r="F607" s="499"/>
      <c r="G607" s="328"/>
      <c r="H607" s="445"/>
      <c r="I607" s="798"/>
      <c r="J607" s="446">
        <f t="shared" si="49"/>
        <v>0</v>
      </c>
      <c r="K607" s="788"/>
      <c r="L607" s="447">
        <f t="shared" si="50"/>
        <v>0</v>
      </c>
      <c r="M607" s="789">
        <f t="shared" si="51"/>
        <v>0</v>
      </c>
      <c r="N607" s="449">
        <f t="shared" si="51"/>
        <v>0</v>
      </c>
      <c r="O607" s="313"/>
      <c r="P607" s="155"/>
    </row>
    <row r="608" spans="1:29" ht="18.75" customHeight="1" x14ac:dyDescent="0.15">
      <c r="A608" s="134"/>
      <c r="B608" s="203"/>
      <c r="C608" s="204"/>
      <c r="D608" s="297"/>
      <c r="E608" s="491"/>
      <c r="F608" s="499"/>
      <c r="G608" s="328"/>
      <c r="H608" s="445"/>
      <c r="I608" s="798"/>
      <c r="J608" s="446">
        <f t="shared" si="49"/>
        <v>0</v>
      </c>
      <c r="K608" s="788"/>
      <c r="L608" s="447">
        <f t="shared" si="50"/>
        <v>0</v>
      </c>
      <c r="M608" s="789">
        <f t="shared" si="51"/>
        <v>0</v>
      </c>
      <c r="N608" s="449">
        <f t="shared" si="51"/>
        <v>0</v>
      </c>
      <c r="O608" s="313"/>
      <c r="P608" s="155"/>
    </row>
    <row r="609" spans="1:16" ht="18.75" customHeight="1" x14ac:dyDescent="0.15">
      <c r="A609" s="134"/>
      <c r="B609" s="203"/>
      <c r="C609" s="204"/>
      <c r="D609" s="297"/>
      <c r="E609" s="491"/>
      <c r="F609" s="499"/>
      <c r="G609" s="328"/>
      <c r="H609" s="445"/>
      <c r="I609" s="798"/>
      <c r="J609" s="446">
        <f t="shared" si="49"/>
        <v>0</v>
      </c>
      <c r="K609" s="788"/>
      <c r="L609" s="447">
        <f t="shared" si="50"/>
        <v>0</v>
      </c>
      <c r="M609" s="789">
        <f t="shared" si="51"/>
        <v>0</v>
      </c>
      <c r="N609" s="449">
        <f t="shared" si="51"/>
        <v>0</v>
      </c>
      <c r="O609" s="313"/>
      <c r="P609" s="155"/>
    </row>
    <row r="610" spans="1:16" ht="18.75" customHeight="1" x14ac:dyDescent="0.15">
      <c r="A610" s="134"/>
      <c r="B610" s="203"/>
      <c r="C610" s="204"/>
      <c r="D610" s="297"/>
      <c r="E610" s="491"/>
      <c r="F610" s="499"/>
      <c r="G610" s="328"/>
      <c r="H610" s="445"/>
      <c r="I610" s="798"/>
      <c r="J610" s="446">
        <f t="shared" si="49"/>
        <v>0</v>
      </c>
      <c r="K610" s="788"/>
      <c r="L610" s="447">
        <f t="shared" si="50"/>
        <v>0</v>
      </c>
      <c r="M610" s="789">
        <f t="shared" si="51"/>
        <v>0</v>
      </c>
      <c r="N610" s="449">
        <f t="shared" si="51"/>
        <v>0</v>
      </c>
      <c r="O610" s="313"/>
      <c r="P610" s="155"/>
    </row>
    <row r="611" spans="1:16" ht="18.75" customHeight="1" x14ac:dyDescent="0.15">
      <c r="A611" s="134"/>
      <c r="B611" s="203"/>
      <c r="C611" s="204"/>
      <c r="D611" s="297"/>
      <c r="E611" s="491"/>
      <c r="F611" s="499"/>
      <c r="G611" s="328"/>
      <c r="H611" s="445"/>
      <c r="I611" s="798"/>
      <c r="J611" s="446">
        <f t="shared" si="49"/>
        <v>0</v>
      </c>
      <c r="K611" s="788"/>
      <c r="L611" s="447">
        <f t="shared" si="50"/>
        <v>0</v>
      </c>
      <c r="M611" s="789">
        <f t="shared" si="51"/>
        <v>0</v>
      </c>
      <c r="N611" s="449">
        <f t="shared" si="51"/>
        <v>0</v>
      </c>
      <c r="O611" s="313"/>
      <c r="P611" s="155"/>
    </row>
    <row r="612" spans="1:16" ht="18.75" customHeight="1" x14ac:dyDescent="0.15">
      <c r="A612" s="134"/>
      <c r="B612" s="203"/>
      <c r="C612" s="204"/>
      <c r="D612" s="297"/>
      <c r="E612" s="491"/>
      <c r="F612" s="499"/>
      <c r="G612" s="328"/>
      <c r="H612" s="445"/>
      <c r="I612" s="798"/>
      <c r="J612" s="446">
        <f t="shared" si="49"/>
        <v>0</v>
      </c>
      <c r="K612" s="788"/>
      <c r="L612" s="447">
        <f t="shared" si="50"/>
        <v>0</v>
      </c>
      <c r="M612" s="789">
        <f t="shared" si="51"/>
        <v>0</v>
      </c>
      <c r="N612" s="449">
        <f t="shared" si="51"/>
        <v>0</v>
      </c>
      <c r="O612" s="313"/>
      <c r="P612" s="155"/>
    </row>
    <row r="613" spans="1:16" ht="18.75" customHeight="1" x14ac:dyDescent="0.15">
      <c r="A613" s="134"/>
      <c r="B613" s="203"/>
      <c r="C613" s="204"/>
      <c r="D613" s="297"/>
      <c r="E613" s="491"/>
      <c r="F613" s="499"/>
      <c r="G613" s="328"/>
      <c r="H613" s="445"/>
      <c r="I613" s="798"/>
      <c r="J613" s="446">
        <f t="shared" si="49"/>
        <v>0</v>
      </c>
      <c r="K613" s="788"/>
      <c r="L613" s="447">
        <f t="shared" si="50"/>
        <v>0</v>
      </c>
      <c r="M613" s="789">
        <f t="shared" si="51"/>
        <v>0</v>
      </c>
      <c r="N613" s="449">
        <f t="shared" si="51"/>
        <v>0</v>
      </c>
      <c r="O613" s="313"/>
      <c r="P613" s="155"/>
    </row>
    <row r="614" spans="1:16" ht="18.75" customHeight="1" x14ac:dyDescent="0.15">
      <c r="A614" s="134"/>
      <c r="B614" s="203"/>
      <c r="C614" s="204"/>
      <c r="D614" s="297"/>
      <c r="E614" s="491"/>
      <c r="F614" s="499"/>
      <c r="G614" s="328"/>
      <c r="H614" s="445"/>
      <c r="I614" s="798"/>
      <c r="J614" s="446">
        <f t="shared" si="49"/>
        <v>0</v>
      </c>
      <c r="K614" s="788"/>
      <c r="L614" s="447">
        <f t="shared" si="50"/>
        <v>0</v>
      </c>
      <c r="M614" s="789">
        <f t="shared" si="51"/>
        <v>0</v>
      </c>
      <c r="N614" s="449">
        <f t="shared" si="51"/>
        <v>0</v>
      </c>
      <c r="O614" s="313"/>
      <c r="P614" s="155"/>
    </row>
    <row r="615" spans="1:16" ht="18.75" customHeight="1" x14ac:dyDescent="0.15">
      <c r="A615" s="134"/>
      <c r="B615" s="203"/>
      <c r="C615" s="204"/>
      <c r="D615" s="297"/>
      <c r="E615" s="491"/>
      <c r="F615" s="499"/>
      <c r="G615" s="328"/>
      <c r="H615" s="445"/>
      <c r="I615" s="798"/>
      <c r="J615" s="446">
        <f t="shared" si="49"/>
        <v>0</v>
      </c>
      <c r="K615" s="788"/>
      <c r="L615" s="447">
        <f t="shared" si="50"/>
        <v>0</v>
      </c>
      <c r="M615" s="789">
        <f t="shared" si="51"/>
        <v>0</v>
      </c>
      <c r="N615" s="449">
        <f t="shared" si="51"/>
        <v>0</v>
      </c>
      <c r="O615" s="313"/>
      <c r="P615" s="155"/>
    </row>
    <row r="616" spans="1:16" ht="18.75" customHeight="1" x14ac:dyDescent="0.15">
      <c r="A616" s="134"/>
      <c r="B616" s="203"/>
      <c r="C616" s="204"/>
      <c r="D616" s="297"/>
      <c r="E616" s="491"/>
      <c r="F616" s="499"/>
      <c r="G616" s="328"/>
      <c r="H616" s="445"/>
      <c r="I616" s="798"/>
      <c r="J616" s="446">
        <f t="shared" si="49"/>
        <v>0</v>
      </c>
      <c r="K616" s="788"/>
      <c r="L616" s="447">
        <f t="shared" si="50"/>
        <v>0</v>
      </c>
      <c r="M616" s="789">
        <f t="shared" si="51"/>
        <v>0</v>
      </c>
      <c r="N616" s="449">
        <f t="shared" si="51"/>
        <v>0</v>
      </c>
      <c r="O616" s="313"/>
      <c r="P616" s="155"/>
    </row>
    <row r="617" spans="1:16" ht="18.75" customHeight="1" x14ac:dyDescent="0.15">
      <c r="A617" s="134"/>
      <c r="B617" s="203"/>
      <c r="C617" s="204"/>
      <c r="D617" s="297"/>
      <c r="E617" s="491"/>
      <c r="F617" s="499"/>
      <c r="G617" s="328"/>
      <c r="H617" s="445"/>
      <c r="I617" s="798"/>
      <c r="J617" s="446">
        <f t="shared" si="49"/>
        <v>0</v>
      </c>
      <c r="K617" s="788"/>
      <c r="L617" s="447">
        <f t="shared" si="50"/>
        <v>0</v>
      </c>
      <c r="M617" s="789">
        <f t="shared" si="51"/>
        <v>0</v>
      </c>
      <c r="N617" s="449">
        <f t="shared" si="51"/>
        <v>0</v>
      </c>
      <c r="O617" s="313"/>
      <c r="P617" s="155"/>
    </row>
    <row r="618" spans="1:16" ht="18.75" customHeight="1" x14ac:dyDescent="0.15">
      <c r="A618" s="134"/>
      <c r="B618" s="203"/>
      <c r="C618" s="204"/>
      <c r="D618" s="297"/>
      <c r="E618" s="491"/>
      <c r="F618" s="499"/>
      <c r="G618" s="328"/>
      <c r="H618" s="445"/>
      <c r="I618" s="798"/>
      <c r="J618" s="446">
        <f t="shared" si="49"/>
        <v>0</v>
      </c>
      <c r="K618" s="788"/>
      <c r="L618" s="447">
        <f t="shared" si="50"/>
        <v>0</v>
      </c>
      <c r="M618" s="789">
        <f t="shared" si="51"/>
        <v>0</v>
      </c>
      <c r="N618" s="449">
        <f t="shared" si="51"/>
        <v>0</v>
      </c>
      <c r="O618" s="313"/>
      <c r="P618" s="155"/>
    </row>
    <row r="619" spans="1:16" ht="18.75" customHeight="1" x14ac:dyDescent="0.15">
      <c r="A619" s="134"/>
      <c r="B619" s="203"/>
      <c r="C619" s="204"/>
      <c r="D619" s="297"/>
      <c r="E619" s="491"/>
      <c r="F619" s="499"/>
      <c r="G619" s="328"/>
      <c r="H619" s="445"/>
      <c r="I619" s="798"/>
      <c r="J619" s="446">
        <f t="shared" si="49"/>
        <v>0</v>
      </c>
      <c r="K619" s="788"/>
      <c r="L619" s="447">
        <f t="shared" si="50"/>
        <v>0</v>
      </c>
      <c r="M619" s="789">
        <f t="shared" si="51"/>
        <v>0</v>
      </c>
      <c r="N619" s="449">
        <f t="shared" si="51"/>
        <v>0</v>
      </c>
      <c r="O619" s="313"/>
      <c r="P619" s="155"/>
    </row>
    <row r="620" spans="1:16" ht="18.75" customHeight="1" x14ac:dyDescent="0.15">
      <c r="A620" s="134"/>
      <c r="B620" s="203"/>
      <c r="C620" s="204"/>
      <c r="D620" s="297"/>
      <c r="E620" s="491"/>
      <c r="F620" s="499"/>
      <c r="G620" s="328"/>
      <c r="H620" s="445"/>
      <c r="I620" s="798"/>
      <c r="J620" s="446">
        <f t="shared" si="49"/>
        <v>0</v>
      </c>
      <c r="K620" s="788"/>
      <c r="L620" s="447">
        <f t="shared" si="50"/>
        <v>0</v>
      </c>
      <c r="M620" s="789">
        <f t="shared" si="51"/>
        <v>0</v>
      </c>
      <c r="N620" s="449">
        <f t="shared" si="51"/>
        <v>0</v>
      </c>
      <c r="O620" s="313"/>
      <c r="P620" s="155"/>
    </row>
    <row r="621" spans="1:16" ht="18.75" customHeight="1" x14ac:dyDescent="0.15">
      <c r="A621" s="134"/>
      <c r="B621" s="203"/>
      <c r="C621" s="204"/>
      <c r="D621" s="297"/>
      <c r="E621" s="491"/>
      <c r="F621" s="499"/>
      <c r="G621" s="328"/>
      <c r="H621" s="445"/>
      <c r="I621" s="798"/>
      <c r="J621" s="446">
        <f t="shared" si="49"/>
        <v>0</v>
      </c>
      <c r="K621" s="788"/>
      <c r="L621" s="447">
        <f t="shared" si="50"/>
        <v>0</v>
      </c>
      <c r="M621" s="789">
        <f t="shared" si="51"/>
        <v>0</v>
      </c>
      <c r="N621" s="449">
        <f t="shared" si="51"/>
        <v>0</v>
      </c>
      <c r="O621" s="313"/>
      <c r="P621" s="155"/>
    </row>
    <row r="622" spans="1:16" ht="18.75" customHeight="1" x14ac:dyDescent="0.15">
      <c r="A622" s="134"/>
      <c r="B622" s="203"/>
      <c r="C622" s="204"/>
      <c r="D622" s="297"/>
      <c r="E622" s="491"/>
      <c r="F622" s="499"/>
      <c r="G622" s="328"/>
      <c r="H622" s="445"/>
      <c r="I622" s="798"/>
      <c r="J622" s="446">
        <f t="shared" si="49"/>
        <v>0</v>
      </c>
      <c r="K622" s="788"/>
      <c r="L622" s="447">
        <f t="shared" si="50"/>
        <v>0</v>
      </c>
      <c r="M622" s="789">
        <f t="shared" si="51"/>
        <v>0</v>
      </c>
      <c r="N622" s="449">
        <f t="shared" si="51"/>
        <v>0</v>
      </c>
      <c r="O622" s="313"/>
      <c r="P622" s="155"/>
    </row>
    <row r="623" spans="1:16" ht="18.75" customHeight="1" x14ac:dyDescent="0.15">
      <c r="A623" s="134"/>
      <c r="B623" s="203"/>
      <c r="C623" s="204"/>
      <c r="D623" s="297"/>
      <c r="E623" s="491"/>
      <c r="F623" s="500"/>
      <c r="G623" s="328"/>
      <c r="H623" s="445"/>
      <c r="I623" s="798"/>
      <c r="J623" s="446">
        <f t="shared" si="49"/>
        <v>0</v>
      </c>
      <c r="K623" s="788"/>
      <c r="L623" s="447">
        <f t="shared" si="50"/>
        <v>0</v>
      </c>
      <c r="M623" s="789">
        <f t="shared" si="51"/>
        <v>0</v>
      </c>
      <c r="N623" s="449">
        <f t="shared" si="51"/>
        <v>0</v>
      </c>
      <c r="O623" s="313"/>
      <c r="P623" s="155"/>
    </row>
    <row r="624" spans="1:16" ht="18.75" customHeight="1" x14ac:dyDescent="0.15">
      <c r="A624" s="134"/>
      <c r="B624" s="203"/>
      <c r="C624" s="204"/>
      <c r="D624" s="297"/>
      <c r="E624" s="491"/>
      <c r="F624" s="500"/>
      <c r="G624" s="328"/>
      <c r="H624" s="445"/>
      <c r="I624" s="798"/>
      <c r="J624" s="446">
        <f t="shared" si="49"/>
        <v>0</v>
      </c>
      <c r="K624" s="788"/>
      <c r="L624" s="447">
        <f t="shared" si="50"/>
        <v>0</v>
      </c>
      <c r="M624" s="789">
        <f t="shared" si="51"/>
        <v>0</v>
      </c>
      <c r="N624" s="449">
        <f t="shared" si="51"/>
        <v>0</v>
      </c>
      <c r="O624" s="313"/>
      <c r="P624" s="155"/>
    </row>
    <row r="625" spans="1:29" ht="18.75" customHeight="1" x14ac:dyDescent="0.15">
      <c r="A625" s="134"/>
      <c r="B625" s="203"/>
      <c r="C625" s="204"/>
      <c r="D625" s="297"/>
      <c r="E625" s="491"/>
      <c r="F625" s="500"/>
      <c r="G625" s="328"/>
      <c r="H625" s="445"/>
      <c r="I625" s="798"/>
      <c r="J625" s="446">
        <f t="shared" si="49"/>
        <v>0</v>
      </c>
      <c r="K625" s="788"/>
      <c r="L625" s="447">
        <f t="shared" si="50"/>
        <v>0</v>
      </c>
      <c r="M625" s="789">
        <f t="shared" si="51"/>
        <v>0</v>
      </c>
      <c r="N625" s="449">
        <f t="shared" si="51"/>
        <v>0</v>
      </c>
      <c r="O625" s="313"/>
      <c r="P625" s="155"/>
    </row>
    <row r="626" spans="1:29" ht="18.75" customHeight="1" x14ac:dyDescent="0.15">
      <c r="A626" s="134"/>
      <c r="B626" s="203"/>
      <c r="C626" s="204"/>
      <c r="D626" s="297"/>
      <c r="E626" s="491"/>
      <c r="F626" s="500"/>
      <c r="G626" s="328"/>
      <c r="H626" s="445"/>
      <c r="I626" s="798"/>
      <c r="J626" s="446">
        <f t="shared" si="49"/>
        <v>0</v>
      </c>
      <c r="K626" s="788"/>
      <c r="L626" s="447">
        <f t="shared" si="50"/>
        <v>0</v>
      </c>
      <c r="M626" s="789">
        <f t="shared" si="51"/>
        <v>0</v>
      </c>
      <c r="N626" s="449">
        <f t="shared" si="51"/>
        <v>0</v>
      </c>
      <c r="O626" s="313"/>
      <c r="P626" s="155"/>
    </row>
    <row r="627" spans="1:29" ht="18.75" customHeight="1" x14ac:dyDescent="0.15">
      <c r="A627" s="134"/>
      <c r="B627" s="203"/>
      <c r="C627" s="204"/>
      <c r="D627" s="297"/>
      <c r="E627" s="491"/>
      <c r="F627" s="500"/>
      <c r="G627" s="328"/>
      <c r="H627" s="445"/>
      <c r="I627" s="798"/>
      <c r="J627" s="446">
        <f t="shared" si="49"/>
        <v>0</v>
      </c>
      <c r="K627" s="788"/>
      <c r="L627" s="447">
        <f t="shared" si="50"/>
        <v>0</v>
      </c>
      <c r="M627" s="789">
        <f t="shared" si="51"/>
        <v>0</v>
      </c>
      <c r="N627" s="449">
        <f t="shared" si="51"/>
        <v>0</v>
      </c>
      <c r="O627" s="313"/>
      <c r="P627" s="155"/>
    </row>
    <row r="628" spans="1:29" ht="18.75" customHeight="1" x14ac:dyDescent="0.15">
      <c r="A628" s="134"/>
      <c r="B628" s="203"/>
      <c r="C628" s="204"/>
      <c r="D628" s="297"/>
      <c r="E628" s="491"/>
      <c r="F628" s="500"/>
      <c r="G628" s="328"/>
      <c r="H628" s="445"/>
      <c r="I628" s="798"/>
      <c r="J628" s="446">
        <f t="shared" si="49"/>
        <v>0</v>
      </c>
      <c r="K628" s="788"/>
      <c r="L628" s="447">
        <f t="shared" si="50"/>
        <v>0</v>
      </c>
      <c r="M628" s="789">
        <f t="shared" si="51"/>
        <v>0</v>
      </c>
      <c r="N628" s="449">
        <f t="shared" si="51"/>
        <v>0</v>
      </c>
      <c r="O628" s="313"/>
      <c r="P628" s="155"/>
    </row>
    <row r="629" spans="1:29" ht="18.75" customHeight="1" x14ac:dyDescent="0.15">
      <c r="A629" s="134"/>
      <c r="B629" s="203"/>
      <c r="C629" s="204"/>
      <c r="D629" s="297"/>
      <c r="E629" s="491"/>
      <c r="F629" s="500"/>
      <c r="G629" s="328"/>
      <c r="H629" s="445"/>
      <c r="I629" s="798"/>
      <c r="J629" s="446">
        <f t="shared" si="49"/>
        <v>0</v>
      </c>
      <c r="K629" s="788"/>
      <c r="L629" s="447">
        <f t="shared" si="50"/>
        <v>0</v>
      </c>
      <c r="M629" s="789">
        <f t="shared" si="51"/>
        <v>0</v>
      </c>
      <c r="N629" s="449">
        <f t="shared" si="51"/>
        <v>0</v>
      </c>
      <c r="O629" s="313"/>
      <c r="P629" s="155"/>
    </row>
    <row r="630" spans="1:29" ht="18.75" customHeight="1" x14ac:dyDescent="0.15">
      <c r="A630" s="134"/>
      <c r="B630" s="203"/>
      <c r="C630" s="204"/>
      <c r="D630" s="297"/>
      <c r="E630" s="491"/>
      <c r="F630" s="500"/>
      <c r="G630" s="328"/>
      <c r="H630" s="445"/>
      <c r="I630" s="798"/>
      <c r="J630" s="446">
        <f t="shared" si="49"/>
        <v>0</v>
      </c>
      <c r="K630" s="788"/>
      <c r="L630" s="447">
        <f t="shared" si="50"/>
        <v>0</v>
      </c>
      <c r="M630" s="789">
        <f t="shared" si="51"/>
        <v>0</v>
      </c>
      <c r="N630" s="449">
        <f t="shared" si="51"/>
        <v>0</v>
      </c>
      <c r="O630" s="313"/>
      <c r="P630" s="155"/>
    </row>
    <row r="631" spans="1:29" ht="18.75" customHeight="1" x14ac:dyDescent="0.15">
      <c r="A631" s="134"/>
      <c r="B631" s="203"/>
      <c r="C631" s="204"/>
      <c r="D631" s="297"/>
      <c r="E631" s="491"/>
      <c r="F631" s="500"/>
      <c r="G631" s="328"/>
      <c r="H631" s="445"/>
      <c r="I631" s="798"/>
      <c r="J631" s="446">
        <f t="shared" si="49"/>
        <v>0</v>
      </c>
      <c r="K631" s="788"/>
      <c r="L631" s="447">
        <f t="shared" si="50"/>
        <v>0</v>
      </c>
      <c r="M631" s="789">
        <f t="shared" si="51"/>
        <v>0</v>
      </c>
      <c r="N631" s="449">
        <f t="shared" si="51"/>
        <v>0</v>
      </c>
      <c r="O631" s="313"/>
      <c r="P631" s="155"/>
    </row>
    <row r="632" spans="1:29" ht="18.75" customHeight="1" x14ac:dyDescent="0.15">
      <c r="A632" s="134"/>
      <c r="B632" s="203"/>
      <c r="C632" s="204"/>
      <c r="D632" s="297"/>
      <c r="E632" s="491"/>
      <c r="F632" s="500"/>
      <c r="G632" s="328"/>
      <c r="H632" s="445"/>
      <c r="I632" s="798"/>
      <c r="J632" s="446">
        <f t="shared" si="49"/>
        <v>0</v>
      </c>
      <c r="K632" s="788"/>
      <c r="L632" s="447">
        <f t="shared" si="50"/>
        <v>0</v>
      </c>
      <c r="M632" s="789">
        <f t="shared" si="51"/>
        <v>0</v>
      </c>
      <c r="N632" s="449">
        <f t="shared" si="51"/>
        <v>0</v>
      </c>
      <c r="O632" s="313"/>
      <c r="P632" s="155"/>
    </row>
    <row r="633" spans="1:29" ht="18.75" customHeight="1" x14ac:dyDescent="0.15">
      <c r="A633" s="134"/>
      <c r="B633" s="203"/>
      <c r="C633" s="204"/>
      <c r="D633" s="297"/>
      <c r="E633" s="491"/>
      <c r="F633" s="500"/>
      <c r="G633" s="328"/>
      <c r="H633" s="445"/>
      <c r="I633" s="798"/>
      <c r="J633" s="446">
        <f t="shared" si="49"/>
        <v>0</v>
      </c>
      <c r="K633" s="788"/>
      <c r="L633" s="447">
        <f t="shared" si="50"/>
        <v>0</v>
      </c>
      <c r="M633" s="789">
        <f>I633-K633</f>
        <v>0</v>
      </c>
      <c r="N633" s="449">
        <f t="shared" si="51"/>
        <v>0</v>
      </c>
      <c r="O633" s="313"/>
      <c r="P633" s="155"/>
    </row>
    <row r="634" spans="1:29" s="120" customFormat="1" ht="18.75" customHeight="1" x14ac:dyDescent="0.15">
      <c r="A634" s="134"/>
      <c r="B634" s="203"/>
      <c r="C634" s="204"/>
      <c r="D634" s="297"/>
      <c r="E634" s="347" t="s">
        <v>419</v>
      </c>
      <c r="F634" s="170" t="s">
        <v>181</v>
      </c>
      <c r="G634" s="328"/>
      <c r="H634" s="445"/>
      <c r="I634" s="798"/>
      <c r="J634" s="450">
        <f>SUMIFS(J603:J633,D603:D633,"設備（部材）")</f>
        <v>0</v>
      </c>
      <c r="K634" s="788"/>
      <c r="L634" s="451">
        <f>SUMIFS(L603:L633,D603:D633,"設備（部材）")</f>
        <v>0</v>
      </c>
      <c r="M634" s="789"/>
      <c r="N634" s="453">
        <f>J634-L634</f>
        <v>0</v>
      </c>
      <c r="O634" s="313"/>
      <c r="Q634" s="119"/>
      <c r="R634" s="119"/>
      <c r="S634" s="119"/>
      <c r="T634" s="119"/>
      <c r="U634" s="119"/>
      <c r="V634" s="119"/>
      <c r="W634" s="119"/>
      <c r="X634" s="119"/>
      <c r="Y634" s="119"/>
      <c r="Z634" s="119"/>
      <c r="AA634" s="119"/>
      <c r="AB634" s="119"/>
      <c r="AC634" s="119"/>
    </row>
    <row r="635" spans="1:29" s="120" customFormat="1" ht="18.75" customHeight="1" x14ac:dyDescent="0.15">
      <c r="A635" s="134"/>
      <c r="B635" s="203"/>
      <c r="C635" s="204"/>
      <c r="D635" s="297"/>
      <c r="E635" s="347" t="s">
        <v>182</v>
      </c>
      <c r="F635" s="170" t="s">
        <v>181</v>
      </c>
      <c r="G635" s="328"/>
      <c r="H635" s="445"/>
      <c r="I635" s="798"/>
      <c r="J635" s="450">
        <f>SUMIFS(J603:J633,D603:D633,"工事")</f>
        <v>0</v>
      </c>
      <c r="K635" s="788"/>
      <c r="L635" s="451">
        <f>SUMIFS(L603:L633,D603:D633,"工事")</f>
        <v>0</v>
      </c>
      <c r="M635" s="789"/>
      <c r="N635" s="453">
        <f>J635-L635</f>
        <v>0</v>
      </c>
      <c r="O635" s="313"/>
      <c r="Q635" s="119"/>
      <c r="R635" s="119"/>
      <c r="S635" s="119"/>
      <c r="T635" s="119"/>
      <c r="U635" s="119"/>
      <c r="V635" s="119"/>
      <c r="W635" s="119"/>
      <c r="X635" s="119"/>
      <c r="Y635" s="119"/>
      <c r="Z635" s="119"/>
      <c r="AA635" s="119"/>
      <c r="AB635" s="119"/>
      <c r="AC635" s="119"/>
    </row>
    <row r="636" spans="1:29" s="120" customFormat="1" ht="18.75" customHeight="1" thickBot="1" x14ac:dyDescent="0.2">
      <c r="A636" s="134"/>
      <c r="B636" s="205"/>
      <c r="C636" s="206"/>
      <c r="D636" s="298"/>
      <c r="E636" s="348" t="s">
        <v>178</v>
      </c>
      <c r="F636" s="349" t="s">
        <v>179</v>
      </c>
      <c r="G636" s="339"/>
      <c r="H636" s="495"/>
      <c r="I636" s="808"/>
      <c r="J636" s="501">
        <f>J634+J635</f>
        <v>0</v>
      </c>
      <c r="K636" s="790"/>
      <c r="L636" s="502">
        <f>L634+L635</f>
        <v>0</v>
      </c>
      <c r="M636" s="791"/>
      <c r="N636" s="503">
        <f>J636-L636</f>
        <v>0</v>
      </c>
      <c r="O636" s="323"/>
      <c r="Q636" s="119"/>
      <c r="R636" s="119"/>
      <c r="S636" s="119"/>
      <c r="T636" s="119"/>
      <c r="U636" s="119"/>
      <c r="V636" s="119"/>
      <c r="W636" s="119"/>
      <c r="X636" s="119"/>
      <c r="Y636" s="119"/>
      <c r="Z636" s="119"/>
      <c r="AA636" s="119"/>
      <c r="AB636" s="119"/>
      <c r="AC636" s="119"/>
    </row>
    <row r="637" spans="1:29" s="120" customFormat="1" ht="18.75" customHeight="1" x14ac:dyDescent="0.15">
      <c r="A637" s="149"/>
      <c r="B637" s="173"/>
      <c r="C637" s="173"/>
      <c r="D637" s="173"/>
      <c r="E637" s="174"/>
      <c r="F637" s="153"/>
      <c r="G637" s="175"/>
      <c r="H637" s="163"/>
      <c r="I637" s="176"/>
      <c r="J637" s="177"/>
      <c r="K637" s="178"/>
      <c r="L637" s="179"/>
      <c r="M637" s="163"/>
      <c r="N637" s="180"/>
      <c r="O637" s="181"/>
      <c r="Q637" s="119"/>
      <c r="R637" s="119"/>
      <c r="S637" s="119"/>
      <c r="T637" s="119"/>
      <c r="U637" s="119"/>
      <c r="V637" s="119"/>
      <c r="W637" s="119"/>
      <c r="X637" s="119"/>
      <c r="Y637" s="119"/>
      <c r="Z637" s="119"/>
      <c r="AA637" s="119"/>
      <c r="AB637" s="119"/>
      <c r="AC637" s="119"/>
    </row>
  </sheetData>
  <sheetProtection selectLockedCells="1"/>
  <mergeCells count="9">
    <mergeCell ref="B12:D14"/>
    <mergeCell ref="B10:O10"/>
    <mergeCell ref="B11:E11"/>
    <mergeCell ref="G12:G14"/>
    <mergeCell ref="H12:N12"/>
    <mergeCell ref="H13:H14"/>
    <mergeCell ref="I13:J13"/>
    <mergeCell ref="K13:L13"/>
    <mergeCell ref="M13:N13"/>
  </mergeCells>
  <phoneticPr fontId="7"/>
  <conditionalFormatting sqref="B16:B41 C19 B52:B66 B84:B636">
    <cfRule type="expression" dxfId="21" priority="6">
      <formula>B16="共用部"</formula>
    </cfRule>
    <cfRule type="expression" dxfId="20" priority="7">
      <formula>B16="専有部"</formula>
    </cfRule>
  </conditionalFormatting>
  <conditionalFormatting sqref="B42:B51 C42">
    <cfRule type="expression" dxfId="19" priority="4">
      <formula>B42="共用部"</formula>
    </cfRule>
    <cfRule type="expression" dxfId="18" priority="5">
      <formula>B42="専有部"</formula>
    </cfRule>
  </conditionalFormatting>
  <conditionalFormatting sqref="E97 E141 E185 E219 E253 E287 E322 E357 E392 E427 E462 E497 E532 E567 E602">
    <cfRule type="expression" dxfId="17" priority="3">
      <formula>AND(B97&lt;&gt;"",E97="")</formula>
    </cfRule>
  </conditionalFormatting>
  <conditionalFormatting sqref="B67:B83">
    <cfRule type="expression" dxfId="16" priority="1">
      <formula>B67="共用部"</formula>
    </cfRule>
    <cfRule type="expression" dxfId="15" priority="2">
      <formula>B67="専有部"</formula>
    </cfRule>
  </conditionalFormatting>
  <dataValidations count="5">
    <dataValidation type="list" allowBlank="1" showInputMessage="1" showErrorMessage="1" sqref="B97 B141 B185 B219 B253 B287 B322 B357 B392 B427 B462 B497 B532 B567 B602">
      <formula1>"専有部,共用部"</formula1>
    </dataValidation>
    <dataValidation type="list" allowBlank="1" showInputMessage="1" showErrorMessage="1" sqref="C97 C141 C185 C219 C253 C287 C322 C357 C392 C427 C462 C497 C532 C567 C602">
      <formula1>"断熱,空調,給湯,換気,照明,HEMS,MEMS,その他"</formula1>
    </dataValidation>
    <dataValidation imeMode="disabled" allowBlank="1" showInputMessage="1" showErrorMessage="1" sqref="H39:N54 H57:N636"/>
    <dataValidation imeMode="on" allowBlank="1" showInputMessage="1" showErrorMessage="1" sqref="O15:O636"/>
    <dataValidation type="list" allowBlank="1" showInputMessage="1" showErrorMessage="1" sqref="D98:D137 D142:D181 D186:D215 D220:D249 D254:D283 D288:D318 D323:D353 D358:D388 D393:D423 D428:D458 D463:D493 D498:D528 D533:D563 D568:D598 D603:D633">
      <formula1>"設備（部材）,工事"</formula1>
    </dataValidation>
  </dataValidations>
  <pageMargins left="1.3779527559055118" right="0" top="0.98425196850393704" bottom="0.98425196850393704" header="0.51181102362204722" footer="0.51181102362204722"/>
  <pageSetup paperSize="9" scale="49" fitToWidth="0" fitToHeight="0" orientation="portrait" cellComments="asDisplayed" r:id="rId1"/>
  <headerFooter alignWithMargins="0">
    <oddFooter>&amp;C&amp;"Meiryo UI,標準"&amp;18&amp;P</oddFooter>
  </headerFooter>
  <rowBreaks count="8" manualBreakCount="8">
    <brk id="87" min="1" max="14" man="1"/>
    <brk id="140" min="1" max="14" man="1"/>
    <brk id="218" min="1" max="14" man="1"/>
    <brk id="286" min="1" max="14" man="1"/>
    <brk id="356" min="1" max="14" man="1"/>
    <brk id="426" min="1" max="14" man="1"/>
    <brk id="496" min="1" max="14" man="1"/>
    <brk id="566" min="1"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7"/>
  <sheetViews>
    <sheetView showGridLines="0" view="pageBreakPreview" zoomScale="55" zoomScaleNormal="55" zoomScaleSheetLayoutView="55" workbookViewId="0">
      <pane xSplit="1" ySplit="14" topLeftCell="B15" activePane="bottomRight" state="frozen"/>
      <selection pane="topRight" activeCell="B1" sqref="B1"/>
      <selection pane="bottomLeft" activeCell="A15" sqref="A15"/>
      <selection pane="bottomRight"/>
    </sheetView>
  </sheetViews>
  <sheetFormatPr defaultRowHeight="18.75" customHeight="1" x14ac:dyDescent="0.15"/>
  <cols>
    <col min="1" max="1" width="5.625" style="119" customWidth="1"/>
    <col min="2" max="3" width="8.125" style="126" customWidth="1"/>
    <col min="4" max="4" width="9.125" style="126" customWidth="1"/>
    <col min="5" max="5" width="28.625" style="119" customWidth="1"/>
    <col min="6" max="6" width="15" style="119" customWidth="1"/>
    <col min="7" max="7" width="4.375" style="120" customWidth="1"/>
    <col min="8" max="8" width="10.625" style="121" customWidth="1"/>
    <col min="9" max="9" width="7.125" style="121" customWidth="1"/>
    <col min="10" max="10" width="15.25" style="122" customWidth="1"/>
    <col min="11" max="11" width="7.125" style="121" customWidth="1"/>
    <col min="12" max="12" width="15.25" style="122" customWidth="1"/>
    <col min="13" max="13" width="7.125" style="123" customWidth="1"/>
    <col min="14" max="14" width="15.25" style="124" customWidth="1"/>
    <col min="15" max="15" width="14.625" style="125" customWidth="1"/>
    <col min="16" max="16" width="4.25" style="120" customWidth="1"/>
    <col min="17" max="27" width="9" style="119"/>
    <col min="28" max="29" width="9" style="119" customWidth="1"/>
    <col min="30" max="16384" width="9" style="119"/>
  </cols>
  <sheetData>
    <row r="1" spans="1:16" ht="22.5" customHeight="1" x14ac:dyDescent="0.15">
      <c r="B1" s="67" t="s">
        <v>158</v>
      </c>
      <c r="C1" s="67"/>
      <c r="D1" s="67"/>
    </row>
    <row r="2" spans="1:16" ht="15" customHeight="1" x14ac:dyDescent="0.15">
      <c r="B2" s="67" t="s">
        <v>878</v>
      </c>
      <c r="C2" s="67"/>
      <c r="D2" s="67"/>
    </row>
    <row r="3" spans="1:16" ht="15" customHeight="1" x14ac:dyDescent="0.15">
      <c r="B3" s="67" t="s">
        <v>517</v>
      </c>
      <c r="C3" s="67"/>
      <c r="D3" s="67"/>
    </row>
    <row r="4" spans="1:16" ht="15" customHeight="1" x14ac:dyDescent="0.15">
      <c r="B4" s="67" t="s">
        <v>518</v>
      </c>
      <c r="C4" s="67"/>
      <c r="D4" s="67"/>
    </row>
    <row r="5" spans="1:16" ht="15" customHeight="1" x14ac:dyDescent="0.15">
      <c r="B5" s="67" t="s">
        <v>853</v>
      </c>
      <c r="C5" s="67"/>
      <c r="D5" s="67"/>
    </row>
    <row r="6" spans="1:16" ht="15" customHeight="1" x14ac:dyDescent="0.15">
      <c r="B6" s="67" t="s">
        <v>854</v>
      </c>
      <c r="C6" s="67"/>
      <c r="D6" s="67"/>
    </row>
    <row r="7" spans="1:16" ht="15" customHeight="1" x14ac:dyDescent="0.15">
      <c r="B7" s="67" t="s">
        <v>295</v>
      </c>
      <c r="C7" s="67"/>
      <c r="D7" s="67"/>
    </row>
    <row r="8" spans="1:16" ht="15" customHeight="1" x14ac:dyDescent="0.15">
      <c r="B8" s="67" t="s">
        <v>519</v>
      </c>
      <c r="C8" s="67"/>
      <c r="D8" s="67"/>
    </row>
    <row r="9" spans="1:16" ht="15" customHeight="1" x14ac:dyDescent="0.15"/>
    <row r="10" spans="1:16" ht="15" customHeight="1" x14ac:dyDescent="0.15">
      <c r="B10" s="1850" t="s">
        <v>759</v>
      </c>
      <c r="C10" s="1850"/>
      <c r="D10" s="1850"/>
      <c r="E10" s="1850"/>
      <c r="F10" s="1850"/>
      <c r="G10" s="1850"/>
      <c r="H10" s="1850"/>
      <c r="I10" s="1850"/>
      <c r="J10" s="1850"/>
      <c r="K10" s="1850"/>
      <c r="L10" s="1850"/>
      <c r="M10" s="1850"/>
      <c r="N10" s="1850"/>
      <c r="O10" s="1850"/>
    </row>
    <row r="11" spans="1:16" ht="22.5" customHeight="1" thickBot="1" x14ac:dyDescent="0.2">
      <c r="B11" s="1851" t="s">
        <v>840</v>
      </c>
      <c r="C11" s="1851"/>
      <c r="D11" s="1851"/>
      <c r="E11" s="1851"/>
      <c r="F11" s="127"/>
      <c r="G11" s="128"/>
      <c r="H11" s="129"/>
      <c r="I11" s="129"/>
      <c r="J11" s="130"/>
      <c r="K11" s="129"/>
      <c r="L11" s="130"/>
      <c r="M11" s="131"/>
      <c r="N11" s="132"/>
      <c r="O11" s="133"/>
    </row>
    <row r="12" spans="1:16" ht="18.75" customHeight="1" x14ac:dyDescent="0.15">
      <c r="A12" s="134"/>
      <c r="B12" s="1841" t="s">
        <v>318</v>
      </c>
      <c r="C12" s="1842"/>
      <c r="D12" s="1843"/>
      <c r="E12" s="135" t="s">
        <v>159</v>
      </c>
      <c r="F12" s="136"/>
      <c r="G12" s="1852" t="s">
        <v>160</v>
      </c>
      <c r="H12" s="1855" t="s">
        <v>161</v>
      </c>
      <c r="I12" s="1856"/>
      <c r="J12" s="1856"/>
      <c r="K12" s="1856"/>
      <c r="L12" s="1856"/>
      <c r="M12" s="1856"/>
      <c r="N12" s="1857"/>
      <c r="O12" s="137" t="s">
        <v>162</v>
      </c>
      <c r="P12" s="138"/>
    </row>
    <row r="13" spans="1:16" ht="18.75" customHeight="1" x14ac:dyDescent="0.15">
      <c r="A13" s="134"/>
      <c r="B13" s="1844"/>
      <c r="C13" s="1845"/>
      <c r="D13" s="1846"/>
      <c r="E13" s="139" t="s">
        <v>163</v>
      </c>
      <c r="F13" s="140" t="s">
        <v>164</v>
      </c>
      <c r="G13" s="1853"/>
      <c r="H13" s="1858" t="s">
        <v>165</v>
      </c>
      <c r="I13" s="1860" t="s">
        <v>135</v>
      </c>
      <c r="J13" s="1860"/>
      <c r="K13" s="1861" t="s">
        <v>136</v>
      </c>
      <c r="L13" s="1861"/>
      <c r="M13" s="1862" t="s">
        <v>154</v>
      </c>
      <c r="N13" s="1863"/>
      <c r="O13" s="141"/>
      <c r="P13" s="138"/>
    </row>
    <row r="14" spans="1:16" ht="18.75" customHeight="1" thickBot="1" x14ac:dyDescent="0.2">
      <c r="A14" s="134"/>
      <c r="B14" s="1847"/>
      <c r="C14" s="1848"/>
      <c r="D14" s="1849"/>
      <c r="E14" s="142"/>
      <c r="F14" s="143"/>
      <c r="G14" s="1854"/>
      <c r="H14" s="1859"/>
      <c r="I14" s="144" t="s">
        <v>166</v>
      </c>
      <c r="J14" s="144" t="s">
        <v>96</v>
      </c>
      <c r="K14" s="145" t="s">
        <v>166</v>
      </c>
      <c r="L14" s="145" t="s">
        <v>96</v>
      </c>
      <c r="M14" s="146" t="s">
        <v>166</v>
      </c>
      <c r="N14" s="147" t="s">
        <v>96</v>
      </c>
      <c r="O14" s="148"/>
      <c r="P14" s="149"/>
    </row>
    <row r="15" spans="1:16" ht="18.75" customHeight="1" thickBot="1" x14ac:dyDescent="0.2">
      <c r="A15" s="134"/>
      <c r="B15" s="150" t="s">
        <v>167</v>
      </c>
      <c r="C15" s="151"/>
      <c r="D15" s="152"/>
      <c r="E15" s="355"/>
      <c r="F15" s="356"/>
      <c r="G15" s="324"/>
      <c r="H15" s="507"/>
      <c r="I15" s="835"/>
      <c r="J15" s="508"/>
      <c r="K15" s="838"/>
      <c r="L15" s="509"/>
      <c r="M15" s="510"/>
      <c r="N15" s="844"/>
      <c r="O15" s="310"/>
      <c r="P15" s="149"/>
    </row>
    <row r="16" spans="1:16" ht="30" customHeight="1" thickTop="1" x14ac:dyDescent="0.15">
      <c r="A16" s="134"/>
      <c r="B16" s="210"/>
      <c r="C16" s="211"/>
      <c r="D16" s="154"/>
      <c r="E16" s="340" t="s">
        <v>168</v>
      </c>
      <c r="F16" s="341" t="s">
        <v>139</v>
      </c>
      <c r="G16" s="326" t="s">
        <v>169</v>
      </c>
      <c r="H16" s="440"/>
      <c r="I16" s="795"/>
      <c r="J16" s="722">
        <f>J94</f>
        <v>0</v>
      </c>
      <c r="K16" s="810"/>
      <c r="L16" s="723">
        <f>L94</f>
        <v>0</v>
      </c>
      <c r="M16" s="443"/>
      <c r="N16" s="461">
        <f>N94</f>
        <v>0</v>
      </c>
      <c r="O16" s="311"/>
      <c r="P16" s="149"/>
    </row>
    <row r="17" spans="1:30" ht="18.75" customHeight="1" thickBot="1" x14ac:dyDescent="0.2">
      <c r="A17" s="134"/>
      <c r="B17" s="212"/>
      <c r="C17" s="369"/>
      <c r="D17" s="370"/>
      <c r="E17" s="357"/>
      <c r="F17" s="358"/>
      <c r="G17" s="327"/>
      <c r="H17" s="454"/>
      <c r="I17" s="800"/>
      <c r="J17" s="511"/>
      <c r="K17" s="815"/>
      <c r="L17" s="512"/>
      <c r="M17" s="383"/>
      <c r="N17" s="513"/>
      <c r="O17" s="312"/>
      <c r="P17" s="149"/>
    </row>
    <row r="18" spans="1:30" ht="18.75" customHeight="1" thickTop="1" x14ac:dyDescent="0.15">
      <c r="A18" s="134"/>
      <c r="B18" s="371"/>
      <c r="C18" s="372"/>
      <c r="D18" s="373"/>
      <c r="E18" s="340" t="s">
        <v>422</v>
      </c>
      <c r="F18" s="341"/>
      <c r="G18" s="326"/>
      <c r="H18" s="440"/>
      <c r="I18" s="797"/>
      <c r="J18" s="441"/>
      <c r="K18" s="812"/>
      <c r="L18" s="442"/>
      <c r="M18" s="443"/>
      <c r="N18" s="444"/>
      <c r="O18" s="311"/>
      <c r="P18" s="149"/>
    </row>
    <row r="19" spans="1:30" ht="18.75" customHeight="1" x14ac:dyDescent="0.15">
      <c r="A19" s="134"/>
      <c r="B19" s="384" t="str">
        <f>IF(B97="","",B97)</f>
        <v/>
      </c>
      <c r="C19" s="385" t="str">
        <f>IF(C97="","",C97)</f>
        <v/>
      </c>
      <c r="D19" s="376"/>
      <c r="E19" s="438" t="str">
        <f>IF(E97="","",E97)</f>
        <v/>
      </c>
      <c r="F19" s="439"/>
      <c r="G19" s="328" t="s">
        <v>169</v>
      </c>
      <c r="H19" s="445"/>
      <c r="I19" s="798"/>
      <c r="J19" s="446">
        <f>J138</f>
        <v>0</v>
      </c>
      <c r="K19" s="788"/>
      <c r="L19" s="447">
        <f>L138</f>
        <v>0</v>
      </c>
      <c r="M19" s="448"/>
      <c r="N19" s="449">
        <f>N138</f>
        <v>0</v>
      </c>
      <c r="O19" s="313"/>
      <c r="P19" s="155"/>
    </row>
    <row r="20" spans="1:30" ht="18.75" customHeight="1" x14ac:dyDescent="0.15">
      <c r="A20" s="134"/>
      <c r="B20" s="374" t="str">
        <f>IF(B141="","",B141)</f>
        <v/>
      </c>
      <c r="C20" s="375" t="str">
        <f>IF(C141="","",C141)</f>
        <v/>
      </c>
      <c r="D20" s="376"/>
      <c r="E20" s="438" t="str">
        <f>IF(E141="","",E141)</f>
        <v/>
      </c>
      <c r="F20" s="439"/>
      <c r="G20" s="328" t="s">
        <v>169</v>
      </c>
      <c r="H20" s="445"/>
      <c r="I20" s="798"/>
      <c r="J20" s="446">
        <f>J182</f>
        <v>0</v>
      </c>
      <c r="K20" s="788"/>
      <c r="L20" s="447">
        <f>L182</f>
        <v>0</v>
      </c>
      <c r="M20" s="448"/>
      <c r="N20" s="449">
        <f>N182</f>
        <v>0</v>
      </c>
      <c r="O20" s="313"/>
      <c r="P20" s="156"/>
      <c r="Q20" s="157"/>
      <c r="R20" s="157"/>
      <c r="S20" s="157"/>
      <c r="T20" s="157"/>
      <c r="U20" s="157"/>
      <c r="V20" s="157"/>
      <c r="W20" s="157"/>
      <c r="X20" s="157"/>
      <c r="Y20" s="157"/>
      <c r="Z20" s="157"/>
      <c r="AA20" s="157"/>
      <c r="AB20" s="157"/>
      <c r="AC20" s="157"/>
      <c r="AD20" s="157"/>
    </row>
    <row r="21" spans="1:30" ht="18.75" customHeight="1" x14ac:dyDescent="0.15">
      <c r="A21" s="134"/>
      <c r="B21" s="374" t="str">
        <f>IF(B185="","",B185)</f>
        <v/>
      </c>
      <c r="C21" s="375" t="str">
        <f>IF(C185="","",C185)</f>
        <v/>
      </c>
      <c r="D21" s="376"/>
      <c r="E21" s="438" t="str">
        <f>IF(E185="","",E185)</f>
        <v/>
      </c>
      <c r="F21" s="439"/>
      <c r="G21" s="328" t="s">
        <v>169</v>
      </c>
      <c r="H21" s="445"/>
      <c r="I21" s="798"/>
      <c r="J21" s="446">
        <f>J216</f>
        <v>0</v>
      </c>
      <c r="K21" s="788"/>
      <c r="L21" s="447">
        <f>L216</f>
        <v>0</v>
      </c>
      <c r="M21" s="448"/>
      <c r="N21" s="449">
        <f>N216</f>
        <v>0</v>
      </c>
      <c r="O21" s="313"/>
      <c r="P21" s="156"/>
      <c r="Q21" s="157"/>
      <c r="R21" s="157"/>
      <c r="S21" s="157"/>
      <c r="T21" s="157"/>
      <c r="U21" s="157"/>
      <c r="V21" s="157"/>
      <c r="W21" s="157"/>
      <c r="X21" s="157"/>
      <c r="Y21" s="157"/>
      <c r="Z21" s="157"/>
      <c r="AA21" s="157"/>
      <c r="AB21" s="157"/>
      <c r="AC21" s="157"/>
      <c r="AD21" s="157"/>
    </row>
    <row r="22" spans="1:30" ht="18.75" customHeight="1" x14ac:dyDescent="0.15">
      <c r="A22" s="134"/>
      <c r="B22" s="374" t="str">
        <f>IF(B219="","",B219)</f>
        <v/>
      </c>
      <c r="C22" s="375" t="str">
        <f>IF(C219="","",C219)</f>
        <v/>
      </c>
      <c r="D22" s="376"/>
      <c r="E22" s="438" t="str">
        <f>IF(E219="","",E219)</f>
        <v/>
      </c>
      <c r="F22" s="439"/>
      <c r="G22" s="328" t="s">
        <v>169</v>
      </c>
      <c r="H22" s="445"/>
      <c r="I22" s="798"/>
      <c r="J22" s="446">
        <f>J250</f>
        <v>0</v>
      </c>
      <c r="K22" s="788"/>
      <c r="L22" s="447">
        <f>L250</f>
        <v>0</v>
      </c>
      <c r="M22" s="448"/>
      <c r="N22" s="449">
        <f>N250</f>
        <v>0</v>
      </c>
      <c r="O22" s="313"/>
      <c r="P22" s="155"/>
    </row>
    <row r="23" spans="1:30" ht="18.75" customHeight="1" x14ac:dyDescent="0.15">
      <c r="A23" s="134"/>
      <c r="B23" s="374" t="str">
        <f>IF(B253="","",B253)</f>
        <v/>
      </c>
      <c r="C23" s="375" t="str">
        <f>IF(C253="","",C253)</f>
        <v/>
      </c>
      <c r="D23" s="376"/>
      <c r="E23" s="438" t="str">
        <f>IF(E253="","",E253)</f>
        <v/>
      </c>
      <c r="F23" s="439"/>
      <c r="G23" s="328" t="s">
        <v>169</v>
      </c>
      <c r="H23" s="445"/>
      <c r="I23" s="798"/>
      <c r="J23" s="446">
        <f>J284</f>
        <v>0</v>
      </c>
      <c r="K23" s="788"/>
      <c r="L23" s="447">
        <f>L284</f>
        <v>0</v>
      </c>
      <c r="M23" s="448"/>
      <c r="N23" s="449">
        <f>N284</f>
        <v>0</v>
      </c>
      <c r="O23" s="313"/>
      <c r="P23" s="155"/>
    </row>
    <row r="24" spans="1:30" ht="18.75" customHeight="1" x14ac:dyDescent="0.15">
      <c r="A24" s="134"/>
      <c r="B24" s="374" t="str">
        <f>IF(B287="","",B287)</f>
        <v/>
      </c>
      <c r="C24" s="375" t="str">
        <f>IF(C287="","",C287)</f>
        <v/>
      </c>
      <c r="D24" s="376"/>
      <c r="E24" s="438" t="str">
        <f>IF(E287="","",E287)</f>
        <v/>
      </c>
      <c r="F24" s="439"/>
      <c r="G24" s="328" t="s">
        <v>169</v>
      </c>
      <c r="H24" s="445"/>
      <c r="I24" s="798"/>
      <c r="J24" s="446">
        <f>J319</f>
        <v>0</v>
      </c>
      <c r="K24" s="788"/>
      <c r="L24" s="447">
        <f>L319</f>
        <v>0</v>
      </c>
      <c r="M24" s="448"/>
      <c r="N24" s="449">
        <f>N319</f>
        <v>0</v>
      </c>
      <c r="O24" s="313"/>
      <c r="P24" s="155"/>
    </row>
    <row r="25" spans="1:30" ht="18.75" customHeight="1" x14ac:dyDescent="0.15">
      <c r="A25" s="134"/>
      <c r="B25" s="374" t="str">
        <f>IF(B322="","",B322)</f>
        <v/>
      </c>
      <c r="C25" s="375" t="str">
        <f>IF(C322="","",C322)</f>
        <v/>
      </c>
      <c r="D25" s="376"/>
      <c r="E25" s="438" t="str">
        <f>IF(E322="","",E322)</f>
        <v/>
      </c>
      <c r="F25" s="439"/>
      <c r="G25" s="328" t="s">
        <v>169</v>
      </c>
      <c r="H25" s="445"/>
      <c r="I25" s="798"/>
      <c r="J25" s="446">
        <f>J354</f>
        <v>0</v>
      </c>
      <c r="K25" s="788"/>
      <c r="L25" s="447">
        <f>L354</f>
        <v>0</v>
      </c>
      <c r="M25" s="448"/>
      <c r="N25" s="449">
        <f>N354</f>
        <v>0</v>
      </c>
      <c r="O25" s="313"/>
      <c r="P25" s="155"/>
    </row>
    <row r="26" spans="1:30" ht="18.75" customHeight="1" x14ac:dyDescent="0.15">
      <c r="A26" s="134"/>
      <c r="B26" s="374" t="str">
        <f>IF(B357="","",B357)</f>
        <v/>
      </c>
      <c r="C26" s="375" t="str">
        <f>IF(C357="","",C357)</f>
        <v/>
      </c>
      <c r="D26" s="376"/>
      <c r="E26" s="438" t="str">
        <f>IF(E357="","",E357)</f>
        <v/>
      </c>
      <c r="F26" s="439"/>
      <c r="G26" s="328" t="s">
        <v>169</v>
      </c>
      <c r="H26" s="445"/>
      <c r="I26" s="798"/>
      <c r="J26" s="446">
        <f>J389</f>
        <v>0</v>
      </c>
      <c r="K26" s="788"/>
      <c r="L26" s="447">
        <f>L389</f>
        <v>0</v>
      </c>
      <c r="M26" s="448"/>
      <c r="N26" s="449">
        <f>N389</f>
        <v>0</v>
      </c>
      <c r="O26" s="313"/>
      <c r="P26" s="155"/>
    </row>
    <row r="27" spans="1:30" ht="18.75" customHeight="1" x14ac:dyDescent="0.15">
      <c r="A27" s="134"/>
      <c r="B27" s="374" t="str">
        <f>IF(B392="","",B392)</f>
        <v/>
      </c>
      <c r="C27" s="375" t="str">
        <f>IF(C392="","",C392)</f>
        <v/>
      </c>
      <c r="D27" s="376"/>
      <c r="E27" s="438" t="str">
        <f>IF(E392="","",E392)</f>
        <v/>
      </c>
      <c r="F27" s="439"/>
      <c r="G27" s="328" t="s">
        <v>169</v>
      </c>
      <c r="H27" s="445"/>
      <c r="I27" s="798"/>
      <c r="J27" s="446">
        <f>J424</f>
        <v>0</v>
      </c>
      <c r="K27" s="788"/>
      <c r="L27" s="447">
        <f>L424</f>
        <v>0</v>
      </c>
      <c r="M27" s="448"/>
      <c r="N27" s="449">
        <f>N424</f>
        <v>0</v>
      </c>
      <c r="O27" s="313"/>
      <c r="P27" s="155"/>
    </row>
    <row r="28" spans="1:30" ht="18.75" customHeight="1" x14ac:dyDescent="0.15">
      <c r="A28" s="134"/>
      <c r="B28" s="374" t="str">
        <f>IF(B427="","",B427)</f>
        <v/>
      </c>
      <c r="C28" s="375" t="str">
        <f>IF(C427="","",C427)</f>
        <v/>
      </c>
      <c r="D28" s="376"/>
      <c r="E28" s="438" t="str">
        <f>IF(E427="","",E427)</f>
        <v/>
      </c>
      <c r="F28" s="439"/>
      <c r="G28" s="328" t="s">
        <v>169</v>
      </c>
      <c r="H28" s="445"/>
      <c r="I28" s="798"/>
      <c r="J28" s="446">
        <f>J459</f>
        <v>0</v>
      </c>
      <c r="K28" s="788"/>
      <c r="L28" s="447">
        <f>L459</f>
        <v>0</v>
      </c>
      <c r="M28" s="448"/>
      <c r="N28" s="449">
        <f>N459</f>
        <v>0</v>
      </c>
      <c r="O28" s="313"/>
      <c r="P28" s="155"/>
    </row>
    <row r="29" spans="1:30" ht="18.75" customHeight="1" x14ac:dyDescent="0.15">
      <c r="A29" s="134"/>
      <c r="B29" s="374" t="str">
        <f>IF(B462="","",B462)</f>
        <v/>
      </c>
      <c r="C29" s="375" t="str">
        <f>IF(C462="","",C462)</f>
        <v/>
      </c>
      <c r="D29" s="376"/>
      <c r="E29" s="438" t="str">
        <f>IF(E462="","",E462)</f>
        <v/>
      </c>
      <c r="F29" s="439"/>
      <c r="G29" s="328" t="s">
        <v>169</v>
      </c>
      <c r="H29" s="445"/>
      <c r="I29" s="798"/>
      <c r="J29" s="446">
        <f>J494</f>
        <v>0</v>
      </c>
      <c r="K29" s="788"/>
      <c r="L29" s="447">
        <f>L494</f>
        <v>0</v>
      </c>
      <c r="M29" s="448"/>
      <c r="N29" s="449">
        <f>N494</f>
        <v>0</v>
      </c>
      <c r="O29" s="313"/>
      <c r="P29" s="155"/>
    </row>
    <row r="30" spans="1:30" ht="18.75" customHeight="1" x14ac:dyDescent="0.15">
      <c r="A30" s="134"/>
      <c r="B30" s="374" t="str">
        <f>IF(B497="","",B497)</f>
        <v/>
      </c>
      <c r="C30" s="375" t="str">
        <f>IF(C497="","",C497)</f>
        <v/>
      </c>
      <c r="D30" s="376"/>
      <c r="E30" s="438" t="str">
        <f>IF(E497="","",E497)</f>
        <v/>
      </c>
      <c r="F30" s="439"/>
      <c r="G30" s="328" t="s">
        <v>169</v>
      </c>
      <c r="H30" s="445"/>
      <c r="I30" s="798"/>
      <c r="J30" s="446">
        <f>J529</f>
        <v>0</v>
      </c>
      <c r="K30" s="788"/>
      <c r="L30" s="447">
        <f>L529</f>
        <v>0</v>
      </c>
      <c r="M30" s="448"/>
      <c r="N30" s="449">
        <f>N529</f>
        <v>0</v>
      </c>
      <c r="O30" s="313"/>
      <c r="P30" s="155"/>
    </row>
    <row r="31" spans="1:30" ht="18.75" customHeight="1" x14ac:dyDescent="0.15">
      <c r="A31" s="134"/>
      <c r="B31" s="374" t="str">
        <f>IF(B532="","",B532)</f>
        <v/>
      </c>
      <c r="C31" s="375" t="str">
        <f>IF(C532="","",C532)</f>
        <v/>
      </c>
      <c r="D31" s="376"/>
      <c r="E31" s="438" t="str">
        <f>IF(E532="","",E532)</f>
        <v/>
      </c>
      <c r="F31" s="439"/>
      <c r="G31" s="328" t="s">
        <v>169</v>
      </c>
      <c r="H31" s="445"/>
      <c r="I31" s="798"/>
      <c r="J31" s="446">
        <f>J564</f>
        <v>0</v>
      </c>
      <c r="K31" s="788"/>
      <c r="L31" s="447">
        <f>L564</f>
        <v>0</v>
      </c>
      <c r="M31" s="448"/>
      <c r="N31" s="449">
        <f>N564</f>
        <v>0</v>
      </c>
      <c r="O31" s="313"/>
      <c r="P31" s="155"/>
    </row>
    <row r="32" spans="1:30" ht="18.75" customHeight="1" x14ac:dyDescent="0.15">
      <c r="A32" s="134"/>
      <c r="B32" s="374" t="str">
        <f>IF(B567="","",B567)</f>
        <v/>
      </c>
      <c r="C32" s="375" t="str">
        <f>IF(C567="","",C567)</f>
        <v/>
      </c>
      <c r="D32" s="376"/>
      <c r="E32" s="438" t="str">
        <f>IF(E567="","",E567)</f>
        <v/>
      </c>
      <c r="F32" s="439"/>
      <c r="G32" s="328" t="s">
        <v>169</v>
      </c>
      <c r="H32" s="445"/>
      <c r="I32" s="798"/>
      <c r="J32" s="446">
        <f>J599</f>
        <v>0</v>
      </c>
      <c r="K32" s="788"/>
      <c r="L32" s="447">
        <f>L599</f>
        <v>0</v>
      </c>
      <c r="M32" s="448"/>
      <c r="N32" s="449">
        <f>N599</f>
        <v>0</v>
      </c>
      <c r="O32" s="313"/>
      <c r="P32" s="155"/>
    </row>
    <row r="33" spans="1:16" ht="18.75" customHeight="1" x14ac:dyDescent="0.15">
      <c r="A33" s="134"/>
      <c r="B33" s="374" t="str">
        <f>IF(B602="","",B602)</f>
        <v/>
      </c>
      <c r="C33" s="375" t="str">
        <f>IF(C602="","",C602)</f>
        <v/>
      </c>
      <c r="D33" s="376"/>
      <c r="E33" s="438" t="str">
        <f>IF(E602="","",E602)</f>
        <v/>
      </c>
      <c r="F33" s="439"/>
      <c r="G33" s="328" t="s">
        <v>169</v>
      </c>
      <c r="H33" s="445"/>
      <c r="I33" s="798"/>
      <c r="J33" s="446">
        <f>J634</f>
        <v>0</v>
      </c>
      <c r="K33" s="788"/>
      <c r="L33" s="447">
        <f>L634</f>
        <v>0</v>
      </c>
      <c r="M33" s="448"/>
      <c r="N33" s="449">
        <f>N634</f>
        <v>0</v>
      </c>
      <c r="O33" s="313"/>
      <c r="P33" s="155"/>
    </row>
    <row r="34" spans="1:16" ht="18.75" customHeight="1" x14ac:dyDescent="0.15">
      <c r="A34" s="134"/>
      <c r="B34" s="374"/>
      <c r="C34" s="375"/>
      <c r="D34" s="376"/>
      <c r="E34" s="438"/>
      <c r="F34" s="439"/>
      <c r="G34" s="328"/>
      <c r="H34" s="445"/>
      <c r="I34" s="798"/>
      <c r="J34" s="446" t="s">
        <v>153</v>
      </c>
      <c r="K34" s="788"/>
      <c r="L34" s="447" t="s">
        <v>153</v>
      </c>
      <c r="M34" s="448"/>
      <c r="N34" s="449" t="s">
        <v>171</v>
      </c>
      <c r="O34" s="313"/>
      <c r="P34" s="155"/>
    </row>
    <row r="35" spans="1:16" ht="18.75" customHeight="1" x14ac:dyDescent="0.15">
      <c r="A35" s="134"/>
      <c r="B35" s="374"/>
      <c r="C35" s="375"/>
      <c r="D35" s="376"/>
      <c r="E35" s="438"/>
      <c r="F35" s="439"/>
      <c r="G35" s="328"/>
      <c r="H35" s="445"/>
      <c r="I35" s="798"/>
      <c r="J35" s="446" t="s">
        <v>153</v>
      </c>
      <c r="K35" s="788"/>
      <c r="L35" s="447" t="s">
        <v>153</v>
      </c>
      <c r="M35" s="448"/>
      <c r="N35" s="449" t="s">
        <v>171</v>
      </c>
      <c r="O35" s="313"/>
      <c r="P35" s="155"/>
    </row>
    <row r="36" spans="1:16" ht="18.75" customHeight="1" x14ac:dyDescent="0.15">
      <c r="A36" s="134"/>
      <c r="B36" s="374"/>
      <c r="C36" s="375"/>
      <c r="D36" s="376"/>
      <c r="E36" s="351" t="s">
        <v>415</v>
      </c>
      <c r="F36" s="352" t="s">
        <v>172</v>
      </c>
      <c r="G36" s="328"/>
      <c r="H36" s="445"/>
      <c r="I36" s="804"/>
      <c r="J36" s="450">
        <f>SUMIF(B19:B35,LEFT(E36,3),J19:J35)</f>
        <v>0</v>
      </c>
      <c r="K36" s="818"/>
      <c r="L36" s="451">
        <f>SUMIF(B19:B35,LEFT(E36,3),L19:L35)</f>
        <v>0</v>
      </c>
      <c r="M36" s="452"/>
      <c r="N36" s="453">
        <f>SUMIF(B19:B35,LEFT(E36,3),N19:N35)</f>
        <v>0</v>
      </c>
      <c r="O36" s="313"/>
      <c r="P36" s="155"/>
    </row>
    <row r="37" spans="1:16" ht="18.75" customHeight="1" x14ac:dyDescent="0.15">
      <c r="A37" s="134"/>
      <c r="B37" s="374"/>
      <c r="C37" s="375"/>
      <c r="D37" s="376"/>
      <c r="E37" s="353" t="s">
        <v>416</v>
      </c>
      <c r="F37" s="354" t="s">
        <v>172</v>
      </c>
      <c r="G37" s="328"/>
      <c r="H37" s="445"/>
      <c r="I37" s="804"/>
      <c r="J37" s="450">
        <f>SUMIF(B19:B35,LEFT(E37,3),J19:J35)</f>
        <v>0</v>
      </c>
      <c r="K37" s="818"/>
      <c r="L37" s="451">
        <f>SUMIF(B19:B35,LEFT(E37,3),L19:L35)</f>
        <v>0</v>
      </c>
      <c r="M37" s="452"/>
      <c r="N37" s="453">
        <f>SUMIF(B19:B35,LEFT(E37,3),N19:N35)</f>
        <v>0</v>
      </c>
      <c r="O37" s="313"/>
      <c r="P37" s="158"/>
    </row>
    <row r="38" spans="1:16" ht="18.75" customHeight="1" thickBot="1" x14ac:dyDescent="0.2">
      <c r="A38" s="134"/>
      <c r="B38" s="374"/>
      <c r="C38" s="377"/>
      <c r="D38" s="378"/>
      <c r="E38" s="386"/>
      <c r="F38" s="360"/>
      <c r="G38" s="327"/>
      <c r="H38" s="454"/>
      <c r="I38" s="800"/>
      <c r="J38" s="455"/>
      <c r="K38" s="815"/>
      <c r="L38" s="456"/>
      <c r="M38" s="457"/>
      <c r="N38" s="458"/>
      <c r="O38" s="312"/>
      <c r="P38" s="158"/>
    </row>
    <row r="39" spans="1:16" ht="30" customHeight="1" thickTop="1" x14ac:dyDescent="0.15">
      <c r="A39" s="134"/>
      <c r="B39" s="210" t="s">
        <v>170</v>
      </c>
      <c r="C39" s="211"/>
      <c r="D39" s="154"/>
      <c r="E39" s="361" t="s">
        <v>420</v>
      </c>
      <c r="F39" s="341" t="s">
        <v>139</v>
      </c>
      <c r="G39" s="329"/>
      <c r="H39" s="462"/>
      <c r="I39" s="795"/>
      <c r="J39" s="459">
        <f>SUM(J36:J37)</f>
        <v>0</v>
      </c>
      <c r="K39" s="810"/>
      <c r="L39" s="460">
        <f>SUM(L36:L37)</f>
        <v>0</v>
      </c>
      <c r="M39" s="463"/>
      <c r="N39" s="461">
        <f>SUM(N36:N37)</f>
        <v>0</v>
      </c>
      <c r="O39" s="311"/>
      <c r="P39" s="158"/>
    </row>
    <row r="40" spans="1:16" ht="18.75" customHeight="1" thickBot="1" x14ac:dyDescent="0.2">
      <c r="A40" s="134"/>
      <c r="B40" s="213" t="s">
        <v>170</v>
      </c>
      <c r="C40" s="214"/>
      <c r="D40" s="208"/>
      <c r="E40" s="387"/>
      <c r="F40" s="358"/>
      <c r="G40" s="330"/>
      <c r="H40" s="514"/>
      <c r="I40" s="836"/>
      <c r="J40" s="511"/>
      <c r="K40" s="839"/>
      <c r="L40" s="512"/>
      <c r="M40" s="515"/>
      <c r="N40" s="513"/>
      <c r="O40" s="312"/>
      <c r="P40" s="158"/>
    </row>
    <row r="41" spans="1:16" ht="18.75" customHeight="1" thickTop="1" x14ac:dyDescent="0.15">
      <c r="A41" s="134"/>
      <c r="B41" s="210" t="s">
        <v>170</v>
      </c>
      <c r="C41" s="211"/>
      <c r="D41" s="154"/>
      <c r="E41" s="340" t="s">
        <v>173</v>
      </c>
      <c r="F41" s="341"/>
      <c r="G41" s="326"/>
      <c r="H41" s="462"/>
      <c r="I41" s="795"/>
      <c r="J41" s="459"/>
      <c r="K41" s="810"/>
      <c r="L41" s="460"/>
      <c r="M41" s="463"/>
      <c r="N41" s="461"/>
      <c r="O41" s="311"/>
      <c r="P41" s="158"/>
    </row>
    <row r="42" spans="1:16" ht="18.75" customHeight="1" x14ac:dyDescent="0.15">
      <c r="A42" s="134"/>
      <c r="B42" s="374" t="str">
        <f>IF(B97="","",B97)</f>
        <v/>
      </c>
      <c r="C42" s="375" t="str">
        <f>IF(C97="","",C97)</f>
        <v/>
      </c>
      <c r="D42" s="376"/>
      <c r="E42" s="438" t="str">
        <f>IF(E97="","",E97)</f>
        <v/>
      </c>
      <c r="F42" s="439"/>
      <c r="G42" s="328" t="s">
        <v>169</v>
      </c>
      <c r="H42" s="464"/>
      <c r="I42" s="798"/>
      <c r="J42" s="446">
        <f>J139</f>
        <v>0</v>
      </c>
      <c r="K42" s="788"/>
      <c r="L42" s="447">
        <f>L139</f>
        <v>0</v>
      </c>
      <c r="M42" s="448"/>
      <c r="N42" s="449">
        <f>N139</f>
        <v>0</v>
      </c>
      <c r="O42" s="313"/>
      <c r="P42" s="158"/>
    </row>
    <row r="43" spans="1:16" ht="18.75" customHeight="1" x14ac:dyDescent="0.15">
      <c r="A43" s="134"/>
      <c r="B43" s="374" t="str">
        <f>IF(B141="","",B141)</f>
        <v/>
      </c>
      <c r="C43" s="375" t="str">
        <f>IF(C141="","",C141)</f>
        <v/>
      </c>
      <c r="D43" s="376"/>
      <c r="E43" s="438" t="str">
        <f>IF(E141="","",E141)</f>
        <v/>
      </c>
      <c r="F43" s="439"/>
      <c r="G43" s="328" t="s">
        <v>169</v>
      </c>
      <c r="H43" s="464"/>
      <c r="I43" s="798"/>
      <c r="J43" s="446">
        <f>J183</f>
        <v>0</v>
      </c>
      <c r="K43" s="788"/>
      <c r="L43" s="447">
        <f>L183</f>
        <v>0</v>
      </c>
      <c r="M43" s="448"/>
      <c r="N43" s="449">
        <f>N183</f>
        <v>0</v>
      </c>
      <c r="O43" s="313"/>
      <c r="P43" s="158"/>
    </row>
    <row r="44" spans="1:16" ht="18.75" customHeight="1" x14ac:dyDescent="0.15">
      <c r="A44" s="134"/>
      <c r="B44" s="374" t="str">
        <f>IF(B185="","",B185)</f>
        <v/>
      </c>
      <c r="C44" s="375" t="str">
        <f>IF(C185="","",C185)</f>
        <v/>
      </c>
      <c r="D44" s="376"/>
      <c r="E44" s="438" t="str">
        <f>IF(E185="","",E185)</f>
        <v/>
      </c>
      <c r="F44" s="439"/>
      <c r="G44" s="328" t="s">
        <v>169</v>
      </c>
      <c r="H44" s="464"/>
      <c r="I44" s="798"/>
      <c r="J44" s="446">
        <f>J217</f>
        <v>0</v>
      </c>
      <c r="K44" s="788"/>
      <c r="L44" s="447">
        <f>L217</f>
        <v>0</v>
      </c>
      <c r="M44" s="448"/>
      <c r="N44" s="449">
        <f>N217</f>
        <v>0</v>
      </c>
      <c r="O44" s="313"/>
      <c r="P44" s="158"/>
    </row>
    <row r="45" spans="1:16" ht="18.75" customHeight="1" x14ac:dyDescent="0.15">
      <c r="A45" s="134"/>
      <c r="B45" s="374" t="str">
        <f>IF(B219="","",B219)</f>
        <v/>
      </c>
      <c r="C45" s="375" t="str">
        <f>IF(C219="","",C219)</f>
        <v/>
      </c>
      <c r="D45" s="376"/>
      <c r="E45" s="438" t="str">
        <f>IF(E219="","",E219)</f>
        <v/>
      </c>
      <c r="F45" s="439"/>
      <c r="G45" s="328" t="s">
        <v>169</v>
      </c>
      <c r="H45" s="464"/>
      <c r="I45" s="798"/>
      <c r="J45" s="446">
        <f>J251</f>
        <v>0</v>
      </c>
      <c r="K45" s="788"/>
      <c r="L45" s="447">
        <f>L251</f>
        <v>0</v>
      </c>
      <c r="M45" s="448"/>
      <c r="N45" s="449">
        <f>N251</f>
        <v>0</v>
      </c>
      <c r="O45" s="313"/>
      <c r="P45" s="158"/>
    </row>
    <row r="46" spans="1:16" ht="18.75" customHeight="1" x14ac:dyDescent="0.15">
      <c r="A46" s="134"/>
      <c r="B46" s="374" t="str">
        <f>IF(B253="","",B253)</f>
        <v/>
      </c>
      <c r="C46" s="375" t="str">
        <f>IF(C253="","",C253)</f>
        <v/>
      </c>
      <c r="D46" s="376"/>
      <c r="E46" s="438" t="str">
        <f>IF(E253="","",E253)</f>
        <v/>
      </c>
      <c r="F46" s="439"/>
      <c r="G46" s="328" t="s">
        <v>169</v>
      </c>
      <c r="H46" s="464"/>
      <c r="I46" s="798"/>
      <c r="J46" s="446">
        <f>J285</f>
        <v>0</v>
      </c>
      <c r="K46" s="788"/>
      <c r="L46" s="447">
        <f>L285</f>
        <v>0</v>
      </c>
      <c r="M46" s="448"/>
      <c r="N46" s="449">
        <f>N285</f>
        <v>0</v>
      </c>
      <c r="O46" s="313"/>
      <c r="P46" s="158"/>
    </row>
    <row r="47" spans="1:16" ht="18.75" customHeight="1" x14ac:dyDescent="0.15">
      <c r="A47" s="134"/>
      <c r="B47" s="374" t="str">
        <f>IF(B287="","",B287)</f>
        <v/>
      </c>
      <c r="C47" s="375" t="str">
        <f>IF(C287="","",C287)</f>
        <v/>
      </c>
      <c r="D47" s="376"/>
      <c r="E47" s="438" t="str">
        <f>IF(E287="","",E287)</f>
        <v/>
      </c>
      <c r="F47" s="439"/>
      <c r="G47" s="328" t="s">
        <v>169</v>
      </c>
      <c r="H47" s="464"/>
      <c r="I47" s="798"/>
      <c r="J47" s="446">
        <f>J320</f>
        <v>0</v>
      </c>
      <c r="K47" s="788"/>
      <c r="L47" s="447">
        <f>L320</f>
        <v>0</v>
      </c>
      <c r="M47" s="448"/>
      <c r="N47" s="449">
        <f>N320</f>
        <v>0</v>
      </c>
      <c r="O47" s="313"/>
      <c r="P47" s="158"/>
    </row>
    <row r="48" spans="1:16" ht="18.75" customHeight="1" x14ac:dyDescent="0.15">
      <c r="A48" s="134"/>
      <c r="B48" s="374" t="str">
        <f>IF(B322="","",B322)</f>
        <v/>
      </c>
      <c r="C48" s="375" t="str">
        <f>IF(C322="","",C322)</f>
        <v/>
      </c>
      <c r="D48" s="376"/>
      <c r="E48" s="438" t="str">
        <f>IF(E322="","",E322)</f>
        <v/>
      </c>
      <c r="F48" s="439"/>
      <c r="G48" s="328" t="s">
        <v>169</v>
      </c>
      <c r="H48" s="464"/>
      <c r="I48" s="798"/>
      <c r="J48" s="446">
        <f>J355</f>
        <v>0</v>
      </c>
      <c r="K48" s="788"/>
      <c r="L48" s="447">
        <f>L355</f>
        <v>0</v>
      </c>
      <c r="M48" s="448"/>
      <c r="N48" s="449">
        <f>N355</f>
        <v>0</v>
      </c>
      <c r="O48" s="313"/>
      <c r="P48" s="158"/>
    </row>
    <row r="49" spans="1:16" ht="18.75" customHeight="1" x14ac:dyDescent="0.15">
      <c r="A49" s="134"/>
      <c r="B49" s="374" t="str">
        <f>IF(B357="","",B357)</f>
        <v/>
      </c>
      <c r="C49" s="375" t="str">
        <f>IF(C357="","",C357)</f>
        <v/>
      </c>
      <c r="D49" s="376"/>
      <c r="E49" s="438" t="str">
        <f>IF(E357="","",E357)</f>
        <v/>
      </c>
      <c r="F49" s="439"/>
      <c r="G49" s="328" t="s">
        <v>169</v>
      </c>
      <c r="H49" s="464"/>
      <c r="I49" s="798"/>
      <c r="J49" s="446">
        <f>J390</f>
        <v>0</v>
      </c>
      <c r="K49" s="788"/>
      <c r="L49" s="447">
        <f>L390</f>
        <v>0</v>
      </c>
      <c r="M49" s="448"/>
      <c r="N49" s="449">
        <f>N390</f>
        <v>0</v>
      </c>
      <c r="O49" s="313"/>
      <c r="P49" s="158"/>
    </row>
    <row r="50" spans="1:16" ht="18.75" customHeight="1" x14ac:dyDescent="0.15">
      <c r="A50" s="134"/>
      <c r="B50" s="374" t="str">
        <f>IF(B392="","",B392)</f>
        <v/>
      </c>
      <c r="C50" s="375" t="str">
        <f>IF(C392="","",C392)</f>
        <v/>
      </c>
      <c r="D50" s="376"/>
      <c r="E50" s="438" t="str">
        <f>IF(E392="","",E392)</f>
        <v/>
      </c>
      <c r="F50" s="439"/>
      <c r="G50" s="328" t="s">
        <v>169</v>
      </c>
      <c r="H50" s="464"/>
      <c r="I50" s="798"/>
      <c r="J50" s="446">
        <f>J425</f>
        <v>0</v>
      </c>
      <c r="K50" s="788"/>
      <c r="L50" s="447">
        <f>L425</f>
        <v>0</v>
      </c>
      <c r="M50" s="448"/>
      <c r="N50" s="449">
        <f>N425</f>
        <v>0</v>
      </c>
      <c r="O50" s="313"/>
      <c r="P50" s="158"/>
    </row>
    <row r="51" spans="1:16" ht="18.75" customHeight="1" x14ac:dyDescent="0.15">
      <c r="A51" s="134"/>
      <c r="B51" s="374" t="str">
        <f>IF(B427="","",B427)</f>
        <v/>
      </c>
      <c r="C51" s="375" t="str">
        <f>IF(C427="","",C427)</f>
        <v/>
      </c>
      <c r="D51" s="376"/>
      <c r="E51" s="438" t="str">
        <f>IF(E427="","",E427)</f>
        <v/>
      </c>
      <c r="F51" s="439"/>
      <c r="G51" s="328" t="s">
        <v>169</v>
      </c>
      <c r="H51" s="464"/>
      <c r="I51" s="798"/>
      <c r="J51" s="446">
        <f>J460</f>
        <v>0</v>
      </c>
      <c r="K51" s="788"/>
      <c r="L51" s="447">
        <f>L460</f>
        <v>0</v>
      </c>
      <c r="M51" s="448"/>
      <c r="N51" s="449">
        <f>N460</f>
        <v>0</v>
      </c>
      <c r="O51" s="313"/>
      <c r="P51" s="158"/>
    </row>
    <row r="52" spans="1:16" ht="18.75" customHeight="1" x14ac:dyDescent="0.15">
      <c r="A52" s="134"/>
      <c r="B52" s="374" t="str">
        <f>IF(B462="","",B462)</f>
        <v/>
      </c>
      <c r="C52" s="375" t="str">
        <f>IF(C462="","",C462)</f>
        <v/>
      </c>
      <c r="D52" s="376"/>
      <c r="E52" s="438" t="str">
        <f>IF(E462="","",E462)</f>
        <v/>
      </c>
      <c r="F52" s="439"/>
      <c r="G52" s="328" t="s">
        <v>169</v>
      </c>
      <c r="H52" s="464"/>
      <c r="I52" s="798"/>
      <c r="J52" s="446">
        <f>J495</f>
        <v>0</v>
      </c>
      <c r="K52" s="788"/>
      <c r="L52" s="447">
        <f>L495</f>
        <v>0</v>
      </c>
      <c r="M52" s="448"/>
      <c r="N52" s="449">
        <f>N495</f>
        <v>0</v>
      </c>
      <c r="O52" s="313"/>
      <c r="P52" s="158"/>
    </row>
    <row r="53" spans="1:16" ht="18.75" customHeight="1" x14ac:dyDescent="0.15">
      <c r="A53" s="134"/>
      <c r="B53" s="374" t="str">
        <f>IF(B497="","",B497)</f>
        <v/>
      </c>
      <c r="C53" s="375" t="str">
        <f>IF(C497="","",C497)</f>
        <v/>
      </c>
      <c r="D53" s="376"/>
      <c r="E53" s="438" t="str">
        <f>IF(E497="","",E497)</f>
        <v/>
      </c>
      <c r="F53" s="439"/>
      <c r="G53" s="328" t="s">
        <v>169</v>
      </c>
      <c r="H53" s="464"/>
      <c r="I53" s="798"/>
      <c r="J53" s="446">
        <f>J530</f>
        <v>0</v>
      </c>
      <c r="K53" s="788"/>
      <c r="L53" s="447">
        <f>L530</f>
        <v>0</v>
      </c>
      <c r="M53" s="448"/>
      <c r="N53" s="449">
        <f>N530</f>
        <v>0</v>
      </c>
      <c r="O53" s="313"/>
      <c r="P53" s="158"/>
    </row>
    <row r="54" spans="1:16" ht="18.75" customHeight="1" x14ac:dyDescent="0.15">
      <c r="A54" s="134"/>
      <c r="B54" s="374" t="str">
        <f>IF(B532="","",B532)</f>
        <v/>
      </c>
      <c r="C54" s="375" t="str">
        <f>IF(C532="","",C532)</f>
        <v/>
      </c>
      <c r="D54" s="376"/>
      <c r="E54" s="438" t="str">
        <f>IF(E532="","",E532)</f>
        <v/>
      </c>
      <c r="F54" s="439"/>
      <c r="G54" s="328" t="s">
        <v>408</v>
      </c>
      <c r="H54" s="464"/>
      <c r="I54" s="798"/>
      <c r="J54" s="446">
        <f>J565</f>
        <v>0</v>
      </c>
      <c r="K54" s="788"/>
      <c r="L54" s="447">
        <f>L565</f>
        <v>0</v>
      </c>
      <c r="M54" s="448"/>
      <c r="N54" s="449">
        <f>N565</f>
        <v>0</v>
      </c>
      <c r="O54" s="313"/>
      <c r="P54" s="158"/>
    </row>
    <row r="55" spans="1:16" ht="18.75" customHeight="1" x14ac:dyDescent="0.15">
      <c r="A55" s="134"/>
      <c r="B55" s="374" t="str">
        <f>IF(B567="","",B567)</f>
        <v/>
      </c>
      <c r="C55" s="375" t="str">
        <f>IF(C567="","",C567)</f>
        <v/>
      </c>
      <c r="D55" s="376"/>
      <c r="E55" s="438" t="str">
        <f>IF(E567="","",E567)</f>
        <v/>
      </c>
      <c r="F55" s="439"/>
      <c r="G55" s="328" t="s">
        <v>169</v>
      </c>
      <c r="H55" s="445"/>
      <c r="I55" s="798"/>
      <c r="J55" s="446">
        <f>J600</f>
        <v>0</v>
      </c>
      <c r="K55" s="788"/>
      <c r="L55" s="447">
        <f>L600</f>
        <v>0</v>
      </c>
      <c r="M55" s="448"/>
      <c r="N55" s="449">
        <f>N600</f>
        <v>0</v>
      </c>
      <c r="O55" s="313"/>
      <c r="P55" s="155"/>
    </row>
    <row r="56" spans="1:16" ht="18.75" customHeight="1" x14ac:dyDescent="0.15">
      <c r="A56" s="134"/>
      <c r="B56" s="374" t="str">
        <f>IF(B602="","",B602)</f>
        <v/>
      </c>
      <c r="C56" s="375" t="str">
        <f>IF(C602="","",C602)</f>
        <v/>
      </c>
      <c r="D56" s="376"/>
      <c r="E56" s="438" t="str">
        <f>IF(E602="","",E602)</f>
        <v/>
      </c>
      <c r="F56" s="439"/>
      <c r="G56" s="328" t="s">
        <v>169</v>
      </c>
      <c r="H56" s="445"/>
      <c r="I56" s="798"/>
      <c r="J56" s="446">
        <f>J635</f>
        <v>0</v>
      </c>
      <c r="K56" s="788"/>
      <c r="L56" s="447">
        <f>L635</f>
        <v>0</v>
      </c>
      <c r="M56" s="448"/>
      <c r="N56" s="449">
        <f>N635</f>
        <v>0</v>
      </c>
      <c r="O56" s="313"/>
      <c r="P56" s="155"/>
    </row>
    <row r="57" spans="1:16" ht="18.75" customHeight="1" x14ac:dyDescent="0.15">
      <c r="A57" s="134"/>
      <c r="B57" s="159" t="s">
        <v>170</v>
      </c>
      <c r="C57" s="160"/>
      <c r="D57" s="204"/>
      <c r="E57" s="438"/>
      <c r="F57" s="439"/>
      <c r="G57" s="328"/>
      <c r="H57" s="464"/>
      <c r="I57" s="798"/>
      <c r="J57" s="446" t="s">
        <v>153</v>
      </c>
      <c r="K57" s="788"/>
      <c r="L57" s="447" t="s">
        <v>153</v>
      </c>
      <c r="M57" s="448"/>
      <c r="N57" s="449" t="s">
        <v>153</v>
      </c>
      <c r="O57" s="313"/>
      <c r="P57" s="158"/>
    </row>
    <row r="58" spans="1:16" ht="18.75" customHeight="1" x14ac:dyDescent="0.15">
      <c r="A58" s="134"/>
      <c r="B58" s="159" t="s">
        <v>170</v>
      </c>
      <c r="C58" s="160"/>
      <c r="D58" s="204"/>
      <c r="E58" s="438"/>
      <c r="F58" s="439"/>
      <c r="G58" s="328"/>
      <c r="H58" s="464"/>
      <c r="I58" s="798"/>
      <c r="J58" s="446" t="s">
        <v>153</v>
      </c>
      <c r="K58" s="788"/>
      <c r="L58" s="447" t="s">
        <v>153</v>
      </c>
      <c r="M58" s="448"/>
      <c r="N58" s="449" t="s">
        <v>153</v>
      </c>
      <c r="O58" s="313"/>
      <c r="P58" s="158"/>
    </row>
    <row r="59" spans="1:16" ht="18.75" customHeight="1" x14ac:dyDescent="0.15">
      <c r="A59" s="134"/>
      <c r="B59" s="168" t="s">
        <v>170</v>
      </c>
      <c r="C59" s="215"/>
      <c r="D59" s="204"/>
      <c r="E59" s="351" t="s">
        <v>306</v>
      </c>
      <c r="F59" s="352" t="s">
        <v>172</v>
      </c>
      <c r="G59" s="328"/>
      <c r="H59" s="445"/>
      <c r="I59" s="798"/>
      <c r="J59" s="450">
        <f>SUMIF(B42:B58,LEFT(E59,3),J42:J58)</f>
        <v>0</v>
      </c>
      <c r="K59" s="818"/>
      <c r="L59" s="451">
        <f>SUMIF(B42:B58,LEFT(E59,3),L42:L58)</f>
        <v>0</v>
      </c>
      <c r="M59" s="452"/>
      <c r="N59" s="453">
        <f>SUMIF(B42:B58,LEFT(E59,3),N42:N58)</f>
        <v>0</v>
      </c>
      <c r="O59" s="313"/>
      <c r="P59" s="158"/>
    </row>
    <row r="60" spans="1:16" ht="18.75" customHeight="1" x14ac:dyDescent="0.15">
      <c r="A60" s="134"/>
      <c r="B60" s="168" t="s">
        <v>170</v>
      </c>
      <c r="C60" s="215"/>
      <c r="D60" s="204"/>
      <c r="E60" s="353" t="s">
        <v>307</v>
      </c>
      <c r="F60" s="354" t="s">
        <v>172</v>
      </c>
      <c r="G60" s="328"/>
      <c r="H60" s="445"/>
      <c r="I60" s="798"/>
      <c r="J60" s="450">
        <f>SUMIF(B42:B58,LEFT(E60,3),J42:J58)</f>
        <v>0</v>
      </c>
      <c r="K60" s="818"/>
      <c r="L60" s="451">
        <f>SUMIF(B42:B58,LEFT(E60,3),L42:L58)</f>
        <v>0</v>
      </c>
      <c r="M60" s="452"/>
      <c r="N60" s="453">
        <f>SUMIF(B42:B58,LEFT(E60,3),N42:N58)</f>
        <v>0</v>
      </c>
      <c r="O60" s="313"/>
      <c r="P60" s="158"/>
    </row>
    <row r="61" spans="1:16" ht="18.75" customHeight="1" thickBot="1" x14ac:dyDescent="0.2">
      <c r="A61" s="134"/>
      <c r="B61" s="213" t="s">
        <v>170</v>
      </c>
      <c r="C61" s="214"/>
      <c r="D61" s="208"/>
      <c r="E61" s="386"/>
      <c r="F61" s="360"/>
      <c r="G61" s="327"/>
      <c r="H61" s="454"/>
      <c r="I61" s="800"/>
      <c r="J61" s="455"/>
      <c r="K61" s="815"/>
      <c r="L61" s="456"/>
      <c r="M61" s="457"/>
      <c r="N61" s="458"/>
      <c r="O61" s="312"/>
      <c r="P61" s="158"/>
    </row>
    <row r="62" spans="1:16" ht="30" customHeight="1" thickTop="1" x14ac:dyDescent="0.15">
      <c r="A62" s="134"/>
      <c r="B62" s="210" t="s">
        <v>170</v>
      </c>
      <c r="C62" s="211"/>
      <c r="D62" s="154"/>
      <c r="E62" s="361" t="s">
        <v>174</v>
      </c>
      <c r="F62" s="341" t="s">
        <v>139</v>
      </c>
      <c r="G62" s="329"/>
      <c r="H62" s="462"/>
      <c r="I62" s="795"/>
      <c r="J62" s="459">
        <f>SUM(J59:J60)</f>
        <v>0</v>
      </c>
      <c r="K62" s="810"/>
      <c r="L62" s="460">
        <f>SUM(L59:L60)</f>
        <v>0</v>
      </c>
      <c r="M62" s="463"/>
      <c r="N62" s="461">
        <f>SUM(N59:N60)</f>
        <v>0</v>
      </c>
      <c r="O62" s="314"/>
      <c r="P62" s="161"/>
    </row>
    <row r="63" spans="1:16" ht="18.75" customHeight="1" thickBot="1" x14ac:dyDescent="0.2">
      <c r="A63" s="134"/>
      <c r="B63" s="168" t="s">
        <v>170</v>
      </c>
      <c r="C63" s="215"/>
      <c r="D63" s="204"/>
      <c r="E63" s="388"/>
      <c r="F63" s="362"/>
      <c r="G63" s="331"/>
      <c r="H63" s="464"/>
      <c r="I63" s="804"/>
      <c r="J63" s="450"/>
      <c r="K63" s="818"/>
      <c r="L63" s="451"/>
      <c r="M63" s="452"/>
      <c r="N63" s="453"/>
      <c r="O63" s="315"/>
      <c r="P63" s="161"/>
    </row>
    <row r="64" spans="1:16" ht="30" customHeight="1" thickTop="1" thickBot="1" x14ac:dyDescent="0.2">
      <c r="A64" s="134"/>
      <c r="B64" s="216" t="s">
        <v>170</v>
      </c>
      <c r="C64" s="217"/>
      <c r="D64" s="292"/>
      <c r="E64" s="363"/>
      <c r="F64" s="364" t="s">
        <v>175</v>
      </c>
      <c r="G64" s="332"/>
      <c r="H64" s="465"/>
      <c r="I64" s="805"/>
      <c r="J64" s="466">
        <f>SUM(J16,J39,J62)</f>
        <v>0</v>
      </c>
      <c r="K64" s="819"/>
      <c r="L64" s="467">
        <f>SUM(L16,L39,L62)</f>
        <v>0</v>
      </c>
      <c r="M64" s="468"/>
      <c r="N64" s="469">
        <f>SUM(N16,N39,N62)</f>
        <v>0</v>
      </c>
      <c r="O64" s="316"/>
      <c r="P64" s="149"/>
    </row>
    <row r="65" spans="1:16" ht="18.75" customHeight="1" thickBot="1" x14ac:dyDescent="0.2">
      <c r="A65" s="149"/>
      <c r="B65" s="162" t="s">
        <v>170</v>
      </c>
      <c r="C65" s="162"/>
      <c r="D65" s="209"/>
      <c r="E65" s="317"/>
      <c r="F65" s="317"/>
      <c r="G65" s="333"/>
      <c r="H65" s="516"/>
      <c r="I65" s="837"/>
      <c r="J65" s="516"/>
      <c r="K65" s="837"/>
      <c r="L65" s="516"/>
      <c r="M65" s="383"/>
      <c r="N65" s="845"/>
      <c r="O65" s="317"/>
      <c r="P65" s="149"/>
    </row>
    <row r="66" spans="1:16" ht="18.75" customHeight="1" x14ac:dyDescent="0.15">
      <c r="A66" s="307"/>
      <c r="B66" s="299" t="s">
        <v>170</v>
      </c>
      <c r="C66" s="300"/>
      <c r="D66" s="293"/>
      <c r="E66" s="342" t="s">
        <v>423</v>
      </c>
      <c r="F66" s="343"/>
      <c r="G66" s="334"/>
      <c r="H66" s="475"/>
      <c r="I66" s="807"/>
      <c r="J66" s="476"/>
      <c r="K66" s="792"/>
      <c r="L66" s="477"/>
      <c r="M66" s="478"/>
      <c r="N66" s="479"/>
      <c r="O66" s="318"/>
      <c r="P66" s="155"/>
    </row>
    <row r="67" spans="1:16" ht="18.75" customHeight="1" x14ac:dyDescent="0.15">
      <c r="A67" s="307"/>
      <c r="B67" s="301" t="str">
        <f>IF(B97="","",B97)</f>
        <v/>
      </c>
      <c r="C67" s="379" t="str">
        <f>IF(C97="","",C97)</f>
        <v/>
      </c>
      <c r="D67" s="376"/>
      <c r="E67" s="473" t="str">
        <f>IF(E97="","",E97)</f>
        <v/>
      </c>
      <c r="F67" s="474"/>
      <c r="G67" s="335" t="s">
        <v>169</v>
      </c>
      <c r="H67" s="480"/>
      <c r="I67" s="798"/>
      <c r="J67" s="446">
        <f>J140</f>
        <v>0</v>
      </c>
      <c r="K67" s="788"/>
      <c r="L67" s="447">
        <f>L140</f>
        <v>0</v>
      </c>
      <c r="M67" s="481"/>
      <c r="N67" s="482">
        <f>N140</f>
        <v>0</v>
      </c>
      <c r="O67" s="319"/>
      <c r="P67" s="155"/>
    </row>
    <row r="68" spans="1:16" ht="18.75" customHeight="1" x14ac:dyDescent="0.15">
      <c r="A68" s="307"/>
      <c r="B68" s="301" t="str">
        <f>IF(B141="","",B141)</f>
        <v/>
      </c>
      <c r="C68" s="379" t="str">
        <f>IF(C141="","",C141)</f>
        <v/>
      </c>
      <c r="D68" s="376"/>
      <c r="E68" s="473" t="str">
        <f>IF(E141="","",E141)</f>
        <v/>
      </c>
      <c r="F68" s="474"/>
      <c r="G68" s="335" t="s">
        <v>169</v>
      </c>
      <c r="H68" s="480"/>
      <c r="I68" s="798"/>
      <c r="J68" s="446">
        <f>J184</f>
        <v>0</v>
      </c>
      <c r="K68" s="788"/>
      <c r="L68" s="447">
        <f>L184</f>
        <v>0</v>
      </c>
      <c r="M68" s="481"/>
      <c r="N68" s="482">
        <f>N184</f>
        <v>0</v>
      </c>
      <c r="O68" s="319"/>
      <c r="P68" s="161"/>
    </row>
    <row r="69" spans="1:16" ht="18.75" customHeight="1" x14ac:dyDescent="0.15">
      <c r="A69" s="307"/>
      <c r="B69" s="301" t="str">
        <f>IF(B185="","",B185)</f>
        <v/>
      </c>
      <c r="C69" s="379" t="str">
        <f>IF(C185="","",C185)</f>
        <v/>
      </c>
      <c r="D69" s="376"/>
      <c r="E69" s="473" t="str">
        <f>IF(E185="","",E185)</f>
        <v/>
      </c>
      <c r="F69" s="474"/>
      <c r="G69" s="335" t="s">
        <v>169</v>
      </c>
      <c r="H69" s="480"/>
      <c r="I69" s="798"/>
      <c r="J69" s="446">
        <f>J218</f>
        <v>0</v>
      </c>
      <c r="K69" s="788"/>
      <c r="L69" s="447">
        <f>L218</f>
        <v>0</v>
      </c>
      <c r="M69" s="481"/>
      <c r="N69" s="482">
        <f>N218</f>
        <v>0</v>
      </c>
      <c r="O69" s="319"/>
      <c r="P69" s="164"/>
    </row>
    <row r="70" spans="1:16" ht="18.75" customHeight="1" x14ac:dyDescent="0.15">
      <c r="A70" s="307"/>
      <c r="B70" s="301" t="str">
        <f>IF(B219="","",B219)</f>
        <v/>
      </c>
      <c r="C70" s="379" t="str">
        <f>IF(C219="","",C219)</f>
        <v/>
      </c>
      <c r="D70" s="376"/>
      <c r="E70" s="473" t="str">
        <f>IF(E219="","",E219)</f>
        <v/>
      </c>
      <c r="F70" s="474"/>
      <c r="G70" s="335" t="s">
        <v>169</v>
      </c>
      <c r="H70" s="480"/>
      <c r="I70" s="798"/>
      <c r="J70" s="446">
        <f>J252</f>
        <v>0</v>
      </c>
      <c r="K70" s="788"/>
      <c r="L70" s="447">
        <f>L252</f>
        <v>0</v>
      </c>
      <c r="M70" s="481"/>
      <c r="N70" s="482">
        <f>N252</f>
        <v>0</v>
      </c>
      <c r="O70" s="319"/>
      <c r="P70" s="164"/>
    </row>
    <row r="71" spans="1:16" ht="18.75" customHeight="1" x14ac:dyDescent="0.15">
      <c r="A71" s="307"/>
      <c r="B71" s="301" t="str">
        <f>IF(B253="","",B253)</f>
        <v/>
      </c>
      <c r="C71" s="379" t="str">
        <f>IF(C253="","",C253)</f>
        <v/>
      </c>
      <c r="D71" s="376"/>
      <c r="E71" s="473" t="str">
        <f>IF(E253="","",E253)</f>
        <v/>
      </c>
      <c r="F71" s="474"/>
      <c r="G71" s="335" t="s">
        <v>169</v>
      </c>
      <c r="H71" s="480"/>
      <c r="I71" s="798"/>
      <c r="J71" s="446">
        <f>J286</f>
        <v>0</v>
      </c>
      <c r="K71" s="788"/>
      <c r="L71" s="447">
        <f>L286</f>
        <v>0</v>
      </c>
      <c r="M71" s="481"/>
      <c r="N71" s="482">
        <f>N286</f>
        <v>0</v>
      </c>
      <c r="O71" s="319"/>
      <c r="P71" s="164"/>
    </row>
    <row r="72" spans="1:16" ht="18.75" customHeight="1" x14ac:dyDescent="0.15">
      <c r="A72" s="307"/>
      <c r="B72" s="301" t="str">
        <f>IF(B287="","",B287)</f>
        <v/>
      </c>
      <c r="C72" s="379" t="str">
        <f>IF(C287="","",C287)</f>
        <v/>
      </c>
      <c r="D72" s="376"/>
      <c r="E72" s="473" t="str">
        <f>IF(E287="","",E287)</f>
        <v/>
      </c>
      <c r="F72" s="474"/>
      <c r="G72" s="335" t="s">
        <v>169</v>
      </c>
      <c r="H72" s="480"/>
      <c r="I72" s="798"/>
      <c r="J72" s="446">
        <f>J321</f>
        <v>0</v>
      </c>
      <c r="K72" s="788"/>
      <c r="L72" s="447">
        <f>L321</f>
        <v>0</v>
      </c>
      <c r="M72" s="481"/>
      <c r="N72" s="482">
        <f>N321</f>
        <v>0</v>
      </c>
      <c r="O72" s="319"/>
      <c r="P72" s="164"/>
    </row>
    <row r="73" spans="1:16" ht="18.75" customHeight="1" x14ac:dyDescent="0.15">
      <c r="A73" s="307"/>
      <c r="B73" s="301" t="str">
        <f>IF(B322="","",B322)</f>
        <v/>
      </c>
      <c r="C73" s="379" t="str">
        <f>IF(C322="","",C322)</f>
        <v/>
      </c>
      <c r="D73" s="376"/>
      <c r="E73" s="473" t="str">
        <f>IF(E322="","",E322)</f>
        <v/>
      </c>
      <c r="F73" s="474"/>
      <c r="G73" s="335" t="s">
        <v>169</v>
      </c>
      <c r="H73" s="480"/>
      <c r="I73" s="798"/>
      <c r="J73" s="446">
        <f>J356</f>
        <v>0</v>
      </c>
      <c r="K73" s="788"/>
      <c r="L73" s="447">
        <f>L356</f>
        <v>0</v>
      </c>
      <c r="M73" s="481"/>
      <c r="N73" s="482">
        <f>N356</f>
        <v>0</v>
      </c>
      <c r="O73" s="319"/>
      <c r="P73" s="164"/>
    </row>
    <row r="74" spans="1:16" ht="18.75" customHeight="1" x14ac:dyDescent="0.15">
      <c r="A74" s="307"/>
      <c r="B74" s="301" t="str">
        <f>IF(B357="","",B357)</f>
        <v/>
      </c>
      <c r="C74" s="379" t="str">
        <f>IF(C357="","",C357)</f>
        <v/>
      </c>
      <c r="D74" s="376"/>
      <c r="E74" s="473" t="str">
        <f>IF(E357="","",E357)</f>
        <v/>
      </c>
      <c r="F74" s="474"/>
      <c r="G74" s="335" t="s">
        <v>169</v>
      </c>
      <c r="H74" s="480"/>
      <c r="I74" s="798"/>
      <c r="J74" s="446">
        <f>J391</f>
        <v>0</v>
      </c>
      <c r="K74" s="788"/>
      <c r="L74" s="447">
        <f>L391</f>
        <v>0</v>
      </c>
      <c r="M74" s="481"/>
      <c r="N74" s="482">
        <f>N391</f>
        <v>0</v>
      </c>
      <c r="O74" s="319"/>
      <c r="P74" s="164"/>
    </row>
    <row r="75" spans="1:16" ht="18.75" customHeight="1" x14ac:dyDescent="0.15">
      <c r="A75" s="307"/>
      <c r="B75" s="301" t="str">
        <f>IF(B392="","",B392)</f>
        <v/>
      </c>
      <c r="C75" s="379" t="str">
        <f>IF(C392="","",C392)</f>
        <v/>
      </c>
      <c r="D75" s="376"/>
      <c r="E75" s="473" t="str">
        <f>IF(E392="","",E392)</f>
        <v/>
      </c>
      <c r="F75" s="474"/>
      <c r="G75" s="335" t="s">
        <v>169</v>
      </c>
      <c r="H75" s="480"/>
      <c r="I75" s="798"/>
      <c r="J75" s="446">
        <f>J426</f>
        <v>0</v>
      </c>
      <c r="K75" s="788"/>
      <c r="L75" s="447">
        <f>L426</f>
        <v>0</v>
      </c>
      <c r="M75" s="481"/>
      <c r="N75" s="482">
        <f>N426</f>
        <v>0</v>
      </c>
      <c r="O75" s="319"/>
      <c r="P75" s="164"/>
    </row>
    <row r="76" spans="1:16" ht="18.75" customHeight="1" x14ac:dyDescent="0.15">
      <c r="A76" s="307"/>
      <c r="B76" s="301" t="str">
        <f>IF(B427="","",B427)</f>
        <v/>
      </c>
      <c r="C76" s="379" t="str">
        <f>IF(C427="","",C427)</f>
        <v/>
      </c>
      <c r="D76" s="376"/>
      <c r="E76" s="473" t="str">
        <f>IF(E427="","",E427)</f>
        <v/>
      </c>
      <c r="F76" s="474"/>
      <c r="G76" s="335" t="s">
        <v>169</v>
      </c>
      <c r="H76" s="480"/>
      <c r="I76" s="798"/>
      <c r="J76" s="446">
        <f>J461</f>
        <v>0</v>
      </c>
      <c r="K76" s="788"/>
      <c r="L76" s="447">
        <f>L461</f>
        <v>0</v>
      </c>
      <c r="M76" s="481"/>
      <c r="N76" s="482">
        <f>N461</f>
        <v>0</v>
      </c>
      <c r="O76" s="319"/>
      <c r="P76" s="164"/>
    </row>
    <row r="77" spans="1:16" ht="18.75" customHeight="1" x14ac:dyDescent="0.15">
      <c r="A77" s="307"/>
      <c r="B77" s="301" t="str">
        <f>IF(B462="","",B462)</f>
        <v/>
      </c>
      <c r="C77" s="379" t="str">
        <f>IF(C462="","",C462)</f>
        <v/>
      </c>
      <c r="D77" s="376"/>
      <c r="E77" s="473" t="str">
        <f>IF(E462="","",E462)</f>
        <v/>
      </c>
      <c r="F77" s="474"/>
      <c r="G77" s="335" t="s">
        <v>169</v>
      </c>
      <c r="H77" s="480"/>
      <c r="I77" s="798"/>
      <c r="J77" s="446">
        <f>J496</f>
        <v>0</v>
      </c>
      <c r="K77" s="788"/>
      <c r="L77" s="447">
        <f>L496</f>
        <v>0</v>
      </c>
      <c r="M77" s="481"/>
      <c r="N77" s="482">
        <f>N496</f>
        <v>0</v>
      </c>
      <c r="O77" s="319"/>
      <c r="P77" s="164"/>
    </row>
    <row r="78" spans="1:16" ht="18.75" customHeight="1" x14ac:dyDescent="0.15">
      <c r="A78" s="307"/>
      <c r="B78" s="301" t="str">
        <f>IF(B497="","",B497)</f>
        <v/>
      </c>
      <c r="C78" s="379" t="str">
        <f>IF(C497="","",C497)</f>
        <v/>
      </c>
      <c r="D78" s="376"/>
      <c r="E78" s="473" t="str">
        <f>IF(E497="","",E497)</f>
        <v/>
      </c>
      <c r="F78" s="474"/>
      <c r="G78" s="335" t="s">
        <v>169</v>
      </c>
      <c r="H78" s="480"/>
      <c r="I78" s="798"/>
      <c r="J78" s="446">
        <f>J531</f>
        <v>0</v>
      </c>
      <c r="K78" s="788"/>
      <c r="L78" s="447">
        <f>L531</f>
        <v>0</v>
      </c>
      <c r="M78" s="481"/>
      <c r="N78" s="482">
        <f>N531</f>
        <v>0</v>
      </c>
      <c r="O78" s="319"/>
      <c r="P78" s="164"/>
    </row>
    <row r="79" spans="1:16" ht="18.75" customHeight="1" x14ac:dyDescent="0.15">
      <c r="A79" s="307"/>
      <c r="B79" s="301" t="str">
        <f>IF(B532="","",B532)</f>
        <v/>
      </c>
      <c r="C79" s="379" t="str">
        <f>IF(C532="","",C532)</f>
        <v/>
      </c>
      <c r="D79" s="376"/>
      <c r="E79" s="473" t="str">
        <f>IF(E532="","",E532)</f>
        <v/>
      </c>
      <c r="F79" s="474"/>
      <c r="G79" s="335" t="s">
        <v>169</v>
      </c>
      <c r="H79" s="480"/>
      <c r="I79" s="798"/>
      <c r="J79" s="446">
        <f>J566</f>
        <v>0</v>
      </c>
      <c r="K79" s="788"/>
      <c r="L79" s="447">
        <f>L566</f>
        <v>0</v>
      </c>
      <c r="M79" s="481"/>
      <c r="N79" s="482">
        <f>N566</f>
        <v>0</v>
      </c>
      <c r="O79" s="319"/>
      <c r="P79" s="164"/>
    </row>
    <row r="80" spans="1:16" ht="18.75" customHeight="1" x14ac:dyDescent="0.15">
      <c r="A80" s="307"/>
      <c r="B80" s="301" t="str">
        <f>IF(B567="","",B567)</f>
        <v/>
      </c>
      <c r="C80" s="379" t="str">
        <f>IF(C567="","",C567)</f>
        <v/>
      </c>
      <c r="D80" s="376"/>
      <c r="E80" s="473" t="str">
        <f>IF(E567="","",E567)</f>
        <v/>
      </c>
      <c r="F80" s="474"/>
      <c r="G80" s="335" t="s">
        <v>169</v>
      </c>
      <c r="H80" s="480"/>
      <c r="I80" s="798"/>
      <c r="J80" s="446">
        <f>J601</f>
        <v>0</v>
      </c>
      <c r="K80" s="788"/>
      <c r="L80" s="447">
        <f>L601</f>
        <v>0</v>
      </c>
      <c r="M80" s="481"/>
      <c r="N80" s="482">
        <f>N601</f>
        <v>0</v>
      </c>
      <c r="O80" s="319"/>
      <c r="P80" s="164"/>
    </row>
    <row r="81" spans="1:16" ht="18.75" customHeight="1" x14ac:dyDescent="0.15">
      <c r="A81" s="307"/>
      <c r="B81" s="301" t="str">
        <f>IF(B602="","",B602)</f>
        <v/>
      </c>
      <c r="C81" s="379" t="str">
        <f>IF(C602="","",C602)</f>
        <v/>
      </c>
      <c r="D81" s="376"/>
      <c r="E81" s="473" t="str">
        <f>IF(E602="","",E602)</f>
        <v/>
      </c>
      <c r="F81" s="474"/>
      <c r="G81" s="335" t="s">
        <v>169</v>
      </c>
      <c r="H81" s="480"/>
      <c r="I81" s="798"/>
      <c r="J81" s="446">
        <f>J636</f>
        <v>0</v>
      </c>
      <c r="K81" s="788"/>
      <c r="L81" s="447">
        <f>L636</f>
        <v>0</v>
      </c>
      <c r="M81" s="481"/>
      <c r="N81" s="482">
        <f>N636</f>
        <v>0</v>
      </c>
      <c r="O81" s="319"/>
      <c r="P81" s="164"/>
    </row>
    <row r="82" spans="1:16" ht="18.75" customHeight="1" x14ac:dyDescent="0.15">
      <c r="A82" s="307"/>
      <c r="B82" s="301" t="s">
        <v>170</v>
      </c>
      <c r="C82" s="302"/>
      <c r="D82" s="204"/>
      <c r="E82" s="473"/>
      <c r="F82" s="474"/>
      <c r="G82" s="335"/>
      <c r="H82" s="480"/>
      <c r="I82" s="798"/>
      <c r="J82" s="446"/>
      <c r="K82" s="788"/>
      <c r="L82" s="447"/>
      <c r="M82" s="481"/>
      <c r="N82" s="482"/>
      <c r="O82" s="319"/>
      <c r="P82" s="164"/>
    </row>
    <row r="83" spans="1:16" ht="18.75" customHeight="1" x14ac:dyDescent="0.15">
      <c r="A83" s="307"/>
      <c r="B83" s="301" t="s">
        <v>170</v>
      </c>
      <c r="C83" s="302"/>
      <c r="D83" s="204"/>
      <c r="E83" s="473"/>
      <c r="F83" s="474"/>
      <c r="G83" s="335"/>
      <c r="H83" s="480"/>
      <c r="I83" s="798"/>
      <c r="J83" s="446"/>
      <c r="K83" s="788"/>
      <c r="L83" s="447"/>
      <c r="M83" s="481"/>
      <c r="N83" s="482"/>
      <c r="O83" s="319"/>
      <c r="P83" s="161"/>
    </row>
    <row r="84" spans="1:16" ht="18.75" customHeight="1" x14ac:dyDescent="0.15">
      <c r="A84" s="307"/>
      <c r="B84" s="301" t="s">
        <v>308</v>
      </c>
      <c r="C84" s="302"/>
      <c r="D84" s="204"/>
      <c r="E84" s="351" t="s">
        <v>417</v>
      </c>
      <c r="F84" s="352" t="s">
        <v>172</v>
      </c>
      <c r="G84" s="335"/>
      <c r="H84" s="480"/>
      <c r="I84" s="798"/>
      <c r="J84" s="450">
        <f>SUMIF(B67:B83,LEFT(E84,3),J67:J83)</f>
        <v>0</v>
      </c>
      <c r="K84" s="818"/>
      <c r="L84" s="451">
        <f>SUMIF(B67:B83,LEFT(E84,3),L67:L83)</f>
        <v>0</v>
      </c>
      <c r="M84" s="483"/>
      <c r="N84" s="840">
        <f>SUMIF(B67:B83,LEFT(E84,3),N67:N83)</f>
        <v>0</v>
      </c>
      <c r="O84" s="319"/>
      <c r="P84" s="161"/>
    </row>
    <row r="85" spans="1:16" ht="18.75" customHeight="1" x14ac:dyDescent="0.15">
      <c r="A85" s="307"/>
      <c r="B85" s="301" t="s">
        <v>170</v>
      </c>
      <c r="C85" s="302"/>
      <c r="D85" s="204"/>
      <c r="E85" s="353" t="s">
        <v>418</v>
      </c>
      <c r="F85" s="354" t="s">
        <v>172</v>
      </c>
      <c r="G85" s="335"/>
      <c r="H85" s="480"/>
      <c r="I85" s="798"/>
      <c r="J85" s="450">
        <f>SUMIF(B67:B83,LEFT(E85,3),J67:J83)</f>
        <v>0</v>
      </c>
      <c r="K85" s="818"/>
      <c r="L85" s="451">
        <f>SUMIF(B67:B83,LEFT(E85,3),L67:L83)</f>
        <v>0</v>
      </c>
      <c r="M85" s="483"/>
      <c r="N85" s="840">
        <f>SUMIF(B67:B83,LEFT(E85,3),N67:N83)</f>
        <v>0</v>
      </c>
      <c r="O85" s="319"/>
      <c r="P85" s="155"/>
    </row>
    <row r="86" spans="1:16" ht="18.75" customHeight="1" thickBot="1" x14ac:dyDescent="0.2">
      <c r="A86" s="307"/>
      <c r="B86" s="303" t="s">
        <v>170</v>
      </c>
      <c r="C86" s="304"/>
      <c r="D86" s="208"/>
      <c r="E86" s="389"/>
      <c r="F86" s="366"/>
      <c r="G86" s="336"/>
      <c r="H86" s="484"/>
      <c r="I86" s="800"/>
      <c r="J86" s="455"/>
      <c r="K86" s="815"/>
      <c r="L86" s="456"/>
      <c r="M86" s="485"/>
      <c r="N86" s="486"/>
      <c r="O86" s="320"/>
      <c r="P86" s="155"/>
    </row>
    <row r="87" spans="1:16" ht="30" customHeight="1" thickTop="1" thickBot="1" x14ac:dyDescent="0.2">
      <c r="A87" s="307"/>
      <c r="B87" s="305" t="s">
        <v>170</v>
      </c>
      <c r="C87" s="306"/>
      <c r="D87" s="292"/>
      <c r="E87" s="367" t="s">
        <v>424</v>
      </c>
      <c r="F87" s="368" t="s">
        <v>139</v>
      </c>
      <c r="G87" s="337"/>
      <c r="H87" s="487"/>
      <c r="I87" s="805"/>
      <c r="J87" s="466">
        <f>SUM(J84:J85)</f>
        <v>0</v>
      </c>
      <c r="K87" s="819"/>
      <c r="L87" s="467">
        <f>SUM(L84:L85)</f>
        <v>0</v>
      </c>
      <c r="M87" s="488"/>
      <c r="N87" s="489">
        <f>SUM(N84:N85)</f>
        <v>0</v>
      </c>
      <c r="O87" s="321"/>
      <c r="P87" s="149"/>
    </row>
    <row r="88" spans="1:16" ht="18.75" customHeight="1" x14ac:dyDescent="0.15">
      <c r="A88" s="134"/>
      <c r="B88" s="165" t="s">
        <v>176</v>
      </c>
      <c r="C88" s="166"/>
      <c r="D88" s="294"/>
      <c r="E88" s="346"/>
      <c r="F88" s="167"/>
      <c r="G88" s="338"/>
      <c r="H88" s="492"/>
      <c r="I88" s="807"/>
      <c r="J88" s="476"/>
      <c r="K88" s="792"/>
      <c r="L88" s="477"/>
      <c r="M88" s="493"/>
      <c r="N88" s="494"/>
      <c r="O88" s="322"/>
      <c r="P88" s="149"/>
    </row>
    <row r="89" spans="1:16" ht="18.75" customHeight="1" x14ac:dyDescent="0.15">
      <c r="A89" s="134"/>
      <c r="B89" s="203"/>
      <c r="C89" s="204"/>
      <c r="D89" s="295"/>
      <c r="E89" s="344" t="s">
        <v>177</v>
      </c>
      <c r="F89" s="170"/>
      <c r="G89" s="328"/>
      <c r="H89" s="445"/>
      <c r="I89" s="798"/>
      <c r="J89" s="446"/>
      <c r="K89" s="788"/>
      <c r="L89" s="447"/>
      <c r="M89" s="448"/>
      <c r="N89" s="449"/>
      <c r="O89" s="313"/>
      <c r="P89" s="149"/>
    </row>
    <row r="90" spans="1:16" ht="18.75" customHeight="1" x14ac:dyDescent="0.15">
      <c r="A90" s="134"/>
      <c r="B90" s="203"/>
      <c r="C90" s="204"/>
      <c r="D90" s="295"/>
      <c r="E90" s="491"/>
      <c r="F90" s="490"/>
      <c r="G90" s="328"/>
      <c r="H90" s="728"/>
      <c r="I90" s="798"/>
      <c r="J90" s="446">
        <f>ROUNDDOWN(H90*I90,0)</f>
        <v>0</v>
      </c>
      <c r="K90" s="788"/>
      <c r="L90" s="447">
        <f>ROUNDDOWN(H90*K90,0)</f>
        <v>0</v>
      </c>
      <c r="M90" s="789">
        <f t="shared" ref="M90:N93" si="0">I90-K90</f>
        <v>0</v>
      </c>
      <c r="N90" s="449">
        <f t="shared" si="0"/>
        <v>0</v>
      </c>
      <c r="O90" s="313"/>
      <c r="P90" s="149"/>
    </row>
    <row r="91" spans="1:16" ht="18.75" customHeight="1" x14ac:dyDescent="0.15">
      <c r="A91" s="134"/>
      <c r="B91" s="203"/>
      <c r="C91" s="204"/>
      <c r="D91" s="295"/>
      <c r="E91" s="491"/>
      <c r="F91" s="490"/>
      <c r="G91" s="328"/>
      <c r="H91" s="445"/>
      <c r="I91" s="798"/>
      <c r="J91" s="446">
        <f>ROUNDDOWN(H91*I91,0)</f>
        <v>0</v>
      </c>
      <c r="K91" s="788"/>
      <c r="L91" s="447">
        <f>ROUNDDOWN(H91*K91,0)</f>
        <v>0</v>
      </c>
      <c r="M91" s="789">
        <f t="shared" si="0"/>
        <v>0</v>
      </c>
      <c r="N91" s="449">
        <f t="shared" si="0"/>
        <v>0</v>
      </c>
      <c r="O91" s="313"/>
      <c r="P91" s="155"/>
    </row>
    <row r="92" spans="1:16" ht="18.75" customHeight="1" x14ac:dyDescent="0.15">
      <c r="A92" s="134"/>
      <c r="B92" s="203"/>
      <c r="C92" s="204"/>
      <c r="D92" s="295"/>
      <c r="E92" s="491"/>
      <c r="F92" s="490"/>
      <c r="G92" s="328"/>
      <c r="H92" s="445"/>
      <c r="I92" s="798"/>
      <c r="J92" s="446">
        <f>ROUNDDOWN(H92*I92,0)</f>
        <v>0</v>
      </c>
      <c r="K92" s="788"/>
      <c r="L92" s="447">
        <f>ROUNDDOWN(H92*K92,0)</f>
        <v>0</v>
      </c>
      <c r="M92" s="789">
        <f t="shared" si="0"/>
        <v>0</v>
      </c>
      <c r="N92" s="449">
        <f t="shared" si="0"/>
        <v>0</v>
      </c>
      <c r="O92" s="313"/>
      <c r="P92" s="155"/>
    </row>
    <row r="93" spans="1:16" ht="18.75" customHeight="1" x14ac:dyDescent="0.15">
      <c r="A93" s="134"/>
      <c r="B93" s="203"/>
      <c r="C93" s="204"/>
      <c r="D93" s="295"/>
      <c r="E93" s="491"/>
      <c r="F93" s="490"/>
      <c r="G93" s="328"/>
      <c r="H93" s="445"/>
      <c r="I93" s="798"/>
      <c r="J93" s="446">
        <f>ROUNDDOWN(H93*I93,0)</f>
        <v>0</v>
      </c>
      <c r="K93" s="788"/>
      <c r="L93" s="447">
        <f>ROUNDDOWN(H93*K93,0)</f>
        <v>0</v>
      </c>
      <c r="M93" s="789">
        <f t="shared" si="0"/>
        <v>0</v>
      </c>
      <c r="N93" s="449">
        <f t="shared" si="0"/>
        <v>0</v>
      </c>
      <c r="O93" s="313"/>
      <c r="P93" s="155"/>
    </row>
    <row r="94" spans="1:16" ht="18.75" customHeight="1" thickBot="1" x14ac:dyDescent="0.2">
      <c r="A94" s="134"/>
      <c r="B94" s="203"/>
      <c r="C94" s="208"/>
      <c r="D94" s="296"/>
      <c r="E94" s="348" t="s">
        <v>178</v>
      </c>
      <c r="F94" s="350" t="s">
        <v>179</v>
      </c>
      <c r="G94" s="339"/>
      <c r="H94" s="495"/>
      <c r="I94" s="808"/>
      <c r="J94" s="496">
        <f>SUM(J90:J93)</f>
        <v>0</v>
      </c>
      <c r="K94" s="790"/>
      <c r="L94" s="497">
        <f>SUM(L90:L93)</f>
        <v>0</v>
      </c>
      <c r="M94" s="791"/>
      <c r="N94" s="498">
        <f>SUM(N90:N93)</f>
        <v>0</v>
      </c>
      <c r="O94" s="323"/>
      <c r="P94" s="155"/>
    </row>
    <row r="95" spans="1:16" ht="18.75" customHeight="1" x14ac:dyDescent="0.15">
      <c r="A95" s="134"/>
      <c r="B95" s="165" t="s">
        <v>176</v>
      </c>
      <c r="C95" s="166"/>
      <c r="D95" s="294"/>
      <c r="E95" s="346"/>
      <c r="F95" s="167"/>
      <c r="G95" s="338"/>
      <c r="H95" s="492"/>
      <c r="I95" s="807"/>
      <c r="J95" s="476"/>
      <c r="K95" s="792"/>
      <c r="L95" s="477"/>
      <c r="M95" s="793"/>
      <c r="N95" s="494"/>
      <c r="O95" s="322"/>
      <c r="P95" s="155"/>
    </row>
    <row r="96" spans="1:16" ht="18.75" customHeight="1" x14ac:dyDescent="0.15">
      <c r="A96" s="134"/>
      <c r="B96" s="203"/>
      <c r="C96" s="204"/>
      <c r="D96" s="295"/>
      <c r="E96" s="344" t="s">
        <v>421</v>
      </c>
      <c r="F96" s="170"/>
      <c r="G96" s="328"/>
      <c r="H96" s="445"/>
      <c r="I96" s="798"/>
      <c r="J96" s="446"/>
      <c r="K96" s="788"/>
      <c r="L96" s="447"/>
      <c r="M96" s="789"/>
      <c r="N96" s="449"/>
      <c r="O96" s="313"/>
      <c r="P96" s="155"/>
    </row>
    <row r="97" spans="1:16" ht="18.75" customHeight="1" x14ac:dyDescent="0.15">
      <c r="A97" s="134"/>
      <c r="B97" s="168"/>
      <c r="C97" s="169"/>
      <c r="D97" s="295"/>
      <c r="E97" s="491"/>
      <c r="F97" s="499" t="s">
        <v>180</v>
      </c>
      <c r="G97" s="328"/>
      <c r="H97" s="445"/>
      <c r="I97" s="798"/>
      <c r="J97" s="446"/>
      <c r="K97" s="788"/>
      <c r="L97" s="447"/>
      <c r="M97" s="789"/>
      <c r="N97" s="449"/>
      <c r="O97" s="313"/>
      <c r="P97" s="155"/>
    </row>
    <row r="98" spans="1:16" ht="18.75" customHeight="1" x14ac:dyDescent="0.15">
      <c r="A98" s="134"/>
      <c r="B98" s="203"/>
      <c r="C98" s="204"/>
      <c r="D98" s="297"/>
      <c r="E98" s="491"/>
      <c r="F98" s="500"/>
      <c r="G98" s="328"/>
      <c r="H98" s="445"/>
      <c r="I98" s="798"/>
      <c r="J98" s="446">
        <f t="shared" ref="J98:J137" si="1">ROUNDDOWN(H98*I98,0)</f>
        <v>0</v>
      </c>
      <c r="K98" s="788"/>
      <c r="L98" s="447">
        <f t="shared" ref="L98:L137" si="2">ROUNDDOWN(H98*K98,0)</f>
        <v>0</v>
      </c>
      <c r="M98" s="789">
        <f>I98-K98</f>
        <v>0</v>
      </c>
      <c r="N98" s="449">
        <f>J98-L98</f>
        <v>0</v>
      </c>
      <c r="O98" s="313"/>
      <c r="P98" s="155"/>
    </row>
    <row r="99" spans="1:16" ht="18.75" customHeight="1" x14ac:dyDescent="0.15">
      <c r="A99" s="134"/>
      <c r="B99" s="203"/>
      <c r="C99" s="204"/>
      <c r="D99" s="297"/>
      <c r="E99" s="491"/>
      <c r="F99" s="500"/>
      <c r="G99" s="328"/>
      <c r="H99" s="445"/>
      <c r="I99" s="798"/>
      <c r="J99" s="446">
        <f t="shared" si="1"/>
        <v>0</v>
      </c>
      <c r="K99" s="788"/>
      <c r="L99" s="447">
        <f t="shared" si="2"/>
        <v>0</v>
      </c>
      <c r="M99" s="789">
        <f t="shared" ref="M99:N137" si="3">I99-K99</f>
        <v>0</v>
      </c>
      <c r="N99" s="449">
        <f t="shared" si="3"/>
        <v>0</v>
      </c>
      <c r="O99" s="313"/>
      <c r="P99" s="155"/>
    </row>
    <row r="100" spans="1:16" ht="18.75" customHeight="1" x14ac:dyDescent="0.15">
      <c r="A100" s="134"/>
      <c r="B100" s="203"/>
      <c r="C100" s="204"/>
      <c r="D100" s="297"/>
      <c r="E100" s="491"/>
      <c r="F100" s="500"/>
      <c r="G100" s="328"/>
      <c r="H100" s="445"/>
      <c r="I100" s="798"/>
      <c r="J100" s="446">
        <f t="shared" si="1"/>
        <v>0</v>
      </c>
      <c r="K100" s="788"/>
      <c r="L100" s="447">
        <f t="shared" si="2"/>
        <v>0</v>
      </c>
      <c r="M100" s="789">
        <f t="shared" si="3"/>
        <v>0</v>
      </c>
      <c r="N100" s="449">
        <f t="shared" si="3"/>
        <v>0</v>
      </c>
      <c r="O100" s="313"/>
      <c r="P100" s="155"/>
    </row>
    <row r="101" spans="1:16" ht="18.75" customHeight="1" x14ac:dyDescent="0.15">
      <c r="A101" s="134"/>
      <c r="B101" s="203"/>
      <c r="C101" s="204"/>
      <c r="D101" s="297"/>
      <c r="E101" s="491"/>
      <c r="F101" s="500"/>
      <c r="G101" s="328"/>
      <c r="H101" s="445"/>
      <c r="I101" s="798"/>
      <c r="J101" s="446">
        <f t="shared" si="1"/>
        <v>0</v>
      </c>
      <c r="K101" s="788"/>
      <c r="L101" s="447">
        <f t="shared" si="2"/>
        <v>0</v>
      </c>
      <c r="M101" s="789">
        <f t="shared" si="3"/>
        <v>0</v>
      </c>
      <c r="N101" s="449">
        <f t="shared" si="3"/>
        <v>0</v>
      </c>
      <c r="O101" s="313"/>
      <c r="P101" s="155"/>
    </row>
    <row r="102" spans="1:16" ht="18.75" customHeight="1" x14ac:dyDescent="0.15">
      <c r="A102" s="134"/>
      <c r="B102" s="203"/>
      <c r="C102" s="204"/>
      <c r="D102" s="297"/>
      <c r="E102" s="491"/>
      <c r="F102" s="500"/>
      <c r="G102" s="328"/>
      <c r="H102" s="445"/>
      <c r="I102" s="798"/>
      <c r="J102" s="446">
        <f t="shared" si="1"/>
        <v>0</v>
      </c>
      <c r="K102" s="788"/>
      <c r="L102" s="447">
        <f t="shared" si="2"/>
        <v>0</v>
      </c>
      <c r="M102" s="789">
        <f t="shared" si="3"/>
        <v>0</v>
      </c>
      <c r="N102" s="449">
        <f t="shared" si="3"/>
        <v>0</v>
      </c>
      <c r="O102" s="313"/>
      <c r="P102" s="155"/>
    </row>
    <row r="103" spans="1:16" ht="18.75" customHeight="1" x14ac:dyDescent="0.15">
      <c r="A103" s="134"/>
      <c r="B103" s="203"/>
      <c r="C103" s="204"/>
      <c r="D103" s="297"/>
      <c r="E103" s="491"/>
      <c r="F103" s="500"/>
      <c r="G103" s="328"/>
      <c r="H103" s="445"/>
      <c r="I103" s="798"/>
      <c r="J103" s="446">
        <f t="shared" si="1"/>
        <v>0</v>
      </c>
      <c r="K103" s="788"/>
      <c r="L103" s="447">
        <f t="shared" si="2"/>
        <v>0</v>
      </c>
      <c r="M103" s="789">
        <f t="shared" si="3"/>
        <v>0</v>
      </c>
      <c r="N103" s="449">
        <f t="shared" si="3"/>
        <v>0</v>
      </c>
      <c r="O103" s="313"/>
      <c r="P103" s="155"/>
    </row>
    <row r="104" spans="1:16" ht="18.75" customHeight="1" x14ac:dyDescent="0.15">
      <c r="A104" s="134"/>
      <c r="B104" s="203"/>
      <c r="C104" s="204"/>
      <c r="D104" s="297"/>
      <c r="E104" s="491"/>
      <c r="F104" s="500"/>
      <c r="G104" s="328"/>
      <c r="H104" s="445"/>
      <c r="I104" s="798"/>
      <c r="J104" s="446">
        <f t="shared" si="1"/>
        <v>0</v>
      </c>
      <c r="K104" s="788"/>
      <c r="L104" s="447">
        <f t="shared" si="2"/>
        <v>0</v>
      </c>
      <c r="M104" s="789">
        <f t="shared" si="3"/>
        <v>0</v>
      </c>
      <c r="N104" s="449">
        <f t="shared" si="3"/>
        <v>0</v>
      </c>
      <c r="O104" s="313"/>
      <c r="P104" s="155"/>
    </row>
    <row r="105" spans="1:16" ht="18.75" customHeight="1" x14ac:dyDescent="0.15">
      <c r="A105" s="134"/>
      <c r="B105" s="203"/>
      <c r="C105" s="204"/>
      <c r="D105" s="297"/>
      <c r="E105" s="491"/>
      <c r="F105" s="500"/>
      <c r="G105" s="328"/>
      <c r="H105" s="445"/>
      <c r="I105" s="798"/>
      <c r="J105" s="446">
        <f t="shared" si="1"/>
        <v>0</v>
      </c>
      <c r="K105" s="788"/>
      <c r="L105" s="447">
        <f t="shared" si="2"/>
        <v>0</v>
      </c>
      <c r="M105" s="789">
        <f t="shared" si="3"/>
        <v>0</v>
      </c>
      <c r="N105" s="449">
        <f t="shared" si="3"/>
        <v>0</v>
      </c>
      <c r="O105" s="313"/>
      <c r="P105" s="155"/>
    </row>
    <row r="106" spans="1:16" ht="18.75" customHeight="1" x14ac:dyDescent="0.15">
      <c r="A106" s="134"/>
      <c r="B106" s="203"/>
      <c r="C106" s="204"/>
      <c r="D106" s="297"/>
      <c r="E106" s="491"/>
      <c r="F106" s="500"/>
      <c r="G106" s="328"/>
      <c r="H106" s="445"/>
      <c r="I106" s="798"/>
      <c r="J106" s="446">
        <f t="shared" si="1"/>
        <v>0</v>
      </c>
      <c r="K106" s="788"/>
      <c r="L106" s="447">
        <f t="shared" si="2"/>
        <v>0</v>
      </c>
      <c r="M106" s="789">
        <f t="shared" si="3"/>
        <v>0</v>
      </c>
      <c r="N106" s="449">
        <f t="shared" si="3"/>
        <v>0</v>
      </c>
      <c r="O106" s="313"/>
      <c r="P106" s="155"/>
    </row>
    <row r="107" spans="1:16" ht="18.75" customHeight="1" x14ac:dyDescent="0.15">
      <c r="A107" s="134"/>
      <c r="B107" s="203"/>
      <c r="C107" s="204"/>
      <c r="D107" s="297"/>
      <c r="E107" s="491"/>
      <c r="F107" s="500"/>
      <c r="G107" s="328"/>
      <c r="H107" s="445"/>
      <c r="I107" s="798"/>
      <c r="J107" s="446">
        <f t="shared" si="1"/>
        <v>0</v>
      </c>
      <c r="K107" s="788"/>
      <c r="L107" s="447">
        <f t="shared" si="2"/>
        <v>0</v>
      </c>
      <c r="M107" s="789">
        <f t="shared" si="3"/>
        <v>0</v>
      </c>
      <c r="N107" s="449">
        <f t="shared" si="3"/>
        <v>0</v>
      </c>
      <c r="O107" s="313"/>
      <c r="P107" s="155"/>
    </row>
    <row r="108" spans="1:16" ht="18.75" customHeight="1" x14ac:dyDescent="0.15">
      <c r="A108" s="134"/>
      <c r="B108" s="203"/>
      <c r="C108" s="204"/>
      <c r="D108" s="297"/>
      <c r="E108" s="491"/>
      <c r="F108" s="500"/>
      <c r="G108" s="328"/>
      <c r="H108" s="445"/>
      <c r="I108" s="798"/>
      <c r="J108" s="446">
        <f t="shared" si="1"/>
        <v>0</v>
      </c>
      <c r="K108" s="788"/>
      <c r="L108" s="447">
        <f t="shared" si="2"/>
        <v>0</v>
      </c>
      <c r="M108" s="789">
        <f t="shared" si="3"/>
        <v>0</v>
      </c>
      <c r="N108" s="449">
        <f t="shared" si="3"/>
        <v>0</v>
      </c>
      <c r="O108" s="313"/>
      <c r="P108" s="155"/>
    </row>
    <row r="109" spans="1:16" ht="18.75" customHeight="1" x14ac:dyDescent="0.15">
      <c r="A109" s="134"/>
      <c r="B109" s="203"/>
      <c r="C109" s="204"/>
      <c r="D109" s="297"/>
      <c r="E109" s="491"/>
      <c r="F109" s="500"/>
      <c r="G109" s="328"/>
      <c r="H109" s="445"/>
      <c r="I109" s="798"/>
      <c r="J109" s="446">
        <f t="shared" si="1"/>
        <v>0</v>
      </c>
      <c r="K109" s="788"/>
      <c r="L109" s="447">
        <f t="shared" si="2"/>
        <v>0</v>
      </c>
      <c r="M109" s="789">
        <f t="shared" si="3"/>
        <v>0</v>
      </c>
      <c r="N109" s="449">
        <f t="shared" si="3"/>
        <v>0</v>
      </c>
      <c r="O109" s="313"/>
      <c r="P109" s="155"/>
    </row>
    <row r="110" spans="1:16" ht="18.75" customHeight="1" x14ac:dyDescent="0.15">
      <c r="A110" s="134"/>
      <c r="B110" s="203"/>
      <c r="C110" s="204"/>
      <c r="D110" s="297"/>
      <c r="E110" s="491"/>
      <c r="F110" s="500"/>
      <c r="G110" s="328"/>
      <c r="H110" s="445"/>
      <c r="I110" s="798"/>
      <c r="J110" s="446">
        <f t="shared" si="1"/>
        <v>0</v>
      </c>
      <c r="K110" s="788"/>
      <c r="L110" s="447">
        <f t="shared" si="2"/>
        <v>0</v>
      </c>
      <c r="M110" s="789">
        <f t="shared" si="3"/>
        <v>0</v>
      </c>
      <c r="N110" s="449">
        <f t="shared" si="3"/>
        <v>0</v>
      </c>
      <c r="O110" s="313"/>
      <c r="P110" s="155"/>
    </row>
    <row r="111" spans="1:16" ht="18.75" customHeight="1" x14ac:dyDescent="0.15">
      <c r="A111" s="134"/>
      <c r="B111" s="203"/>
      <c r="C111" s="204"/>
      <c r="D111" s="297"/>
      <c r="E111" s="491"/>
      <c r="F111" s="500"/>
      <c r="G111" s="328"/>
      <c r="H111" s="445"/>
      <c r="I111" s="798"/>
      <c r="J111" s="446">
        <f t="shared" si="1"/>
        <v>0</v>
      </c>
      <c r="K111" s="788"/>
      <c r="L111" s="447">
        <f t="shared" si="2"/>
        <v>0</v>
      </c>
      <c r="M111" s="789">
        <f t="shared" si="3"/>
        <v>0</v>
      </c>
      <c r="N111" s="449">
        <f t="shared" si="3"/>
        <v>0</v>
      </c>
      <c r="O111" s="313"/>
      <c r="P111" s="155"/>
    </row>
    <row r="112" spans="1:16" ht="18.75" customHeight="1" x14ac:dyDescent="0.15">
      <c r="A112" s="134"/>
      <c r="B112" s="203"/>
      <c r="C112" s="204"/>
      <c r="D112" s="297"/>
      <c r="E112" s="491"/>
      <c r="F112" s="500"/>
      <c r="G112" s="328"/>
      <c r="H112" s="445"/>
      <c r="I112" s="798"/>
      <c r="J112" s="446">
        <f t="shared" si="1"/>
        <v>0</v>
      </c>
      <c r="K112" s="788"/>
      <c r="L112" s="447">
        <f t="shared" si="2"/>
        <v>0</v>
      </c>
      <c r="M112" s="789">
        <f t="shared" si="3"/>
        <v>0</v>
      </c>
      <c r="N112" s="449">
        <f t="shared" si="3"/>
        <v>0</v>
      </c>
      <c r="O112" s="313"/>
      <c r="P112" s="155"/>
    </row>
    <row r="113" spans="1:16" ht="18.75" customHeight="1" x14ac:dyDescent="0.15">
      <c r="A113" s="134"/>
      <c r="B113" s="203"/>
      <c r="C113" s="204"/>
      <c r="D113" s="297"/>
      <c r="E113" s="491"/>
      <c r="F113" s="500"/>
      <c r="G113" s="328"/>
      <c r="H113" s="445"/>
      <c r="I113" s="798"/>
      <c r="J113" s="446">
        <f t="shared" si="1"/>
        <v>0</v>
      </c>
      <c r="K113" s="788"/>
      <c r="L113" s="447">
        <f t="shared" si="2"/>
        <v>0</v>
      </c>
      <c r="M113" s="789">
        <f t="shared" si="3"/>
        <v>0</v>
      </c>
      <c r="N113" s="449">
        <f t="shared" si="3"/>
        <v>0</v>
      </c>
      <c r="O113" s="313"/>
      <c r="P113" s="155"/>
    </row>
    <row r="114" spans="1:16" ht="18.75" customHeight="1" x14ac:dyDescent="0.15">
      <c r="A114" s="134"/>
      <c r="B114" s="203"/>
      <c r="C114" s="204"/>
      <c r="D114" s="297"/>
      <c r="E114" s="491"/>
      <c r="F114" s="500"/>
      <c r="G114" s="328"/>
      <c r="H114" s="445"/>
      <c r="I114" s="798"/>
      <c r="J114" s="446">
        <f t="shared" si="1"/>
        <v>0</v>
      </c>
      <c r="K114" s="788"/>
      <c r="L114" s="447">
        <f t="shared" si="2"/>
        <v>0</v>
      </c>
      <c r="M114" s="789">
        <f t="shared" si="3"/>
        <v>0</v>
      </c>
      <c r="N114" s="449">
        <f t="shared" si="3"/>
        <v>0</v>
      </c>
      <c r="O114" s="313"/>
      <c r="P114" s="155"/>
    </row>
    <row r="115" spans="1:16" ht="18.75" customHeight="1" x14ac:dyDescent="0.15">
      <c r="A115" s="134"/>
      <c r="B115" s="203"/>
      <c r="C115" s="204"/>
      <c r="D115" s="297"/>
      <c r="E115" s="491"/>
      <c r="F115" s="500"/>
      <c r="G115" s="328"/>
      <c r="H115" s="445"/>
      <c r="I115" s="798"/>
      <c r="J115" s="446">
        <f t="shared" si="1"/>
        <v>0</v>
      </c>
      <c r="K115" s="788"/>
      <c r="L115" s="447">
        <f t="shared" si="2"/>
        <v>0</v>
      </c>
      <c r="M115" s="789">
        <f t="shared" si="3"/>
        <v>0</v>
      </c>
      <c r="N115" s="449">
        <f t="shared" si="3"/>
        <v>0</v>
      </c>
      <c r="O115" s="313"/>
      <c r="P115" s="155"/>
    </row>
    <row r="116" spans="1:16" ht="18.75" customHeight="1" x14ac:dyDescent="0.15">
      <c r="A116" s="134"/>
      <c r="B116" s="203"/>
      <c r="C116" s="204"/>
      <c r="D116" s="297"/>
      <c r="E116" s="491"/>
      <c r="F116" s="500"/>
      <c r="G116" s="328"/>
      <c r="H116" s="445"/>
      <c r="I116" s="798"/>
      <c r="J116" s="446">
        <f t="shared" si="1"/>
        <v>0</v>
      </c>
      <c r="K116" s="788"/>
      <c r="L116" s="447">
        <f t="shared" si="2"/>
        <v>0</v>
      </c>
      <c r="M116" s="789">
        <f t="shared" si="3"/>
        <v>0</v>
      </c>
      <c r="N116" s="449">
        <f t="shared" si="3"/>
        <v>0</v>
      </c>
      <c r="O116" s="313"/>
      <c r="P116" s="155"/>
    </row>
    <row r="117" spans="1:16" ht="18.75" customHeight="1" x14ac:dyDescent="0.15">
      <c r="A117" s="134"/>
      <c r="B117" s="203"/>
      <c r="C117" s="204"/>
      <c r="D117" s="297"/>
      <c r="E117" s="491"/>
      <c r="F117" s="500"/>
      <c r="G117" s="328"/>
      <c r="H117" s="445"/>
      <c r="I117" s="798"/>
      <c r="J117" s="446">
        <f t="shared" si="1"/>
        <v>0</v>
      </c>
      <c r="K117" s="788"/>
      <c r="L117" s="447">
        <f t="shared" si="2"/>
        <v>0</v>
      </c>
      <c r="M117" s="789">
        <f t="shared" si="3"/>
        <v>0</v>
      </c>
      <c r="N117" s="449">
        <f t="shared" si="3"/>
        <v>0</v>
      </c>
      <c r="O117" s="313"/>
      <c r="P117" s="155"/>
    </row>
    <row r="118" spans="1:16" ht="18.75" customHeight="1" x14ac:dyDescent="0.15">
      <c r="A118" s="134"/>
      <c r="B118" s="203"/>
      <c r="C118" s="204"/>
      <c r="D118" s="297"/>
      <c r="E118" s="491"/>
      <c r="F118" s="500"/>
      <c r="G118" s="328"/>
      <c r="H118" s="445"/>
      <c r="I118" s="798"/>
      <c r="J118" s="446">
        <f t="shared" si="1"/>
        <v>0</v>
      </c>
      <c r="K118" s="788"/>
      <c r="L118" s="447">
        <f t="shared" si="2"/>
        <v>0</v>
      </c>
      <c r="M118" s="789">
        <f t="shared" si="3"/>
        <v>0</v>
      </c>
      <c r="N118" s="449">
        <f t="shared" si="3"/>
        <v>0</v>
      </c>
      <c r="O118" s="313"/>
      <c r="P118" s="155"/>
    </row>
    <row r="119" spans="1:16" ht="18.75" customHeight="1" x14ac:dyDescent="0.15">
      <c r="A119" s="134"/>
      <c r="B119" s="203"/>
      <c r="C119" s="204"/>
      <c r="D119" s="297"/>
      <c r="E119" s="491"/>
      <c r="F119" s="500"/>
      <c r="G119" s="328"/>
      <c r="H119" s="445"/>
      <c r="I119" s="798"/>
      <c r="J119" s="446">
        <f t="shared" si="1"/>
        <v>0</v>
      </c>
      <c r="K119" s="788"/>
      <c r="L119" s="447">
        <f t="shared" si="2"/>
        <v>0</v>
      </c>
      <c r="M119" s="789">
        <f t="shared" si="3"/>
        <v>0</v>
      </c>
      <c r="N119" s="449">
        <f t="shared" si="3"/>
        <v>0</v>
      </c>
      <c r="O119" s="313"/>
      <c r="P119" s="155"/>
    </row>
    <row r="120" spans="1:16" ht="18.75" customHeight="1" x14ac:dyDescent="0.15">
      <c r="A120" s="134"/>
      <c r="B120" s="203"/>
      <c r="C120" s="204"/>
      <c r="D120" s="297"/>
      <c r="E120" s="491"/>
      <c r="F120" s="500"/>
      <c r="G120" s="328"/>
      <c r="H120" s="445"/>
      <c r="I120" s="798"/>
      <c r="J120" s="446">
        <f t="shared" si="1"/>
        <v>0</v>
      </c>
      <c r="K120" s="788"/>
      <c r="L120" s="447">
        <f t="shared" si="2"/>
        <v>0</v>
      </c>
      <c r="M120" s="789">
        <f t="shared" si="3"/>
        <v>0</v>
      </c>
      <c r="N120" s="449">
        <f t="shared" si="3"/>
        <v>0</v>
      </c>
      <c r="O120" s="313"/>
      <c r="P120" s="155"/>
    </row>
    <row r="121" spans="1:16" ht="18.75" customHeight="1" x14ac:dyDescent="0.15">
      <c r="A121" s="134"/>
      <c r="B121" s="203"/>
      <c r="C121" s="204"/>
      <c r="D121" s="297"/>
      <c r="E121" s="491"/>
      <c r="F121" s="500"/>
      <c r="G121" s="328"/>
      <c r="H121" s="445"/>
      <c r="I121" s="798"/>
      <c r="J121" s="446">
        <f t="shared" si="1"/>
        <v>0</v>
      </c>
      <c r="K121" s="788"/>
      <c r="L121" s="447">
        <f t="shared" si="2"/>
        <v>0</v>
      </c>
      <c r="M121" s="789">
        <f t="shared" si="3"/>
        <v>0</v>
      </c>
      <c r="N121" s="449">
        <f t="shared" si="3"/>
        <v>0</v>
      </c>
      <c r="O121" s="313"/>
      <c r="P121" s="155"/>
    </row>
    <row r="122" spans="1:16" ht="18.75" customHeight="1" x14ac:dyDescent="0.15">
      <c r="A122" s="134"/>
      <c r="B122" s="203"/>
      <c r="C122" s="204"/>
      <c r="D122" s="297"/>
      <c r="E122" s="491"/>
      <c r="F122" s="500"/>
      <c r="G122" s="328"/>
      <c r="H122" s="445"/>
      <c r="I122" s="798"/>
      <c r="J122" s="446">
        <f t="shared" si="1"/>
        <v>0</v>
      </c>
      <c r="K122" s="788"/>
      <c r="L122" s="447">
        <f t="shared" si="2"/>
        <v>0</v>
      </c>
      <c r="M122" s="789">
        <f t="shared" si="3"/>
        <v>0</v>
      </c>
      <c r="N122" s="449">
        <f t="shared" si="3"/>
        <v>0</v>
      </c>
      <c r="O122" s="313"/>
      <c r="P122" s="155"/>
    </row>
    <row r="123" spans="1:16" ht="18.75" customHeight="1" x14ac:dyDescent="0.15">
      <c r="A123" s="134"/>
      <c r="B123" s="203"/>
      <c r="C123" s="204"/>
      <c r="D123" s="297"/>
      <c r="E123" s="491"/>
      <c r="F123" s="500"/>
      <c r="G123" s="328"/>
      <c r="H123" s="445"/>
      <c r="I123" s="798"/>
      <c r="J123" s="446">
        <f t="shared" si="1"/>
        <v>0</v>
      </c>
      <c r="K123" s="788"/>
      <c r="L123" s="447">
        <f t="shared" si="2"/>
        <v>0</v>
      </c>
      <c r="M123" s="789">
        <f t="shared" si="3"/>
        <v>0</v>
      </c>
      <c r="N123" s="449">
        <f t="shared" si="3"/>
        <v>0</v>
      </c>
      <c r="O123" s="313"/>
      <c r="P123" s="155"/>
    </row>
    <row r="124" spans="1:16" ht="18.75" customHeight="1" x14ac:dyDescent="0.15">
      <c r="A124" s="134"/>
      <c r="B124" s="203"/>
      <c r="C124" s="204"/>
      <c r="D124" s="297"/>
      <c r="E124" s="491"/>
      <c r="F124" s="500"/>
      <c r="G124" s="328"/>
      <c r="H124" s="445"/>
      <c r="I124" s="798"/>
      <c r="J124" s="446">
        <f t="shared" si="1"/>
        <v>0</v>
      </c>
      <c r="K124" s="788"/>
      <c r="L124" s="447">
        <f t="shared" si="2"/>
        <v>0</v>
      </c>
      <c r="M124" s="789">
        <f t="shared" si="3"/>
        <v>0</v>
      </c>
      <c r="N124" s="449">
        <f t="shared" si="3"/>
        <v>0</v>
      </c>
      <c r="O124" s="313"/>
      <c r="P124" s="155"/>
    </row>
    <row r="125" spans="1:16" ht="18.75" customHeight="1" x14ac:dyDescent="0.15">
      <c r="A125" s="134"/>
      <c r="B125" s="203"/>
      <c r="C125" s="204"/>
      <c r="D125" s="297"/>
      <c r="E125" s="491"/>
      <c r="F125" s="500"/>
      <c r="G125" s="328"/>
      <c r="H125" s="445"/>
      <c r="I125" s="798"/>
      <c r="J125" s="446">
        <f t="shared" si="1"/>
        <v>0</v>
      </c>
      <c r="K125" s="788"/>
      <c r="L125" s="447">
        <f t="shared" si="2"/>
        <v>0</v>
      </c>
      <c r="M125" s="789">
        <f t="shared" si="3"/>
        <v>0</v>
      </c>
      <c r="N125" s="449">
        <f t="shared" si="3"/>
        <v>0</v>
      </c>
      <c r="O125" s="313"/>
      <c r="P125" s="155"/>
    </row>
    <row r="126" spans="1:16" ht="18.75" customHeight="1" x14ac:dyDescent="0.15">
      <c r="A126" s="134"/>
      <c r="B126" s="203"/>
      <c r="C126" s="204"/>
      <c r="D126" s="297"/>
      <c r="E126" s="491"/>
      <c r="F126" s="500"/>
      <c r="G126" s="328"/>
      <c r="H126" s="445"/>
      <c r="I126" s="798"/>
      <c r="J126" s="446">
        <f t="shared" si="1"/>
        <v>0</v>
      </c>
      <c r="K126" s="788"/>
      <c r="L126" s="447">
        <f t="shared" si="2"/>
        <v>0</v>
      </c>
      <c r="M126" s="789">
        <f t="shared" si="3"/>
        <v>0</v>
      </c>
      <c r="N126" s="449">
        <f t="shared" si="3"/>
        <v>0</v>
      </c>
      <c r="O126" s="313"/>
      <c r="P126" s="155"/>
    </row>
    <row r="127" spans="1:16" ht="18.75" customHeight="1" x14ac:dyDescent="0.15">
      <c r="A127" s="134"/>
      <c r="B127" s="203"/>
      <c r="C127" s="204"/>
      <c r="D127" s="297"/>
      <c r="E127" s="491"/>
      <c r="F127" s="500"/>
      <c r="G127" s="328"/>
      <c r="H127" s="445"/>
      <c r="I127" s="798"/>
      <c r="J127" s="446">
        <f t="shared" si="1"/>
        <v>0</v>
      </c>
      <c r="K127" s="788"/>
      <c r="L127" s="447">
        <f t="shared" si="2"/>
        <v>0</v>
      </c>
      <c r="M127" s="789">
        <f t="shared" si="3"/>
        <v>0</v>
      </c>
      <c r="N127" s="449">
        <f t="shared" si="3"/>
        <v>0</v>
      </c>
      <c r="O127" s="313"/>
      <c r="P127" s="155"/>
    </row>
    <row r="128" spans="1:16" ht="18.75" customHeight="1" x14ac:dyDescent="0.15">
      <c r="A128" s="134"/>
      <c r="B128" s="203"/>
      <c r="C128" s="204"/>
      <c r="D128" s="297"/>
      <c r="E128" s="491"/>
      <c r="F128" s="500"/>
      <c r="G128" s="328"/>
      <c r="H128" s="445"/>
      <c r="I128" s="798"/>
      <c r="J128" s="446">
        <f t="shared" si="1"/>
        <v>0</v>
      </c>
      <c r="K128" s="788"/>
      <c r="L128" s="447">
        <f t="shared" si="2"/>
        <v>0</v>
      </c>
      <c r="M128" s="789">
        <f t="shared" si="3"/>
        <v>0</v>
      </c>
      <c r="N128" s="449">
        <f t="shared" si="3"/>
        <v>0</v>
      </c>
      <c r="O128" s="313"/>
      <c r="P128" s="155"/>
    </row>
    <row r="129" spans="1:16" ht="18.75" customHeight="1" x14ac:dyDescent="0.15">
      <c r="A129" s="134"/>
      <c r="B129" s="203"/>
      <c r="C129" s="204"/>
      <c r="D129" s="297"/>
      <c r="E129" s="491"/>
      <c r="F129" s="500"/>
      <c r="G129" s="328"/>
      <c r="H129" s="445"/>
      <c r="I129" s="798"/>
      <c r="J129" s="446">
        <f t="shared" si="1"/>
        <v>0</v>
      </c>
      <c r="K129" s="788"/>
      <c r="L129" s="447">
        <f t="shared" si="2"/>
        <v>0</v>
      </c>
      <c r="M129" s="789">
        <f t="shared" si="3"/>
        <v>0</v>
      </c>
      <c r="N129" s="449">
        <f t="shared" si="3"/>
        <v>0</v>
      </c>
      <c r="O129" s="313"/>
      <c r="P129" s="155"/>
    </row>
    <row r="130" spans="1:16" ht="18.75" customHeight="1" x14ac:dyDescent="0.15">
      <c r="A130" s="134"/>
      <c r="B130" s="203"/>
      <c r="C130" s="204"/>
      <c r="D130" s="297"/>
      <c r="E130" s="491"/>
      <c r="F130" s="500"/>
      <c r="G130" s="328"/>
      <c r="H130" s="445"/>
      <c r="I130" s="798"/>
      <c r="J130" s="446">
        <f t="shared" si="1"/>
        <v>0</v>
      </c>
      <c r="K130" s="788"/>
      <c r="L130" s="447">
        <f t="shared" si="2"/>
        <v>0</v>
      </c>
      <c r="M130" s="789">
        <f t="shared" si="3"/>
        <v>0</v>
      </c>
      <c r="N130" s="449">
        <f t="shared" si="3"/>
        <v>0</v>
      </c>
      <c r="O130" s="313"/>
      <c r="P130" s="155"/>
    </row>
    <row r="131" spans="1:16" ht="18.75" customHeight="1" x14ac:dyDescent="0.15">
      <c r="A131" s="134"/>
      <c r="B131" s="203"/>
      <c r="C131" s="204"/>
      <c r="D131" s="297"/>
      <c r="E131" s="491"/>
      <c r="F131" s="500"/>
      <c r="G131" s="328"/>
      <c r="H131" s="445"/>
      <c r="I131" s="798"/>
      <c r="J131" s="446">
        <f t="shared" si="1"/>
        <v>0</v>
      </c>
      <c r="K131" s="788"/>
      <c r="L131" s="447">
        <f t="shared" si="2"/>
        <v>0</v>
      </c>
      <c r="M131" s="789">
        <f t="shared" si="3"/>
        <v>0</v>
      </c>
      <c r="N131" s="449">
        <f t="shared" si="3"/>
        <v>0</v>
      </c>
      <c r="O131" s="313"/>
      <c r="P131" s="155"/>
    </row>
    <row r="132" spans="1:16" ht="18.75" customHeight="1" x14ac:dyDescent="0.15">
      <c r="A132" s="134"/>
      <c r="B132" s="203"/>
      <c r="C132" s="204"/>
      <c r="D132" s="297"/>
      <c r="E132" s="491"/>
      <c r="F132" s="500"/>
      <c r="G132" s="328"/>
      <c r="H132" s="445"/>
      <c r="I132" s="798"/>
      <c r="J132" s="446">
        <f t="shared" si="1"/>
        <v>0</v>
      </c>
      <c r="K132" s="788"/>
      <c r="L132" s="447">
        <f t="shared" si="2"/>
        <v>0</v>
      </c>
      <c r="M132" s="789">
        <f t="shared" si="3"/>
        <v>0</v>
      </c>
      <c r="N132" s="449">
        <f t="shared" si="3"/>
        <v>0</v>
      </c>
      <c r="O132" s="313"/>
      <c r="P132" s="158"/>
    </row>
    <row r="133" spans="1:16" ht="18.75" customHeight="1" x14ac:dyDescent="0.15">
      <c r="A133" s="134"/>
      <c r="B133" s="203"/>
      <c r="C133" s="204"/>
      <c r="D133" s="297"/>
      <c r="E133" s="491"/>
      <c r="F133" s="500"/>
      <c r="G133" s="328"/>
      <c r="H133" s="445"/>
      <c r="I133" s="798"/>
      <c r="J133" s="446">
        <f t="shared" si="1"/>
        <v>0</v>
      </c>
      <c r="K133" s="788"/>
      <c r="L133" s="447">
        <f t="shared" si="2"/>
        <v>0</v>
      </c>
      <c r="M133" s="789">
        <f t="shared" si="3"/>
        <v>0</v>
      </c>
      <c r="N133" s="449">
        <f t="shared" si="3"/>
        <v>0</v>
      </c>
      <c r="O133" s="313"/>
      <c r="P133" s="149"/>
    </row>
    <row r="134" spans="1:16" ht="18.75" customHeight="1" x14ac:dyDescent="0.15">
      <c r="A134" s="134"/>
      <c r="B134" s="203"/>
      <c r="C134" s="204"/>
      <c r="D134" s="297"/>
      <c r="E134" s="491"/>
      <c r="F134" s="500"/>
      <c r="G134" s="328"/>
      <c r="H134" s="445"/>
      <c r="I134" s="798"/>
      <c r="J134" s="446">
        <f t="shared" si="1"/>
        <v>0</v>
      </c>
      <c r="K134" s="788"/>
      <c r="L134" s="447">
        <f t="shared" si="2"/>
        <v>0</v>
      </c>
      <c r="M134" s="789">
        <f t="shared" si="3"/>
        <v>0</v>
      </c>
      <c r="N134" s="449">
        <f t="shared" si="3"/>
        <v>0</v>
      </c>
      <c r="O134" s="313"/>
      <c r="P134" s="158"/>
    </row>
    <row r="135" spans="1:16" ht="18.75" customHeight="1" x14ac:dyDescent="0.15">
      <c r="A135" s="134"/>
      <c r="B135" s="203"/>
      <c r="C135" s="204"/>
      <c r="D135" s="297"/>
      <c r="E135" s="491"/>
      <c r="F135" s="500"/>
      <c r="G135" s="328"/>
      <c r="H135" s="445"/>
      <c r="I135" s="798"/>
      <c r="J135" s="446">
        <f t="shared" si="1"/>
        <v>0</v>
      </c>
      <c r="K135" s="788"/>
      <c r="L135" s="447">
        <f t="shared" si="2"/>
        <v>0</v>
      </c>
      <c r="M135" s="789">
        <f t="shared" si="3"/>
        <v>0</v>
      </c>
      <c r="N135" s="449">
        <f t="shared" si="3"/>
        <v>0</v>
      </c>
      <c r="O135" s="313"/>
    </row>
    <row r="136" spans="1:16" ht="18.75" customHeight="1" x14ac:dyDescent="0.15">
      <c r="A136" s="134"/>
      <c r="B136" s="203"/>
      <c r="C136" s="204"/>
      <c r="D136" s="297"/>
      <c r="E136" s="491"/>
      <c r="F136" s="500"/>
      <c r="G136" s="328"/>
      <c r="H136" s="445"/>
      <c r="I136" s="798"/>
      <c r="J136" s="446">
        <f t="shared" si="1"/>
        <v>0</v>
      </c>
      <c r="K136" s="788"/>
      <c r="L136" s="447">
        <f t="shared" si="2"/>
        <v>0</v>
      </c>
      <c r="M136" s="789">
        <f t="shared" si="3"/>
        <v>0</v>
      </c>
      <c r="N136" s="449">
        <f t="shared" si="3"/>
        <v>0</v>
      </c>
      <c r="O136" s="313"/>
    </row>
    <row r="137" spans="1:16" ht="18.75" customHeight="1" x14ac:dyDescent="0.15">
      <c r="A137" s="134"/>
      <c r="B137" s="203"/>
      <c r="C137" s="204"/>
      <c r="D137" s="297"/>
      <c r="E137" s="491"/>
      <c r="F137" s="500"/>
      <c r="G137" s="328"/>
      <c r="H137" s="445"/>
      <c r="I137" s="798"/>
      <c r="J137" s="446">
        <f t="shared" si="1"/>
        <v>0</v>
      </c>
      <c r="K137" s="788"/>
      <c r="L137" s="447">
        <f t="shared" si="2"/>
        <v>0</v>
      </c>
      <c r="M137" s="789">
        <f t="shared" si="3"/>
        <v>0</v>
      </c>
      <c r="N137" s="449">
        <f t="shared" si="3"/>
        <v>0</v>
      </c>
      <c r="O137" s="313"/>
      <c r="P137" s="155"/>
    </row>
    <row r="138" spans="1:16" ht="18.75" customHeight="1" x14ac:dyDescent="0.15">
      <c r="A138" s="134"/>
      <c r="B138" s="203"/>
      <c r="C138" s="204"/>
      <c r="D138" s="297"/>
      <c r="E138" s="347" t="s">
        <v>419</v>
      </c>
      <c r="F138" s="170" t="s">
        <v>181</v>
      </c>
      <c r="G138" s="328"/>
      <c r="H138" s="445"/>
      <c r="I138" s="798"/>
      <c r="J138" s="450">
        <f>SUMIFS(J98:J137,D98:D137,"設備（部材）")</f>
        <v>0</v>
      </c>
      <c r="K138" s="788"/>
      <c r="L138" s="451">
        <f>SUMIFS(L98:L137,D98:D137,"設備（部材）")</f>
        <v>0</v>
      </c>
      <c r="M138" s="789"/>
      <c r="N138" s="453">
        <f>J138-L138</f>
        <v>0</v>
      </c>
      <c r="O138" s="313"/>
      <c r="P138" s="155"/>
    </row>
    <row r="139" spans="1:16" ht="18.75" customHeight="1" x14ac:dyDescent="0.15">
      <c r="A139" s="134"/>
      <c r="B139" s="203"/>
      <c r="C139" s="204"/>
      <c r="D139" s="297"/>
      <c r="E139" s="347" t="s">
        <v>182</v>
      </c>
      <c r="F139" s="170" t="s">
        <v>181</v>
      </c>
      <c r="G139" s="328"/>
      <c r="H139" s="445"/>
      <c r="I139" s="798"/>
      <c r="J139" s="450">
        <f>SUMIFS(J98:J137,D98:D137,"工事")</f>
        <v>0</v>
      </c>
      <c r="K139" s="788"/>
      <c r="L139" s="451">
        <f>SUMIFS(L98:L137,D98:D137,"工事")</f>
        <v>0</v>
      </c>
      <c r="M139" s="789"/>
      <c r="N139" s="453">
        <f>J139-L139</f>
        <v>0</v>
      </c>
      <c r="O139" s="313"/>
      <c r="P139" s="155"/>
    </row>
    <row r="140" spans="1:16" ht="18.75" customHeight="1" thickBot="1" x14ac:dyDescent="0.2">
      <c r="A140" s="134"/>
      <c r="B140" s="205"/>
      <c r="C140" s="206"/>
      <c r="D140" s="298"/>
      <c r="E140" s="348" t="s">
        <v>178</v>
      </c>
      <c r="F140" s="349" t="s">
        <v>179</v>
      </c>
      <c r="G140" s="339"/>
      <c r="H140" s="495"/>
      <c r="I140" s="808"/>
      <c r="J140" s="501">
        <f>J138+J139</f>
        <v>0</v>
      </c>
      <c r="K140" s="790"/>
      <c r="L140" s="502">
        <f>L138+L139</f>
        <v>0</v>
      </c>
      <c r="M140" s="791"/>
      <c r="N140" s="503">
        <f>J140-L140</f>
        <v>0</v>
      </c>
      <c r="O140" s="323"/>
      <c r="P140" s="155"/>
    </row>
    <row r="141" spans="1:16" ht="18.75" customHeight="1" x14ac:dyDescent="0.15">
      <c r="A141" s="134"/>
      <c r="B141" s="171"/>
      <c r="C141" s="172"/>
      <c r="D141" s="295"/>
      <c r="E141" s="504"/>
      <c r="F141" s="505" t="s">
        <v>180</v>
      </c>
      <c r="G141" s="338"/>
      <c r="H141" s="492"/>
      <c r="I141" s="807"/>
      <c r="J141" s="476"/>
      <c r="K141" s="792"/>
      <c r="L141" s="477"/>
      <c r="M141" s="793"/>
      <c r="N141" s="494"/>
      <c r="O141" s="322"/>
      <c r="P141" s="155"/>
    </row>
    <row r="142" spans="1:16" ht="18.75" customHeight="1" x14ac:dyDescent="0.15">
      <c r="A142" s="134"/>
      <c r="B142" s="203"/>
      <c r="C142" s="204"/>
      <c r="D142" s="297"/>
      <c r="E142" s="491"/>
      <c r="F142" s="500"/>
      <c r="G142" s="328"/>
      <c r="H142" s="445"/>
      <c r="I142" s="798"/>
      <c r="J142" s="446">
        <f t="shared" ref="J142:J181" si="4">ROUNDDOWN(H142*I142,0)</f>
        <v>0</v>
      </c>
      <c r="K142" s="788"/>
      <c r="L142" s="447">
        <f t="shared" ref="L142:L181" si="5">ROUNDDOWN(H142*K142,0)</f>
        <v>0</v>
      </c>
      <c r="M142" s="789">
        <f>I142-K142</f>
        <v>0</v>
      </c>
      <c r="N142" s="449">
        <f>J142-L142</f>
        <v>0</v>
      </c>
      <c r="O142" s="313"/>
      <c r="P142" s="155"/>
    </row>
    <row r="143" spans="1:16" ht="18.75" customHeight="1" x14ac:dyDescent="0.15">
      <c r="A143" s="134"/>
      <c r="B143" s="203"/>
      <c r="C143" s="204"/>
      <c r="D143" s="297"/>
      <c r="E143" s="491"/>
      <c r="F143" s="500"/>
      <c r="G143" s="328"/>
      <c r="H143" s="445"/>
      <c r="I143" s="798"/>
      <c r="J143" s="446">
        <f t="shared" si="4"/>
        <v>0</v>
      </c>
      <c r="K143" s="788"/>
      <c r="L143" s="447">
        <f t="shared" si="5"/>
        <v>0</v>
      </c>
      <c r="M143" s="789">
        <f t="shared" ref="M143:N181" si="6">I143-K143</f>
        <v>0</v>
      </c>
      <c r="N143" s="449">
        <f>J143-L143</f>
        <v>0</v>
      </c>
      <c r="O143" s="313"/>
      <c r="P143" s="155"/>
    </row>
    <row r="144" spans="1:16" ht="18.75" customHeight="1" x14ac:dyDescent="0.15">
      <c r="A144" s="134"/>
      <c r="B144" s="203"/>
      <c r="C144" s="204"/>
      <c r="D144" s="297"/>
      <c r="E144" s="491"/>
      <c r="F144" s="500"/>
      <c r="G144" s="328"/>
      <c r="H144" s="445"/>
      <c r="I144" s="798"/>
      <c r="J144" s="446">
        <f t="shared" si="4"/>
        <v>0</v>
      </c>
      <c r="K144" s="788"/>
      <c r="L144" s="447">
        <f t="shared" si="5"/>
        <v>0</v>
      </c>
      <c r="M144" s="789">
        <f t="shared" si="6"/>
        <v>0</v>
      </c>
      <c r="N144" s="449">
        <f t="shared" si="6"/>
        <v>0</v>
      </c>
      <c r="O144" s="313"/>
      <c r="P144" s="155"/>
    </row>
    <row r="145" spans="1:16" ht="18.75" customHeight="1" x14ac:dyDescent="0.15">
      <c r="A145" s="134"/>
      <c r="B145" s="203"/>
      <c r="C145" s="204"/>
      <c r="D145" s="297"/>
      <c r="E145" s="491"/>
      <c r="F145" s="500"/>
      <c r="G145" s="328"/>
      <c r="H145" s="445"/>
      <c r="I145" s="798"/>
      <c r="J145" s="446">
        <f t="shared" si="4"/>
        <v>0</v>
      </c>
      <c r="K145" s="788"/>
      <c r="L145" s="447">
        <f t="shared" si="5"/>
        <v>0</v>
      </c>
      <c r="M145" s="789">
        <f t="shared" si="6"/>
        <v>0</v>
      </c>
      <c r="N145" s="449">
        <f t="shared" si="6"/>
        <v>0</v>
      </c>
      <c r="O145" s="313"/>
      <c r="P145" s="155"/>
    </row>
    <row r="146" spans="1:16" ht="18.75" customHeight="1" x14ac:dyDescent="0.15">
      <c r="A146" s="134"/>
      <c r="B146" s="203"/>
      <c r="C146" s="204"/>
      <c r="D146" s="297"/>
      <c r="E146" s="491"/>
      <c r="F146" s="500"/>
      <c r="G146" s="328"/>
      <c r="H146" s="445"/>
      <c r="I146" s="798"/>
      <c r="J146" s="446">
        <f t="shared" si="4"/>
        <v>0</v>
      </c>
      <c r="K146" s="788"/>
      <c r="L146" s="447">
        <f t="shared" si="5"/>
        <v>0</v>
      </c>
      <c r="M146" s="789">
        <f t="shared" si="6"/>
        <v>0</v>
      </c>
      <c r="N146" s="449">
        <f t="shared" si="6"/>
        <v>0</v>
      </c>
      <c r="O146" s="313"/>
      <c r="P146" s="155"/>
    </row>
    <row r="147" spans="1:16" ht="18.75" customHeight="1" x14ac:dyDescent="0.15">
      <c r="A147" s="134"/>
      <c r="B147" s="203"/>
      <c r="C147" s="204"/>
      <c r="D147" s="297"/>
      <c r="E147" s="491"/>
      <c r="F147" s="500"/>
      <c r="G147" s="328"/>
      <c r="H147" s="445"/>
      <c r="I147" s="798"/>
      <c r="J147" s="446">
        <f t="shared" si="4"/>
        <v>0</v>
      </c>
      <c r="K147" s="788"/>
      <c r="L147" s="447">
        <f t="shared" si="5"/>
        <v>0</v>
      </c>
      <c r="M147" s="789">
        <f t="shared" si="6"/>
        <v>0</v>
      </c>
      <c r="N147" s="449">
        <f t="shared" si="6"/>
        <v>0</v>
      </c>
      <c r="O147" s="313"/>
      <c r="P147" s="155"/>
    </row>
    <row r="148" spans="1:16" ht="18.75" customHeight="1" x14ac:dyDescent="0.15">
      <c r="A148" s="134"/>
      <c r="B148" s="203"/>
      <c r="C148" s="204"/>
      <c r="D148" s="297"/>
      <c r="E148" s="491"/>
      <c r="F148" s="500"/>
      <c r="G148" s="328"/>
      <c r="H148" s="445"/>
      <c r="I148" s="798"/>
      <c r="J148" s="446">
        <f t="shared" si="4"/>
        <v>0</v>
      </c>
      <c r="K148" s="788"/>
      <c r="L148" s="447">
        <f t="shared" si="5"/>
        <v>0</v>
      </c>
      <c r="M148" s="789">
        <f t="shared" si="6"/>
        <v>0</v>
      </c>
      <c r="N148" s="449">
        <f t="shared" si="6"/>
        <v>0</v>
      </c>
      <c r="O148" s="313"/>
      <c r="P148" s="155"/>
    </row>
    <row r="149" spans="1:16" ht="18.75" customHeight="1" x14ac:dyDescent="0.15">
      <c r="A149" s="134"/>
      <c r="B149" s="203"/>
      <c r="C149" s="204"/>
      <c r="D149" s="297"/>
      <c r="E149" s="491"/>
      <c r="F149" s="500"/>
      <c r="G149" s="328"/>
      <c r="H149" s="445"/>
      <c r="I149" s="798"/>
      <c r="J149" s="446">
        <f t="shared" si="4"/>
        <v>0</v>
      </c>
      <c r="K149" s="788"/>
      <c r="L149" s="447">
        <f t="shared" si="5"/>
        <v>0</v>
      </c>
      <c r="M149" s="789">
        <f t="shared" si="6"/>
        <v>0</v>
      </c>
      <c r="N149" s="449">
        <f t="shared" si="6"/>
        <v>0</v>
      </c>
      <c r="O149" s="313"/>
      <c r="P149" s="155"/>
    </row>
    <row r="150" spans="1:16" ht="18.75" customHeight="1" x14ac:dyDescent="0.15">
      <c r="A150" s="134"/>
      <c r="B150" s="203"/>
      <c r="C150" s="204"/>
      <c r="D150" s="297"/>
      <c r="E150" s="491"/>
      <c r="F150" s="500"/>
      <c r="G150" s="328"/>
      <c r="H150" s="445"/>
      <c r="I150" s="798"/>
      <c r="J150" s="446">
        <f t="shared" si="4"/>
        <v>0</v>
      </c>
      <c r="K150" s="788"/>
      <c r="L150" s="447">
        <f t="shared" si="5"/>
        <v>0</v>
      </c>
      <c r="M150" s="789">
        <f t="shared" si="6"/>
        <v>0</v>
      </c>
      <c r="N150" s="449">
        <f t="shared" si="6"/>
        <v>0</v>
      </c>
      <c r="O150" s="313"/>
      <c r="P150" s="155"/>
    </row>
    <row r="151" spans="1:16" ht="18.75" customHeight="1" x14ac:dyDescent="0.15">
      <c r="A151" s="134"/>
      <c r="B151" s="203"/>
      <c r="C151" s="204"/>
      <c r="D151" s="297"/>
      <c r="E151" s="491"/>
      <c r="F151" s="500"/>
      <c r="G151" s="328"/>
      <c r="H151" s="445"/>
      <c r="I151" s="798"/>
      <c r="J151" s="446">
        <f t="shared" si="4"/>
        <v>0</v>
      </c>
      <c r="K151" s="788"/>
      <c r="L151" s="447">
        <f t="shared" si="5"/>
        <v>0</v>
      </c>
      <c r="M151" s="789">
        <f t="shared" si="6"/>
        <v>0</v>
      </c>
      <c r="N151" s="449">
        <f t="shared" si="6"/>
        <v>0</v>
      </c>
      <c r="O151" s="313"/>
      <c r="P151" s="155"/>
    </row>
    <row r="152" spans="1:16" ht="18.75" customHeight="1" x14ac:dyDescent="0.15">
      <c r="A152" s="134"/>
      <c r="B152" s="203"/>
      <c r="C152" s="204"/>
      <c r="D152" s="297"/>
      <c r="E152" s="491"/>
      <c r="F152" s="500"/>
      <c r="G152" s="328"/>
      <c r="H152" s="445"/>
      <c r="I152" s="798"/>
      <c r="J152" s="446">
        <f t="shared" si="4"/>
        <v>0</v>
      </c>
      <c r="K152" s="788"/>
      <c r="L152" s="447">
        <f t="shared" si="5"/>
        <v>0</v>
      </c>
      <c r="M152" s="789">
        <f t="shared" si="6"/>
        <v>0</v>
      </c>
      <c r="N152" s="449">
        <f t="shared" si="6"/>
        <v>0</v>
      </c>
      <c r="O152" s="313"/>
      <c r="P152" s="155"/>
    </row>
    <row r="153" spans="1:16" ht="18.75" customHeight="1" x14ac:dyDescent="0.15">
      <c r="A153" s="134"/>
      <c r="B153" s="203"/>
      <c r="C153" s="204"/>
      <c r="D153" s="297"/>
      <c r="E153" s="491"/>
      <c r="F153" s="500"/>
      <c r="G153" s="328"/>
      <c r="H153" s="445"/>
      <c r="I153" s="798"/>
      <c r="J153" s="446">
        <f t="shared" si="4"/>
        <v>0</v>
      </c>
      <c r="K153" s="788"/>
      <c r="L153" s="447">
        <f t="shared" si="5"/>
        <v>0</v>
      </c>
      <c r="M153" s="789">
        <f t="shared" si="6"/>
        <v>0</v>
      </c>
      <c r="N153" s="449">
        <f>J153-L153</f>
        <v>0</v>
      </c>
      <c r="O153" s="313"/>
      <c r="P153" s="155"/>
    </row>
    <row r="154" spans="1:16" ht="18.75" customHeight="1" x14ac:dyDescent="0.15">
      <c r="A154" s="134"/>
      <c r="B154" s="203"/>
      <c r="C154" s="204"/>
      <c r="D154" s="297"/>
      <c r="E154" s="491"/>
      <c r="F154" s="500"/>
      <c r="G154" s="328"/>
      <c r="H154" s="445"/>
      <c r="I154" s="798"/>
      <c r="J154" s="446">
        <f t="shared" si="4"/>
        <v>0</v>
      </c>
      <c r="K154" s="788"/>
      <c r="L154" s="447">
        <f t="shared" si="5"/>
        <v>0</v>
      </c>
      <c r="M154" s="789">
        <f t="shared" si="6"/>
        <v>0</v>
      </c>
      <c r="N154" s="449">
        <f t="shared" si="6"/>
        <v>0</v>
      </c>
      <c r="O154" s="313"/>
      <c r="P154" s="155"/>
    </row>
    <row r="155" spans="1:16" ht="18.75" customHeight="1" x14ac:dyDescent="0.15">
      <c r="A155" s="134"/>
      <c r="B155" s="203"/>
      <c r="C155" s="204"/>
      <c r="D155" s="297"/>
      <c r="E155" s="491"/>
      <c r="F155" s="500"/>
      <c r="G155" s="328"/>
      <c r="H155" s="445"/>
      <c r="I155" s="798"/>
      <c r="J155" s="446">
        <f t="shared" si="4"/>
        <v>0</v>
      </c>
      <c r="K155" s="788"/>
      <c r="L155" s="447">
        <f t="shared" si="5"/>
        <v>0</v>
      </c>
      <c r="M155" s="789">
        <f t="shared" si="6"/>
        <v>0</v>
      </c>
      <c r="N155" s="449">
        <f t="shared" si="6"/>
        <v>0</v>
      </c>
      <c r="O155" s="313"/>
      <c r="P155" s="155"/>
    </row>
    <row r="156" spans="1:16" ht="18.75" customHeight="1" x14ac:dyDescent="0.15">
      <c r="A156" s="134"/>
      <c r="B156" s="203"/>
      <c r="C156" s="204"/>
      <c r="D156" s="297"/>
      <c r="E156" s="491"/>
      <c r="F156" s="500"/>
      <c r="G156" s="328"/>
      <c r="H156" s="445"/>
      <c r="I156" s="798"/>
      <c r="J156" s="446">
        <f t="shared" si="4"/>
        <v>0</v>
      </c>
      <c r="K156" s="788"/>
      <c r="L156" s="447">
        <f t="shared" si="5"/>
        <v>0</v>
      </c>
      <c r="M156" s="789">
        <f t="shared" si="6"/>
        <v>0</v>
      </c>
      <c r="N156" s="449">
        <f t="shared" si="6"/>
        <v>0</v>
      </c>
      <c r="O156" s="313"/>
      <c r="P156" s="155"/>
    </row>
    <row r="157" spans="1:16" ht="18.75" customHeight="1" x14ac:dyDescent="0.15">
      <c r="A157" s="134"/>
      <c r="B157" s="203"/>
      <c r="C157" s="204"/>
      <c r="D157" s="297"/>
      <c r="E157" s="491"/>
      <c r="F157" s="500"/>
      <c r="G157" s="328"/>
      <c r="H157" s="445"/>
      <c r="I157" s="798"/>
      <c r="J157" s="446">
        <f t="shared" si="4"/>
        <v>0</v>
      </c>
      <c r="K157" s="788"/>
      <c r="L157" s="447">
        <f t="shared" si="5"/>
        <v>0</v>
      </c>
      <c r="M157" s="789">
        <f t="shared" si="6"/>
        <v>0</v>
      </c>
      <c r="N157" s="449">
        <f t="shared" si="6"/>
        <v>0</v>
      </c>
      <c r="O157" s="313"/>
      <c r="P157" s="155"/>
    </row>
    <row r="158" spans="1:16" ht="18.75" customHeight="1" x14ac:dyDescent="0.15">
      <c r="A158" s="134"/>
      <c r="B158" s="203"/>
      <c r="C158" s="204"/>
      <c r="D158" s="297"/>
      <c r="E158" s="491"/>
      <c r="F158" s="500"/>
      <c r="G158" s="328"/>
      <c r="H158" s="445"/>
      <c r="I158" s="798"/>
      <c r="J158" s="446">
        <f t="shared" si="4"/>
        <v>0</v>
      </c>
      <c r="K158" s="788"/>
      <c r="L158" s="447">
        <f t="shared" si="5"/>
        <v>0</v>
      </c>
      <c r="M158" s="789">
        <f t="shared" si="6"/>
        <v>0</v>
      </c>
      <c r="N158" s="449">
        <f t="shared" si="6"/>
        <v>0</v>
      </c>
      <c r="O158" s="313"/>
      <c r="P158" s="155"/>
    </row>
    <row r="159" spans="1:16" ht="18.75" customHeight="1" x14ac:dyDescent="0.15">
      <c r="A159" s="134"/>
      <c r="B159" s="203"/>
      <c r="C159" s="204"/>
      <c r="D159" s="297"/>
      <c r="E159" s="491"/>
      <c r="F159" s="500"/>
      <c r="G159" s="328"/>
      <c r="H159" s="445"/>
      <c r="I159" s="798"/>
      <c r="J159" s="446">
        <f t="shared" si="4"/>
        <v>0</v>
      </c>
      <c r="K159" s="788"/>
      <c r="L159" s="447">
        <f t="shared" si="5"/>
        <v>0</v>
      </c>
      <c r="M159" s="789">
        <f t="shared" si="6"/>
        <v>0</v>
      </c>
      <c r="N159" s="449">
        <f t="shared" si="6"/>
        <v>0</v>
      </c>
      <c r="O159" s="313"/>
      <c r="P159" s="155"/>
    </row>
    <row r="160" spans="1:16" ht="18.75" customHeight="1" x14ac:dyDescent="0.15">
      <c r="A160" s="134"/>
      <c r="B160" s="203"/>
      <c r="C160" s="204"/>
      <c r="D160" s="297"/>
      <c r="E160" s="491"/>
      <c r="F160" s="500"/>
      <c r="G160" s="328"/>
      <c r="H160" s="445"/>
      <c r="I160" s="798"/>
      <c r="J160" s="446">
        <f t="shared" si="4"/>
        <v>0</v>
      </c>
      <c r="K160" s="788"/>
      <c r="L160" s="447">
        <f t="shared" si="5"/>
        <v>0</v>
      </c>
      <c r="M160" s="789">
        <f t="shared" si="6"/>
        <v>0</v>
      </c>
      <c r="N160" s="449">
        <f t="shared" si="6"/>
        <v>0</v>
      </c>
      <c r="O160" s="313"/>
      <c r="P160" s="155"/>
    </row>
    <row r="161" spans="1:16" ht="18.75" customHeight="1" x14ac:dyDescent="0.15">
      <c r="A161" s="134"/>
      <c r="B161" s="203"/>
      <c r="C161" s="204"/>
      <c r="D161" s="297"/>
      <c r="E161" s="491"/>
      <c r="F161" s="500"/>
      <c r="G161" s="328"/>
      <c r="H161" s="445"/>
      <c r="I161" s="798"/>
      <c r="J161" s="446">
        <f t="shared" si="4"/>
        <v>0</v>
      </c>
      <c r="K161" s="788"/>
      <c r="L161" s="447">
        <f t="shared" si="5"/>
        <v>0</v>
      </c>
      <c r="M161" s="789">
        <f t="shared" si="6"/>
        <v>0</v>
      </c>
      <c r="N161" s="449">
        <f t="shared" si="6"/>
        <v>0</v>
      </c>
      <c r="O161" s="313"/>
      <c r="P161" s="155"/>
    </row>
    <row r="162" spans="1:16" ht="18.75" customHeight="1" x14ac:dyDescent="0.15">
      <c r="A162" s="134"/>
      <c r="B162" s="203"/>
      <c r="C162" s="204"/>
      <c r="D162" s="297"/>
      <c r="E162" s="491"/>
      <c r="F162" s="500"/>
      <c r="G162" s="328"/>
      <c r="H162" s="445"/>
      <c r="I162" s="798"/>
      <c r="J162" s="446">
        <f t="shared" si="4"/>
        <v>0</v>
      </c>
      <c r="K162" s="788"/>
      <c r="L162" s="447">
        <f t="shared" si="5"/>
        <v>0</v>
      </c>
      <c r="M162" s="789">
        <f t="shared" si="6"/>
        <v>0</v>
      </c>
      <c r="N162" s="449">
        <f t="shared" si="6"/>
        <v>0</v>
      </c>
      <c r="O162" s="313"/>
      <c r="P162" s="155"/>
    </row>
    <row r="163" spans="1:16" ht="18.75" customHeight="1" x14ac:dyDescent="0.15">
      <c r="A163" s="134"/>
      <c r="B163" s="203"/>
      <c r="C163" s="204"/>
      <c r="D163" s="297"/>
      <c r="E163" s="491"/>
      <c r="F163" s="500"/>
      <c r="G163" s="328"/>
      <c r="H163" s="445"/>
      <c r="I163" s="798"/>
      <c r="J163" s="446">
        <f t="shared" si="4"/>
        <v>0</v>
      </c>
      <c r="K163" s="788"/>
      <c r="L163" s="447">
        <f t="shared" si="5"/>
        <v>0</v>
      </c>
      <c r="M163" s="789">
        <f t="shared" si="6"/>
        <v>0</v>
      </c>
      <c r="N163" s="449">
        <f>J163-L163</f>
        <v>0</v>
      </c>
      <c r="O163" s="313"/>
      <c r="P163" s="155"/>
    </row>
    <row r="164" spans="1:16" ht="18.75" customHeight="1" x14ac:dyDescent="0.15">
      <c r="A164" s="134"/>
      <c r="B164" s="203"/>
      <c r="C164" s="204"/>
      <c r="D164" s="297"/>
      <c r="E164" s="491"/>
      <c r="F164" s="500"/>
      <c r="G164" s="328"/>
      <c r="H164" s="445"/>
      <c r="I164" s="798"/>
      <c r="J164" s="446">
        <f t="shared" si="4"/>
        <v>0</v>
      </c>
      <c r="K164" s="788"/>
      <c r="L164" s="447">
        <f t="shared" si="5"/>
        <v>0</v>
      </c>
      <c r="M164" s="789">
        <f t="shared" si="6"/>
        <v>0</v>
      </c>
      <c r="N164" s="449">
        <f t="shared" si="6"/>
        <v>0</v>
      </c>
      <c r="O164" s="313"/>
      <c r="P164" s="155"/>
    </row>
    <row r="165" spans="1:16" ht="18.75" customHeight="1" x14ac:dyDescent="0.15">
      <c r="A165" s="134"/>
      <c r="B165" s="203"/>
      <c r="C165" s="204"/>
      <c r="D165" s="297"/>
      <c r="E165" s="491"/>
      <c r="F165" s="500"/>
      <c r="G165" s="328"/>
      <c r="H165" s="445"/>
      <c r="I165" s="798"/>
      <c r="J165" s="446">
        <f t="shared" si="4"/>
        <v>0</v>
      </c>
      <c r="K165" s="788"/>
      <c r="L165" s="447">
        <f t="shared" si="5"/>
        <v>0</v>
      </c>
      <c r="M165" s="789">
        <f t="shared" si="6"/>
        <v>0</v>
      </c>
      <c r="N165" s="449">
        <f t="shared" si="6"/>
        <v>0</v>
      </c>
      <c r="O165" s="313"/>
      <c r="P165" s="155"/>
    </row>
    <row r="166" spans="1:16" ht="18.75" customHeight="1" x14ac:dyDescent="0.15">
      <c r="A166" s="134"/>
      <c r="B166" s="203"/>
      <c r="C166" s="204"/>
      <c r="D166" s="297"/>
      <c r="E166" s="491"/>
      <c r="F166" s="500"/>
      <c r="G166" s="328"/>
      <c r="H166" s="445"/>
      <c r="I166" s="798"/>
      <c r="J166" s="446">
        <f t="shared" si="4"/>
        <v>0</v>
      </c>
      <c r="K166" s="788"/>
      <c r="L166" s="447">
        <f t="shared" si="5"/>
        <v>0</v>
      </c>
      <c r="M166" s="789">
        <f t="shared" si="6"/>
        <v>0</v>
      </c>
      <c r="N166" s="449">
        <f t="shared" si="6"/>
        <v>0</v>
      </c>
      <c r="O166" s="313"/>
      <c r="P166" s="155"/>
    </row>
    <row r="167" spans="1:16" ht="18.75" customHeight="1" x14ac:dyDescent="0.15">
      <c r="A167" s="134"/>
      <c r="B167" s="203"/>
      <c r="C167" s="204"/>
      <c r="D167" s="297"/>
      <c r="E167" s="491"/>
      <c r="F167" s="500"/>
      <c r="G167" s="328"/>
      <c r="H167" s="445"/>
      <c r="I167" s="798"/>
      <c r="J167" s="446">
        <f t="shared" si="4"/>
        <v>0</v>
      </c>
      <c r="K167" s="788"/>
      <c r="L167" s="447">
        <f t="shared" si="5"/>
        <v>0</v>
      </c>
      <c r="M167" s="789">
        <f t="shared" si="6"/>
        <v>0</v>
      </c>
      <c r="N167" s="449">
        <f t="shared" si="6"/>
        <v>0</v>
      </c>
      <c r="O167" s="313"/>
      <c r="P167" s="155"/>
    </row>
    <row r="168" spans="1:16" ht="18.75" customHeight="1" x14ac:dyDescent="0.15">
      <c r="A168" s="134"/>
      <c r="B168" s="203"/>
      <c r="C168" s="204"/>
      <c r="D168" s="297"/>
      <c r="E168" s="491"/>
      <c r="F168" s="500"/>
      <c r="G168" s="328"/>
      <c r="H168" s="445"/>
      <c r="I168" s="798"/>
      <c r="J168" s="446">
        <f t="shared" si="4"/>
        <v>0</v>
      </c>
      <c r="K168" s="788"/>
      <c r="L168" s="447">
        <f t="shared" si="5"/>
        <v>0</v>
      </c>
      <c r="M168" s="789">
        <f t="shared" si="6"/>
        <v>0</v>
      </c>
      <c r="N168" s="449">
        <f t="shared" si="6"/>
        <v>0</v>
      </c>
      <c r="O168" s="313"/>
      <c r="P168" s="155"/>
    </row>
    <row r="169" spans="1:16" ht="18.75" customHeight="1" x14ac:dyDescent="0.15">
      <c r="A169" s="134"/>
      <c r="B169" s="203"/>
      <c r="C169" s="204"/>
      <c r="D169" s="297"/>
      <c r="E169" s="491"/>
      <c r="F169" s="500"/>
      <c r="G169" s="328"/>
      <c r="H169" s="445"/>
      <c r="I169" s="798"/>
      <c r="J169" s="446">
        <f t="shared" si="4"/>
        <v>0</v>
      </c>
      <c r="K169" s="788"/>
      <c r="L169" s="447">
        <f t="shared" si="5"/>
        <v>0</v>
      </c>
      <c r="M169" s="789">
        <f t="shared" si="6"/>
        <v>0</v>
      </c>
      <c r="N169" s="449">
        <f t="shared" si="6"/>
        <v>0</v>
      </c>
      <c r="O169" s="313"/>
      <c r="P169" s="155"/>
    </row>
    <row r="170" spans="1:16" ht="18.75" customHeight="1" x14ac:dyDescent="0.15">
      <c r="A170" s="134"/>
      <c r="B170" s="203"/>
      <c r="C170" s="204"/>
      <c r="D170" s="297"/>
      <c r="E170" s="491"/>
      <c r="F170" s="500"/>
      <c r="G170" s="328"/>
      <c r="H170" s="445"/>
      <c r="I170" s="798"/>
      <c r="J170" s="446">
        <f t="shared" si="4"/>
        <v>0</v>
      </c>
      <c r="K170" s="788"/>
      <c r="L170" s="447">
        <f t="shared" si="5"/>
        <v>0</v>
      </c>
      <c r="M170" s="789">
        <f t="shared" si="6"/>
        <v>0</v>
      </c>
      <c r="N170" s="449">
        <f t="shared" si="6"/>
        <v>0</v>
      </c>
      <c r="O170" s="313"/>
      <c r="P170" s="155"/>
    </row>
    <row r="171" spans="1:16" ht="18.75" customHeight="1" x14ac:dyDescent="0.15">
      <c r="A171" s="134"/>
      <c r="B171" s="203"/>
      <c r="C171" s="204"/>
      <c r="D171" s="297"/>
      <c r="E171" s="491"/>
      <c r="F171" s="500"/>
      <c r="G171" s="328"/>
      <c r="H171" s="445"/>
      <c r="I171" s="798"/>
      <c r="J171" s="446">
        <f t="shared" si="4"/>
        <v>0</v>
      </c>
      <c r="K171" s="788"/>
      <c r="L171" s="447">
        <f t="shared" si="5"/>
        <v>0</v>
      </c>
      <c r="M171" s="789">
        <f t="shared" si="6"/>
        <v>0</v>
      </c>
      <c r="N171" s="449">
        <f t="shared" si="6"/>
        <v>0</v>
      </c>
      <c r="O171" s="313"/>
      <c r="P171" s="155"/>
    </row>
    <row r="172" spans="1:16" ht="18.75" customHeight="1" x14ac:dyDescent="0.15">
      <c r="A172" s="134"/>
      <c r="B172" s="203"/>
      <c r="C172" s="204"/>
      <c r="D172" s="297"/>
      <c r="E172" s="491"/>
      <c r="F172" s="500"/>
      <c r="G172" s="328"/>
      <c r="H172" s="445"/>
      <c r="I172" s="798"/>
      <c r="J172" s="446">
        <f t="shared" si="4"/>
        <v>0</v>
      </c>
      <c r="K172" s="788"/>
      <c r="L172" s="447">
        <f t="shared" si="5"/>
        <v>0</v>
      </c>
      <c r="M172" s="789">
        <f t="shared" si="6"/>
        <v>0</v>
      </c>
      <c r="N172" s="449">
        <f t="shared" si="6"/>
        <v>0</v>
      </c>
      <c r="O172" s="313"/>
      <c r="P172" s="155"/>
    </row>
    <row r="173" spans="1:16" ht="18.75" customHeight="1" x14ac:dyDescent="0.15">
      <c r="A173" s="134"/>
      <c r="B173" s="203"/>
      <c r="C173" s="204"/>
      <c r="D173" s="297"/>
      <c r="E173" s="491"/>
      <c r="F173" s="500"/>
      <c r="G173" s="328"/>
      <c r="H173" s="445"/>
      <c r="I173" s="798"/>
      <c r="J173" s="446">
        <f t="shared" si="4"/>
        <v>0</v>
      </c>
      <c r="K173" s="788"/>
      <c r="L173" s="447">
        <f t="shared" si="5"/>
        <v>0</v>
      </c>
      <c r="M173" s="789">
        <f t="shared" si="6"/>
        <v>0</v>
      </c>
      <c r="N173" s="449">
        <f>J173-L173</f>
        <v>0</v>
      </c>
      <c r="O173" s="313"/>
      <c r="P173" s="155"/>
    </row>
    <row r="174" spans="1:16" ht="18.75" customHeight="1" x14ac:dyDescent="0.15">
      <c r="A174" s="134"/>
      <c r="B174" s="203"/>
      <c r="C174" s="204"/>
      <c r="D174" s="297"/>
      <c r="E174" s="491"/>
      <c r="F174" s="500"/>
      <c r="G174" s="328"/>
      <c r="H174" s="445"/>
      <c r="I174" s="798"/>
      <c r="J174" s="446">
        <f t="shared" si="4"/>
        <v>0</v>
      </c>
      <c r="K174" s="788"/>
      <c r="L174" s="447">
        <f t="shared" si="5"/>
        <v>0</v>
      </c>
      <c r="M174" s="789">
        <f t="shared" si="6"/>
        <v>0</v>
      </c>
      <c r="N174" s="449">
        <f t="shared" si="6"/>
        <v>0</v>
      </c>
      <c r="O174" s="313"/>
      <c r="P174" s="155"/>
    </row>
    <row r="175" spans="1:16" ht="18.75" customHeight="1" x14ac:dyDescent="0.15">
      <c r="A175" s="134"/>
      <c r="B175" s="203"/>
      <c r="C175" s="204"/>
      <c r="D175" s="297"/>
      <c r="E175" s="491"/>
      <c r="F175" s="500"/>
      <c r="G175" s="328"/>
      <c r="H175" s="445"/>
      <c r="I175" s="798"/>
      <c r="J175" s="446">
        <f t="shared" si="4"/>
        <v>0</v>
      </c>
      <c r="K175" s="788"/>
      <c r="L175" s="447">
        <f t="shared" si="5"/>
        <v>0</v>
      </c>
      <c r="M175" s="789">
        <f t="shared" si="6"/>
        <v>0</v>
      </c>
      <c r="N175" s="449">
        <f t="shared" si="6"/>
        <v>0</v>
      </c>
      <c r="O175" s="313"/>
      <c r="P175" s="155"/>
    </row>
    <row r="176" spans="1:16" ht="18.75" customHeight="1" x14ac:dyDescent="0.15">
      <c r="A176" s="134"/>
      <c r="B176" s="203"/>
      <c r="C176" s="204"/>
      <c r="D176" s="297"/>
      <c r="E176" s="491"/>
      <c r="F176" s="500"/>
      <c r="G176" s="328"/>
      <c r="H176" s="445"/>
      <c r="I176" s="798"/>
      <c r="J176" s="446">
        <f t="shared" si="4"/>
        <v>0</v>
      </c>
      <c r="K176" s="788"/>
      <c r="L176" s="447">
        <f t="shared" si="5"/>
        <v>0</v>
      </c>
      <c r="M176" s="789">
        <f t="shared" si="6"/>
        <v>0</v>
      </c>
      <c r="N176" s="449">
        <f t="shared" si="6"/>
        <v>0</v>
      </c>
      <c r="O176" s="313"/>
      <c r="P176" s="155"/>
    </row>
    <row r="177" spans="1:16" ht="18.75" customHeight="1" x14ac:dyDescent="0.15">
      <c r="A177" s="134"/>
      <c r="B177" s="203"/>
      <c r="C177" s="204"/>
      <c r="D177" s="297"/>
      <c r="E177" s="491"/>
      <c r="F177" s="500"/>
      <c r="G177" s="328"/>
      <c r="H177" s="445"/>
      <c r="I177" s="798"/>
      <c r="J177" s="446">
        <f t="shared" si="4"/>
        <v>0</v>
      </c>
      <c r="K177" s="788"/>
      <c r="L177" s="447">
        <f t="shared" si="5"/>
        <v>0</v>
      </c>
      <c r="M177" s="789">
        <f t="shared" si="6"/>
        <v>0</v>
      </c>
      <c r="N177" s="449">
        <f t="shared" si="6"/>
        <v>0</v>
      </c>
      <c r="O177" s="313"/>
      <c r="P177" s="155"/>
    </row>
    <row r="178" spans="1:16" ht="18.75" customHeight="1" x14ac:dyDescent="0.15">
      <c r="A178" s="134"/>
      <c r="B178" s="203"/>
      <c r="C178" s="204"/>
      <c r="D178" s="297"/>
      <c r="E178" s="491"/>
      <c r="F178" s="500"/>
      <c r="G178" s="328"/>
      <c r="H178" s="445"/>
      <c r="I178" s="798"/>
      <c r="J178" s="446">
        <f t="shared" si="4"/>
        <v>0</v>
      </c>
      <c r="K178" s="788"/>
      <c r="L178" s="447">
        <f t="shared" si="5"/>
        <v>0</v>
      </c>
      <c r="M178" s="789">
        <f t="shared" si="6"/>
        <v>0</v>
      </c>
      <c r="N178" s="449">
        <f t="shared" si="6"/>
        <v>0</v>
      </c>
      <c r="O178" s="313"/>
      <c r="P178" s="155"/>
    </row>
    <row r="179" spans="1:16" ht="18.75" customHeight="1" x14ac:dyDescent="0.15">
      <c r="A179" s="134"/>
      <c r="B179" s="203"/>
      <c r="C179" s="204"/>
      <c r="D179" s="297"/>
      <c r="E179" s="491"/>
      <c r="F179" s="500"/>
      <c r="G179" s="328"/>
      <c r="H179" s="445"/>
      <c r="I179" s="798"/>
      <c r="J179" s="446">
        <f t="shared" si="4"/>
        <v>0</v>
      </c>
      <c r="K179" s="788"/>
      <c r="L179" s="447">
        <f t="shared" si="5"/>
        <v>0</v>
      </c>
      <c r="M179" s="789">
        <f t="shared" si="6"/>
        <v>0</v>
      </c>
      <c r="N179" s="449">
        <f t="shared" si="6"/>
        <v>0</v>
      </c>
      <c r="O179" s="313"/>
      <c r="P179" s="155"/>
    </row>
    <row r="180" spans="1:16" ht="18.75" customHeight="1" x14ac:dyDescent="0.15">
      <c r="A180" s="134"/>
      <c r="B180" s="203"/>
      <c r="C180" s="204"/>
      <c r="D180" s="297"/>
      <c r="E180" s="491"/>
      <c r="F180" s="500"/>
      <c r="G180" s="328"/>
      <c r="H180" s="445"/>
      <c r="I180" s="798"/>
      <c r="J180" s="446">
        <f t="shared" si="4"/>
        <v>0</v>
      </c>
      <c r="K180" s="788"/>
      <c r="L180" s="447">
        <f t="shared" si="5"/>
        <v>0</v>
      </c>
      <c r="M180" s="789">
        <f t="shared" si="6"/>
        <v>0</v>
      </c>
      <c r="N180" s="449">
        <f t="shared" si="6"/>
        <v>0</v>
      </c>
      <c r="O180" s="313"/>
      <c r="P180" s="155"/>
    </row>
    <row r="181" spans="1:16" ht="18.75" customHeight="1" x14ac:dyDescent="0.15">
      <c r="A181" s="134"/>
      <c r="B181" s="203"/>
      <c r="C181" s="204"/>
      <c r="D181" s="297"/>
      <c r="E181" s="491"/>
      <c r="F181" s="500"/>
      <c r="G181" s="328"/>
      <c r="H181" s="445"/>
      <c r="I181" s="798"/>
      <c r="J181" s="446">
        <f t="shared" si="4"/>
        <v>0</v>
      </c>
      <c r="K181" s="788"/>
      <c r="L181" s="447">
        <f t="shared" si="5"/>
        <v>0</v>
      </c>
      <c r="M181" s="789">
        <f t="shared" si="6"/>
        <v>0</v>
      </c>
      <c r="N181" s="449">
        <f t="shared" si="6"/>
        <v>0</v>
      </c>
      <c r="O181" s="313"/>
      <c r="P181" s="155"/>
    </row>
    <row r="182" spans="1:16" ht="18.75" customHeight="1" x14ac:dyDescent="0.15">
      <c r="A182" s="134"/>
      <c r="B182" s="203"/>
      <c r="C182" s="204"/>
      <c r="D182" s="297"/>
      <c r="E182" s="347" t="s">
        <v>419</v>
      </c>
      <c r="F182" s="170" t="s">
        <v>181</v>
      </c>
      <c r="G182" s="328"/>
      <c r="H182" s="445"/>
      <c r="I182" s="798"/>
      <c r="J182" s="450">
        <f>SUMIFS(J142:J181,D142:D181,"設備（部材）")</f>
        <v>0</v>
      </c>
      <c r="K182" s="788"/>
      <c r="L182" s="451">
        <f>SUMIFS(L142:L181,D142:D181,"設備（部材）")</f>
        <v>0</v>
      </c>
      <c r="M182" s="789"/>
      <c r="N182" s="453">
        <f>J182-L182</f>
        <v>0</v>
      </c>
      <c r="O182" s="313"/>
      <c r="P182" s="155"/>
    </row>
    <row r="183" spans="1:16" ht="18.75" customHeight="1" x14ac:dyDescent="0.15">
      <c r="A183" s="134"/>
      <c r="B183" s="203"/>
      <c r="C183" s="204"/>
      <c r="D183" s="297"/>
      <c r="E183" s="347" t="s">
        <v>182</v>
      </c>
      <c r="F183" s="170" t="s">
        <v>181</v>
      </c>
      <c r="G183" s="328"/>
      <c r="H183" s="445"/>
      <c r="I183" s="798"/>
      <c r="J183" s="450">
        <f>SUMIFS(J142:J181,D142:D181,"工事")</f>
        <v>0</v>
      </c>
      <c r="K183" s="788"/>
      <c r="L183" s="451">
        <f>SUMIFS(L142:L181,D142:D181,"工事")</f>
        <v>0</v>
      </c>
      <c r="M183" s="789"/>
      <c r="N183" s="453">
        <f>J183-L183</f>
        <v>0</v>
      </c>
      <c r="O183" s="313"/>
      <c r="P183" s="155"/>
    </row>
    <row r="184" spans="1:16" ht="18.75" customHeight="1" thickBot="1" x14ac:dyDescent="0.2">
      <c r="A184" s="134"/>
      <c r="B184" s="205"/>
      <c r="C184" s="206"/>
      <c r="D184" s="298"/>
      <c r="E184" s="348" t="s">
        <v>178</v>
      </c>
      <c r="F184" s="349" t="s">
        <v>179</v>
      </c>
      <c r="G184" s="339"/>
      <c r="H184" s="495"/>
      <c r="I184" s="808"/>
      <c r="J184" s="501">
        <f>J182+J183</f>
        <v>0</v>
      </c>
      <c r="K184" s="790"/>
      <c r="L184" s="502">
        <f>L182+L183</f>
        <v>0</v>
      </c>
      <c r="M184" s="791"/>
      <c r="N184" s="503">
        <f>J184-L184</f>
        <v>0</v>
      </c>
      <c r="O184" s="323"/>
      <c r="P184" s="155"/>
    </row>
    <row r="185" spans="1:16" ht="18.75" customHeight="1" x14ac:dyDescent="0.15">
      <c r="A185" s="134"/>
      <c r="B185" s="171"/>
      <c r="C185" s="172"/>
      <c r="D185" s="295"/>
      <c r="E185" s="504"/>
      <c r="F185" s="505" t="s">
        <v>180</v>
      </c>
      <c r="G185" s="338"/>
      <c r="H185" s="492"/>
      <c r="I185" s="807"/>
      <c r="J185" s="476"/>
      <c r="K185" s="792"/>
      <c r="L185" s="477"/>
      <c r="M185" s="793"/>
      <c r="N185" s="494"/>
      <c r="O185" s="322"/>
      <c r="P185" s="155"/>
    </row>
    <row r="186" spans="1:16" ht="18.75" customHeight="1" x14ac:dyDescent="0.15">
      <c r="A186" s="134"/>
      <c r="B186" s="203"/>
      <c r="C186" s="204"/>
      <c r="D186" s="297"/>
      <c r="E186" s="491"/>
      <c r="F186" s="500"/>
      <c r="G186" s="328"/>
      <c r="H186" s="445"/>
      <c r="I186" s="798"/>
      <c r="J186" s="446">
        <f t="shared" ref="J186:J215" si="7">ROUNDDOWN(H186*I186,0)</f>
        <v>0</v>
      </c>
      <c r="K186" s="788"/>
      <c r="L186" s="447">
        <f t="shared" ref="L186:L215" si="8">ROUNDDOWN(H186*K186,0)</f>
        <v>0</v>
      </c>
      <c r="M186" s="789">
        <f>I186-K186</f>
        <v>0</v>
      </c>
      <c r="N186" s="449">
        <f>J186-L186</f>
        <v>0</v>
      </c>
      <c r="O186" s="313"/>
      <c r="P186" s="155"/>
    </row>
    <row r="187" spans="1:16" ht="18.75" customHeight="1" x14ac:dyDescent="0.15">
      <c r="A187" s="134"/>
      <c r="B187" s="203"/>
      <c r="C187" s="204"/>
      <c r="D187" s="297"/>
      <c r="E187" s="491"/>
      <c r="F187" s="500"/>
      <c r="G187" s="328"/>
      <c r="H187" s="445"/>
      <c r="I187" s="798"/>
      <c r="J187" s="446">
        <f t="shared" si="7"/>
        <v>0</v>
      </c>
      <c r="K187" s="788"/>
      <c r="L187" s="447">
        <f t="shared" si="8"/>
        <v>0</v>
      </c>
      <c r="M187" s="789">
        <f t="shared" ref="M187:N215" si="9">I187-K187</f>
        <v>0</v>
      </c>
      <c r="N187" s="449">
        <f t="shared" si="9"/>
        <v>0</v>
      </c>
      <c r="O187" s="313"/>
      <c r="P187" s="155"/>
    </row>
    <row r="188" spans="1:16" ht="18.75" customHeight="1" x14ac:dyDescent="0.15">
      <c r="A188" s="134"/>
      <c r="B188" s="203"/>
      <c r="C188" s="204"/>
      <c r="D188" s="297"/>
      <c r="E188" s="491"/>
      <c r="F188" s="500"/>
      <c r="G188" s="328"/>
      <c r="H188" s="445"/>
      <c r="I188" s="798"/>
      <c r="J188" s="446">
        <f t="shared" si="7"/>
        <v>0</v>
      </c>
      <c r="K188" s="788"/>
      <c r="L188" s="447">
        <f t="shared" si="8"/>
        <v>0</v>
      </c>
      <c r="M188" s="789">
        <f t="shared" si="9"/>
        <v>0</v>
      </c>
      <c r="N188" s="449">
        <f t="shared" si="9"/>
        <v>0</v>
      </c>
      <c r="O188" s="313"/>
      <c r="P188" s="155"/>
    </row>
    <row r="189" spans="1:16" ht="18.75" customHeight="1" x14ac:dyDescent="0.15">
      <c r="A189" s="134"/>
      <c r="B189" s="203"/>
      <c r="C189" s="204"/>
      <c r="D189" s="297"/>
      <c r="E189" s="491"/>
      <c r="F189" s="500"/>
      <c r="G189" s="328"/>
      <c r="H189" s="445"/>
      <c r="I189" s="798"/>
      <c r="J189" s="446">
        <f t="shared" si="7"/>
        <v>0</v>
      </c>
      <c r="K189" s="788"/>
      <c r="L189" s="447">
        <f t="shared" si="8"/>
        <v>0</v>
      </c>
      <c r="M189" s="789">
        <f t="shared" si="9"/>
        <v>0</v>
      </c>
      <c r="N189" s="449">
        <f t="shared" si="9"/>
        <v>0</v>
      </c>
      <c r="O189" s="313"/>
      <c r="P189" s="155"/>
    </row>
    <row r="190" spans="1:16" ht="18.75" customHeight="1" x14ac:dyDescent="0.15">
      <c r="A190" s="134"/>
      <c r="B190" s="203"/>
      <c r="C190" s="204"/>
      <c r="D190" s="297"/>
      <c r="E190" s="491"/>
      <c r="F190" s="500"/>
      <c r="G190" s="328"/>
      <c r="H190" s="445"/>
      <c r="I190" s="798"/>
      <c r="J190" s="446">
        <f t="shared" si="7"/>
        <v>0</v>
      </c>
      <c r="K190" s="788"/>
      <c r="L190" s="447">
        <f t="shared" si="8"/>
        <v>0</v>
      </c>
      <c r="M190" s="789">
        <f t="shared" si="9"/>
        <v>0</v>
      </c>
      <c r="N190" s="449">
        <f t="shared" si="9"/>
        <v>0</v>
      </c>
      <c r="O190" s="313"/>
      <c r="P190" s="155"/>
    </row>
    <row r="191" spans="1:16" ht="18.75" customHeight="1" x14ac:dyDescent="0.15">
      <c r="A191" s="134"/>
      <c r="B191" s="203"/>
      <c r="C191" s="204"/>
      <c r="D191" s="297"/>
      <c r="E191" s="491"/>
      <c r="F191" s="500"/>
      <c r="G191" s="328"/>
      <c r="H191" s="445"/>
      <c r="I191" s="798"/>
      <c r="J191" s="446">
        <f t="shared" si="7"/>
        <v>0</v>
      </c>
      <c r="K191" s="788"/>
      <c r="L191" s="447">
        <f t="shared" si="8"/>
        <v>0</v>
      </c>
      <c r="M191" s="789">
        <f t="shared" si="9"/>
        <v>0</v>
      </c>
      <c r="N191" s="449">
        <f t="shared" si="9"/>
        <v>0</v>
      </c>
      <c r="O191" s="313"/>
      <c r="P191" s="155"/>
    </row>
    <row r="192" spans="1:16" ht="18.75" customHeight="1" x14ac:dyDescent="0.15">
      <c r="A192" s="134"/>
      <c r="B192" s="203"/>
      <c r="C192" s="204"/>
      <c r="D192" s="297"/>
      <c r="E192" s="491"/>
      <c r="F192" s="500"/>
      <c r="G192" s="328"/>
      <c r="H192" s="445"/>
      <c r="I192" s="798"/>
      <c r="J192" s="446">
        <f t="shared" si="7"/>
        <v>0</v>
      </c>
      <c r="K192" s="788"/>
      <c r="L192" s="447">
        <f t="shared" si="8"/>
        <v>0</v>
      </c>
      <c r="M192" s="789">
        <f t="shared" si="9"/>
        <v>0</v>
      </c>
      <c r="N192" s="449">
        <f t="shared" si="9"/>
        <v>0</v>
      </c>
      <c r="O192" s="313"/>
      <c r="P192" s="155"/>
    </row>
    <row r="193" spans="1:16" ht="18.75" customHeight="1" x14ac:dyDescent="0.15">
      <c r="A193" s="134"/>
      <c r="B193" s="203"/>
      <c r="C193" s="204"/>
      <c r="D193" s="297"/>
      <c r="E193" s="491"/>
      <c r="F193" s="500"/>
      <c r="G193" s="328"/>
      <c r="H193" s="445"/>
      <c r="I193" s="798"/>
      <c r="J193" s="446">
        <f t="shared" si="7"/>
        <v>0</v>
      </c>
      <c r="K193" s="788"/>
      <c r="L193" s="447">
        <f t="shared" si="8"/>
        <v>0</v>
      </c>
      <c r="M193" s="789">
        <f t="shared" si="9"/>
        <v>0</v>
      </c>
      <c r="N193" s="449">
        <f t="shared" si="9"/>
        <v>0</v>
      </c>
      <c r="O193" s="313"/>
      <c r="P193" s="155"/>
    </row>
    <row r="194" spans="1:16" ht="18.75" customHeight="1" x14ac:dyDescent="0.15">
      <c r="A194" s="134"/>
      <c r="B194" s="203"/>
      <c r="C194" s="204"/>
      <c r="D194" s="297"/>
      <c r="E194" s="491"/>
      <c r="F194" s="500"/>
      <c r="G194" s="328"/>
      <c r="H194" s="445"/>
      <c r="I194" s="798"/>
      <c r="J194" s="446">
        <f t="shared" si="7"/>
        <v>0</v>
      </c>
      <c r="K194" s="788"/>
      <c r="L194" s="447">
        <f t="shared" si="8"/>
        <v>0</v>
      </c>
      <c r="M194" s="789">
        <f t="shared" si="9"/>
        <v>0</v>
      </c>
      <c r="N194" s="449">
        <f t="shared" si="9"/>
        <v>0</v>
      </c>
      <c r="O194" s="313"/>
      <c r="P194" s="155"/>
    </row>
    <row r="195" spans="1:16" ht="18.75" customHeight="1" x14ac:dyDescent="0.15">
      <c r="A195" s="134"/>
      <c r="B195" s="203"/>
      <c r="C195" s="204"/>
      <c r="D195" s="297"/>
      <c r="E195" s="491"/>
      <c r="F195" s="500"/>
      <c r="G195" s="328"/>
      <c r="H195" s="445"/>
      <c r="I195" s="798"/>
      <c r="J195" s="446">
        <f t="shared" si="7"/>
        <v>0</v>
      </c>
      <c r="K195" s="788"/>
      <c r="L195" s="447">
        <f t="shared" si="8"/>
        <v>0</v>
      </c>
      <c r="M195" s="789">
        <f t="shared" si="9"/>
        <v>0</v>
      </c>
      <c r="N195" s="449">
        <f t="shared" si="9"/>
        <v>0</v>
      </c>
      <c r="O195" s="313"/>
      <c r="P195" s="155"/>
    </row>
    <row r="196" spans="1:16" ht="18.75" customHeight="1" x14ac:dyDescent="0.15">
      <c r="A196" s="134"/>
      <c r="B196" s="203"/>
      <c r="C196" s="204"/>
      <c r="D196" s="297"/>
      <c r="E196" s="491"/>
      <c r="F196" s="500"/>
      <c r="G196" s="328"/>
      <c r="H196" s="445"/>
      <c r="I196" s="798"/>
      <c r="J196" s="446">
        <f t="shared" si="7"/>
        <v>0</v>
      </c>
      <c r="K196" s="788"/>
      <c r="L196" s="447">
        <f t="shared" si="8"/>
        <v>0</v>
      </c>
      <c r="M196" s="789">
        <f t="shared" si="9"/>
        <v>0</v>
      </c>
      <c r="N196" s="449">
        <f t="shared" si="9"/>
        <v>0</v>
      </c>
      <c r="O196" s="313"/>
      <c r="P196" s="155"/>
    </row>
    <row r="197" spans="1:16" ht="18.75" customHeight="1" x14ac:dyDescent="0.15">
      <c r="A197" s="134"/>
      <c r="B197" s="203"/>
      <c r="C197" s="204"/>
      <c r="D197" s="297"/>
      <c r="E197" s="491"/>
      <c r="F197" s="500"/>
      <c r="G197" s="328"/>
      <c r="H197" s="445"/>
      <c r="I197" s="798"/>
      <c r="J197" s="446">
        <f t="shared" si="7"/>
        <v>0</v>
      </c>
      <c r="K197" s="788"/>
      <c r="L197" s="447">
        <f t="shared" si="8"/>
        <v>0</v>
      </c>
      <c r="M197" s="789">
        <f t="shared" si="9"/>
        <v>0</v>
      </c>
      <c r="N197" s="449">
        <f t="shared" si="9"/>
        <v>0</v>
      </c>
      <c r="O197" s="313"/>
      <c r="P197" s="155"/>
    </row>
    <row r="198" spans="1:16" ht="18.75" customHeight="1" x14ac:dyDescent="0.15">
      <c r="A198" s="134"/>
      <c r="B198" s="203"/>
      <c r="C198" s="204"/>
      <c r="D198" s="297"/>
      <c r="E198" s="491"/>
      <c r="F198" s="500"/>
      <c r="G198" s="328"/>
      <c r="H198" s="445"/>
      <c r="I198" s="798"/>
      <c r="J198" s="446">
        <f t="shared" si="7"/>
        <v>0</v>
      </c>
      <c r="K198" s="788"/>
      <c r="L198" s="447">
        <f t="shared" si="8"/>
        <v>0</v>
      </c>
      <c r="M198" s="789">
        <f t="shared" si="9"/>
        <v>0</v>
      </c>
      <c r="N198" s="449">
        <f t="shared" si="9"/>
        <v>0</v>
      </c>
      <c r="O198" s="313"/>
      <c r="P198" s="155"/>
    </row>
    <row r="199" spans="1:16" ht="18.75" customHeight="1" x14ac:dyDescent="0.15">
      <c r="A199" s="134"/>
      <c r="B199" s="203"/>
      <c r="C199" s="204"/>
      <c r="D199" s="297"/>
      <c r="E199" s="491"/>
      <c r="F199" s="500"/>
      <c r="G199" s="328"/>
      <c r="H199" s="445"/>
      <c r="I199" s="798"/>
      <c r="J199" s="446">
        <f t="shared" si="7"/>
        <v>0</v>
      </c>
      <c r="K199" s="788"/>
      <c r="L199" s="447">
        <f t="shared" si="8"/>
        <v>0</v>
      </c>
      <c r="M199" s="789">
        <f t="shared" si="9"/>
        <v>0</v>
      </c>
      <c r="N199" s="449">
        <f t="shared" si="9"/>
        <v>0</v>
      </c>
      <c r="O199" s="313"/>
      <c r="P199" s="155"/>
    </row>
    <row r="200" spans="1:16" ht="18.75" customHeight="1" x14ac:dyDescent="0.15">
      <c r="A200" s="134"/>
      <c r="B200" s="203"/>
      <c r="C200" s="204"/>
      <c r="D200" s="297"/>
      <c r="E200" s="491"/>
      <c r="F200" s="500"/>
      <c r="G200" s="328"/>
      <c r="H200" s="445"/>
      <c r="I200" s="798"/>
      <c r="J200" s="446">
        <f t="shared" si="7"/>
        <v>0</v>
      </c>
      <c r="K200" s="788"/>
      <c r="L200" s="447">
        <f t="shared" si="8"/>
        <v>0</v>
      </c>
      <c r="M200" s="789">
        <f t="shared" si="9"/>
        <v>0</v>
      </c>
      <c r="N200" s="449">
        <f t="shared" si="9"/>
        <v>0</v>
      </c>
      <c r="O200" s="313"/>
      <c r="P200" s="155"/>
    </row>
    <row r="201" spans="1:16" ht="18.75" customHeight="1" x14ac:dyDescent="0.15">
      <c r="A201" s="134"/>
      <c r="B201" s="203"/>
      <c r="C201" s="204"/>
      <c r="D201" s="297"/>
      <c r="E201" s="491"/>
      <c r="F201" s="500"/>
      <c r="G201" s="328"/>
      <c r="H201" s="445"/>
      <c r="I201" s="798"/>
      <c r="J201" s="446">
        <f t="shared" si="7"/>
        <v>0</v>
      </c>
      <c r="K201" s="788"/>
      <c r="L201" s="447">
        <f t="shared" si="8"/>
        <v>0</v>
      </c>
      <c r="M201" s="789">
        <f t="shared" si="9"/>
        <v>0</v>
      </c>
      <c r="N201" s="449">
        <f t="shared" si="9"/>
        <v>0</v>
      </c>
      <c r="O201" s="313"/>
      <c r="P201" s="155"/>
    </row>
    <row r="202" spans="1:16" ht="18.75" customHeight="1" x14ac:dyDescent="0.15">
      <c r="A202" s="134"/>
      <c r="B202" s="203"/>
      <c r="C202" s="204"/>
      <c r="D202" s="297"/>
      <c r="E202" s="491"/>
      <c r="F202" s="500"/>
      <c r="G202" s="328"/>
      <c r="H202" s="445"/>
      <c r="I202" s="798"/>
      <c r="J202" s="446">
        <f t="shared" si="7"/>
        <v>0</v>
      </c>
      <c r="K202" s="788"/>
      <c r="L202" s="447">
        <f t="shared" si="8"/>
        <v>0</v>
      </c>
      <c r="M202" s="789">
        <f t="shared" si="9"/>
        <v>0</v>
      </c>
      <c r="N202" s="449">
        <f t="shared" si="9"/>
        <v>0</v>
      </c>
      <c r="O202" s="313"/>
      <c r="P202" s="155"/>
    </row>
    <row r="203" spans="1:16" ht="18.75" customHeight="1" x14ac:dyDescent="0.15">
      <c r="A203" s="134"/>
      <c r="B203" s="203"/>
      <c r="C203" s="204"/>
      <c r="D203" s="297"/>
      <c r="E203" s="491"/>
      <c r="F203" s="500"/>
      <c r="G203" s="328"/>
      <c r="H203" s="445"/>
      <c r="I203" s="798"/>
      <c r="J203" s="446">
        <f t="shared" si="7"/>
        <v>0</v>
      </c>
      <c r="K203" s="788"/>
      <c r="L203" s="447">
        <f t="shared" si="8"/>
        <v>0</v>
      </c>
      <c r="M203" s="789">
        <f t="shared" si="9"/>
        <v>0</v>
      </c>
      <c r="N203" s="449">
        <f t="shared" si="9"/>
        <v>0</v>
      </c>
      <c r="O203" s="313"/>
      <c r="P203" s="155"/>
    </row>
    <row r="204" spans="1:16" ht="18.75" customHeight="1" x14ac:dyDescent="0.15">
      <c r="A204" s="134"/>
      <c r="B204" s="203"/>
      <c r="C204" s="204"/>
      <c r="D204" s="297"/>
      <c r="E204" s="491"/>
      <c r="F204" s="500"/>
      <c r="G204" s="328"/>
      <c r="H204" s="445"/>
      <c r="I204" s="798"/>
      <c r="J204" s="446">
        <f t="shared" si="7"/>
        <v>0</v>
      </c>
      <c r="K204" s="788"/>
      <c r="L204" s="447">
        <f t="shared" si="8"/>
        <v>0</v>
      </c>
      <c r="M204" s="789">
        <f t="shared" si="9"/>
        <v>0</v>
      </c>
      <c r="N204" s="449">
        <f t="shared" si="9"/>
        <v>0</v>
      </c>
      <c r="O204" s="313"/>
      <c r="P204" s="155"/>
    </row>
    <row r="205" spans="1:16" ht="18.75" customHeight="1" x14ac:dyDescent="0.15">
      <c r="A205" s="134"/>
      <c r="B205" s="203"/>
      <c r="C205" s="204"/>
      <c r="D205" s="297"/>
      <c r="E205" s="491"/>
      <c r="F205" s="500"/>
      <c r="G205" s="328"/>
      <c r="H205" s="445"/>
      <c r="I205" s="798"/>
      <c r="J205" s="446">
        <f t="shared" si="7"/>
        <v>0</v>
      </c>
      <c r="K205" s="788"/>
      <c r="L205" s="447">
        <f t="shared" si="8"/>
        <v>0</v>
      </c>
      <c r="M205" s="789">
        <f t="shared" si="9"/>
        <v>0</v>
      </c>
      <c r="N205" s="449">
        <f t="shared" si="9"/>
        <v>0</v>
      </c>
      <c r="O205" s="313"/>
      <c r="P205" s="155"/>
    </row>
    <row r="206" spans="1:16" ht="18.75" customHeight="1" x14ac:dyDescent="0.15">
      <c r="A206" s="134"/>
      <c r="B206" s="203"/>
      <c r="C206" s="204"/>
      <c r="D206" s="297"/>
      <c r="E206" s="491"/>
      <c r="F206" s="500"/>
      <c r="G206" s="328"/>
      <c r="H206" s="445"/>
      <c r="I206" s="798"/>
      <c r="J206" s="446">
        <f t="shared" si="7"/>
        <v>0</v>
      </c>
      <c r="K206" s="788"/>
      <c r="L206" s="447">
        <f t="shared" si="8"/>
        <v>0</v>
      </c>
      <c r="M206" s="789">
        <f t="shared" si="9"/>
        <v>0</v>
      </c>
      <c r="N206" s="449">
        <f t="shared" si="9"/>
        <v>0</v>
      </c>
      <c r="O206" s="313"/>
      <c r="P206" s="155"/>
    </row>
    <row r="207" spans="1:16" ht="18.75" customHeight="1" x14ac:dyDescent="0.15">
      <c r="A207" s="134"/>
      <c r="B207" s="203"/>
      <c r="C207" s="204"/>
      <c r="D207" s="297"/>
      <c r="E207" s="491"/>
      <c r="F207" s="500"/>
      <c r="G207" s="328"/>
      <c r="H207" s="445"/>
      <c r="I207" s="798"/>
      <c r="J207" s="446">
        <f t="shared" si="7"/>
        <v>0</v>
      </c>
      <c r="K207" s="788"/>
      <c r="L207" s="447">
        <f t="shared" si="8"/>
        <v>0</v>
      </c>
      <c r="M207" s="789">
        <f t="shared" si="9"/>
        <v>0</v>
      </c>
      <c r="N207" s="449">
        <f t="shared" si="9"/>
        <v>0</v>
      </c>
      <c r="O207" s="313"/>
      <c r="P207" s="155"/>
    </row>
    <row r="208" spans="1:16" ht="18.75" customHeight="1" x14ac:dyDescent="0.15">
      <c r="A208" s="134"/>
      <c r="B208" s="203"/>
      <c r="C208" s="204"/>
      <c r="D208" s="297"/>
      <c r="E208" s="491"/>
      <c r="F208" s="500"/>
      <c r="G208" s="328"/>
      <c r="H208" s="445"/>
      <c r="I208" s="798"/>
      <c r="J208" s="446">
        <f t="shared" si="7"/>
        <v>0</v>
      </c>
      <c r="K208" s="788"/>
      <c r="L208" s="447">
        <f t="shared" si="8"/>
        <v>0</v>
      </c>
      <c r="M208" s="789">
        <f t="shared" si="9"/>
        <v>0</v>
      </c>
      <c r="N208" s="449">
        <f t="shared" si="9"/>
        <v>0</v>
      </c>
      <c r="O208" s="313"/>
      <c r="P208" s="155"/>
    </row>
    <row r="209" spans="1:29" ht="18.75" customHeight="1" x14ac:dyDescent="0.15">
      <c r="A209" s="134"/>
      <c r="B209" s="203"/>
      <c r="C209" s="204"/>
      <c r="D209" s="297"/>
      <c r="E209" s="491"/>
      <c r="F209" s="500"/>
      <c r="G209" s="328"/>
      <c r="H209" s="445"/>
      <c r="I209" s="798"/>
      <c r="J209" s="446">
        <f t="shared" si="7"/>
        <v>0</v>
      </c>
      <c r="K209" s="788"/>
      <c r="L209" s="447">
        <f t="shared" si="8"/>
        <v>0</v>
      </c>
      <c r="M209" s="789">
        <f t="shared" si="9"/>
        <v>0</v>
      </c>
      <c r="N209" s="449">
        <f t="shared" si="9"/>
        <v>0</v>
      </c>
      <c r="O209" s="313"/>
      <c r="P209" s="155"/>
    </row>
    <row r="210" spans="1:29" ht="18.75" customHeight="1" x14ac:dyDescent="0.15">
      <c r="A210" s="134"/>
      <c r="B210" s="203"/>
      <c r="C210" s="204"/>
      <c r="D210" s="297"/>
      <c r="E210" s="491"/>
      <c r="F210" s="500"/>
      <c r="G210" s="328"/>
      <c r="H210" s="445"/>
      <c r="I210" s="798"/>
      <c r="J210" s="446">
        <f t="shared" si="7"/>
        <v>0</v>
      </c>
      <c r="K210" s="788"/>
      <c r="L210" s="447">
        <f t="shared" si="8"/>
        <v>0</v>
      </c>
      <c r="M210" s="789">
        <f t="shared" si="9"/>
        <v>0</v>
      </c>
      <c r="N210" s="449">
        <f t="shared" si="9"/>
        <v>0</v>
      </c>
      <c r="O210" s="313"/>
      <c r="P210" s="158"/>
    </row>
    <row r="211" spans="1:29" ht="18.75" customHeight="1" x14ac:dyDescent="0.15">
      <c r="A211" s="134"/>
      <c r="B211" s="203"/>
      <c r="C211" s="204"/>
      <c r="D211" s="297"/>
      <c r="E211" s="491"/>
      <c r="F211" s="500"/>
      <c r="G211" s="328"/>
      <c r="H211" s="445"/>
      <c r="I211" s="798"/>
      <c r="J211" s="446">
        <f t="shared" si="7"/>
        <v>0</v>
      </c>
      <c r="K211" s="788"/>
      <c r="L211" s="447">
        <f t="shared" si="8"/>
        <v>0</v>
      </c>
      <c r="M211" s="789">
        <f t="shared" si="9"/>
        <v>0</v>
      </c>
      <c r="N211" s="449">
        <f t="shared" si="9"/>
        <v>0</v>
      </c>
      <c r="O211" s="313"/>
      <c r="P211" s="149"/>
    </row>
    <row r="212" spans="1:29" ht="18.75" customHeight="1" x14ac:dyDescent="0.15">
      <c r="A212" s="134"/>
      <c r="B212" s="203"/>
      <c r="C212" s="204"/>
      <c r="D212" s="297"/>
      <c r="E212" s="491"/>
      <c r="F212" s="500"/>
      <c r="G212" s="328"/>
      <c r="H212" s="445"/>
      <c r="I212" s="798"/>
      <c r="J212" s="446">
        <f t="shared" si="7"/>
        <v>0</v>
      </c>
      <c r="K212" s="788"/>
      <c r="L212" s="447">
        <f t="shared" si="8"/>
        <v>0</v>
      </c>
      <c r="M212" s="789">
        <f t="shared" si="9"/>
        <v>0</v>
      </c>
      <c r="N212" s="449">
        <f t="shared" si="9"/>
        <v>0</v>
      </c>
      <c r="O212" s="313"/>
      <c r="P212" s="158"/>
    </row>
    <row r="213" spans="1:29" s="120" customFormat="1" ht="18.75" customHeight="1" x14ac:dyDescent="0.15">
      <c r="A213" s="134"/>
      <c r="B213" s="203"/>
      <c r="C213" s="204"/>
      <c r="D213" s="297"/>
      <c r="E213" s="491"/>
      <c r="F213" s="500"/>
      <c r="G213" s="328"/>
      <c r="H213" s="445"/>
      <c r="I213" s="798"/>
      <c r="J213" s="446">
        <f t="shared" si="7"/>
        <v>0</v>
      </c>
      <c r="K213" s="788"/>
      <c r="L213" s="447">
        <f t="shared" si="8"/>
        <v>0</v>
      </c>
      <c r="M213" s="789">
        <f t="shared" si="9"/>
        <v>0</v>
      </c>
      <c r="N213" s="449">
        <f t="shared" si="9"/>
        <v>0</v>
      </c>
      <c r="O213" s="313"/>
      <c r="Q213" s="119"/>
      <c r="R213" s="119"/>
      <c r="S213" s="119"/>
      <c r="T213" s="119"/>
      <c r="U213" s="119"/>
      <c r="V213" s="119"/>
      <c r="W213" s="119"/>
      <c r="X213" s="119"/>
      <c r="Y213" s="119"/>
      <c r="Z213" s="119"/>
      <c r="AA213" s="119"/>
      <c r="AB213" s="119"/>
      <c r="AC213" s="119"/>
    </row>
    <row r="214" spans="1:29" s="120" customFormat="1" ht="18.75" customHeight="1" x14ac:dyDescent="0.15">
      <c r="A214" s="134"/>
      <c r="B214" s="203"/>
      <c r="C214" s="204"/>
      <c r="D214" s="297"/>
      <c r="E214" s="491"/>
      <c r="F214" s="500"/>
      <c r="G214" s="328"/>
      <c r="H214" s="445"/>
      <c r="I214" s="798"/>
      <c r="J214" s="446">
        <f t="shared" si="7"/>
        <v>0</v>
      </c>
      <c r="K214" s="788"/>
      <c r="L214" s="447">
        <f t="shared" si="8"/>
        <v>0</v>
      </c>
      <c r="M214" s="789">
        <f t="shared" si="9"/>
        <v>0</v>
      </c>
      <c r="N214" s="449">
        <f t="shared" si="9"/>
        <v>0</v>
      </c>
      <c r="O214" s="313"/>
      <c r="Q214" s="119"/>
      <c r="R214" s="119"/>
      <c r="S214" s="119"/>
      <c r="T214" s="119"/>
      <c r="U214" s="119"/>
      <c r="V214" s="119"/>
      <c r="W214" s="119"/>
      <c r="X214" s="119"/>
      <c r="Y214" s="119"/>
      <c r="Z214" s="119"/>
      <c r="AA214" s="119"/>
      <c r="AB214" s="119"/>
      <c r="AC214" s="119"/>
    </row>
    <row r="215" spans="1:29" s="120" customFormat="1" ht="18.75" customHeight="1" x14ac:dyDescent="0.15">
      <c r="A215" s="134"/>
      <c r="B215" s="203"/>
      <c r="C215" s="204"/>
      <c r="D215" s="297"/>
      <c r="E215" s="491"/>
      <c r="F215" s="500"/>
      <c r="G215" s="328"/>
      <c r="H215" s="445"/>
      <c r="I215" s="798"/>
      <c r="J215" s="446">
        <f t="shared" si="7"/>
        <v>0</v>
      </c>
      <c r="K215" s="788"/>
      <c r="L215" s="447">
        <f t="shared" si="8"/>
        <v>0</v>
      </c>
      <c r="M215" s="789">
        <f t="shared" si="9"/>
        <v>0</v>
      </c>
      <c r="N215" s="449">
        <f t="shared" si="9"/>
        <v>0</v>
      </c>
      <c r="O215" s="313"/>
      <c r="Q215" s="119"/>
      <c r="R215" s="119"/>
      <c r="S215" s="119"/>
      <c r="T215" s="119"/>
      <c r="U215" s="119"/>
      <c r="V215" s="119"/>
      <c r="W215" s="119"/>
      <c r="X215" s="119"/>
      <c r="Y215" s="119"/>
      <c r="Z215" s="119"/>
      <c r="AA215" s="119"/>
      <c r="AB215" s="119"/>
      <c r="AC215" s="119"/>
    </row>
    <row r="216" spans="1:29" s="120" customFormat="1" ht="18.75" customHeight="1" x14ac:dyDescent="0.15">
      <c r="A216" s="134"/>
      <c r="B216" s="203"/>
      <c r="C216" s="204"/>
      <c r="D216" s="297"/>
      <c r="E216" s="347" t="s">
        <v>419</v>
      </c>
      <c r="F216" s="170" t="s">
        <v>181</v>
      </c>
      <c r="G216" s="328"/>
      <c r="H216" s="445"/>
      <c r="I216" s="798"/>
      <c r="J216" s="450">
        <f>SUMIFS(J186:J215,D186:D215,"設備（部材）")</f>
        <v>0</v>
      </c>
      <c r="K216" s="788"/>
      <c r="L216" s="451">
        <f>SUMIFS(L186:L215,D186:D215,"設備（部材）")</f>
        <v>0</v>
      </c>
      <c r="M216" s="789"/>
      <c r="N216" s="453">
        <f>J216-L216</f>
        <v>0</v>
      </c>
      <c r="O216" s="313"/>
      <c r="Q216" s="119"/>
      <c r="R216" s="119"/>
      <c r="S216" s="119"/>
      <c r="T216" s="119"/>
      <c r="U216" s="119"/>
      <c r="V216" s="119"/>
      <c r="W216" s="119"/>
      <c r="X216" s="119"/>
      <c r="Y216" s="119"/>
      <c r="Z216" s="119"/>
      <c r="AA216" s="119"/>
      <c r="AB216" s="119"/>
      <c r="AC216" s="119"/>
    </row>
    <row r="217" spans="1:29" s="120" customFormat="1" ht="18.75" customHeight="1" x14ac:dyDescent="0.15">
      <c r="A217" s="134"/>
      <c r="B217" s="203"/>
      <c r="C217" s="204"/>
      <c r="D217" s="297"/>
      <c r="E217" s="347" t="s">
        <v>182</v>
      </c>
      <c r="F217" s="170" t="s">
        <v>181</v>
      </c>
      <c r="G217" s="328"/>
      <c r="H217" s="445"/>
      <c r="I217" s="798"/>
      <c r="J217" s="450">
        <f>SUMIFS(J186:J215,D186:D215,"工事")</f>
        <v>0</v>
      </c>
      <c r="K217" s="788"/>
      <c r="L217" s="451">
        <f>SUMIFS(L186:L215,D186:D215,"工事")</f>
        <v>0</v>
      </c>
      <c r="M217" s="789"/>
      <c r="N217" s="453">
        <f>J217-L217</f>
        <v>0</v>
      </c>
      <c r="O217" s="313"/>
      <c r="Q217" s="119"/>
      <c r="R217" s="119"/>
      <c r="S217" s="119"/>
      <c r="T217" s="119"/>
      <c r="U217" s="119"/>
      <c r="V217" s="119"/>
      <c r="W217" s="119"/>
      <c r="X217" s="119"/>
      <c r="Y217" s="119"/>
      <c r="Z217" s="119"/>
      <c r="AA217" s="119"/>
      <c r="AB217" s="119"/>
      <c r="AC217" s="119"/>
    </row>
    <row r="218" spans="1:29" s="120" customFormat="1" ht="18.75" customHeight="1" thickBot="1" x14ac:dyDescent="0.2">
      <c r="A218" s="134"/>
      <c r="B218" s="205"/>
      <c r="C218" s="206"/>
      <c r="D218" s="298"/>
      <c r="E218" s="348" t="s">
        <v>178</v>
      </c>
      <c r="F218" s="349" t="s">
        <v>179</v>
      </c>
      <c r="G218" s="339"/>
      <c r="H218" s="495"/>
      <c r="I218" s="808"/>
      <c r="J218" s="501">
        <f>J216+J217</f>
        <v>0</v>
      </c>
      <c r="K218" s="790"/>
      <c r="L218" s="502">
        <f>L216+L217</f>
        <v>0</v>
      </c>
      <c r="M218" s="791"/>
      <c r="N218" s="503">
        <f>J218-L218</f>
        <v>0</v>
      </c>
      <c r="O218" s="323"/>
      <c r="Q218" s="119"/>
      <c r="R218" s="119"/>
      <c r="S218" s="119"/>
      <c r="T218" s="119"/>
      <c r="U218" s="119"/>
      <c r="V218" s="119"/>
      <c r="W218" s="119"/>
      <c r="X218" s="119"/>
      <c r="Y218" s="119"/>
      <c r="Z218" s="119"/>
      <c r="AA218" s="119"/>
      <c r="AB218" s="119"/>
      <c r="AC218" s="119"/>
    </row>
    <row r="219" spans="1:29" ht="18.75" customHeight="1" x14ac:dyDescent="0.15">
      <c r="A219" s="134"/>
      <c r="B219" s="171"/>
      <c r="C219" s="172"/>
      <c r="D219" s="295"/>
      <c r="E219" s="491"/>
      <c r="F219" s="499" t="s">
        <v>180</v>
      </c>
      <c r="G219" s="328"/>
      <c r="H219" s="445"/>
      <c r="I219" s="798"/>
      <c r="J219" s="446"/>
      <c r="K219" s="788"/>
      <c r="L219" s="447"/>
      <c r="M219" s="789"/>
      <c r="N219" s="449"/>
      <c r="O219" s="313"/>
      <c r="P219" s="155"/>
    </row>
    <row r="220" spans="1:29" ht="18.75" customHeight="1" x14ac:dyDescent="0.15">
      <c r="A220" s="134"/>
      <c r="B220" s="203"/>
      <c r="C220" s="204"/>
      <c r="D220" s="297"/>
      <c r="E220" s="491"/>
      <c r="F220" s="500"/>
      <c r="G220" s="328"/>
      <c r="H220" s="445"/>
      <c r="I220" s="798"/>
      <c r="J220" s="446">
        <f t="shared" ref="J220:J249" si="10">ROUNDDOWN(H220*I220,0)</f>
        <v>0</v>
      </c>
      <c r="K220" s="788"/>
      <c r="L220" s="447">
        <f t="shared" ref="L220:L249" si="11">ROUNDDOWN(H220*K220,0)</f>
        <v>0</v>
      </c>
      <c r="M220" s="789">
        <f t="shared" ref="M220:N249" si="12">I220-K220</f>
        <v>0</v>
      </c>
      <c r="N220" s="449">
        <f t="shared" si="12"/>
        <v>0</v>
      </c>
      <c r="O220" s="313"/>
      <c r="P220" s="155"/>
    </row>
    <row r="221" spans="1:29" ht="18.75" customHeight="1" x14ac:dyDescent="0.15">
      <c r="A221" s="134"/>
      <c r="B221" s="203"/>
      <c r="C221" s="204"/>
      <c r="D221" s="297"/>
      <c r="E221" s="491"/>
      <c r="F221" s="500"/>
      <c r="G221" s="328"/>
      <c r="H221" s="445"/>
      <c r="I221" s="798"/>
      <c r="J221" s="446">
        <f t="shared" si="10"/>
        <v>0</v>
      </c>
      <c r="K221" s="788"/>
      <c r="L221" s="447">
        <f t="shared" si="11"/>
        <v>0</v>
      </c>
      <c r="M221" s="789">
        <f t="shared" si="12"/>
        <v>0</v>
      </c>
      <c r="N221" s="449">
        <f t="shared" si="12"/>
        <v>0</v>
      </c>
      <c r="O221" s="313"/>
      <c r="P221" s="155"/>
    </row>
    <row r="222" spans="1:29" ht="18.75" customHeight="1" x14ac:dyDescent="0.15">
      <c r="A222" s="134"/>
      <c r="B222" s="203"/>
      <c r="C222" s="204"/>
      <c r="D222" s="297"/>
      <c r="E222" s="491"/>
      <c r="F222" s="500"/>
      <c r="G222" s="328"/>
      <c r="H222" s="445"/>
      <c r="I222" s="798"/>
      <c r="J222" s="446">
        <f t="shared" si="10"/>
        <v>0</v>
      </c>
      <c r="K222" s="788"/>
      <c r="L222" s="447">
        <f t="shared" si="11"/>
        <v>0</v>
      </c>
      <c r="M222" s="789">
        <f t="shared" si="12"/>
        <v>0</v>
      </c>
      <c r="N222" s="449">
        <f t="shared" si="12"/>
        <v>0</v>
      </c>
      <c r="O222" s="313"/>
      <c r="P222" s="155"/>
    </row>
    <row r="223" spans="1:29" ht="18.75" customHeight="1" x14ac:dyDescent="0.15">
      <c r="A223" s="134"/>
      <c r="B223" s="203"/>
      <c r="C223" s="204"/>
      <c r="D223" s="297"/>
      <c r="E223" s="491"/>
      <c r="F223" s="500"/>
      <c r="G223" s="328"/>
      <c r="H223" s="445"/>
      <c r="I223" s="798"/>
      <c r="J223" s="446">
        <f t="shared" si="10"/>
        <v>0</v>
      </c>
      <c r="K223" s="788"/>
      <c r="L223" s="447">
        <f t="shared" si="11"/>
        <v>0</v>
      </c>
      <c r="M223" s="789">
        <f t="shared" si="12"/>
        <v>0</v>
      </c>
      <c r="N223" s="449">
        <f t="shared" si="12"/>
        <v>0</v>
      </c>
      <c r="O223" s="313"/>
      <c r="P223" s="155"/>
    </row>
    <row r="224" spans="1:29" ht="18.75" customHeight="1" x14ac:dyDescent="0.15">
      <c r="A224" s="134"/>
      <c r="B224" s="203"/>
      <c r="C224" s="204"/>
      <c r="D224" s="297"/>
      <c r="E224" s="491"/>
      <c r="F224" s="500"/>
      <c r="G224" s="328"/>
      <c r="H224" s="445"/>
      <c r="I224" s="798"/>
      <c r="J224" s="446">
        <f t="shared" si="10"/>
        <v>0</v>
      </c>
      <c r="K224" s="788"/>
      <c r="L224" s="447">
        <f t="shared" si="11"/>
        <v>0</v>
      </c>
      <c r="M224" s="789">
        <f t="shared" si="12"/>
        <v>0</v>
      </c>
      <c r="N224" s="449">
        <f t="shared" si="12"/>
        <v>0</v>
      </c>
      <c r="O224" s="313"/>
      <c r="P224" s="155"/>
    </row>
    <row r="225" spans="1:16" ht="18.75" customHeight="1" x14ac:dyDescent="0.15">
      <c r="A225" s="134"/>
      <c r="B225" s="203"/>
      <c r="C225" s="204"/>
      <c r="D225" s="297"/>
      <c r="E225" s="491"/>
      <c r="F225" s="500"/>
      <c r="G225" s="328"/>
      <c r="H225" s="445"/>
      <c r="I225" s="798"/>
      <c r="J225" s="446">
        <f t="shared" si="10"/>
        <v>0</v>
      </c>
      <c r="K225" s="788"/>
      <c r="L225" s="447">
        <f t="shared" si="11"/>
        <v>0</v>
      </c>
      <c r="M225" s="789">
        <f t="shared" si="12"/>
        <v>0</v>
      </c>
      <c r="N225" s="449">
        <f t="shared" si="12"/>
        <v>0</v>
      </c>
      <c r="O225" s="313"/>
      <c r="P225" s="155"/>
    </row>
    <row r="226" spans="1:16" ht="18.75" customHeight="1" x14ac:dyDescent="0.15">
      <c r="A226" s="134"/>
      <c r="B226" s="203"/>
      <c r="C226" s="204"/>
      <c r="D226" s="297"/>
      <c r="E226" s="491"/>
      <c r="F226" s="500"/>
      <c r="G226" s="328"/>
      <c r="H226" s="445"/>
      <c r="I226" s="798"/>
      <c r="J226" s="446">
        <f t="shared" si="10"/>
        <v>0</v>
      </c>
      <c r="K226" s="788"/>
      <c r="L226" s="447">
        <f t="shared" si="11"/>
        <v>0</v>
      </c>
      <c r="M226" s="789">
        <f t="shared" si="12"/>
        <v>0</v>
      </c>
      <c r="N226" s="449">
        <f t="shared" si="12"/>
        <v>0</v>
      </c>
      <c r="O226" s="313"/>
      <c r="P226" s="155"/>
    </row>
    <row r="227" spans="1:16" ht="18.75" customHeight="1" x14ac:dyDescent="0.15">
      <c r="A227" s="134"/>
      <c r="B227" s="203"/>
      <c r="C227" s="204"/>
      <c r="D227" s="297"/>
      <c r="E227" s="491"/>
      <c r="F227" s="500"/>
      <c r="G227" s="328"/>
      <c r="H227" s="445"/>
      <c r="I227" s="798"/>
      <c r="J227" s="446">
        <f t="shared" si="10"/>
        <v>0</v>
      </c>
      <c r="K227" s="788"/>
      <c r="L227" s="447">
        <f t="shared" si="11"/>
        <v>0</v>
      </c>
      <c r="M227" s="789">
        <f t="shared" si="12"/>
        <v>0</v>
      </c>
      <c r="N227" s="449">
        <f t="shared" si="12"/>
        <v>0</v>
      </c>
      <c r="O227" s="313"/>
      <c r="P227" s="155"/>
    </row>
    <row r="228" spans="1:16" ht="18.75" customHeight="1" x14ac:dyDescent="0.15">
      <c r="A228" s="134"/>
      <c r="B228" s="203"/>
      <c r="C228" s="204"/>
      <c r="D228" s="297"/>
      <c r="E228" s="491"/>
      <c r="F228" s="500"/>
      <c r="G228" s="328"/>
      <c r="H228" s="445"/>
      <c r="I228" s="798"/>
      <c r="J228" s="446">
        <f t="shared" si="10"/>
        <v>0</v>
      </c>
      <c r="K228" s="788"/>
      <c r="L228" s="447">
        <f t="shared" si="11"/>
        <v>0</v>
      </c>
      <c r="M228" s="789">
        <f t="shared" si="12"/>
        <v>0</v>
      </c>
      <c r="N228" s="449">
        <f t="shared" si="12"/>
        <v>0</v>
      </c>
      <c r="O228" s="313"/>
      <c r="P228" s="155"/>
    </row>
    <row r="229" spans="1:16" ht="18.75" customHeight="1" x14ac:dyDescent="0.15">
      <c r="A229" s="134"/>
      <c r="B229" s="203"/>
      <c r="C229" s="204"/>
      <c r="D229" s="297"/>
      <c r="E229" s="491"/>
      <c r="F229" s="500"/>
      <c r="G229" s="328"/>
      <c r="H229" s="445"/>
      <c r="I229" s="798"/>
      <c r="J229" s="446">
        <f t="shared" si="10"/>
        <v>0</v>
      </c>
      <c r="K229" s="788"/>
      <c r="L229" s="447">
        <f t="shared" si="11"/>
        <v>0</v>
      </c>
      <c r="M229" s="789">
        <f t="shared" si="12"/>
        <v>0</v>
      </c>
      <c r="N229" s="449">
        <f t="shared" si="12"/>
        <v>0</v>
      </c>
      <c r="O229" s="313"/>
      <c r="P229" s="155"/>
    </row>
    <row r="230" spans="1:16" ht="18.75" customHeight="1" x14ac:dyDescent="0.15">
      <c r="A230" s="134"/>
      <c r="B230" s="203"/>
      <c r="C230" s="204"/>
      <c r="D230" s="297"/>
      <c r="E230" s="491"/>
      <c r="F230" s="500"/>
      <c r="G230" s="328"/>
      <c r="H230" s="445"/>
      <c r="I230" s="798"/>
      <c r="J230" s="446">
        <f t="shared" si="10"/>
        <v>0</v>
      </c>
      <c r="K230" s="788"/>
      <c r="L230" s="447">
        <f t="shared" si="11"/>
        <v>0</v>
      </c>
      <c r="M230" s="789">
        <f t="shared" si="12"/>
        <v>0</v>
      </c>
      <c r="N230" s="449">
        <f t="shared" si="12"/>
        <v>0</v>
      </c>
      <c r="O230" s="313"/>
      <c r="P230" s="155"/>
    </row>
    <row r="231" spans="1:16" ht="18.75" customHeight="1" x14ac:dyDescent="0.15">
      <c r="A231" s="134"/>
      <c r="B231" s="203"/>
      <c r="C231" s="204"/>
      <c r="D231" s="297"/>
      <c r="E231" s="491"/>
      <c r="F231" s="500"/>
      <c r="G231" s="328"/>
      <c r="H231" s="445"/>
      <c r="I231" s="798"/>
      <c r="J231" s="446">
        <f t="shared" si="10"/>
        <v>0</v>
      </c>
      <c r="K231" s="788"/>
      <c r="L231" s="447">
        <f t="shared" si="11"/>
        <v>0</v>
      </c>
      <c r="M231" s="789">
        <f t="shared" si="12"/>
        <v>0</v>
      </c>
      <c r="N231" s="449">
        <f t="shared" si="12"/>
        <v>0</v>
      </c>
      <c r="O231" s="313"/>
      <c r="P231" s="155"/>
    </row>
    <row r="232" spans="1:16" ht="18.75" customHeight="1" x14ac:dyDescent="0.15">
      <c r="A232" s="134"/>
      <c r="B232" s="203"/>
      <c r="C232" s="204"/>
      <c r="D232" s="297"/>
      <c r="E232" s="491"/>
      <c r="F232" s="500"/>
      <c r="G232" s="328"/>
      <c r="H232" s="445"/>
      <c r="I232" s="798"/>
      <c r="J232" s="446">
        <f t="shared" si="10"/>
        <v>0</v>
      </c>
      <c r="K232" s="788"/>
      <c r="L232" s="447">
        <f t="shared" si="11"/>
        <v>0</v>
      </c>
      <c r="M232" s="789">
        <f t="shared" si="12"/>
        <v>0</v>
      </c>
      <c r="N232" s="449">
        <f t="shared" si="12"/>
        <v>0</v>
      </c>
      <c r="O232" s="313"/>
      <c r="P232" s="155"/>
    </row>
    <row r="233" spans="1:16" ht="18.75" customHeight="1" x14ac:dyDescent="0.15">
      <c r="A233" s="134"/>
      <c r="B233" s="203"/>
      <c r="C233" s="204"/>
      <c r="D233" s="297"/>
      <c r="E233" s="491"/>
      <c r="F233" s="500"/>
      <c r="G233" s="328"/>
      <c r="H233" s="445"/>
      <c r="I233" s="798"/>
      <c r="J233" s="446">
        <f t="shared" si="10"/>
        <v>0</v>
      </c>
      <c r="K233" s="788"/>
      <c r="L233" s="447">
        <f t="shared" si="11"/>
        <v>0</v>
      </c>
      <c r="M233" s="789">
        <f t="shared" si="12"/>
        <v>0</v>
      </c>
      <c r="N233" s="449">
        <f t="shared" si="12"/>
        <v>0</v>
      </c>
      <c r="O233" s="313"/>
      <c r="P233" s="155"/>
    </row>
    <row r="234" spans="1:16" ht="18.75" customHeight="1" x14ac:dyDescent="0.15">
      <c r="A234" s="134"/>
      <c r="B234" s="203"/>
      <c r="C234" s="204"/>
      <c r="D234" s="297"/>
      <c r="E234" s="491"/>
      <c r="F234" s="500"/>
      <c r="G234" s="328"/>
      <c r="H234" s="445"/>
      <c r="I234" s="798"/>
      <c r="J234" s="446">
        <f t="shared" si="10"/>
        <v>0</v>
      </c>
      <c r="K234" s="788"/>
      <c r="L234" s="447">
        <f t="shared" si="11"/>
        <v>0</v>
      </c>
      <c r="M234" s="789">
        <f t="shared" si="12"/>
        <v>0</v>
      </c>
      <c r="N234" s="449">
        <f t="shared" si="12"/>
        <v>0</v>
      </c>
      <c r="O234" s="313"/>
      <c r="P234" s="155"/>
    </row>
    <row r="235" spans="1:16" ht="18.75" customHeight="1" x14ac:dyDescent="0.15">
      <c r="A235" s="134"/>
      <c r="B235" s="203"/>
      <c r="C235" s="204"/>
      <c r="D235" s="297"/>
      <c r="E235" s="491"/>
      <c r="F235" s="500"/>
      <c r="G235" s="328"/>
      <c r="H235" s="445"/>
      <c r="I235" s="798"/>
      <c r="J235" s="446">
        <f t="shared" si="10"/>
        <v>0</v>
      </c>
      <c r="K235" s="788"/>
      <c r="L235" s="447">
        <f t="shared" si="11"/>
        <v>0</v>
      </c>
      <c r="M235" s="789">
        <f t="shared" si="12"/>
        <v>0</v>
      </c>
      <c r="N235" s="449">
        <f t="shared" si="12"/>
        <v>0</v>
      </c>
      <c r="O235" s="313"/>
      <c r="P235" s="155"/>
    </row>
    <row r="236" spans="1:16" ht="18.75" customHeight="1" x14ac:dyDescent="0.15">
      <c r="A236" s="134"/>
      <c r="B236" s="203"/>
      <c r="C236" s="204"/>
      <c r="D236" s="297"/>
      <c r="E236" s="491"/>
      <c r="F236" s="500"/>
      <c r="G236" s="328"/>
      <c r="H236" s="445"/>
      <c r="I236" s="798"/>
      <c r="J236" s="446">
        <f t="shared" si="10"/>
        <v>0</v>
      </c>
      <c r="K236" s="788"/>
      <c r="L236" s="447">
        <f t="shared" si="11"/>
        <v>0</v>
      </c>
      <c r="M236" s="789">
        <f t="shared" si="12"/>
        <v>0</v>
      </c>
      <c r="N236" s="449">
        <f t="shared" si="12"/>
        <v>0</v>
      </c>
      <c r="O236" s="313"/>
      <c r="P236" s="155"/>
    </row>
    <row r="237" spans="1:16" ht="18.75" customHeight="1" x14ac:dyDescent="0.15">
      <c r="A237" s="134"/>
      <c r="B237" s="203"/>
      <c r="C237" s="204"/>
      <c r="D237" s="297"/>
      <c r="E237" s="491"/>
      <c r="F237" s="500"/>
      <c r="G237" s="328"/>
      <c r="H237" s="445"/>
      <c r="I237" s="798"/>
      <c r="J237" s="446">
        <f t="shared" si="10"/>
        <v>0</v>
      </c>
      <c r="K237" s="788"/>
      <c r="L237" s="447">
        <f t="shared" si="11"/>
        <v>0</v>
      </c>
      <c r="M237" s="789">
        <f t="shared" si="12"/>
        <v>0</v>
      </c>
      <c r="N237" s="449">
        <f t="shared" si="12"/>
        <v>0</v>
      </c>
      <c r="O237" s="313"/>
      <c r="P237" s="155"/>
    </row>
    <row r="238" spans="1:16" ht="18.75" customHeight="1" x14ac:dyDescent="0.15">
      <c r="A238" s="134"/>
      <c r="B238" s="203"/>
      <c r="C238" s="204"/>
      <c r="D238" s="297"/>
      <c r="E238" s="491"/>
      <c r="F238" s="500"/>
      <c r="G238" s="328"/>
      <c r="H238" s="445"/>
      <c r="I238" s="798"/>
      <c r="J238" s="446">
        <f t="shared" si="10"/>
        <v>0</v>
      </c>
      <c r="K238" s="788"/>
      <c r="L238" s="447">
        <f t="shared" si="11"/>
        <v>0</v>
      </c>
      <c r="M238" s="789">
        <f t="shared" si="12"/>
        <v>0</v>
      </c>
      <c r="N238" s="449">
        <f t="shared" si="12"/>
        <v>0</v>
      </c>
      <c r="O238" s="313"/>
      <c r="P238" s="155"/>
    </row>
    <row r="239" spans="1:16" ht="18.75" customHeight="1" x14ac:dyDescent="0.15">
      <c r="A239" s="134"/>
      <c r="B239" s="203"/>
      <c r="C239" s="204"/>
      <c r="D239" s="297"/>
      <c r="E239" s="491"/>
      <c r="F239" s="500"/>
      <c r="G239" s="328"/>
      <c r="H239" s="445"/>
      <c r="I239" s="798"/>
      <c r="J239" s="446">
        <f t="shared" si="10"/>
        <v>0</v>
      </c>
      <c r="K239" s="788"/>
      <c r="L239" s="447">
        <f t="shared" si="11"/>
        <v>0</v>
      </c>
      <c r="M239" s="789">
        <f t="shared" si="12"/>
        <v>0</v>
      </c>
      <c r="N239" s="449">
        <f t="shared" si="12"/>
        <v>0</v>
      </c>
      <c r="O239" s="313"/>
      <c r="P239" s="155"/>
    </row>
    <row r="240" spans="1:16" ht="18.75" customHeight="1" x14ac:dyDescent="0.15">
      <c r="A240" s="134"/>
      <c r="B240" s="203"/>
      <c r="C240" s="204"/>
      <c r="D240" s="297"/>
      <c r="E240" s="491"/>
      <c r="F240" s="500"/>
      <c r="G240" s="328"/>
      <c r="H240" s="445"/>
      <c r="I240" s="798"/>
      <c r="J240" s="446">
        <f t="shared" si="10"/>
        <v>0</v>
      </c>
      <c r="K240" s="788"/>
      <c r="L240" s="447">
        <f t="shared" si="11"/>
        <v>0</v>
      </c>
      <c r="M240" s="789">
        <f t="shared" si="12"/>
        <v>0</v>
      </c>
      <c r="N240" s="449">
        <f t="shared" si="12"/>
        <v>0</v>
      </c>
      <c r="O240" s="313"/>
      <c r="P240" s="155"/>
    </row>
    <row r="241" spans="1:29" ht="18.75" customHeight="1" x14ac:dyDescent="0.15">
      <c r="A241" s="134"/>
      <c r="B241" s="203"/>
      <c r="C241" s="204"/>
      <c r="D241" s="297"/>
      <c r="E241" s="491"/>
      <c r="F241" s="500"/>
      <c r="G241" s="328"/>
      <c r="H241" s="445"/>
      <c r="I241" s="798"/>
      <c r="J241" s="446">
        <f t="shared" si="10"/>
        <v>0</v>
      </c>
      <c r="K241" s="788"/>
      <c r="L241" s="447">
        <f t="shared" si="11"/>
        <v>0</v>
      </c>
      <c r="M241" s="789">
        <f t="shared" si="12"/>
        <v>0</v>
      </c>
      <c r="N241" s="449">
        <f t="shared" si="12"/>
        <v>0</v>
      </c>
      <c r="O241" s="313"/>
      <c r="P241" s="155"/>
    </row>
    <row r="242" spans="1:29" ht="18.75" customHeight="1" x14ac:dyDescent="0.15">
      <c r="A242" s="134"/>
      <c r="B242" s="203"/>
      <c r="C242" s="204"/>
      <c r="D242" s="297"/>
      <c r="E242" s="491"/>
      <c r="F242" s="500"/>
      <c r="G242" s="328"/>
      <c r="H242" s="445"/>
      <c r="I242" s="798"/>
      <c r="J242" s="446">
        <f t="shared" si="10"/>
        <v>0</v>
      </c>
      <c r="K242" s="788"/>
      <c r="L242" s="447">
        <f t="shared" si="11"/>
        <v>0</v>
      </c>
      <c r="M242" s="789">
        <f t="shared" si="12"/>
        <v>0</v>
      </c>
      <c r="N242" s="449">
        <f t="shared" si="12"/>
        <v>0</v>
      </c>
      <c r="O242" s="313"/>
      <c r="P242" s="155"/>
    </row>
    <row r="243" spans="1:29" ht="18.75" customHeight="1" x14ac:dyDescent="0.15">
      <c r="A243" s="134"/>
      <c r="B243" s="203"/>
      <c r="C243" s="204"/>
      <c r="D243" s="297"/>
      <c r="E243" s="491"/>
      <c r="F243" s="500"/>
      <c r="G243" s="328"/>
      <c r="H243" s="445"/>
      <c r="I243" s="798"/>
      <c r="J243" s="446">
        <f t="shared" si="10"/>
        <v>0</v>
      </c>
      <c r="K243" s="788"/>
      <c r="L243" s="447">
        <f t="shared" si="11"/>
        <v>0</v>
      </c>
      <c r="M243" s="789">
        <f t="shared" si="12"/>
        <v>0</v>
      </c>
      <c r="N243" s="449">
        <f t="shared" si="12"/>
        <v>0</v>
      </c>
      <c r="O243" s="313"/>
      <c r="P243" s="155"/>
    </row>
    <row r="244" spans="1:29" ht="18.75" customHeight="1" x14ac:dyDescent="0.15">
      <c r="A244" s="134"/>
      <c r="B244" s="203"/>
      <c r="C244" s="204"/>
      <c r="D244" s="297"/>
      <c r="E244" s="491"/>
      <c r="F244" s="500"/>
      <c r="G244" s="328"/>
      <c r="H244" s="445"/>
      <c r="I244" s="798"/>
      <c r="J244" s="446">
        <f t="shared" si="10"/>
        <v>0</v>
      </c>
      <c r="K244" s="788"/>
      <c r="L244" s="447">
        <f t="shared" si="11"/>
        <v>0</v>
      </c>
      <c r="M244" s="789">
        <f t="shared" si="12"/>
        <v>0</v>
      </c>
      <c r="N244" s="449">
        <f t="shared" si="12"/>
        <v>0</v>
      </c>
      <c r="O244" s="313"/>
      <c r="P244" s="155"/>
    </row>
    <row r="245" spans="1:29" ht="18.75" customHeight="1" x14ac:dyDescent="0.15">
      <c r="A245" s="134"/>
      <c r="B245" s="203"/>
      <c r="C245" s="204"/>
      <c r="D245" s="297"/>
      <c r="E245" s="491"/>
      <c r="F245" s="500"/>
      <c r="G245" s="328"/>
      <c r="H245" s="445"/>
      <c r="I245" s="798"/>
      <c r="J245" s="446">
        <f t="shared" si="10"/>
        <v>0</v>
      </c>
      <c r="K245" s="788"/>
      <c r="L245" s="447">
        <f t="shared" si="11"/>
        <v>0</v>
      </c>
      <c r="M245" s="789">
        <f t="shared" si="12"/>
        <v>0</v>
      </c>
      <c r="N245" s="449">
        <f t="shared" si="12"/>
        <v>0</v>
      </c>
      <c r="O245" s="313"/>
      <c r="P245" s="155"/>
    </row>
    <row r="246" spans="1:29" ht="18.75" customHeight="1" x14ac:dyDescent="0.15">
      <c r="A246" s="134"/>
      <c r="B246" s="203"/>
      <c r="C246" s="204"/>
      <c r="D246" s="297"/>
      <c r="E246" s="491"/>
      <c r="F246" s="500"/>
      <c r="G246" s="328"/>
      <c r="H246" s="445"/>
      <c r="I246" s="798"/>
      <c r="J246" s="446">
        <f t="shared" si="10"/>
        <v>0</v>
      </c>
      <c r="K246" s="788"/>
      <c r="L246" s="447">
        <f t="shared" si="11"/>
        <v>0</v>
      </c>
      <c r="M246" s="789">
        <f t="shared" si="12"/>
        <v>0</v>
      </c>
      <c r="N246" s="449">
        <f t="shared" si="12"/>
        <v>0</v>
      </c>
      <c r="O246" s="313"/>
      <c r="P246" s="155"/>
    </row>
    <row r="247" spans="1:29" ht="18.75" customHeight="1" x14ac:dyDescent="0.15">
      <c r="A247" s="134"/>
      <c r="B247" s="203"/>
      <c r="C247" s="204"/>
      <c r="D247" s="297"/>
      <c r="E247" s="491"/>
      <c r="F247" s="500"/>
      <c r="G247" s="328"/>
      <c r="H247" s="445"/>
      <c r="I247" s="798"/>
      <c r="J247" s="446">
        <f t="shared" si="10"/>
        <v>0</v>
      </c>
      <c r="K247" s="788"/>
      <c r="L247" s="447">
        <f t="shared" si="11"/>
        <v>0</v>
      </c>
      <c r="M247" s="789">
        <f t="shared" si="12"/>
        <v>0</v>
      </c>
      <c r="N247" s="449">
        <f t="shared" si="12"/>
        <v>0</v>
      </c>
      <c r="O247" s="313"/>
      <c r="P247" s="155"/>
    </row>
    <row r="248" spans="1:29" ht="18.75" customHeight="1" x14ac:dyDescent="0.15">
      <c r="A248" s="134"/>
      <c r="B248" s="203"/>
      <c r="C248" s="204"/>
      <c r="D248" s="297"/>
      <c r="E248" s="491"/>
      <c r="F248" s="500"/>
      <c r="G248" s="328"/>
      <c r="H248" s="445"/>
      <c r="I248" s="798"/>
      <c r="J248" s="446">
        <f t="shared" si="10"/>
        <v>0</v>
      </c>
      <c r="K248" s="788"/>
      <c r="L248" s="447">
        <f t="shared" si="11"/>
        <v>0</v>
      </c>
      <c r="M248" s="789">
        <f>I248-K248</f>
        <v>0</v>
      </c>
      <c r="N248" s="449">
        <f t="shared" si="12"/>
        <v>0</v>
      </c>
      <c r="O248" s="313"/>
      <c r="P248" s="155"/>
    </row>
    <row r="249" spans="1:29" ht="18.75" customHeight="1" x14ac:dyDescent="0.15">
      <c r="A249" s="134"/>
      <c r="B249" s="203"/>
      <c r="C249" s="204"/>
      <c r="D249" s="297"/>
      <c r="E249" s="491"/>
      <c r="F249" s="500"/>
      <c r="G249" s="328"/>
      <c r="H249" s="445"/>
      <c r="I249" s="798"/>
      <c r="J249" s="446">
        <f t="shared" si="10"/>
        <v>0</v>
      </c>
      <c r="K249" s="788"/>
      <c r="L249" s="447">
        <f t="shared" si="11"/>
        <v>0</v>
      </c>
      <c r="M249" s="789">
        <f t="shared" si="12"/>
        <v>0</v>
      </c>
      <c r="N249" s="449">
        <f>J249-L249</f>
        <v>0</v>
      </c>
      <c r="O249" s="313"/>
      <c r="P249" s="155"/>
    </row>
    <row r="250" spans="1:29" s="120" customFormat="1" ht="18.75" customHeight="1" x14ac:dyDescent="0.15">
      <c r="A250" s="134"/>
      <c r="B250" s="203"/>
      <c r="C250" s="204"/>
      <c r="D250" s="297"/>
      <c r="E250" s="347" t="s">
        <v>419</v>
      </c>
      <c r="F250" s="170" t="s">
        <v>181</v>
      </c>
      <c r="G250" s="328"/>
      <c r="H250" s="445"/>
      <c r="I250" s="798"/>
      <c r="J250" s="450">
        <f>SUMIFS(J220:J249,D220:D249,"設備（部材）")</f>
        <v>0</v>
      </c>
      <c r="K250" s="788"/>
      <c r="L250" s="451">
        <f>SUMIFS(L220:L249,D220:D249,"設備（部材）")</f>
        <v>0</v>
      </c>
      <c r="M250" s="789"/>
      <c r="N250" s="453">
        <f>J250-L250</f>
        <v>0</v>
      </c>
      <c r="O250" s="313"/>
      <c r="Q250" s="119"/>
      <c r="R250" s="119"/>
      <c r="S250" s="119"/>
      <c r="T250" s="119"/>
      <c r="U250" s="119"/>
      <c r="V250" s="119"/>
      <c r="W250" s="119"/>
      <c r="X250" s="119"/>
      <c r="Y250" s="119"/>
      <c r="Z250" s="119"/>
      <c r="AA250" s="119"/>
      <c r="AB250" s="119"/>
      <c r="AC250" s="119"/>
    </row>
    <row r="251" spans="1:29" s="120" customFormat="1" ht="18.75" customHeight="1" x14ac:dyDescent="0.15">
      <c r="A251" s="134"/>
      <c r="B251" s="203"/>
      <c r="C251" s="204"/>
      <c r="D251" s="297"/>
      <c r="E251" s="347" t="s">
        <v>182</v>
      </c>
      <c r="F251" s="170" t="s">
        <v>181</v>
      </c>
      <c r="G251" s="328"/>
      <c r="H251" s="445"/>
      <c r="I251" s="798"/>
      <c r="J251" s="450">
        <f>SUMIFS(J220:J249,D220:D249,"工事")</f>
        <v>0</v>
      </c>
      <c r="K251" s="788"/>
      <c r="L251" s="451">
        <f>SUMIFS(L220:L249,D220:D249,"工事")</f>
        <v>0</v>
      </c>
      <c r="M251" s="789"/>
      <c r="N251" s="453">
        <f>J251-L251</f>
        <v>0</v>
      </c>
      <c r="O251" s="313"/>
      <c r="Q251" s="119"/>
      <c r="R251" s="119"/>
      <c r="S251" s="119"/>
      <c r="T251" s="119"/>
      <c r="U251" s="119"/>
      <c r="V251" s="119"/>
      <c r="W251" s="119"/>
      <c r="X251" s="119"/>
      <c r="Y251" s="119"/>
      <c r="Z251" s="119"/>
      <c r="AA251" s="119"/>
      <c r="AB251" s="119"/>
      <c r="AC251" s="119"/>
    </row>
    <row r="252" spans="1:29" s="120" customFormat="1" ht="18.75" customHeight="1" thickBot="1" x14ac:dyDescent="0.2">
      <c r="A252" s="134"/>
      <c r="B252" s="205"/>
      <c r="C252" s="206"/>
      <c r="D252" s="298"/>
      <c r="E252" s="348" t="s">
        <v>178</v>
      </c>
      <c r="F252" s="349" t="s">
        <v>179</v>
      </c>
      <c r="G252" s="339"/>
      <c r="H252" s="495"/>
      <c r="I252" s="808"/>
      <c r="J252" s="501">
        <f>J250+J251</f>
        <v>0</v>
      </c>
      <c r="K252" s="790"/>
      <c r="L252" s="502">
        <f>L250+L251</f>
        <v>0</v>
      </c>
      <c r="M252" s="791"/>
      <c r="N252" s="503">
        <f>J252-L252</f>
        <v>0</v>
      </c>
      <c r="O252" s="323"/>
      <c r="Q252" s="119"/>
      <c r="R252" s="119"/>
      <c r="S252" s="119"/>
      <c r="T252" s="119"/>
      <c r="U252" s="119"/>
      <c r="V252" s="119"/>
      <c r="W252" s="119"/>
      <c r="X252" s="119"/>
      <c r="Y252" s="119"/>
      <c r="Z252" s="119"/>
      <c r="AA252" s="119"/>
      <c r="AB252" s="119"/>
      <c r="AC252" s="119"/>
    </row>
    <row r="253" spans="1:29" ht="18.75" customHeight="1" x14ac:dyDescent="0.15">
      <c r="A253" s="134"/>
      <c r="B253" s="171"/>
      <c r="C253" s="172"/>
      <c r="D253" s="295"/>
      <c r="E253" s="491"/>
      <c r="F253" s="499" t="s">
        <v>180</v>
      </c>
      <c r="G253" s="328"/>
      <c r="H253" s="445"/>
      <c r="I253" s="798"/>
      <c r="J253" s="446"/>
      <c r="K253" s="788"/>
      <c r="L253" s="447"/>
      <c r="M253" s="789"/>
      <c r="N253" s="449"/>
      <c r="O253" s="313"/>
      <c r="P253" s="155"/>
    </row>
    <row r="254" spans="1:29" ht="18.75" customHeight="1" x14ac:dyDescent="0.15">
      <c r="A254" s="134"/>
      <c r="B254" s="203"/>
      <c r="C254" s="204"/>
      <c r="D254" s="297"/>
      <c r="E254" s="491"/>
      <c r="F254" s="500"/>
      <c r="G254" s="328"/>
      <c r="H254" s="445"/>
      <c r="I254" s="798"/>
      <c r="J254" s="446">
        <f t="shared" ref="J254:J283" si="13">ROUNDDOWN(H254*I254,0)</f>
        <v>0</v>
      </c>
      <c r="K254" s="788"/>
      <c r="L254" s="447">
        <f t="shared" ref="L254:L283" si="14">ROUNDDOWN(H254*K254,0)</f>
        <v>0</v>
      </c>
      <c r="M254" s="789">
        <f>I254-K254</f>
        <v>0</v>
      </c>
      <c r="N254" s="449">
        <f>J254-L254</f>
        <v>0</v>
      </c>
      <c r="O254" s="313"/>
      <c r="P254" s="155"/>
    </row>
    <row r="255" spans="1:29" ht="18.75" customHeight="1" x14ac:dyDescent="0.15">
      <c r="A255" s="134"/>
      <c r="B255" s="203"/>
      <c r="C255" s="204"/>
      <c r="D255" s="297"/>
      <c r="E255" s="491"/>
      <c r="F255" s="500"/>
      <c r="G255" s="328"/>
      <c r="H255" s="445"/>
      <c r="I255" s="798"/>
      <c r="J255" s="446">
        <f t="shared" si="13"/>
        <v>0</v>
      </c>
      <c r="K255" s="788"/>
      <c r="L255" s="447">
        <f t="shared" si="14"/>
        <v>0</v>
      </c>
      <c r="M255" s="789">
        <f t="shared" ref="M255:N273" si="15">I255-K255</f>
        <v>0</v>
      </c>
      <c r="N255" s="449">
        <f t="shared" si="15"/>
        <v>0</v>
      </c>
      <c r="O255" s="313"/>
      <c r="P255" s="155"/>
    </row>
    <row r="256" spans="1:29" ht="18.75" customHeight="1" x14ac:dyDescent="0.15">
      <c r="A256" s="134"/>
      <c r="B256" s="203"/>
      <c r="C256" s="204"/>
      <c r="D256" s="297"/>
      <c r="E256" s="491"/>
      <c r="F256" s="499"/>
      <c r="G256" s="328"/>
      <c r="H256" s="445"/>
      <c r="I256" s="798"/>
      <c r="J256" s="446">
        <f t="shared" si="13"/>
        <v>0</v>
      </c>
      <c r="K256" s="788"/>
      <c r="L256" s="447">
        <f t="shared" si="14"/>
        <v>0</v>
      </c>
      <c r="M256" s="789">
        <f t="shared" si="15"/>
        <v>0</v>
      </c>
      <c r="N256" s="449">
        <f t="shared" si="15"/>
        <v>0</v>
      </c>
      <c r="O256" s="313"/>
      <c r="P256" s="155"/>
    </row>
    <row r="257" spans="1:16" ht="18.75" customHeight="1" x14ac:dyDescent="0.15">
      <c r="A257" s="134"/>
      <c r="B257" s="203"/>
      <c r="C257" s="204"/>
      <c r="D257" s="297"/>
      <c r="E257" s="491"/>
      <c r="F257" s="499"/>
      <c r="G257" s="328"/>
      <c r="H257" s="445"/>
      <c r="I257" s="798"/>
      <c r="J257" s="446">
        <f t="shared" si="13"/>
        <v>0</v>
      </c>
      <c r="K257" s="788"/>
      <c r="L257" s="447">
        <f t="shared" si="14"/>
        <v>0</v>
      </c>
      <c r="M257" s="789">
        <f t="shared" si="15"/>
        <v>0</v>
      </c>
      <c r="N257" s="449">
        <f t="shared" si="15"/>
        <v>0</v>
      </c>
      <c r="O257" s="313"/>
      <c r="P257" s="155"/>
    </row>
    <row r="258" spans="1:16" ht="18.75" customHeight="1" x14ac:dyDescent="0.15">
      <c r="A258" s="134"/>
      <c r="B258" s="203"/>
      <c r="C258" s="204"/>
      <c r="D258" s="297"/>
      <c r="E258" s="491"/>
      <c r="F258" s="499"/>
      <c r="G258" s="328"/>
      <c r="H258" s="445"/>
      <c r="I258" s="798"/>
      <c r="J258" s="446">
        <f t="shared" si="13"/>
        <v>0</v>
      </c>
      <c r="K258" s="788"/>
      <c r="L258" s="447">
        <f t="shared" si="14"/>
        <v>0</v>
      </c>
      <c r="M258" s="789">
        <f t="shared" si="15"/>
        <v>0</v>
      </c>
      <c r="N258" s="449">
        <f t="shared" si="15"/>
        <v>0</v>
      </c>
      <c r="O258" s="313"/>
      <c r="P258" s="155"/>
    </row>
    <row r="259" spans="1:16" ht="18.75" customHeight="1" x14ac:dyDescent="0.15">
      <c r="A259" s="134"/>
      <c r="B259" s="203"/>
      <c r="C259" s="204"/>
      <c r="D259" s="297"/>
      <c r="E259" s="491"/>
      <c r="F259" s="499"/>
      <c r="G259" s="328"/>
      <c r="H259" s="445"/>
      <c r="I259" s="798"/>
      <c r="J259" s="446">
        <f t="shared" si="13"/>
        <v>0</v>
      </c>
      <c r="K259" s="788"/>
      <c r="L259" s="447">
        <f t="shared" si="14"/>
        <v>0</v>
      </c>
      <c r="M259" s="789">
        <f t="shared" si="15"/>
        <v>0</v>
      </c>
      <c r="N259" s="449">
        <f t="shared" si="15"/>
        <v>0</v>
      </c>
      <c r="O259" s="313"/>
      <c r="P259" s="155"/>
    </row>
    <row r="260" spans="1:16" ht="18.75" customHeight="1" x14ac:dyDescent="0.15">
      <c r="A260" s="134"/>
      <c r="B260" s="203"/>
      <c r="C260" s="204"/>
      <c r="D260" s="297"/>
      <c r="E260" s="491"/>
      <c r="F260" s="499"/>
      <c r="G260" s="328"/>
      <c r="H260" s="445"/>
      <c r="I260" s="798"/>
      <c r="J260" s="446">
        <f t="shared" si="13"/>
        <v>0</v>
      </c>
      <c r="K260" s="788"/>
      <c r="L260" s="447">
        <f t="shared" si="14"/>
        <v>0</v>
      </c>
      <c r="M260" s="789">
        <f t="shared" si="15"/>
        <v>0</v>
      </c>
      <c r="N260" s="449">
        <f t="shared" si="15"/>
        <v>0</v>
      </c>
      <c r="O260" s="313"/>
      <c r="P260" s="155"/>
    </row>
    <row r="261" spans="1:16" ht="18.75" customHeight="1" x14ac:dyDescent="0.15">
      <c r="A261" s="134"/>
      <c r="B261" s="203"/>
      <c r="C261" s="204"/>
      <c r="D261" s="297"/>
      <c r="E261" s="491"/>
      <c r="F261" s="499"/>
      <c r="G261" s="328"/>
      <c r="H261" s="445"/>
      <c r="I261" s="798"/>
      <c r="J261" s="446">
        <f t="shared" si="13"/>
        <v>0</v>
      </c>
      <c r="K261" s="788"/>
      <c r="L261" s="447">
        <f t="shared" si="14"/>
        <v>0</v>
      </c>
      <c r="M261" s="789">
        <f t="shared" si="15"/>
        <v>0</v>
      </c>
      <c r="N261" s="449">
        <f t="shared" si="15"/>
        <v>0</v>
      </c>
      <c r="O261" s="313"/>
      <c r="P261" s="155"/>
    </row>
    <row r="262" spans="1:16" ht="18.75" customHeight="1" x14ac:dyDescent="0.15">
      <c r="A262" s="134"/>
      <c r="B262" s="203"/>
      <c r="C262" s="204"/>
      <c r="D262" s="297"/>
      <c r="E262" s="491"/>
      <c r="F262" s="499"/>
      <c r="G262" s="328"/>
      <c r="H262" s="445"/>
      <c r="I262" s="798"/>
      <c r="J262" s="446">
        <f t="shared" si="13"/>
        <v>0</v>
      </c>
      <c r="K262" s="788"/>
      <c r="L262" s="447">
        <f t="shared" si="14"/>
        <v>0</v>
      </c>
      <c r="M262" s="789">
        <f t="shared" si="15"/>
        <v>0</v>
      </c>
      <c r="N262" s="449">
        <f t="shared" si="15"/>
        <v>0</v>
      </c>
      <c r="O262" s="313"/>
      <c r="P262" s="155"/>
    </row>
    <row r="263" spans="1:16" ht="18.75" customHeight="1" x14ac:dyDescent="0.15">
      <c r="A263" s="134"/>
      <c r="B263" s="203"/>
      <c r="C263" s="204"/>
      <c r="D263" s="297"/>
      <c r="E263" s="491"/>
      <c r="F263" s="499"/>
      <c r="G263" s="328"/>
      <c r="H263" s="445"/>
      <c r="I263" s="798"/>
      <c r="J263" s="446">
        <f t="shared" si="13"/>
        <v>0</v>
      </c>
      <c r="K263" s="788"/>
      <c r="L263" s="447">
        <f t="shared" si="14"/>
        <v>0</v>
      </c>
      <c r="M263" s="789">
        <f t="shared" si="15"/>
        <v>0</v>
      </c>
      <c r="N263" s="449">
        <f t="shared" si="15"/>
        <v>0</v>
      </c>
      <c r="O263" s="313"/>
      <c r="P263" s="155"/>
    </row>
    <row r="264" spans="1:16" ht="18.75" customHeight="1" x14ac:dyDescent="0.15">
      <c r="A264" s="134"/>
      <c r="B264" s="203"/>
      <c r="C264" s="204"/>
      <c r="D264" s="297"/>
      <c r="E264" s="491"/>
      <c r="F264" s="499"/>
      <c r="G264" s="328"/>
      <c r="H264" s="445"/>
      <c r="I264" s="798"/>
      <c r="J264" s="446">
        <f t="shared" si="13"/>
        <v>0</v>
      </c>
      <c r="K264" s="788"/>
      <c r="L264" s="447">
        <f t="shared" si="14"/>
        <v>0</v>
      </c>
      <c r="M264" s="789">
        <f t="shared" si="15"/>
        <v>0</v>
      </c>
      <c r="N264" s="449">
        <f t="shared" si="15"/>
        <v>0</v>
      </c>
      <c r="O264" s="313"/>
      <c r="P264" s="155"/>
    </row>
    <row r="265" spans="1:16" ht="18.75" customHeight="1" x14ac:dyDescent="0.15">
      <c r="A265" s="134"/>
      <c r="B265" s="203"/>
      <c r="C265" s="204"/>
      <c r="D265" s="297"/>
      <c r="E265" s="491"/>
      <c r="F265" s="499"/>
      <c r="G265" s="328"/>
      <c r="H265" s="445"/>
      <c r="I265" s="798"/>
      <c r="J265" s="446">
        <f t="shared" si="13"/>
        <v>0</v>
      </c>
      <c r="K265" s="788"/>
      <c r="L265" s="447">
        <f t="shared" si="14"/>
        <v>0</v>
      </c>
      <c r="M265" s="789">
        <f t="shared" si="15"/>
        <v>0</v>
      </c>
      <c r="N265" s="449">
        <f t="shared" si="15"/>
        <v>0</v>
      </c>
      <c r="O265" s="313"/>
      <c r="P265" s="155"/>
    </row>
    <row r="266" spans="1:16" ht="18.75" customHeight="1" x14ac:dyDescent="0.15">
      <c r="A266" s="134"/>
      <c r="B266" s="203"/>
      <c r="C266" s="204"/>
      <c r="D266" s="297"/>
      <c r="E266" s="491"/>
      <c r="F266" s="499"/>
      <c r="G266" s="328"/>
      <c r="H266" s="445"/>
      <c r="I266" s="798"/>
      <c r="J266" s="446">
        <f t="shared" si="13"/>
        <v>0</v>
      </c>
      <c r="K266" s="788"/>
      <c r="L266" s="447">
        <f t="shared" si="14"/>
        <v>0</v>
      </c>
      <c r="M266" s="789">
        <f t="shared" si="15"/>
        <v>0</v>
      </c>
      <c r="N266" s="449">
        <f t="shared" si="15"/>
        <v>0</v>
      </c>
      <c r="O266" s="313"/>
      <c r="P266" s="155"/>
    </row>
    <row r="267" spans="1:16" ht="18.75" customHeight="1" x14ac:dyDescent="0.15">
      <c r="A267" s="134"/>
      <c r="B267" s="203"/>
      <c r="C267" s="204"/>
      <c r="D267" s="297"/>
      <c r="E267" s="491"/>
      <c r="F267" s="499"/>
      <c r="G267" s="328"/>
      <c r="H267" s="445"/>
      <c r="I267" s="798"/>
      <c r="J267" s="446">
        <f t="shared" si="13"/>
        <v>0</v>
      </c>
      <c r="K267" s="788"/>
      <c r="L267" s="447">
        <f t="shared" si="14"/>
        <v>0</v>
      </c>
      <c r="M267" s="789">
        <f t="shared" si="15"/>
        <v>0</v>
      </c>
      <c r="N267" s="449">
        <f t="shared" si="15"/>
        <v>0</v>
      </c>
      <c r="O267" s="313"/>
      <c r="P267" s="155"/>
    </row>
    <row r="268" spans="1:16" ht="18.75" customHeight="1" x14ac:dyDescent="0.15">
      <c r="A268" s="134"/>
      <c r="B268" s="203"/>
      <c r="C268" s="204"/>
      <c r="D268" s="297"/>
      <c r="E268" s="491"/>
      <c r="F268" s="499"/>
      <c r="G268" s="328"/>
      <c r="H268" s="445"/>
      <c r="I268" s="798"/>
      <c r="J268" s="446">
        <f t="shared" si="13"/>
        <v>0</v>
      </c>
      <c r="K268" s="788"/>
      <c r="L268" s="447">
        <f t="shared" si="14"/>
        <v>0</v>
      </c>
      <c r="M268" s="789">
        <f t="shared" si="15"/>
        <v>0</v>
      </c>
      <c r="N268" s="449">
        <f t="shared" si="15"/>
        <v>0</v>
      </c>
      <c r="O268" s="313"/>
      <c r="P268" s="155"/>
    </row>
    <row r="269" spans="1:16" ht="18.75" customHeight="1" x14ac:dyDescent="0.15">
      <c r="A269" s="134"/>
      <c r="B269" s="203"/>
      <c r="C269" s="204"/>
      <c r="D269" s="297"/>
      <c r="E269" s="491"/>
      <c r="F269" s="499"/>
      <c r="G269" s="328"/>
      <c r="H269" s="445"/>
      <c r="I269" s="798"/>
      <c r="J269" s="446">
        <f t="shared" si="13"/>
        <v>0</v>
      </c>
      <c r="K269" s="788"/>
      <c r="L269" s="447">
        <f t="shared" si="14"/>
        <v>0</v>
      </c>
      <c r="M269" s="789">
        <f t="shared" si="15"/>
        <v>0</v>
      </c>
      <c r="N269" s="449">
        <f t="shared" si="15"/>
        <v>0</v>
      </c>
      <c r="O269" s="313"/>
      <c r="P269" s="155"/>
    </row>
    <row r="270" spans="1:16" ht="18.75" customHeight="1" x14ac:dyDescent="0.15">
      <c r="A270" s="134"/>
      <c r="B270" s="203"/>
      <c r="C270" s="204"/>
      <c r="D270" s="297"/>
      <c r="E270" s="491"/>
      <c r="F270" s="499"/>
      <c r="G270" s="328"/>
      <c r="H270" s="445"/>
      <c r="I270" s="798"/>
      <c r="J270" s="446">
        <f t="shared" si="13"/>
        <v>0</v>
      </c>
      <c r="K270" s="788"/>
      <c r="L270" s="447">
        <f t="shared" si="14"/>
        <v>0</v>
      </c>
      <c r="M270" s="789">
        <f t="shared" si="15"/>
        <v>0</v>
      </c>
      <c r="N270" s="449">
        <f t="shared" si="15"/>
        <v>0</v>
      </c>
      <c r="O270" s="313"/>
      <c r="P270" s="155"/>
    </row>
    <row r="271" spans="1:16" ht="18.75" customHeight="1" x14ac:dyDescent="0.15">
      <c r="A271" s="134"/>
      <c r="B271" s="203"/>
      <c r="C271" s="204"/>
      <c r="D271" s="297"/>
      <c r="E271" s="491"/>
      <c r="F271" s="499"/>
      <c r="G271" s="328"/>
      <c r="H271" s="445"/>
      <c r="I271" s="798"/>
      <c r="J271" s="446">
        <f t="shared" si="13"/>
        <v>0</v>
      </c>
      <c r="K271" s="788"/>
      <c r="L271" s="447">
        <f t="shared" si="14"/>
        <v>0</v>
      </c>
      <c r="M271" s="789">
        <f t="shared" si="15"/>
        <v>0</v>
      </c>
      <c r="N271" s="449">
        <f t="shared" si="15"/>
        <v>0</v>
      </c>
      <c r="O271" s="313"/>
      <c r="P271" s="155"/>
    </row>
    <row r="272" spans="1:16" ht="18.75" customHeight="1" x14ac:dyDescent="0.15">
      <c r="A272" s="134"/>
      <c r="B272" s="203"/>
      <c r="C272" s="204"/>
      <c r="D272" s="297"/>
      <c r="E272" s="491"/>
      <c r="F272" s="499"/>
      <c r="G272" s="328"/>
      <c r="H272" s="445"/>
      <c r="I272" s="798"/>
      <c r="J272" s="446">
        <f t="shared" si="13"/>
        <v>0</v>
      </c>
      <c r="K272" s="788"/>
      <c r="L272" s="447">
        <f t="shared" si="14"/>
        <v>0</v>
      </c>
      <c r="M272" s="789">
        <f t="shared" si="15"/>
        <v>0</v>
      </c>
      <c r="N272" s="449">
        <f t="shared" si="15"/>
        <v>0</v>
      </c>
      <c r="O272" s="313"/>
      <c r="P272" s="155"/>
    </row>
    <row r="273" spans="1:29" ht="18.75" customHeight="1" x14ac:dyDescent="0.15">
      <c r="A273" s="134"/>
      <c r="B273" s="203"/>
      <c r="C273" s="204"/>
      <c r="D273" s="297"/>
      <c r="E273" s="491"/>
      <c r="F273" s="499"/>
      <c r="G273" s="328"/>
      <c r="H273" s="445"/>
      <c r="I273" s="798"/>
      <c r="J273" s="446">
        <f t="shared" si="13"/>
        <v>0</v>
      </c>
      <c r="K273" s="788"/>
      <c r="L273" s="447">
        <f t="shared" si="14"/>
        <v>0</v>
      </c>
      <c r="M273" s="789">
        <f t="shared" si="15"/>
        <v>0</v>
      </c>
      <c r="N273" s="449">
        <f t="shared" si="15"/>
        <v>0</v>
      </c>
      <c r="O273" s="313"/>
      <c r="P273" s="155"/>
    </row>
    <row r="274" spans="1:29" ht="18.75" customHeight="1" x14ac:dyDescent="0.15">
      <c r="A274" s="134"/>
      <c r="B274" s="203"/>
      <c r="C274" s="204"/>
      <c r="D274" s="297"/>
      <c r="E274" s="491"/>
      <c r="F274" s="500"/>
      <c r="G274" s="328"/>
      <c r="H274" s="445"/>
      <c r="I274" s="798"/>
      <c r="J274" s="446">
        <f t="shared" si="13"/>
        <v>0</v>
      </c>
      <c r="K274" s="788"/>
      <c r="L274" s="447">
        <f t="shared" si="14"/>
        <v>0</v>
      </c>
      <c r="M274" s="789">
        <f t="shared" ref="M274:N283" si="16">I274-K274</f>
        <v>0</v>
      </c>
      <c r="N274" s="449">
        <f t="shared" si="16"/>
        <v>0</v>
      </c>
      <c r="O274" s="313"/>
      <c r="P274" s="155"/>
    </row>
    <row r="275" spans="1:29" ht="18.75" customHeight="1" x14ac:dyDescent="0.15">
      <c r="A275" s="134"/>
      <c r="B275" s="203"/>
      <c r="C275" s="204"/>
      <c r="D275" s="297"/>
      <c r="E275" s="491"/>
      <c r="F275" s="500"/>
      <c r="G275" s="328"/>
      <c r="H275" s="445"/>
      <c r="I275" s="798"/>
      <c r="J275" s="446">
        <f t="shared" si="13"/>
        <v>0</v>
      </c>
      <c r="K275" s="788"/>
      <c r="L275" s="447">
        <f t="shared" si="14"/>
        <v>0</v>
      </c>
      <c r="M275" s="789">
        <f t="shared" si="16"/>
        <v>0</v>
      </c>
      <c r="N275" s="449">
        <f t="shared" si="16"/>
        <v>0</v>
      </c>
      <c r="O275" s="313"/>
      <c r="P275" s="155"/>
    </row>
    <row r="276" spans="1:29" ht="18.75" customHeight="1" x14ac:dyDescent="0.15">
      <c r="A276" s="134"/>
      <c r="B276" s="203"/>
      <c r="C276" s="204"/>
      <c r="D276" s="297"/>
      <c r="E276" s="491"/>
      <c r="F276" s="500"/>
      <c r="G276" s="328"/>
      <c r="H276" s="445"/>
      <c r="I276" s="798"/>
      <c r="J276" s="446">
        <f t="shared" si="13"/>
        <v>0</v>
      </c>
      <c r="K276" s="788"/>
      <c r="L276" s="447">
        <f t="shared" si="14"/>
        <v>0</v>
      </c>
      <c r="M276" s="789">
        <f t="shared" si="16"/>
        <v>0</v>
      </c>
      <c r="N276" s="449">
        <f t="shared" si="16"/>
        <v>0</v>
      </c>
      <c r="O276" s="313"/>
      <c r="P276" s="155"/>
    </row>
    <row r="277" spans="1:29" ht="18.75" customHeight="1" x14ac:dyDescent="0.15">
      <c r="A277" s="134"/>
      <c r="B277" s="203"/>
      <c r="C277" s="204"/>
      <c r="D277" s="297"/>
      <c r="E277" s="491"/>
      <c r="F277" s="500"/>
      <c r="G277" s="328"/>
      <c r="H277" s="445"/>
      <c r="I277" s="798"/>
      <c r="J277" s="446">
        <f t="shared" si="13"/>
        <v>0</v>
      </c>
      <c r="K277" s="788"/>
      <c r="L277" s="447">
        <f t="shared" si="14"/>
        <v>0</v>
      </c>
      <c r="M277" s="789">
        <f t="shared" si="16"/>
        <v>0</v>
      </c>
      <c r="N277" s="449">
        <f t="shared" si="16"/>
        <v>0</v>
      </c>
      <c r="O277" s="313"/>
      <c r="P277" s="155"/>
    </row>
    <row r="278" spans="1:29" ht="18.75" customHeight="1" x14ac:dyDescent="0.15">
      <c r="A278" s="134"/>
      <c r="B278" s="203"/>
      <c r="C278" s="204"/>
      <c r="D278" s="297"/>
      <c r="E278" s="491"/>
      <c r="F278" s="500"/>
      <c r="G278" s="328"/>
      <c r="H278" s="445"/>
      <c r="I278" s="798"/>
      <c r="J278" s="446">
        <f t="shared" si="13"/>
        <v>0</v>
      </c>
      <c r="K278" s="788"/>
      <c r="L278" s="447">
        <f t="shared" si="14"/>
        <v>0</v>
      </c>
      <c r="M278" s="789">
        <f t="shared" si="16"/>
        <v>0</v>
      </c>
      <c r="N278" s="449">
        <f t="shared" si="16"/>
        <v>0</v>
      </c>
      <c r="O278" s="313"/>
      <c r="P278" s="155"/>
    </row>
    <row r="279" spans="1:29" ht="18.75" customHeight="1" x14ac:dyDescent="0.15">
      <c r="A279" s="134"/>
      <c r="B279" s="203"/>
      <c r="C279" s="204"/>
      <c r="D279" s="297"/>
      <c r="E279" s="491"/>
      <c r="F279" s="500"/>
      <c r="G279" s="328"/>
      <c r="H279" s="445"/>
      <c r="I279" s="798"/>
      <c r="J279" s="446">
        <f t="shared" si="13"/>
        <v>0</v>
      </c>
      <c r="K279" s="788"/>
      <c r="L279" s="447">
        <f t="shared" si="14"/>
        <v>0</v>
      </c>
      <c r="M279" s="789">
        <f t="shared" si="16"/>
        <v>0</v>
      </c>
      <c r="N279" s="449">
        <f t="shared" si="16"/>
        <v>0</v>
      </c>
      <c r="O279" s="313"/>
      <c r="P279" s="155"/>
    </row>
    <row r="280" spans="1:29" ht="18.75" customHeight="1" x14ac:dyDescent="0.15">
      <c r="A280" s="134"/>
      <c r="B280" s="203"/>
      <c r="C280" s="204"/>
      <c r="D280" s="297"/>
      <c r="E280" s="491"/>
      <c r="F280" s="500"/>
      <c r="G280" s="328"/>
      <c r="H280" s="445"/>
      <c r="I280" s="798"/>
      <c r="J280" s="446">
        <f t="shared" si="13"/>
        <v>0</v>
      </c>
      <c r="K280" s="788"/>
      <c r="L280" s="447">
        <f t="shared" si="14"/>
        <v>0</v>
      </c>
      <c r="M280" s="789">
        <f t="shared" si="16"/>
        <v>0</v>
      </c>
      <c r="N280" s="449">
        <f t="shared" si="16"/>
        <v>0</v>
      </c>
      <c r="O280" s="313"/>
      <c r="P280" s="155"/>
    </row>
    <row r="281" spans="1:29" ht="18.75" customHeight="1" x14ac:dyDescent="0.15">
      <c r="A281" s="134"/>
      <c r="B281" s="203"/>
      <c r="C281" s="204"/>
      <c r="D281" s="297"/>
      <c r="E281" s="491"/>
      <c r="F281" s="500"/>
      <c r="G281" s="328"/>
      <c r="H281" s="445"/>
      <c r="I281" s="798"/>
      <c r="J281" s="446">
        <f t="shared" si="13"/>
        <v>0</v>
      </c>
      <c r="K281" s="788"/>
      <c r="L281" s="447">
        <f t="shared" si="14"/>
        <v>0</v>
      </c>
      <c r="M281" s="789">
        <f t="shared" si="16"/>
        <v>0</v>
      </c>
      <c r="N281" s="449">
        <f t="shared" si="16"/>
        <v>0</v>
      </c>
      <c r="O281" s="313"/>
      <c r="P281" s="155"/>
    </row>
    <row r="282" spans="1:29" ht="18.75" customHeight="1" x14ac:dyDescent="0.15">
      <c r="A282" s="134"/>
      <c r="B282" s="203"/>
      <c r="C282" s="204"/>
      <c r="D282" s="297"/>
      <c r="E282" s="491"/>
      <c r="F282" s="500"/>
      <c r="G282" s="328"/>
      <c r="H282" s="445"/>
      <c r="I282" s="798"/>
      <c r="J282" s="446">
        <f t="shared" si="13"/>
        <v>0</v>
      </c>
      <c r="K282" s="788"/>
      <c r="L282" s="447">
        <f t="shared" si="14"/>
        <v>0</v>
      </c>
      <c r="M282" s="789">
        <f t="shared" si="16"/>
        <v>0</v>
      </c>
      <c r="N282" s="449">
        <f t="shared" si="16"/>
        <v>0</v>
      </c>
      <c r="O282" s="313"/>
      <c r="P282" s="155"/>
    </row>
    <row r="283" spans="1:29" ht="18.75" customHeight="1" x14ac:dyDescent="0.15">
      <c r="A283" s="134"/>
      <c r="B283" s="203"/>
      <c r="C283" s="204"/>
      <c r="D283" s="297"/>
      <c r="E283" s="491"/>
      <c r="F283" s="500"/>
      <c r="G283" s="328"/>
      <c r="H283" s="445"/>
      <c r="I283" s="798"/>
      <c r="J283" s="446">
        <f t="shared" si="13"/>
        <v>0</v>
      </c>
      <c r="K283" s="788"/>
      <c r="L283" s="447">
        <f t="shared" si="14"/>
        <v>0</v>
      </c>
      <c r="M283" s="789">
        <f t="shared" si="16"/>
        <v>0</v>
      </c>
      <c r="N283" s="449">
        <f t="shared" si="16"/>
        <v>0</v>
      </c>
      <c r="O283" s="313"/>
      <c r="P283" s="155"/>
    </row>
    <row r="284" spans="1:29" s="120" customFormat="1" ht="18.75" customHeight="1" x14ac:dyDescent="0.15">
      <c r="A284" s="134"/>
      <c r="B284" s="203"/>
      <c r="C284" s="204"/>
      <c r="D284" s="297"/>
      <c r="E284" s="347" t="s">
        <v>419</v>
      </c>
      <c r="F284" s="170" t="s">
        <v>181</v>
      </c>
      <c r="G284" s="328"/>
      <c r="H284" s="445"/>
      <c r="I284" s="798"/>
      <c r="J284" s="450">
        <f>SUMIFS(J254:J283,D254:D283,"設備（部材）")</f>
        <v>0</v>
      </c>
      <c r="K284" s="788"/>
      <c r="L284" s="451">
        <f>SUMIFS(L254:L283,D254:D283,"設備（部材）")</f>
        <v>0</v>
      </c>
      <c r="M284" s="789"/>
      <c r="N284" s="453">
        <f>J284-L284</f>
        <v>0</v>
      </c>
      <c r="O284" s="313"/>
      <c r="Q284" s="119"/>
      <c r="R284" s="119"/>
      <c r="S284" s="119"/>
      <c r="T284" s="119"/>
      <c r="U284" s="119"/>
      <c r="V284" s="119"/>
      <c r="W284" s="119"/>
      <c r="X284" s="119"/>
      <c r="Y284" s="119"/>
      <c r="Z284" s="119"/>
      <c r="AA284" s="119"/>
      <c r="AB284" s="119"/>
      <c r="AC284" s="119"/>
    </row>
    <row r="285" spans="1:29" s="120" customFormat="1" ht="18.75" customHeight="1" x14ac:dyDescent="0.15">
      <c r="A285" s="134"/>
      <c r="B285" s="203"/>
      <c r="C285" s="204"/>
      <c r="D285" s="297"/>
      <c r="E285" s="347" t="s">
        <v>182</v>
      </c>
      <c r="F285" s="170" t="s">
        <v>181</v>
      </c>
      <c r="G285" s="328"/>
      <c r="H285" s="445"/>
      <c r="I285" s="798"/>
      <c r="J285" s="450">
        <f>SUMIFS(J254:J283,D254:D283,"工事")</f>
        <v>0</v>
      </c>
      <c r="K285" s="788"/>
      <c r="L285" s="451">
        <f>SUMIFS(L254:L283,D254:D283,"工事")</f>
        <v>0</v>
      </c>
      <c r="M285" s="789"/>
      <c r="N285" s="453">
        <f>J285-L285</f>
        <v>0</v>
      </c>
      <c r="O285" s="313"/>
      <c r="Q285" s="119"/>
      <c r="R285" s="119"/>
      <c r="S285" s="119"/>
      <c r="T285" s="119"/>
      <c r="U285" s="119"/>
      <c r="V285" s="119"/>
      <c r="W285" s="119"/>
      <c r="X285" s="119"/>
      <c r="Y285" s="119"/>
      <c r="Z285" s="119"/>
      <c r="AA285" s="119"/>
      <c r="AB285" s="119"/>
      <c r="AC285" s="119"/>
    </row>
    <row r="286" spans="1:29" s="120" customFormat="1" ht="18.75" customHeight="1" thickBot="1" x14ac:dyDescent="0.2">
      <c r="A286" s="134"/>
      <c r="B286" s="205"/>
      <c r="C286" s="206"/>
      <c r="D286" s="298"/>
      <c r="E286" s="348" t="s">
        <v>178</v>
      </c>
      <c r="F286" s="349" t="s">
        <v>179</v>
      </c>
      <c r="G286" s="339"/>
      <c r="H286" s="495"/>
      <c r="I286" s="808"/>
      <c r="J286" s="501">
        <f>J284+J285</f>
        <v>0</v>
      </c>
      <c r="K286" s="790"/>
      <c r="L286" s="502">
        <f>L284+L285</f>
        <v>0</v>
      </c>
      <c r="M286" s="791"/>
      <c r="N286" s="503">
        <f>J286-L286</f>
        <v>0</v>
      </c>
      <c r="O286" s="323"/>
      <c r="Q286" s="119"/>
      <c r="R286" s="119"/>
      <c r="S286" s="119"/>
      <c r="T286" s="119"/>
      <c r="U286" s="119"/>
      <c r="V286" s="119"/>
      <c r="W286" s="119"/>
      <c r="X286" s="119"/>
      <c r="Y286" s="119"/>
      <c r="Z286" s="119"/>
      <c r="AA286" s="119"/>
      <c r="AB286" s="119"/>
      <c r="AC286" s="119"/>
    </row>
    <row r="287" spans="1:29" ht="18.75" customHeight="1" x14ac:dyDescent="0.15">
      <c r="A287" s="134"/>
      <c r="B287" s="171"/>
      <c r="C287" s="172"/>
      <c r="D287" s="295"/>
      <c r="E287" s="491"/>
      <c r="F287" s="499" t="s">
        <v>180</v>
      </c>
      <c r="G287" s="328"/>
      <c r="H287" s="445"/>
      <c r="I287" s="798"/>
      <c r="J287" s="446"/>
      <c r="K287" s="788"/>
      <c r="L287" s="447"/>
      <c r="M287" s="789"/>
      <c r="N287" s="449"/>
      <c r="O287" s="313"/>
      <c r="P287" s="155"/>
    </row>
    <row r="288" spans="1:29" ht="18.75" customHeight="1" x14ac:dyDescent="0.15">
      <c r="A288" s="134"/>
      <c r="B288" s="203"/>
      <c r="C288" s="204"/>
      <c r="D288" s="297"/>
      <c r="E288" s="491"/>
      <c r="F288" s="500"/>
      <c r="G288" s="328"/>
      <c r="H288" s="445"/>
      <c r="I288" s="798"/>
      <c r="J288" s="446">
        <f t="shared" ref="J288:J318" si="17">ROUNDDOWN(H288*I288,0)</f>
        <v>0</v>
      </c>
      <c r="K288" s="788"/>
      <c r="L288" s="447">
        <f t="shared" ref="L288:L318" si="18">ROUNDDOWN(H288*K288,0)</f>
        <v>0</v>
      </c>
      <c r="M288" s="789">
        <f>I288-K288</f>
        <v>0</v>
      </c>
      <c r="N288" s="449">
        <f>J288-L288</f>
        <v>0</v>
      </c>
      <c r="O288" s="313"/>
      <c r="P288" s="155"/>
    </row>
    <row r="289" spans="1:16" ht="18.75" customHeight="1" x14ac:dyDescent="0.15">
      <c r="A289" s="134"/>
      <c r="B289" s="203"/>
      <c r="C289" s="204"/>
      <c r="D289" s="297"/>
      <c r="E289" s="491"/>
      <c r="F289" s="500"/>
      <c r="G289" s="328"/>
      <c r="H289" s="445"/>
      <c r="I289" s="798"/>
      <c r="J289" s="446">
        <f t="shared" si="17"/>
        <v>0</v>
      </c>
      <c r="K289" s="788"/>
      <c r="L289" s="447">
        <f t="shared" si="18"/>
        <v>0</v>
      </c>
      <c r="M289" s="789">
        <f t="shared" ref="M289:N295" si="19">I289-K289</f>
        <v>0</v>
      </c>
      <c r="N289" s="449">
        <f t="shared" si="19"/>
        <v>0</v>
      </c>
      <c r="O289" s="313"/>
      <c r="P289" s="155"/>
    </row>
    <row r="290" spans="1:16" ht="18.75" customHeight="1" x14ac:dyDescent="0.15">
      <c r="A290" s="134"/>
      <c r="B290" s="203"/>
      <c r="C290" s="204"/>
      <c r="D290" s="297"/>
      <c r="E290" s="491"/>
      <c r="F290" s="499"/>
      <c r="G290" s="328"/>
      <c r="H290" s="445"/>
      <c r="I290" s="798"/>
      <c r="J290" s="446">
        <f t="shared" si="17"/>
        <v>0</v>
      </c>
      <c r="K290" s="788"/>
      <c r="L290" s="447">
        <f t="shared" si="18"/>
        <v>0</v>
      </c>
      <c r="M290" s="789">
        <f t="shared" si="19"/>
        <v>0</v>
      </c>
      <c r="N290" s="449">
        <f t="shared" si="19"/>
        <v>0</v>
      </c>
      <c r="O290" s="313"/>
      <c r="P290" s="155"/>
    </row>
    <row r="291" spans="1:16" ht="18.75" customHeight="1" x14ac:dyDescent="0.15">
      <c r="A291" s="134"/>
      <c r="B291" s="203"/>
      <c r="C291" s="204"/>
      <c r="D291" s="297"/>
      <c r="E291" s="491"/>
      <c r="F291" s="499"/>
      <c r="G291" s="328"/>
      <c r="H291" s="445"/>
      <c r="I291" s="798"/>
      <c r="J291" s="446">
        <f t="shared" si="17"/>
        <v>0</v>
      </c>
      <c r="K291" s="788"/>
      <c r="L291" s="447">
        <f t="shared" si="18"/>
        <v>0</v>
      </c>
      <c r="M291" s="789">
        <f t="shared" si="19"/>
        <v>0</v>
      </c>
      <c r="N291" s="449">
        <f t="shared" si="19"/>
        <v>0</v>
      </c>
      <c r="O291" s="313"/>
      <c r="P291" s="155"/>
    </row>
    <row r="292" spans="1:16" ht="18.75" customHeight="1" x14ac:dyDescent="0.15">
      <c r="A292" s="134"/>
      <c r="B292" s="203"/>
      <c r="C292" s="204"/>
      <c r="D292" s="297"/>
      <c r="E292" s="491"/>
      <c r="F292" s="499"/>
      <c r="G292" s="328"/>
      <c r="H292" s="445"/>
      <c r="I292" s="798"/>
      <c r="J292" s="446">
        <f t="shared" si="17"/>
        <v>0</v>
      </c>
      <c r="K292" s="788"/>
      <c r="L292" s="447">
        <f t="shared" si="18"/>
        <v>0</v>
      </c>
      <c r="M292" s="789">
        <f t="shared" si="19"/>
        <v>0</v>
      </c>
      <c r="N292" s="449">
        <f t="shared" si="19"/>
        <v>0</v>
      </c>
      <c r="O292" s="313"/>
      <c r="P292" s="155"/>
    </row>
    <row r="293" spans="1:16" ht="18.75" customHeight="1" x14ac:dyDescent="0.15">
      <c r="A293" s="134"/>
      <c r="B293" s="203"/>
      <c r="C293" s="204"/>
      <c r="D293" s="297"/>
      <c r="E293" s="491"/>
      <c r="F293" s="499"/>
      <c r="G293" s="328"/>
      <c r="H293" s="445"/>
      <c r="I293" s="798"/>
      <c r="J293" s="446">
        <f t="shared" si="17"/>
        <v>0</v>
      </c>
      <c r="K293" s="788"/>
      <c r="L293" s="447">
        <f t="shared" si="18"/>
        <v>0</v>
      </c>
      <c r="M293" s="789">
        <f t="shared" si="19"/>
        <v>0</v>
      </c>
      <c r="N293" s="449">
        <f t="shared" si="19"/>
        <v>0</v>
      </c>
      <c r="O293" s="313"/>
      <c r="P293" s="155"/>
    </row>
    <row r="294" spans="1:16" ht="18.75" customHeight="1" x14ac:dyDescent="0.15">
      <c r="A294" s="134"/>
      <c r="B294" s="203"/>
      <c r="C294" s="204"/>
      <c r="D294" s="297"/>
      <c r="E294" s="491"/>
      <c r="F294" s="499"/>
      <c r="G294" s="328"/>
      <c r="H294" s="445"/>
      <c r="I294" s="798"/>
      <c r="J294" s="446">
        <f t="shared" si="17"/>
        <v>0</v>
      </c>
      <c r="K294" s="788"/>
      <c r="L294" s="447">
        <f t="shared" si="18"/>
        <v>0</v>
      </c>
      <c r="M294" s="789">
        <f t="shared" si="19"/>
        <v>0</v>
      </c>
      <c r="N294" s="449">
        <f t="shared" si="19"/>
        <v>0</v>
      </c>
      <c r="O294" s="313"/>
      <c r="P294" s="155"/>
    </row>
    <row r="295" spans="1:16" ht="18.75" customHeight="1" x14ac:dyDescent="0.15">
      <c r="A295" s="134"/>
      <c r="B295" s="203"/>
      <c r="C295" s="204"/>
      <c r="D295" s="297"/>
      <c r="E295" s="491"/>
      <c r="F295" s="499"/>
      <c r="G295" s="328"/>
      <c r="H295" s="445"/>
      <c r="I295" s="798"/>
      <c r="J295" s="446">
        <f t="shared" si="17"/>
        <v>0</v>
      </c>
      <c r="K295" s="788"/>
      <c r="L295" s="447">
        <f t="shared" si="18"/>
        <v>0</v>
      </c>
      <c r="M295" s="789">
        <f t="shared" si="19"/>
        <v>0</v>
      </c>
      <c r="N295" s="449">
        <f t="shared" si="19"/>
        <v>0</v>
      </c>
      <c r="O295" s="313"/>
      <c r="P295" s="155"/>
    </row>
    <row r="296" spans="1:16" ht="18.75" customHeight="1" x14ac:dyDescent="0.15">
      <c r="A296" s="134"/>
      <c r="B296" s="203"/>
      <c r="C296" s="204"/>
      <c r="D296" s="297"/>
      <c r="E296" s="491"/>
      <c r="F296" s="500"/>
      <c r="G296" s="328"/>
      <c r="H296" s="445"/>
      <c r="I296" s="798"/>
      <c r="J296" s="446">
        <f t="shared" si="17"/>
        <v>0</v>
      </c>
      <c r="K296" s="788"/>
      <c r="L296" s="447">
        <f t="shared" si="18"/>
        <v>0</v>
      </c>
      <c r="M296" s="789">
        <f>I296-K296</f>
        <v>0</v>
      </c>
      <c r="N296" s="449">
        <f>J296-L296</f>
        <v>0</v>
      </c>
      <c r="O296" s="313"/>
      <c r="P296" s="155"/>
    </row>
    <row r="297" spans="1:16" ht="18.75" customHeight="1" x14ac:dyDescent="0.15">
      <c r="A297" s="134"/>
      <c r="B297" s="203"/>
      <c r="C297" s="204"/>
      <c r="D297" s="297"/>
      <c r="E297" s="491"/>
      <c r="F297" s="500"/>
      <c r="G297" s="328"/>
      <c r="H297" s="445"/>
      <c r="I297" s="798"/>
      <c r="J297" s="446">
        <f t="shared" si="17"/>
        <v>0</v>
      </c>
      <c r="K297" s="788"/>
      <c r="L297" s="447">
        <f t="shared" si="18"/>
        <v>0</v>
      </c>
      <c r="M297" s="789">
        <f t="shared" ref="M297:N318" si="20">I297-K297</f>
        <v>0</v>
      </c>
      <c r="N297" s="449">
        <f t="shared" si="20"/>
        <v>0</v>
      </c>
      <c r="O297" s="313"/>
      <c r="P297" s="155"/>
    </row>
    <row r="298" spans="1:16" ht="18.75" customHeight="1" x14ac:dyDescent="0.15">
      <c r="A298" s="134"/>
      <c r="B298" s="203"/>
      <c r="C298" s="204"/>
      <c r="D298" s="297"/>
      <c r="E298" s="491"/>
      <c r="F298" s="500"/>
      <c r="G298" s="328"/>
      <c r="H298" s="445"/>
      <c r="I298" s="798"/>
      <c r="J298" s="446">
        <f t="shared" si="17"/>
        <v>0</v>
      </c>
      <c r="K298" s="788"/>
      <c r="L298" s="447">
        <f t="shared" si="18"/>
        <v>0</v>
      </c>
      <c r="M298" s="789">
        <f t="shared" si="20"/>
        <v>0</v>
      </c>
      <c r="N298" s="449">
        <f t="shared" si="20"/>
        <v>0</v>
      </c>
      <c r="O298" s="313"/>
      <c r="P298" s="155"/>
    </row>
    <row r="299" spans="1:16" ht="18.75" customHeight="1" x14ac:dyDescent="0.15">
      <c r="A299" s="134"/>
      <c r="B299" s="203"/>
      <c r="C299" s="204"/>
      <c r="D299" s="297"/>
      <c r="E299" s="491"/>
      <c r="F299" s="500"/>
      <c r="G299" s="328"/>
      <c r="H299" s="445"/>
      <c r="I299" s="798"/>
      <c r="J299" s="446">
        <f t="shared" si="17"/>
        <v>0</v>
      </c>
      <c r="K299" s="788"/>
      <c r="L299" s="447">
        <f t="shared" si="18"/>
        <v>0</v>
      </c>
      <c r="M299" s="789">
        <f t="shared" si="20"/>
        <v>0</v>
      </c>
      <c r="N299" s="449">
        <f t="shared" si="20"/>
        <v>0</v>
      </c>
      <c r="O299" s="313"/>
      <c r="P299" s="155"/>
    </row>
    <row r="300" spans="1:16" ht="18.75" customHeight="1" x14ac:dyDescent="0.15">
      <c r="A300" s="134"/>
      <c r="B300" s="203"/>
      <c r="C300" s="204"/>
      <c r="D300" s="297"/>
      <c r="E300" s="491"/>
      <c r="F300" s="500"/>
      <c r="G300" s="328"/>
      <c r="H300" s="445"/>
      <c r="I300" s="798"/>
      <c r="J300" s="446">
        <f t="shared" si="17"/>
        <v>0</v>
      </c>
      <c r="K300" s="788"/>
      <c r="L300" s="447">
        <f t="shared" si="18"/>
        <v>0</v>
      </c>
      <c r="M300" s="789">
        <f t="shared" si="20"/>
        <v>0</v>
      </c>
      <c r="N300" s="449">
        <f t="shared" si="20"/>
        <v>0</v>
      </c>
      <c r="O300" s="313"/>
      <c r="P300" s="155"/>
    </row>
    <row r="301" spans="1:16" ht="18.75" customHeight="1" x14ac:dyDescent="0.15">
      <c r="A301" s="134"/>
      <c r="B301" s="203"/>
      <c r="C301" s="204"/>
      <c r="D301" s="297"/>
      <c r="E301" s="491"/>
      <c r="F301" s="500"/>
      <c r="G301" s="328"/>
      <c r="H301" s="445"/>
      <c r="I301" s="798"/>
      <c r="J301" s="446">
        <f t="shared" si="17"/>
        <v>0</v>
      </c>
      <c r="K301" s="788"/>
      <c r="L301" s="447">
        <f t="shared" si="18"/>
        <v>0</v>
      </c>
      <c r="M301" s="789">
        <f t="shared" si="20"/>
        <v>0</v>
      </c>
      <c r="N301" s="449">
        <f t="shared" si="20"/>
        <v>0</v>
      </c>
      <c r="O301" s="313"/>
      <c r="P301" s="155"/>
    </row>
    <row r="302" spans="1:16" ht="18.75" customHeight="1" x14ac:dyDescent="0.15">
      <c r="A302" s="134"/>
      <c r="B302" s="203"/>
      <c r="C302" s="204"/>
      <c r="D302" s="297"/>
      <c r="E302" s="491"/>
      <c r="F302" s="500"/>
      <c r="G302" s="328"/>
      <c r="H302" s="445"/>
      <c r="I302" s="798"/>
      <c r="J302" s="446">
        <f t="shared" si="17"/>
        <v>0</v>
      </c>
      <c r="K302" s="788"/>
      <c r="L302" s="447">
        <f t="shared" si="18"/>
        <v>0</v>
      </c>
      <c r="M302" s="789">
        <f t="shared" si="20"/>
        <v>0</v>
      </c>
      <c r="N302" s="449">
        <f t="shared" si="20"/>
        <v>0</v>
      </c>
      <c r="O302" s="313"/>
      <c r="P302" s="155"/>
    </row>
    <row r="303" spans="1:16" ht="18.75" customHeight="1" x14ac:dyDescent="0.15">
      <c r="A303" s="134"/>
      <c r="B303" s="203"/>
      <c r="C303" s="204"/>
      <c r="D303" s="297"/>
      <c r="E303" s="491"/>
      <c r="F303" s="500"/>
      <c r="G303" s="328"/>
      <c r="H303" s="445"/>
      <c r="I303" s="798"/>
      <c r="J303" s="446">
        <f t="shared" si="17"/>
        <v>0</v>
      </c>
      <c r="K303" s="788"/>
      <c r="L303" s="447">
        <f t="shared" si="18"/>
        <v>0</v>
      </c>
      <c r="M303" s="789">
        <f t="shared" si="20"/>
        <v>0</v>
      </c>
      <c r="N303" s="449">
        <f t="shared" si="20"/>
        <v>0</v>
      </c>
      <c r="O303" s="313"/>
      <c r="P303" s="155"/>
    </row>
    <row r="304" spans="1:16" ht="18.75" customHeight="1" x14ac:dyDescent="0.15">
      <c r="A304" s="134"/>
      <c r="B304" s="203"/>
      <c r="C304" s="204"/>
      <c r="D304" s="297"/>
      <c r="E304" s="491"/>
      <c r="F304" s="500"/>
      <c r="G304" s="328"/>
      <c r="H304" s="445"/>
      <c r="I304" s="798"/>
      <c r="J304" s="446">
        <f t="shared" si="17"/>
        <v>0</v>
      </c>
      <c r="K304" s="788"/>
      <c r="L304" s="447">
        <f t="shared" si="18"/>
        <v>0</v>
      </c>
      <c r="M304" s="789">
        <f t="shared" si="20"/>
        <v>0</v>
      </c>
      <c r="N304" s="449">
        <f t="shared" si="20"/>
        <v>0</v>
      </c>
      <c r="O304" s="313"/>
      <c r="P304" s="155"/>
    </row>
    <row r="305" spans="1:29" ht="18.75" customHeight="1" x14ac:dyDescent="0.15">
      <c r="A305" s="134"/>
      <c r="B305" s="203"/>
      <c r="C305" s="204"/>
      <c r="D305" s="297"/>
      <c r="E305" s="491"/>
      <c r="F305" s="500"/>
      <c r="G305" s="328"/>
      <c r="H305" s="445"/>
      <c r="I305" s="798"/>
      <c r="J305" s="446">
        <f t="shared" si="17"/>
        <v>0</v>
      </c>
      <c r="K305" s="788"/>
      <c r="L305" s="447">
        <f t="shared" si="18"/>
        <v>0</v>
      </c>
      <c r="M305" s="789">
        <f t="shared" si="20"/>
        <v>0</v>
      </c>
      <c r="N305" s="449">
        <f t="shared" si="20"/>
        <v>0</v>
      </c>
      <c r="O305" s="313"/>
      <c r="P305" s="155"/>
    </row>
    <row r="306" spans="1:29" ht="18.75" customHeight="1" x14ac:dyDescent="0.15">
      <c r="A306" s="134"/>
      <c r="B306" s="203"/>
      <c r="C306" s="204"/>
      <c r="D306" s="297"/>
      <c r="E306" s="491"/>
      <c r="F306" s="500"/>
      <c r="G306" s="328"/>
      <c r="H306" s="445"/>
      <c r="I306" s="798"/>
      <c r="J306" s="446">
        <f t="shared" si="17"/>
        <v>0</v>
      </c>
      <c r="K306" s="788"/>
      <c r="L306" s="447">
        <f t="shared" si="18"/>
        <v>0</v>
      </c>
      <c r="M306" s="789">
        <f t="shared" si="20"/>
        <v>0</v>
      </c>
      <c r="N306" s="449">
        <f t="shared" si="20"/>
        <v>0</v>
      </c>
      <c r="O306" s="313"/>
      <c r="P306" s="155"/>
    </row>
    <row r="307" spans="1:29" ht="18.75" customHeight="1" x14ac:dyDescent="0.15">
      <c r="A307" s="134"/>
      <c r="B307" s="203"/>
      <c r="C307" s="204"/>
      <c r="D307" s="297"/>
      <c r="E307" s="491"/>
      <c r="F307" s="500"/>
      <c r="G307" s="328"/>
      <c r="H307" s="445"/>
      <c r="I307" s="798"/>
      <c r="J307" s="446">
        <f t="shared" si="17"/>
        <v>0</v>
      </c>
      <c r="K307" s="788"/>
      <c r="L307" s="447">
        <f t="shared" si="18"/>
        <v>0</v>
      </c>
      <c r="M307" s="789">
        <f t="shared" si="20"/>
        <v>0</v>
      </c>
      <c r="N307" s="449">
        <f t="shared" si="20"/>
        <v>0</v>
      </c>
      <c r="O307" s="313"/>
      <c r="P307" s="155"/>
    </row>
    <row r="308" spans="1:29" ht="18.75" customHeight="1" x14ac:dyDescent="0.15">
      <c r="A308" s="134"/>
      <c r="B308" s="203"/>
      <c r="C308" s="204"/>
      <c r="D308" s="297"/>
      <c r="E308" s="491"/>
      <c r="F308" s="500"/>
      <c r="G308" s="328"/>
      <c r="H308" s="445"/>
      <c r="I308" s="798"/>
      <c r="J308" s="446">
        <f t="shared" si="17"/>
        <v>0</v>
      </c>
      <c r="K308" s="788"/>
      <c r="L308" s="447">
        <f t="shared" si="18"/>
        <v>0</v>
      </c>
      <c r="M308" s="789">
        <f t="shared" si="20"/>
        <v>0</v>
      </c>
      <c r="N308" s="449">
        <f t="shared" si="20"/>
        <v>0</v>
      </c>
      <c r="O308" s="313"/>
      <c r="P308" s="155"/>
    </row>
    <row r="309" spans="1:29" ht="18.75" customHeight="1" x14ac:dyDescent="0.15">
      <c r="A309" s="134"/>
      <c r="B309" s="203"/>
      <c r="C309" s="204"/>
      <c r="D309" s="297"/>
      <c r="E309" s="491"/>
      <c r="F309" s="500"/>
      <c r="G309" s="328"/>
      <c r="H309" s="445"/>
      <c r="I309" s="798"/>
      <c r="J309" s="446">
        <f t="shared" si="17"/>
        <v>0</v>
      </c>
      <c r="K309" s="788"/>
      <c r="L309" s="447">
        <f t="shared" si="18"/>
        <v>0</v>
      </c>
      <c r="M309" s="789">
        <f t="shared" si="20"/>
        <v>0</v>
      </c>
      <c r="N309" s="449">
        <f t="shared" si="20"/>
        <v>0</v>
      </c>
      <c r="O309" s="313"/>
      <c r="P309" s="155"/>
    </row>
    <row r="310" spans="1:29" ht="18.75" customHeight="1" x14ac:dyDescent="0.15">
      <c r="A310" s="134"/>
      <c r="B310" s="203"/>
      <c r="C310" s="204"/>
      <c r="D310" s="297"/>
      <c r="E310" s="491"/>
      <c r="F310" s="500"/>
      <c r="G310" s="328"/>
      <c r="H310" s="445"/>
      <c r="I310" s="798"/>
      <c r="J310" s="446">
        <f t="shared" si="17"/>
        <v>0</v>
      </c>
      <c r="K310" s="788"/>
      <c r="L310" s="447">
        <f t="shared" si="18"/>
        <v>0</v>
      </c>
      <c r="M310" s="789">
        <f t="shared" si="20"/>
        <v>0</v>
      </c>
      <c r="N310" s="449">
        <f t="shared" si="20"/>
        <v>0</v>
      </c>
      <c r="O310" s="313"/>
      <c r="P310" s="155"/>
    </row>
    <row r="311" spans="1:29" ht="18.75" customHeight="1" x14ac:dyDescent="0.15">
      <c r="A311" s="134"/>
      <c r="B311" s="203"/>
      <c r="C311" s="204"/>
      <c r="D311" s="297"/>
      <c r="E311" s="491"/>
      <c r="F311" s="500"/>
      <c r="G311" s="328"/>
      <c r="H311" s="445"/>
      <c r="I311" s="798"/>
      <c r="J311" s="446">
        <f t="shared" si="17"/>
        <v>0</v>
      </c>
      <c r="K311" s="788"/>
      <c r="L311" s="447">
        <f t="shared" si="18"/>
        <v>0</v>
      </c>
      <c r="M311" s="789">
        <f t="shared" si="20"/>
        <v>0</v>
      </c>
      <c r="N311" s="449">
        <f t="shared" si="20"/>
        <v>0</v>
      </c>
      <c r="O311" s="313"/>
      <c r="P311" s="155"/>
    </row>
    <row r="312" spans="1:29" ht="18.75" customHeight="1" x14ac:dyDescent="0.15">
      <c r="A312" s="134"/>
      <c r="B312" s="203"/>
      <c r="C312" s="204"/>
      <c r="D312" s="297"/>
      <c r="E312" s="491"/>
      <c r="F312" s="500"/>
      <c r="G312" s="328"/>
      <c r="H312" s="445"/>
      <c r="I312" s="798"/>
      <c r="J312" s="446">
        <f t="shared" si="17"/>
        <v>0</v>
      </c>
      <c r="K312" s="788"/>
      <c r="L312" s="447">
        <f t="shared" si="18"/>
        <v>0</v>
      </c>
      <c r="M312" s="789">
        <f>I312-K312</f>
        <v>0</v>
      </c>
      <c r="N312" s="449">
        <f t="shared" si="20"/>
        <v>0</v>
      </c>
      <c r="O312" s="313"/>
      <c r="P312" s="155"/>
    </row>
    <row r="313" spans="1:29" ht="18.75" customHeight="1" x14ac:dyDescent="0.15">
      <c r="A313" s="134"/>
      <c r="B313" s="203"/>
      <c r="C313" s="204"/>
      <c r="D313" s="297"/>
      <c r="E313" s="491"/>
      <c r="F313" s="500"/>
      <c r="G313" s="328"/>
      <c r="H313" s="445"/>
      <c r="I313" s="798"/>
      <c r="J313" s="446">
        <f t="shared" si="17"/>
        <v>0</v>
      </c>
      <c r="K313" s="788"/>
      <c r="L313" s="447">
        <f t="shared" si="18"/>
        <v>0</v>
      </c>
      <c r="M313" s="789">
        <f t="shared" si="20"/>
        <v>0</v>
      </c>
      <c r="N313" s="449">
        <f t="shared" si="20"/>
        <v>0</v>
      </c>
      <c r="O313" s="313"/>
      <c r="P313" s="155"/>
    </row>
    <row r="314" spans="1:29" ht="18.75" customHeight="1" x14ac:dyDescent="0.15">
      <c r="A314" s="134"/>
      <c r="B314" s="203"/>
      <c r="C314" s="204"/>
      <c r="D314" s="297"/>
      <c r="E314" s="491"/>
      <c r="F314" s="500"/>
      <c r="G314" s="328"/>
      <c r="H314" s="445"/>
      <c r="I314" s="798"/>
      <c r="J314" s="446">
        <f t="shared" si="17"/>
        <v>0</v>
      </c>
      <c r="K314" s="788"/>
      <c r="L314" s="447">
        <f t="shared" si="18"/>
        <v>0</v>
      </c>
      <c r="M314" s="789">
        <f t="shared" si="20"/>
        <v>0</v>
      </c>
      <c r="N314" s="449">
        <f>J314-L314</f>
        <v>0</v>
      </c>
      <c r="O314" s="313"/>
      <c r="P314" s="155"/>
    </row>
    <row r="315" spans="1:29" ht="18.75" customHeight="1" x14ac:dyDescent="0.15">
      <c r="A315" s="134"/>
      <c r="B315" s="203"/>
      <c r="C315" s="204"/>
      <c r="D315" s="297"/>
      <c r="E315" s="491"/>
      <c r="F315" s="500"/>
      <c r="G315" s="328"/>
      <c r="H315" s="445"/>
      <c r="I315" s="798"/>
      <c r="J315" s="446">
        <f t="shared" si="17"/>
        <v>0</v>
      </c>
      <c r="K315" s="788"/>
      <c r="L315" s="447">
        <f t="shared" si="18"/>
        <v>0</v>
      </c>
      <c r="M315" s="789">
        <f t="shared" si="20"/>
        <v>0</v>
      </c>
      <c r="N315" s="449">
        <f t="shared" si="20"/>
        <v>0</v>
      </c>
      <c r="O315" s="313"/>
      <c r="P315" s="155"/>
    </row>
    <row r="316" spans="1:29" ht="18.75" customHeight="1" x14ac:dyDescent="0.15">
      <c r="A316" s="134"/>
      <c r="B316" s="203"/>
      <c r="C316" s="204"/>
      <c r="D316" s="297"/>
      <c r="E316" s="491"/>
      <c r="F316" s="500"/>
      <c r="G316" s="328"/>
      <c r="H316" s="445"/>
      <c r="I316" s="798"/>
      <c r="J316" s="446">
        <f t="shared" si="17"/>
        <v>0</v>
      </c>
      <c r="K316" s="788"/>
      <c r="L316" s="447">
        <f t="shared" si="18"/>
        <v>0</v>
      </c>
      <c r="M316" s="789">
        <f t="shared" si="20"/>
        <v>0</v>
      </c>
      <c r="N316" s="449">
        <f t="shared" si="20"/>
        <v>0</v>
      </c>
      <c r="O316" s="313"/>
      <c r="P316" s="155"/>
    </row>
    <row r="317" spans="1:29" ht="18.75" customHeight="1" x14ac:dyDescent="0.15">
      <c r="A317" s="134"/>
      <c r="B317" s="203"/>
      <c r="C317" s="204"/>
      <c r="D317" s="297"/>
      <c r="E317" s="491"/>
      <c r="F317" s="500"/>
      <c r="G317" s="328"/>
      <c r="H317" s="445"/>
      <c r="I317" s="798"/>
      <c r="J317" s="446">
        <f t="shared" si="17"/>
        <v>0</v>
      </c>
      <c r="K317" s="788"/>
      <c r="L317" s="447">
        <f t="shared" si="18"/>
        <v>0</v>
      </c>
      <c r="M317" s="789">
        <f>I317-K317</f>
        <v>0</v>
      </c>
      <c r="N317" s="449">
        <f t="shared" si="20"/>
        <v>0</v>
      </c>
      <c r="O317" s="313"/>
      <c r="P317" s="155"/>
    </row>
    <row r="318" spans="1:29" ht="18.75" customHeight="1" x14ac:dyDescent="0.15">
      <c r="A318" s="134"/>
      <c r="B318" s="203"/>
      <c r="C318" s="204"/>
      <c r="D318" s="297"/>
      <c r="E318" s="491"/>
      <c r="F318" s="500"/>
      <c r="G318" s="328"/>
      <c r="H318" s="445"/>
      <c r="I318" s="798"/>
      <c r="J318" s="446">
        <f t="shared" si="17"/>
        <v>0</v>
      </c>
      <c r="K318" s="788"/>
      <c r="L318" s="447">
        <f t="shared" si="18"/>
        <v>0</v>
      </c>
      <c r="M318" s="789">
        <f t="shared" si="20"/>
        <v>0</v>
      </c>
      <c r="N318" s="449">
        <f t="shared" si="20"/>
        <v>0</v>
      </c>
      <c r="O318" s="313"/>
      <c r="P318" s="155"/>
    </row>
    <row r="319" spans="1:29" s="120" customFormat="1" ht="18.75" customHeight="1" x14ac:dyDescent="0.15">
      <c r="A319" s="134"/>
      <c r="B319" s="203"/>
      <c r="C319" s="204"/>
      <c r="D319" s="297"/>
      <c r="E319" s="347" t="s">
        <v>419</v>
      </c>
      <c r="F319" s="170" t="s">
        <v>181</v>
      </c>
      <c r="G319" s="328"/>
      <c r="H319" s="445"/>
      <c r="I319" s="798"/>
      <c r="J319" s="450">
        <f>SUMIFS(J288:J318,D288:D318,"設備（部材）")</f>
        <v>0</v>
      </c>
      <c r="K319" s="788"/>
      <c r="L319" s="451">
        <f>SUMIFS(L288:L318,D288:D318,"設備（部材）")</f>
        <v>0</v>
      </c>
      <c r="M319" s="789"/>
      <c r="N319" s="453">
        <f>J319-L319</f>
        <v>0</v>
      </c>
      <c r="O319" s="313"/>
      <c r="Q319" s="119"/>
      <c r="R319" s="119"/>
      <c r="S319" s="119"/>
      <c r="T319" s="119"/>
      <c r="U319" s="119"/>
      <c r="V319" s="119"/>
      <c r="W319" s="119"/>
      <c r="X319" s="119"/>
      <c r="Y319" s="119"/>
      <c r="Z319" s="119"/>
      <c r="AA319" s="119"/>
      <c r="AB319" s="119"/>
      <c r="AC319" s="119"/>
    </row>
    <row r="320" spans="1:29" s="120" customFormat="1" ht="18.75" customHeight="1" x14ac:dyDescent="0.15">
      <c r="A320" s="134"/>
      <c r="B320" s="203"/>
      <c r="C320" s="204"/>
      <c r="D320" s="297"/>
      <c r="E320" s="347" t="s">
        <v>182</v>
      </c>
      <c r="F320" s="170" t="s">
        <v>181</v>
      </c>
      <c r="G320" s="328"/>
      <c r="H320" s="445"/>
      <c r="I320" s="798"/>
      <c r="J320" s="450">
        <f>SUMIFS(J288:J318,D288:D318,"工事")</f>
        <v>0</v>
      </c>
      <c r="K320" s="788"/>
      <c r="L320" s="451">
        <f>SUMIFS(L288:L318,D288:D318,"工事")</f>
        <v>0</v>
      </c>
      <c r="M320" s="789"/>
      <c r="N320" s="453">
        <f>J320-L320</f>
        <v>0</v>
      </c>
      <c r="O320" s="313"/>
      <c r="Q320" s="119"/>
      <c r="R320" s="119"/>
      <c r="S320" s="119"/>
      <c r="T320" s="119"/>
      <c r="U320" s="119"/>
      <c r="V320" s="119"/>
      <c r="W320" s="119"/>
      <c r="X320" s="119"/>
      <c r="Y320" s="119"/>
      <c r="Z320" s="119"/>
      <c r="AA320" s="119"/>
      <c r="AB320" s="119"/>
      <c r="AC320" s="119"/>
    </row>
    <row r="321" spans="1:29" s="120" customFormat="1" ht="18.75" customHeight="1" thickBot="1" x14ac:dyDescent="0.2">
      <c r="A321" s="134"/>
      <c r="B321" s="205"/>
      <c r="C321" s="206"/>
      <c r="D321" s="298"/>
      <c r="E321" s="348" t="s">
        <v>178</v>
      </c>
      <c r="F321" s="349" t="s">
        <v>179</v>
      </c>
      <c r="G321" s="339"/>
      <c r="H321" s="495"/>
      <c r="I321" s="808"/>
      <c r="J321" s="501">
        <f>J319+J320</f>
        <v>0</v>
      </c>
      <c r="K321" s="790"/>
      <c r="L321" s="502">
        <f>L319+L320</f>
        <v>0</v>
      </c>
      <c r="M321" s="791"/>
      <c r="N321" s="503">
        <f>J321-L321</f>
        <v>0</v>
      </c>
      <c r="O321" s="323"/>
      <c r="Q321" s="119"/>
      <c r="R321" s="119"/>
      <c r="S321" s="119"/>
      <c r="T321" s="119"/>
      <c r="U321" s="119"/>
      <c r="V321" s="119"/>
      <c r="W321" s="119"/>
      <c r="X321" s="119"/>
      <c r="Y321" s="119"/>
      <c r="Z321" s="119"/>
      <c r="AA321" s="119"/>
      <c r="AB321" s="119"/>
      <c r="AC321" s="119"/>
    </row>
    <row r="322" spans="1:29" ht="18.75" customHeight="1" x14ac:dyDescent="0.15">
      <c r="A322" s="134"/>
      <c r="B322" s="171"/>
      <c r="C322" s="172"/>
      <c r="D322" s="295"/>
      <c r="E322" s="491"/>
      <c r="F322" s="499" t="s">
        <v>180</v>
      </c>
      <c r="G322" s="328"/>
      <c r="H322" s="445"/>
      <c r="I322" s="798"/>
      <c r="J322" s="446"/>
      <c r="K322" s="788"/>
      <c r="L322" s="447"/>
      <c r="M322" s="789"/>
      <c r="N322" s="449"/>
      <c r="O322" s="313"/>
      <c r="P322" s="155"/>
    </row>
    <row r="323" spans="1:29" ht="18.75" customHeight="1" x14ac:dyDescent="0.15">
      <c r="A323" s="134"/>
      <c r="B323" s="203"/>
      <c r="C323" s="204"/>
      <c r="D323" s="297"/>
      <c r="E323" s="491"/>
      <c r="F323" s="500"/>
      <c r="G323" s="328"/>
      <c r="H323" s="445"/>
      <c r="I323" s="798"/>
      <c r="J323" s="446">
        <f t="shared" ref="J323:J353" si="21">ROUNDDOWN(H323*I323,0)</f>
        <v>0</v>
      </c>
      <c r="K323" s="788"/>
      <c r="L323" s="447">
        <f t="shared" ref="L323:L353" si="22">ROUNDDOWN(H323*K323,0)</f>
        <v>0</v>
      </c>
      <c r="M323" s="789">
        <f>I323-K323</f>
        <v>0</v>
      </c>
      <c r="N323" s="449">
        <f>J323-L323</f>
        <v>0</v>
      </c>
      <c r="O323" s="313"/>
      <c r="P323" s="155"/>
    </row>
    <row r="324" spans="1:29" ht="18.75" customHeight="1" x14ac:dyDescent="0.15">
      <c r="A324" s="134"/>
      <c r="B324" s="203"/>
      <c r="C324" s="204"/>
      <c r="D324" s="297"/>
      <c r="E324" s="491"/>
      <c r="F324" s="500"/>
      <c r="G324" s="328"/>
      <c r="H324" s="445"/>
      <c r="I324" s="798"/>
      <c r="J324" s="446">
        <f t="shared" si="21"/>
        <v>0</v>
      </c>
      <c r="K324" s="788"/>
      <c r="L324" s="447">
        <f t="shared" si="22"/>
        <v>0</v>
      </c>
      <c r="M324" s="789">
        <f t="shared" ref="M324:N343" si="23">I324-K324</f>
        <v>0</v>
      </c>
      <c r="N324" s="449">
        <f t="shared" si="23"/>
        <v>0</v>
      </c>
      <c r="O324" s="313"/>
      <c r="P324" s="155"/>
    </row>
    <row r="325" spans="1:29" ht="18.75" customHeight="1" x14ac:dyDescent="0.15">
      <c r="A325" s="134"/>
      <c r="B325" s="203"/>
      <c r="C325" s="204"/>
      <c r="D325" s="297"/>
      <c r="E325" s="491"/>
      <c r="F325" s="499"/>
      <c r="G325" s="328"/>
      <c r="H325" s="445"/>
      <c r="I325" s="798"/>
      <c r="J325" s="446">
        <f t="shared" si="21"/>
        <v>0</v>
      </c>
      <c r="K325" s="788"/>
      <c r="L325" s="447">
        <f t="shared" si="22"/>
        <v>0</v>
      </c>
      <c r="M325" s="789">
        <f t="shared" si="23"/>
        <v>0</v>
      </c>
      <c r="N325" s="449">
        <f t="shared" si="23"/>
        <v>0</v>
      </c>
      <c r="O325" s="313"/>
      <c r="P325" s="155"/>
    </row>
    <row r="326" spans="1:29" ht="18.75" customHeight="1" x14ac:dyDescent="0.15">
      <c r="A326" s="134"/>
      <c r="B326" s="203"/>
      <c r="C326" s="204"/>
      <c r="D326" s="297"/>
      <c r="E326" s="491"/>
      <c r="F326" s="499"/>
      <c r="G326" s="328"/>
      <c r="H326" s="445"/>
      <c r="I326" s="798"/>
      <c r="J326" s="446">
        <f t="shared" si="21"/>
        <v>0</v>
      </c>
      <c r="K326" s="788"/>
      <c r="L326" s="447">
        <f t="shared" si="22"/>
        <v>0</v>
      </c>
      <c r="M326" s="789">
        <f t="shared" si="23"/>
        <v>0</v>
      </c>
      <c r="N326" s="449">
        <f t="shared" si="23"/>
        <v>0</v>
      </c>
      <c r="O326" s="313"/>
      <c r="P326" s="155"/>
    </row>
    <row r="327" spans="1:29" ht="18.75" customHeight="1" x14ac:dyDescent="0.15">
      <c r="A327" s="134"/>
      <c r="B327" s="203"/>
      <c r="C327" s="204"/>
      <c r="D327" s="297"/>
      <c r="E327" s="491"/>
      <c r="F327" s="499"/>
      <c r="G327" s="328"/>
      <c r="H327" s="445"/>
      <c r="I327" s="798"/>
      <c r="J327" s="446">
        <f t="shared" si="21"/>
        <v>0</v>
      </c>
      <c r="K327" s="788"/>
      <c r="L327" s="447">
        <f t="shared" si="22"/>
        <v>0</v>
      </c>
      <c r="M327" s="789">
        <f t="shared" si="23"/>
        <v>0</v>
      </c>
      <c r="N327" s="449">
        <f t="shared" si="23"/>
        <v>0</v>
      </c>
      <c r="O327" s="313"/>
      <c r="P327" s="155"/>
    </row>
    <row r="328" spans="1:29" ht="18.75" customHeight="1" x14ac:dyDescent="0.15">
      <c r="A328" s="134"/>
      <c r="B328" s="203"/>
      <c r="C328" s="204"/>
      <c r="D328" s="297"/>
      <c r="E328" s="491"/>
      <c r="F328" s="499"/>
      <c r="G328" s="328"/>
      <c r="H328" s="445"/>
      <c r="I328" s="798"/>
      <c r="J328" s="446">
        <f t="shared" si="21"/>
        <v>0</v>
      </c>
      <c r="K328" s="788"/>
      <c r="L328" s="447">
        <f t="shared" si="22"/>
        <v>0</v>
      </c>
      <c r="M328" s="789">
        <f t="shared" si="23"/>
        <v>0</v>
      </c>
      <c r="N328" s="449">
        <f t="shared" si="23"/>
        <v>0</v>
      </c>
      <c r="O328" s="313"/>
      <c r="P328" s="155"/>
    </row>
    <row r="329" spans="1:29" ht="18.75" customHeight="1" x14ac:dyDescent="0.15">
      <c r="A329" s="134"/>
      <c r="B329" s="203"/>
      <c r="C329" s="204"/>
      <c r="D329" s="297"/>
      <c r="E329" s="491"/>
      <c r="F329" s="499"/>
      <c r="G329" s="328"/>
      <c r="H329" s="445"/>
      <c r="I329" s="798"/>
      <c r="J329" s="446">
        <f t="shared" si="21"/>
        <v>0</v>
      </c>
      <c r="K329" s="788"/>
      <c r="L329" s="447">
        <f t="shared" si="22"/>
        <v>0</v>
      </c>
      <c r="M329" s="789">
        <f t="shared" si="23"/>
        <v>0</v>
      </c>
      <c r="N329" s="449">
        <f t="shared" si="23"/>
        <v>0</v>
      </c>
      <c r="O329" s="313"/>
      <c r="P329" s="155"/>
    </row>
    <row r="330" spans="1:29" ht="18.75" customHeight="1" x14ac:dyDescent="0.15">
      <c r="A330" s="134"/>
      <c r="B330" s="203"/>
      <c r="C330" s="204"/>
      <c r="D330" s="297"/>
      <c r="E330" s="491"/>
      <c r="F330" s="499"/>
      <c r="G330" s="328"/>
      <c r="H330" s="445"/>
      <c r="I330" s="798"/>
      <c r="J330" s="446">
        <f t="shared" si="21"/>
        <v>0</v>
      </c>
      <c r="K330" s="788"/>
      <c r="L330" s="447">
        <f t="shared" si="22"/>
        <v>0</v>
      </c>
      <c r="M330" s="789">
        <f t="shared" si="23"/>
        <v>0</v>
      </c>
      <c r="N330" s="449">
        <f t="shared" si="23"/>
        <v>0</v>
      </c>
      <c r="O330" s="313"/>
      <c r="P330" s="155"/>
    </row>
    <row r="331" spans="1:29" ht="18.75" customHeight="1" x14ac:dyDescent="0.15">
      <c r="A331" s="134"/>
      <c r="B331" s="203"/>
      <c r="C331" s="204"/>
      <c r="D331" s="297"/>
      <c r="E331" s="491"/>
      <c r="F331" s="499"/>
      <c r="G331" s="328"/>
      <c r="H331" s="445"/>
      <c r="I331" s="798"/>
      <c r="J331" s="446">
        <f t="shared" si="21"/>
        <v>0</v>
      </c>
      <c r="K331" s="788"/>
      <c r="L331" s="447">
        <f t="shared" si="22"/>
        <v>0</v>
      </c>
      <c r="M331" s="789">
        <f t="shared" si="23"/>
        <v>0</v>
      </c>
      <c r="N331" s="449">
        <f t="shared" si="23"/>
        <v>0</v>
      </c>
      <c r="O331" s="313"/>
      <c r="P331" s="155"/>
    </row>
    <row r="332" spans="1:29" ht="18.75" customHeight="1" x14ac:dyDescent="0.15">
      <c r="A332" s="134"/>
      <c r="B332" s="203"/>
      <c r="C332" s="204"/>
      <c r="D332" s="297"/>
      <c r="E332" s="491"/>
      <c r="F332" s="499"/>
      <c r="G332" s="328"/>
      <c r="H332" s="445"/>
      <c r="I332" s="798"/>
      <c r="J332" s="446">
        <f t="shared" si="21"/>
        <v>0</v>
      </c>
      <c r="K332" s="788"/>
      <c r="L332" s="447">
        <f t="shared" si="22"/>
        <v>0</v>
      </c>
      <c r="M332" s="789">
        <f t="shared" si="23"/>
        <v>0</v>
      </c>
      <c r="N332" s="449">
        <f t="shared" si="23"/>
        <v>0</v>
      </c>
      <c r="O332" s="313"/>
      <c r="P332" s="155"/>
    </row>
    <row r="333" spans="1:29" ht="18.75" customHeight="1" x14ac:dyDescent="0.15">
      <c r="A333" s="134"/>
      <c r="B333" s="203"/>
      <c r="C333" s="204"/>
      <c r="D333" s="297"/>
      <c r="E333" s="491"/>
      <c r="F333" s="499"/>
      <c r="G333" s="328"/>
      <c r="H333" s="445"/>
      <c r="I333" s="798"/>
      <c r="J333" s="446">
        <f t="shared" si="21"/>
        <v>0</v>
      </c>
      <c r="K333" s="788"/>
      <c r="L333" s="447">
        <f t="shared" si="22"/>
        <v>0</v>
      </c>
      <c r="M333" s="789">
        <f t="shared" si="23"/>
        <v>0</v>
      </c>
      <c r="N333" s="449">
        <f t="shared" si="23"/>
        <v>0</v>
      </c>
      <c r="O333" s="313"/>
      <c r="P333" s="155"/>
    </row>
    <row r="334" spans="1:29" ht="18.75" customHeight="1" x14ac:dyDescent="0.15">
      <c r="A334" s="134"/>
      <c r="B334" s="203"/>
      <c r="C334" s="204"/>
      <c r="D334" s="297"/>
      <c r="E334" s="491"/>
      <c r="F334" s="499"/>
      <c r="G334" s="328"/>
      <c r="H334" s="445"/>
      <c r="I334" s="798"/>
      <c r="J334" s="446">
        <f t="shared" si="21"/>
        <v>0</v>
      </c>
      <c r="K334" s="788"/>
      <c r="L334" s="447">
        <f t="shared" si="22"/>
        <v>0</v>
      </c>
      <c r="M334" s="789">
        <f t="shared" si="23"/>
        <v>0</v>
      </c>
      <c r="N334" s="449">
        <f t="shared" si="23"/>
        <v>0</v>
      </c>
      <c r="O334" s="313"/>
      <c r="P334" s="155"/>
    </row>
    <row r="335" spans="1:29" ht="18.75" customHeight="1" x14ac:dyDescent="0.15">
      <c r="A335" s="134"/>
      <c r="B335" s="203"/>
      <c r="C335" s="204"/>
      <c r="D335" s="297"/>
      <c r="E335" s="491"/>
      <c r="F335" s="499"/>
      <c r="G335" s="328"/>
      <c r="H335" s="445"/>
      <c r="I335" s="798"/>
      <c r="J335" s="446">
        <f t="shared" si="21"/>
        <v>0</v>
      </c>
      <c r="K335" s="788"/>
      <c r="L335" s="447">
        <f t="shared" si="22"/>
        <v>0</v>
      </c>
      <c r="M335" s="789">
        <f t="shared" si="23"/>
        <v>0</v>
      </c>
      <c r="N335" s="449">
        <f t="shared" si="23"/>
        <v>0</v>
      </c>
      <c r="O335" s="313"/>
      <c r="P335" s="155"/>
    </row>
    <row r="336" spans="1:29" ht="18.75" customHeight="1" x14ac:dyDescent="0.15">
      <c r="A336" s="134"/>
      <c r="B336" s="203"/>
      <c r="C336" s="204"/>
      <c r="D336" s="297"/>
      <c r="E336" s="491"/>
      <c r="F336" s="499"/>
      <c r="G336" s="328"/>
      <c r="H336" s="445"/>
      <c r="I336" s="798"/>
      <c r="J336" s="446">
        <f t="shared" si="21"/>
        <v>0</v>
      </c>
      <c r="K336" s="788"/>
      <c r="L336" s="447">
        <f t="shared" si="22"/>
        <v>0</v>
      </c>
      <c r="M336" s="789">
        <f t="shared" si="23"/>
        <v>0</v>
      </c>
      <c r="N336" s="449">
        <f t="shared" si="23"/>
        <v>0</v>
      </c>
      <c r="O336" s="313"/>
      <c r="P336" s="155"/>
    </row>
    <row r="337" spans="1:16" ht="18.75" customHeight="1" x14ac:dyDescent="0.15">
      <c r="A337" s="134"/>
      <c r="B337" s="203"/>
      <c r="C337" s="204"/>
      <c r="D337" s="297"/>
      <c r="E337" s="491"/>
      <c r="F337" s="499"/>
      <c r="G337" s="328"/>
      <c r="H337" s="445"/>
      <c r="I337" s="798"/>
      <c r="J337" s="446">
        <f t="shared" si="21"/>
        <v>0</v>
      </c>
      <c r="K337" s="788"/>
      <c r="L337" s="447">
        <f t="shared" si="22"/>
        <v>0</v>
      </c>
      <c r="M337" s="789">
        <f t="shared" si="23"/>
        <v>0</v>
      </c>
      <c r="N337" s="449">
        <f t="shared" si="23"/>
        <v>0</v>
      </c>
      <c r="O337" s="313"/>
      <c r="P337" s="155"/>
    </row>
    <row r="338" spans="1:16" ht="18.75" customHeight="1" x14ac:dyDescent="0.15">
      <c r="A338" s="134"/>
      <c r="B338" s="203"/>
      <c r="C338" s="204"/>
      <c r="D338" s="297"/>
      <c r="E338" s="491"/>
      <c r="F338" s="499"/>
      <c r="G338" s="328"/>
      <c r="H338" s="445"/>
      <c r="I338" s="798"/>
      <c r="J338" s="446">
        <f t="shared" si="21"/>
        <v>0</v>
      </c>
      <c r="K338" s="788"/>
      <c r="L338" s="447">
        <f t="shared" si="22"/>
        <v>0</v>
      </c>
      <c r="M338" s="789">
        <f t="shared" si="23"/>
        <v>0</v>
      </c>
      <c r="N338" s="449">
        <f t="shared" si="23"/>
        <v>0</v>
      </c>
      <c r="O338" s="313"/>
      <c r="P338" s="155"/>
    </row>
    <row r="339" spans="1:16" ht="18.75" customHeight="1" x14ac:dyDescent="0.15">
      <c r="A339" s="134"/>
      <c r="B339" s="203"/>
      <c r="C339" s="204"/>
      <c r="D339" s="297"/>
      <c r="E339" s="491"/>
      <c r="F339" s="499"/>
      <c r="G339" s="328"/>
      <c r="H339" s="445"/>
      <c r="I339" s="798"/>
      <c r="J339" s="446">
        <f t="shared" si="21"/>
        <v>0</v>
      </c>
      <c r="K339" s="788"/>
      <c r="L339" s="447">
        <f t="shared" si="22"/>
        <v>0</v>
      </c>
      <c r="M339" s="789">
        <f t="shared" si="23"/>
        <v>0</v>
      </c>
      <c r="N339" s="449">
        <f t="shared" si="23"/>
        <v>0</v>
      </c>
      <c r="O339" s="313"/>
      <c r="P339" s="155"/>
    </row>
    <row r="340" spans="1:16" ht="18.75" customHeight="1" x14ac:dyDescent="0.15">
      <c r="A340" s="134"/>
      <c r="B340" s="203"/>
      <c r="C340" s="204"/>
      <c r="D340" s="297"/>
      <c r="E340" s="491"/>
      <c r="F340" s="499"/>
      <c r="G340" s="328"/>
      <c r="H340" s="445"/>
      <c r="I340" s="798"/>
      <c r="J340" s="446">
        <f t="shared" si="21"/>
        <v>0</v>
      </c>
      <c r="K340" s="788"/>
      <c r="L340" s="447">
        <f t="shared" si="22"/>
        <v>0</v>
      </c>
      <c r="M340" s="789">
        <f t="shared" si="23"/>
        <v>0</v>
      </c>
      <c r="N340" s="449">
        <f t="shared" si="23"/>
        <v>0</v>
      </c>
      <c r="O340" s="313"/>
      <c r="P340" s="155"/>
    </row>
    <row r="341" spans="1:16" ht="18.75" customHeight="1" x14ac:dyDescent="0.15">
      <c r="A341" s="134"/>
      <c r="B341" s="203"/>
      <c r="C341" s="204"/>
      <c r="D341" s="297"/>
      <c r="E341" s="491"/>
      <c r="F341" s="499"/>
      <c r="G341" s="328"/>
      <c r="H341" s="445"/>
      <c r="I341" s="798"/>
      <c r="J341" s="446">
        <f t="shared" si="21"/>
        <v>0</v>
      </c>
      <c r="K341" s="788"/>
      <c r="L341" s="447">
        <f t="shared" si="22"/>
        <v>0</v>
      </c>
      <c r="M341" s="789">
        <f t="shared" si="23"/>
        <v>0</v>
      </c>
      <c r="N341" s="449">
        <f t="shared" si="23"/>
        <v>0</v>
      </c>
      <c r="O341" s="313"/>
      <c r="P341" s="155"/>
    </row>
    <row r="342" spans="1:16" ht="18.75" customHeight="1" x14ac:dyDescent="0.15">
      <c r="A342" s="134"/>
      <c r="B342" s="203"/>
      <c r="C342" s="204"/>
      <c r="D342" s="297"/>
      <c r="E342" s="491"/>
      <c r="F342" s="499"/>
      <c r="G342" s="328"/>
      <c r="H342" s="445"/>
      <c r="I342" s="798"/>
      <c r="J342" s="446">
        <f t="shared" si="21"/>
        <v>0</v>
      </c>
      <c r="K342" s="788"/>
      <c r="L342" s="447">
        <f t="shared" si="22"/>
        <v>0</v>
      </c>
      <c r="M342" s="789">
        <f t="shared" si="23"/>
        <v>0</v>
      </c>
      <c r="N342" s="449">
        <f t="shared" si="23"/>
        <v>0</v>
      </c>
      <c r="O342" s="313"/>
      <c r="P342" s="155"/>
    </row>
    <row r="343" spans="1:16" ht="18.75" customHeight="1" x14ac:dyDescent="0.15">
      <c r="A343" s="134"/>
      <c r="B343" s="203"/>
      <c r="C343" s="204"/>
      <c r="D343" s="297"/>
      <c r="E343" s="491"/>
      <c r="F343" s="499"/>
      <c r="G343" s="328"/>
      <c r="H343" s="445"/>
      <c r="I343" s="798"/>
      <c r="J343" s="446">
        <f t="shared" si="21"/>
        <v>0</v>
      </c>
      <c r="K343" s="788"/>
      <c r="L343" s="447">
        <f t="shared" si="22"/>
        <v>0</v>
      </c>
      <c r="M343" s="789">
        <f t="shared" si="23"/>
        <v>0</v>
      </c>
      <c r="N343" s="449">
        <f t="shared" si="23"/>
        <v>0</v>
      </c>
      <c r="O343" s="313"/>
      <c r="P343" s="155"/>
    </row>
    <row r="344" spans="1:16" ht="18.75" customHeight="1" x14ac:dyDescent="0.15">
      <c r="A344" s="134"/>
      <c r="B344" s="203"/>
      <c r="C344" s="204"/>
      <c r="D344" s="297"/>
      <c r="E344" s="491"/>
      <c r="F344" s="500"/>
      <c r="G344" s="328"/>
      <c r="H344" s="445"/>
      <c r="I344" s="798"/>
      <c r="J344" s="446">
        <f t="shared" si="21"/>
        <v>0</v>
      </c>
      <c r="K344" s="788"/>
      <c r="L344" s="447">
        <f t="shared" si="22"/>
        <v>0</v>
      </c>
      <c r="M344" s="789">
        <f t="shared" ref="M344:N353" si="24">I344-K344</f>
        <v>0</v>
      </c>
      <c r="N344" s="449">
        <f t="shared" si="24"/>
        <v>0</v>
      </c>
      <c r="O344" s="313"/>
      <c r="P344" s="155"/>
    </row>
    <row r="345" spans="1:16" ht="18.75" customHeight="1" x14ac:dyDescent="0.15">
      <c r="A345" s="134"/>
      <c r="B345" s="203"/>
      <c r="C345" s="204"/>
      <c r="D345" s="297"/>
      <c r="E345" s="491"/>
      <c r="F345" s="500"/>
      <c r="G345" s="328"/>
      <c r="H345" s="445"/>
      <c r="I345" s="798"/>
      <c r="J345" s="446">
        <f t="shared" si="21"/>
        <v>0</v>
      </c>
      <c r="K345" s="788"/>
      <c r="L345" s="447">
        <f t="shared" si="22"/>
        <v>0</v>
      </c>
      <c r="M345" s="789">
        <f t="shared" si="24"/>
        <v>0</v>
      </c>
      <c r="N345" s="449">
        <f t="shared" si="24"/>
        <v>0</v>
      </c>
      <c r="O345" s="313"/>
      <c r="P345" s="155"/>
    </row>
    <row r="346" spans="1:16" ht="18.75" customHeight="1" x14ac:dyDescent="0.15">
      <c r="A346" s="134"/>
      <c r="B346" s="203"/>
      <c r="C346" s="204"/>
      <c r="D346" s="297"/>
      <c r="E346" s="491"/>
      <c r="F346" s="500"/>
      <c r="G346" s="328"/>
      <c r="H346" s="445"/>
      <c r="I346" s="798"/>
      <c r="J346" s="446">
        <f t="shared" si="21"/>
        <v>0</v>
      </c>
      <c r="K346" s="788"/>
      <c r="L346" s="447">
        <f t="shared" si="22"/>
        <v>0</v>
      </c>
      <c r="M346" s="789">
        <f t="shared" si="24"/>
        <v>0</v>
      </c>
      <c r="N346" s="449">
        <f t="shared" si="24"/>
        <v>0</v>
      </c>
      <c r="O346" s="313"/>
      <c r="P346" s="155"/>
    </row>
    <row r="347" spans="1:16" ht="18.75" customHeight="1" x14ac:dyDescent="0.15">
      <c r="A347" s="134"/>
      <c r="B347" s="203"/>
      <c r="C347" s="204"/>
      <c r="D347" s="297"/>
      <c r="E347" s="491"/>
      <c r="F347" s="500"/>
      <c r="G347" s="328"/>
      <c r="H347" s="445"/>
      <c r="I347" s="798"/>
      <c r="J347" s="446">
        <f t="shared" si="21"/>
        <v>0</v>
      </c>
      <c r="K347" s="788"/>
      <c r="L347" s="447">
        <f t="shared" si="22"/>
        <v>0</v>
      </c>
      <c r="M347" s="789">
        <f t="shared" si="24"/>
        <v>0</v>
      </c>
      <c r="N347" s="449">
        <f t="shared" si="24"/>
        <v>0</v>
      </c>
      <c r="O347" s="313"/>
      <c r="P347" s="155"/>
    </row>
    <row r="348" spans="1:16" ht="18.75" customHeight="1" x14ac:dyDescent="0.15">
      <c r="A348" s="134"/>
      <c r="B348" s="203"/>
      <c r="C348" s="204"/>
      <c r="D348" s="297"/>
      <c r="E348" s="491"/>
      <c r="F348" s="500"/>
      <c r="G348" s="328"/>
      <c r="H348" s="445"/>
      <c r="I348" s="798"/>
      <c r="J348" s="446">
        <f t="shared" si="21"/>
        <v>0</v>
      </c>
      <c r="K348" s="788"/>
      <c r="L348" s="447">
        <f t="shared" si="22"/>
        <v>0</v>
      </c>
      <c r="M348" s="789">
        <f t="shared" si="24"/>
        <v>0</v>
      </c>
      <c r="N348" s="449">
        <f t="shared" si="24"/>
        <v>0</v>
      </c>
      <c r="O348" s="313"/>
      <c r="P348" s="155"/>
    </row>
    <row r="349" spans="1:16" ht="18.75" customHeight="1" x14ac:dyDescent="0.15">
      <c r="A349" s="134"/>
      <c r="B349" s="203"/>
      <c r="C349" s="204"/>
      <c r="D349" s="297"/>
      <c r="E349" s="491"/>
      <c r="F349" s="500"/>
      <c r="G349" s="328"/>
      <c r="H349" s="445"/>
      <c r="I349" s="798"/>
      <c r="J349" s="446">
        <f t="shared" si="21"/>
        <v>0</v>
      </c>
      <c r="K349" s="788"/>
      <c r="L349" s="447">
        <f t="shared" si="22"/>
        <v>0</v>
      </c>
      <c r="M349" s="789">
        <f t="shared" si="24"/>
        <v>0</v>
      </c>
      <c r="N349" s="449">
        <f t="shared" si="24"/>
        <v>0</v>
      </c>
      <c r="O349" s="313"/>
      <c r="P349" s="155"/>
    </row>
    <row r="350" spans="1:16" ht="18.75" customHeight="1" x14ac:dyDescent="0.15">
      <c r="A350" s="134"/>
      <c r="B350" s="203"/>
      <c r="C350" s="204"/>
      <c r="D350" s="297"/>
      <c r="E350" s="491"/>
      <c r="F350" s="500"/>
      <c r="G350" s="328"/>
      <c r="H350" s="445"/>
      <c r="I350" s="798"/>
      <c r="J350" s="446">
        <f t="shared" si="21"/>
        <v>0</v>
      </c>
      <c r="K350" s="788"/>
      <c r="L350" s="447">
        <f t="shared" si="22"/>
        <v>0</v>
      </c>
      <c r="M350" s="789">
        <f t="shared" si="24"/>
        <v>0</v>
      </c>
      <c r="N350" s="449">
        <f t="shared" si="24"/>
        <v>0</v>
      </c>
      <c r="O350" s="313"/>
      <c r="P350" s="155"/>
    </row>
    <row r="351" spans="1:16" ht="18.75" customHeight="1" x14ac:dyDescent="0.15">
      <c r="A351" s="134"/>
      <c r="B351" s="203"/>
      <c r="C351" s="204"/>
      <c r="D351" s="297"/>
      <c r="E351" s="491"/>
      <c r="F351" s="500"/>
      <c r="G351" s="328"/>
      <c r="H351" s="445"/>
      <c r="I351" s="798"/>
      <c r="J351" s="446">
        <f t="shared" si="21"/>
        <v>0</v>
      </c>
      <c r="K351" s="788"/>
      <c r="L351" s="447">
        <f t="shared" si="22"/>
        <v>0</v>
      </c>
      <c r="M351" s="789">
        <f>I351-K351</f>
        <v>0</v>
      </c>
      <c r="N351" s="449">
        <f t="shared" si="24"/>
        <v>0</v>
      </c>
      <c r="O351" s="313"/>
      <c r="P351" s="155"/>
    </row>
    <row r="352" spans="1:16" ht="18.75" customHeight="1" x14ac:dyDescent="0.15">
      <c r="A352" s="134"/>
      <c r="B352" s="203"/>
      <c r="C352" s="204"/>
      <c r="D352" s="297"/>
      <c r="E352" s="491"/>
      <c r="F352" s="500"/>
      <c r="G352" s="328"/>
      <c r="H352" s="445"/>
      <c r="I352" s="798"/>
      <c r="J352" s="446">
        <f t="shared" si="21"/>
        <v>0</v>
      </c>
      <c r="K352" s="788"/>
      <c r="L352" s="447">
        <f t="shared" si="22"/>
        <v>0</v>
      </c>
      <c r="M352" s="789">
        <f t="shared" si="24"/>
        <v>0</v>
      </c>
      <c r="N352" s="449">
        <f>J352-L352</f>
        <v>0</v>
      </c>
      <c r="O352" s="313"/>
      <c r="P352" s="155"/>
    </row>
    <row r="353" spans="1:29" ht="18.75" customHeight="1" x14ac:dyDescent="0.15">
      <c r="A353" s="134"/>
      <c r="B353" s="203"/>
      <c r="C353" s="204"/>
      <c r="D353" s="297"/>
      <c r="E353" s="491"/>
      <c r="F353" s="500"/>
      <c r="G353" s="328"/>
      <c r="H353" s="445"/>
      <c r="I353" s="798"/>
      <c r="J353" s="446">
        <f t="shared" si="21"/>
        <v>0</v>
      </c>
      <c r="K353" s="788"/>
      <c r="L353" s="447">
        <f t="shared" si="22"/>
        <v>0</v>
      </c>
      <c r="M353" s="789">
        <f t="shared" si="24"/>
        <v>0</v>
      </c>
      <c r="N353" s="449">
        <f t="shared" si="24"/>
        <v>0</v>
      </c>
      <c r="O353" s="313"/>
      <c r="P353" s="155"/>
    </row>
    <row r="354" spans="1:29" s="120" customFormat="1" ht="18.75" customHeight="1" x14ac:dyDescent="0.15">
      <c r="A354" s="134"/>
      <c r="B354" s="203"/>
      <c r="C354" s="204"/>
      <c r="D354" s="297"/>
      <c r="E354" s="347" t="s">
        <v>419</v>
      </c>
      <c r="F354" s="170" t="s">
        <v>181</v>
      </c>
      <c r="G354" s="328"/>
      <c r="H354" s="445"/>
      <c r="I354" s="798"/>
      <c r="J354" s="450">
        <f>SUMIFS(J323:J353,D323:D353,"設備（部材）")</f>
        <v>0</v>
      </c>
      <c r="K354" s="788"/>
      <c r="L354" s="451">
        <f>SUMIFS(L323:L353,D323:D353,"設備（部材）")</f>
        <v>0</v>
      </c>
      <c r="M354" s="789"/>
      <c r="N354" s="453">
        <f>J354-L354</f>
        <v>0</v>
      </c>
      <c r="O354" s="313"/>
      <c r="Q354" s="119"/>
      <c r="R354" s="119"/>
      <c r="S354" s="119"/>
      <c r="T354" s="119"/>
      <c r="U354" s="119"/>
      <c r="V354" s="119"/>
      <c r="W354" s="119"/>
      <c r="X354" s="119"/>
      <c r="Y354" s="119"/>
      <c r="Z354" s="119"/>
      <c r="AA354" s="119"/>
      <c r="AB354" s="119"/>
      <c r="AC354" s="119"/>
    </row>
    <row r="355" spans="1:29" s="120" customFormat="1" ht="18.75" customHeight="1" x14ac:dyDescent="0.15">
      <c r="A355" s="134"/>
      <c r="B355" s="203"/>
      <c r="C355" s="204"/>
      <c r="D355" s="297"/>
      <c r="E355" s="347" t="s">
        <v>182</v>
      </c>
      <c r="F355" s="170" t="s">
        <v>181</v>
      </c>
      <c r="G355" s="328"/>
      <c r="H355" s="445"/>
      <c r="I355" s="798"/>
      <c r="J355" s="450">
        <f>SUMIFS(J323:J353,D323:D353,"工事")</f>
        <v>0</v>
      </c>
      <c r="K355" s="788"/>
      <c r="L355" s="451">
        <f>SUMIFS(L323:L353,D323:D353,"工事")</f>
        <v>0</v>
      </c>
      <c r="M355" s="789"/>
      <c r="N355" s="453">
        <f>J355-L355</f>
        <v>0</v>
      </c>
      <c r="O355" s="313"/>
      <c r="Q355" s="119"/>
      <c r="R355" s="119"/>
      <c r="S355" s="119"/>
      <c r="T355" s="119"/>
      <c r="U355" s="119"/>
      <c r="V355" s="119"/>
      <c r="W355" s="119"/>
      <c r="X355" s="119"/>
      <c r="Y355" s="119"/>
      <c r="Z355" s="119"/>
      <c r="AA355" s="119"/>
      <c r="AB355" s="119"/>
      <c r="AC355" s="119"/>
    </row>
    <row r="356" spans="1:29" s="120" customFormat="1" ht="18.75" customHeight="1" thickBot="1" x14ac:dyDescent="0.2">
      <c r="A356" s="134"/>
      <c r="B356" s="205"/>
      <c r="C356" s="206"/>
      <c r="D356" s="298"/>
      <c r="E356" s="348" t="s">
        <v>178</v>
      </c>
      <c r="F356" s="349" t="s">
        <v>179</v>
      </c>
      <c r="G356" s="339"/>
      <c r="H356" s="495"/>
      <c r="I356" s="808"/>
      <c r="J356" s="501">
        <f>J354+J355</f>
        <v>0</v>
      </c>
      <c r="K356" s="790"/>
      <c r="L356" s="502">
        <f>L354+L355</f>
        <v>0</v>
      </c>
      <c r="M356" s="791"/>
      <c r="N356" s="503">
        <f>J356-L356</f>
        <v>0</v>
      </c>
      <c r="O356" s="323"/>
      <c r="Q356" s="119"/>
      <c r="R356" s="119"/>
      <c r="S356" s="119"/>
      <c r="T356" s="119"/>
      <c r="U356" s="119"/>
      <c r="V356" s="119"/>
      <c r="W356" s="119"/>
      <c r="X356" s="119"/>
      <c r="Y356" s="119"/>
      <c r="Z356" s="119"/>
      <c r="AA356" s="119"/>
      <c r="AB356" s="119"/>
      <c r="AC356" s="119"/>
    </row>
    <row r="357" spans="1:29" ht="18.75" customHeight="1" x14ac:dyDescent="0.15">
      <c r="A357" s="134"/>
      <c r="B357" s="171"/>
      <c r="C357" s="172"/>
      <c r="D357" s="295"/>
      <c r="E357" s="491"/>
      <c r="F357" s="499" t="s">
        <v>180</v>
      </c>
      <c r="G357" s="328"/>
      <c r="H357" s="445"/>
      <c r="I357" s="798"/>
      <c r="J357" s="446"/>
      <c r="K357" s="788"/>
      <c r="L357" s="447"/>
      <c r="M357" s="789"/>
      <c r="N357" s="449"/>
      <c r="O357" s="313"/>
      <c r="P357" s="155"/>
    </row>
    <row r="358" spans="1:29" ht="18.75" customHeight="1" x14ac:dyDescent="0.15">
      <c r="A358" s="134"/>
      <c r="B358" s="203"/>
      <c r="C358" s="204"/>
      <c r="D358" s="297"/>
      <c r="E358" s="491"/>
      <c r="F358" s="500"/>
      <c r="G358" s="328"/>
      <c r="H358" s="445"/>
      <c r="I358" s="798"/>
      <c r="J358" s="446">
        <f t="shared" ref="J358:J388" si="25">ROUNDDOWN(H358*I358,0)</f>
        <v>0</v>
      </c>
      <c r="K358" s="788"/>
      <c r="L358" s="447">
        <f t="shared" ref="L358:L388" si="26">ROUNDDOWN(H358*K358,0)</f>
        <v>0</v>
      </c>
      <c r="M358" s="789">
        <f>I358-K358</f>
        <v>0</v>
      </c>
      <c r="N358" s="449">
        <f>J358-L358</f>
        <v>0</v>
      </c>
      <c r="O358" s="313"/>
      <c r="P358" s="155"/>
    </row>
    <row r="359" spans="1:29" ht="18.75" customHeight="1" x14ac:dyDescent="0.15">
      <c r="A359" s="134"/>
      <c r="B359" s="203"/>
      <c r="C359" s="204"/>
      <c r="D359" s="297"/>
      <c r="E359" s="491"/>
      <c r="F359" s="500"/>
      <c r="G359" s="328"/>
      <c r="H359" s="445"/>
      <c r="I359" s="798"/>
      <c r="J359" s="446">
        <f t="shared" si="25"/>
        <v>0</v>
      </c>
      <c r="K359" s="788"/>
      <c r="L359" s="447">
        <f t="shared" si="26"/>
        <v>0</v>
      </c>
      <c r="M359" s="789">
        <f t="shared" ref="M359:N377" si="27">I359-K359</f>
        <v>0</v>
      </c>
      <c r="N359" s="449">
        <f t="shared" si="27"/>
        <v>0</v>
      </c>
      <c r="O359" s="313"/>
      <c r="P359" s="155"/>
    </row>
    <row r="360" spans="1:29" ht="18.75" customHeight="1" x14ac:dyDescent="0.15">
      <c r="A360" s="134"/>
      <c r="B360" s="203"/>
      <c r="C360" s="204"/>
      <c r="D360" s="297"/>
      <c r="E360" s="491"/>
      <c r="F360" s="499"/>
      <c r="G360" s="328"/>
      <c r="H360" s="445"/>
      <c r="I360" s="798"/>
      <c r="J360" s="446">
        <f t="shared" si="25"/>
        <v>0</v>
      </c>
      <c r="K360" s="788"/>
      <c r="L360" s="447">
        <f t="shared" si="26"/>
        <v>0</v>
      </c>
      <c r="M360" s="789">
        <f t="shared" si="27"/>
        <v>0</v>
      </c>
      <c r="N360" s="449">
        <f t="shared" si="27"/>
        <v>0</v>
      </c>
      <c r="O360" s="313"/>
      <c r="P360" s="155"/>
    </row>
    <row r="361" spans="1:29" ht="18.75" customHeight="1" x14ac:dyDescent="0.15">
      <c r="A361" s="134"/>
      <c r="B361" s="203"/>
      <c r="C361" s="204"/>
      <c r="D361" s="297"/>
      <c r="E361" s="491"/>
      <c r="F361" s="499"/>
      <c r="G361" s="328"/>
      <c r="H361" s="445"/>
      <c r="I361" s="798"/>
      <c r="J361" s="446">
        <f t="shared" si="25"/>
        <v>0</v>
      </c>
      <c r="K361" s="788"/>
      <c r="L361" s="447">
        <f t="shared" si="26"/>
        <v>0</v>
      </c>
      <c r="M361" s="789">
        <f t="shared" si="27"/>
        <v>0</v>
      </c>
      <c r="N361" s="449">
        <f t="shared" si="27"/>
        <v>0</v>
      </c>
      <c r="O361" s="313"/>
      <c r="P361" s="155"/>
    </row>
    <row r="362" spans="1:29" ht="18.75" customHeight="1" x14ac:dyDescent="0.15">
      <c r="A362" s="134"/>
      <c r="B362" s="203"/>
      <c r="C362" s="204"/>
      <c r="D362" s="297"/>
      <c r="E362" s="491"/>
      <c r="F362" s="499"/>
      <c r="G362" s="328"/>
      <c r="H362" s="445"/>
      <c r="I362" s="798"/>
      <c r="J362" s="446">
        <f t="shared" si="25"/>
        <v>0</v>
      </c>
      <c r="K362" s="788"/>
      <c r="L362" s="447">
        <f t="shared" si="26"/>
        <v>0</v>
      </c>
      <c r="M362" s="789">
        <f t="shared" si="27"/>
        <v>0</v>
      </c>
      <c r="N362" s="449">
        <f t="shared" si="27"/>
        <v>0</v>
      </c>
      <c r="O362" s="313"/>
      <c r="P362" s="155"/>
    </row>
    <row r="363" spans="1:29" ht="18.75" customHeight="1" x14ac:dyDescent="0.15">
      <c r="A363" s="134"/>
      <c r="B363" s="203"/>
      <c r="C363" s="204"/>
      <c r="D363" s="297"/>
      <c r="E363" s="491"/>
      <c r="F363" s="499"/>
      <c r="G363" s="328"/>
      <c r="H363" s="445"/>
      <c r="I363" s="798"/>
      <c r="J363" s="446">
        <f t="shared" si="25"/>
        <v>0</v>
      </c>
      <c r="K363" s="788"/>
      <c r="L363" s="447">
        <f t="shared" si="26"/>
        <v>0</v>
      </c>
      <c r="M363" s="789">
        <f t="shared" si="27"/>
        <v>0</v>
      </c>
      <c r="N363" s="449">
        <f t="shared" si="27"/>
        <v>0</v>
      </c>
      <c r="O363" s="313"/>
      <c r="P363" s="155"/>
    </row>
    <row r="364" spans="1:29" ht="18.75" customHeight="1" x14ac:dyDescent="0.15">
      <c r="A364" s="134"/>
      <c r="B364" s="203"/>
      <c r="C364" s="204"/>
      <c r="D364" s="297"/>
      <c r="E364" s="491"/>
      <c r="F364" s="499"/>
      <c r="G364" s="328"/>
      <c r="H364" s="445"/>
      <c r="I364" s="798"/>
      <c r="J364" s="446">
        <f t="shared" si="25"/>
        <v>0</v>
      </c>
      <c r="K364" s="788"/>
      <c r="L364" s="447">
        <f t="shared" si="26"/>
        <v>0</v>
      </c>
      <c r="M364" s="789">
        <f t="shared" si="27"/>
        <v>0</v>
      </c>
      <c r="N364" s="449">
        <f t="shared" si="27"/>
        <v>0</v>
      </c>
      <c r="O364" s="313"/>
      <c r="P364" s="155"/>
    </row>
    <row r="365" spans="1:29" ht="18.75" customHeight="1" x14ac:dyDescent="0.15">
      <c r="A365" s="134"/>
      <c r="B365" s="203"/>
      <c r="C365" s="204"/>
      <c r="D365" s="297"/>
      <c r="E365" s="491"/>
      <c r="F365" s="499"/>
      <c r="G365" s="328"/>
      <c r="H365" s="445"/>
      <c r="I365" s="798"/>
      <c r="J365" s="446">
        <f t="shared" si="25"/>
        <v>0</v>
      </c>
      <c r="K365" s="788"/>
      <c r="L365" s="447">
        <f t="shared" si="26"/>
        <v>0</v>
      </c>
      <c r="M365" s="789">
        <f t="shared" si="27"/>
        <v>0</v>
      </c>
      <c r="N365" s="449">
        <f t="shared" si="27"/>
        <v>0</v>
      </c>
      <c r="O365" s="313"/>
      <c r="P365" s="155"/>
    </row>
    <row r="366" spans="1:29" ht="18.75" customHeight="1" x14ac:dyDescent="0.15">
      <c r="A366" s="134"/>
      <c r="B366" s="203"/>
      <c r="C366" s="204"/>
      <c r="D366" s="297"/>
      <c r="E366" s="491"/>
      <c r="F366" s="499"/>
      <c r="G366" s="328"/>
      <c r="H366" s="445"/>
      <c r="I366" s="798"/>
      <c r="J366" s="446">
        <f t="shared" si="25"/>
        <v>0</v>
      </c>
      <c r="K366" s="788"/>
      <c r="L366" s="447">
        <f t="shared" si="26"/>
        <v>0</v>
      </c>
      <c r="M366" s="789">
        <f t="shared" si="27"/>
        <v>0</v>
      </c>
      <c r="N366" s="449">
        <f t="shared" si="27"/>
        <v>0</v>
      </c>
      <c r="O366" s="313"/>
      <c r="P366" s="155"/>
    </row>
    <row r="367" spans="1:29" ht="18.75" customHeight="1" x14ac:dyDescent="0.15">
      <c r="A367" s="134"/>
      <c r="B367" s="203"/>
      <c r="C367" s="204"/>
      <c r="D367" s="297"/>
      <c r="E367" s="491"/>
      <c r="F367" s="499"/>
      <c r="G367" s="328"/>
      <c r="H367" s="445"/>
      <c r="I367" s="798"/>
      <c r="J367" s="446">
        <f t="shared" si="25"/>
        <v>0</v>
      </c>
      <c r="K367" s="788"/>
      <c r="L367" s="447">
        <f t="shared" si="26"/>
        <v>0</v>
      </c>
      <c r="M367" s="789">
        <f t="shared" si="27"/>
        <v>0</v>
      </c>
      <c r="N367" s="449">
        <f t="shared" si="27"/>
        <v>0</v>
      </c>
      <c r="O367" s="313"/>
      <c r="P367" s="155"/>
    </row>
    <row r="368" spans="1:29" ht="18.75" customHeight="1" x14ac:dyDescent="0.15">
      <c r="A368" s="134"/>
      <c r="B368" s="203"/>
      <c r="C368" s="204"/>
      <c r="D368" s="297"/>
      <c r="E368" s="491"/>
      <c r="F368" s="499"/>
      <c r="G368" s="328"/>
      <c r="H368" s="445"/>
      <c r="I368" s="798"/>
      <c r="J368" s="446">
        <f t="shared" si="25"/>
        <v>0</v>
      </c>
      <c r="K368" s="788"/>
      <c r="L368" s="447">
        <f t="shared" si="26"/>
        <v>0</v>
      </c>
      <c r="M368" s="789">
        <f t="shared" si="27"/>
        <v>0</v>
      </c>
      <c r="N368" s="449">
        <f t="shared" si="27"/>
        <v>0</v>
      </c>
      <c r="O368" s="313"/>
      <c r="P368" s="155"/>
    </row>
    <row r="369" spans="1:16" ht="18.75" customHeight="1" x14ac:dyDescent="0.15">
      <c r="A369" s="134"/>
      <c r="B369" s="203"/>
      <c r="C369" s="204"/>
      <c r="D369" s="297"/>
      <c r="E369" s="491"/>
      <c r="F369" s="499"/>
      <c r="G369" s="328"/>
      <c r="H369" s="445"/>
      <c r="I369" s="798"/>
      <c r="J369" s="446">
        <f t="shared" si="25"/>
        <v>0</v>
      </c>
      <c r="K369" s="788"/>
      <c r="L369" s="447">
        <f t="shared" si="26"/>
        <v>0</v>
      </c>
      <c r="M369" s="789">
        <f t="shared" si="27"/>
        <v>0</v>
      </c>
      <c r="N369" s="449">
        <f t="shared" si="27"/>
        <v>0</v>
      </c>
      <c r="O369" s="313"/>
      <c r="P369" s="155"/>
    </row>
    <row r="370" spans="1:16" ht="18.75" customHeight="1" x14ac:dyDescent="0.15">
      <c r="A370" s="134"/>
      <c r="B370" s="203"/>
      <c r="C370" s="204"/>
      <c r="D370" s="297"/>
      <c r="E370" s="491"/>
      <c r="F370" s="499"/>
      <c r="G370" s="328"/>
      <c r="H370" s="445"/>
      <c r="I370" s="798"/>
      <c r="J370" s="446">
        <f t="shared" si="25"/>
        <v>0</v>
      </c>
      <c r="K370" s="788"/>
      <c r="L370" s="447">
        <f t="shared" si="26"/>
        <v>0</v>
      </c>
      <c r="M370" s="789">
        <f t="shared" si="27"/>
        <v>0</v>
      </c>
      <c r="N370" s="449">
        <f t="shared" si="27"/>
        <v>0</v>
      </c>
      <c r="O370" s="313"/>
      <c r="P370" s="155"/>
    </row>
    <row r="371" spans="1:16" ht="18.75" customHeight="1" x14ac:dyDescent="0.15">
      <c r="A371" s="134"/>
      <c r="B371" s="203"/>
      <c r="C371" s="204"/>
      <c r="D371" s="297"/>
      <c r="E371" s="491"/>
      <c r="F371" s="499"/>
      <c r="G371" s="328"/>
      <c r="H371" s="445"/>
      <c r="I371" s="798"/>
      <c r="J371" s="446">
        <f t="shared" si="25"/>
        <v>0</v>
      </c>
      <c r="K371" s="788"/>
      <c r="L371" s="447">
        <f t="shared" si="26"/>
        <v>0</v>
      </c>
      <c r="M371" s="789">
        <f t="shared" si="27"/>
        <v>0</v>
      </c>
      <c r="N371" s="449">
        <f t="shared" si="27"/>
        <v>0</v>
      </c>
      <c r="O371" s="313"/>
      <c r="P371" s="155"/>
    </row>
    <row r="372" spans="1:16" ht="18.75" customHeight="1" x14ac:dyDescent="0.15">
      <c r="A372" s="134"/>
      <c r="B372" s="203"/>
      <c r="C372" s="204"/>
      <c r="D372" s="297"/>
      <c r="E372" s="491"/>
      <c r="F372" s="499"/>
      <c r="G372" s="328"/>
      <c r="H372" s="445"/>
      <c r="I372" s="798"/>
      <c r="J372" s="446">
        <f t="shared" si="25"/>
        <v>0</v>
      </c>
      <c r="K372" s="788"/>
      <c r="L372" s="447">
        <f t="shared" si="26"/>
        <v>0</v>
      </c>
      <c r="M372" s="789">
        <f t="shared" si="27"/>
        <v>0</v>
      </c>
      <c r="N372" s="449">
        <f t="shared" si="27"/>
        <v>0</v>
      </c>
      <c r="O372" s="313"/>
      <c r="P372" s="155"/>
    </row>
    <row r="373" spans="1:16" ht="18.75" customHeight="1" x14ac:dyDescent="0.15">
      <c r="A373" s="134"/>
      <c r="B373" s="203"/>
      <c r="C373" s="204"/>
      <c r="D373" s="297"/>
      <c r="E373" s="491"/>
      <c r="F373" s="499"/>
      <c r="G373" s="328"/>
      <c r="H373" s="445"/>
      <c r="I373" s="798"/>
      <c r="J373" s="446">
        <f t="shared" si="25"/>
        <v>0</v>
      </c>
      <c r="K373" s="788"/>
      <c r="L373" s="447">
        <f t="shared" si="26"/>
        <v>0</v>
      </c>
      <c r="M373" s="789">
        <f t="shared" si="27"/>
        <v>0</v>
      </c>
      <c r="N373" s="449">
        <f t="shared" si="27"/>
        <v>0</v>
      </c>
      <c r="O373" s="313"/>
      <c r="P373" s="155"/>
    </row>
    <row r="374" spans="1:16" ht="18.75" customHeight="1" x14ac:dyDescent="0.15">
      <c r="A374" s="134"/>
      <c r="B374" s="203"/>
      <c r="C374" s="204"/>
      <c r="D374" s="297"/>
      <c r="E374" s="491"/>
      <c r="F374" s="499"/>
      <c r="G374" s="328"/>
      <c r="H374" s="445"/>
      <c r="I374" s="798"/>
      <c r="J374" s="446">
        <f t="shared" si="25"/>
        <v>0</v>
      </c>
      <c r="K374" s="788"/>
      <c r="L374" s="447">
        <f t="shared" si="26"/>
        <v>0</v>
      </c>
      <c r="M374" s="789">
        <f t="shared" si="27"/>
        <v>0</v>
      </c>
      <c r="N374" s="449">
        <f t="shared" si="27"/>
        <v>0</v>
      </c>
      <c r="O374" s="313"/>
      <c r="P374" s="155"/>
    </row>
    <row r="375" spans="1:16" ht="18.75" customHeight="1" x14ac:dyDescent="0.15">
      <c r="A375" s="134"/>
      <c r="B375" s="203"/>
      <c r="C375" s="204"/>
      <c r="D375" s="297"/>
      <c r="E375" s="491"/>
      <c r="F375" s="499"/>
      <c r="G375" s="328"/>
      <c r="H375" s="445"/>
      <c r="I375" s="798"/>
      <c r="J375" s="446">
        <f t="shared" si="25"/>
        <v>0</v>
      </c>
      <c r="K375" s="788"/>
      <c r="L375" s="447">
        <f t="shared" si="26"/>
        <v>0</v>
      </c>
      <c r="M375" s="789">
        <f t="shared" si="27"/>
        <v>0</v>
      </c>
      <c r="N375" s="449">
        <f t="shared" si="27"/>
        <v>0</v>
      </c>
      <c r="O375" s="313"/>
      <c r="P375" s="155"/>
    </row>
    <row r="376" spans="1:16" ht="18.75" customHeight="1" x14ac:dyDescent="0.15">
      <c r="A376" s="134"/>
      <c r="B376" s="203"/>
      <c r="C376" s="204"/>
      <c r="D376" s="297"/>
      <c r="E376" s="491"/>
      <c r="F376" s="499"/>
      <c r="G376" s="328"/>
      <c r="H376" s="445"/>
      <c r="I376" s="798"/>
      <c r="J376" s="446">
        <f t="shared" si="25"/>
        <v>0</v>
      </c>
      <c r="K376" s="788"/>
      <c r="L376" s="447">
        <f t="shared" si="26"/>
        <v>0</v>
      </c>
      <c r="M376" s="789">
        <f t="shared" si="27"/>
        <v>0</v>
      </c>
      <c r="N376" s="449">
        <f t="shared" si="27"/>
        <v>0</v>
      </c>
      <c r="O376" s="313"/>
      <c r="P376" s="155"/>
    </row>
    <row r="377" spans="1:16" ht="18.75" customHeight="1" x14ac:dyDescent="0.15">
      <c r="A377" s="134"/>
      <c r="B377" s="203"/>
      <c r="C377" s="204"/>
      <c r="D377" s="297"/>
      <c r="E377" s="491"/>
      <c r="F377" s="499"/>
      <c r="G377" s="328"/>
      <c r="H377" s="445"/>
      <c r="I377" s="798"/>
      <c r="J377" s="446">
        <f t="shared" si="25"/>
        <v>0</v>
      </c>
      <c r="K377" s="788"/>
      <c r="L377" s="447">
        <f t="shared" si="26"/>
        <v>0</v>
      </c>
      <c r="M377" s="789">
        <f t="shared" si="27"/>
        <v>0</v>
      </c>
      <c r="N377" s="449">
        <f t="shared" si="27"/>
        <v>0</v>
      </c>
      <c r="O377" s="313"/>
      <c r="P377" s="155"/>
    </row>
    <row r="378" spans="1:16" ht="18.75" customHeight="1" x14ac:dyDescent="0.15">
      <c r="A378" s="134"/>
      <c r="B378" s="203"/>
      <c r="C378" s="204"/>
      <c r="D378" s="297"/>
      <c r="E378" s="491"/>
      <c r="F378" s="500"/>
      <c r="G378" s="328"/>
      <c r="H378" s="445"/>
      <c r="I378" s="798"/>
      <c r="J378" s="446">
        <f t="shared" si="25"/>
        <v>0</v>
      </c>
      <c r="K378" s="788"/>
      <c r="L378" s="447">
        <f t="shared" si="26"/>
        <v>0</v>
      </c>
      <c r="M378" s="789">
        <f t="shared" ref="M378:N388" si="28">I378-K378</f>
        <v>0</v>
      </c>
      <c r="N378" s="449">
        <f t="shared" si="28"/>
        <v>0</v>
      </c>
      <c r="O378" s="313"/>
      <c r="P378" s="155"/>
    </row>
    <row r="379" spans="1:16" ht="18.75" customHeight="1" x14ac:dyDescent="0.15">
      <c r="A379" s="134"/>
      <c r="B379" s="203"/>
      <c r="C379" s="204"/>
      <c r="D379" s="297"/>
      <c r="E379" s="491"/>
      <c r="F379" s="500"/>
      <c r="G379" s="328"/>
      <c r="H379" s="445"/>
      <c r="I379" s="798"/>
      <c r="J379" s="446">
        <f t="shared" si="25"/>
        <v>0</v>
      </c>
      <c r="K379" s="788"/>
      <c r="L379" s="447">
        <f t="shared" si="26"/>
        <v>0</v>
      </c>
      <c r="M379" s="789">
        <f t="shared" si="28"/>
        <v>0</v>
      </c>
      <c r="N379" s="449">
        <f t="shared" si="28"/>
        <v>0</v>
      </c>
      <c r="O379" s="313"/>
      <c r="P379" s="155"/>
    </row>
    <row r="380" spans="1:16" ht="18.75" customHeight="1" x14ac:dyDescent="0.15">
      <c r="A380" s="134"/>
      <c r="B380" s="203"/>
      <c r="C380" s="204"/>
      <c r="D380" s="297"/>
      <c r="E380" s="491"/>
      <c r="F380" s="500"/>
      <c r="G380" s="328"/>
      <c r="H380" s="445"/>
      <c r="I380" s="798"/>
      <c r="J380" s="446">
        <f t="shared" si="25"/>
        <v>0</v>
      </c>
      <c r="K380" s="788"/>
      <c r="L380" s="447">
        <f t="shared" si="26"/>
        <v>0</v>
      </c>
      <c r="M380" s="789">
        <f t="shared" si="28"/>
        <v>0</v>
      </c>
      <c r="N380" s="449">
        <f t="shared" si="28"/>
        <v>0</v>
      </c>
      <c r="O380" s="313"/>
      <c r="P380" s="155"/>
    </row>
    <row r="381" spans="1:16" ht="18.75" customHeight="1" x14ac:dyDescent="0.15">
      <c r="A381" s="134"/>
      <c r="B381" s="203"/>
      <c r="C381" s="204"/>
      <c r="D381" s="297"/>
      <c r="E381" s="491"/>
      <c r="F381" s="500"/>
      <c r="G381" s="328"/>
      <c r="H381" s="445"/>
      <c r="I381" s="798"/>
      <c r="J381" s="446">
        <f t="shared" si="25"/>
        <v>0</v>
      </c>
      <c r="K381" s="788"/>
      <c r="L381" s="447">
        <f t="shared" si="26"/>
        <v>0</v>
      </c>
      <c r="M381" s="789">
        <f t="shared" si="28"/>
        <v>0</v>
      </c>
      <c r="N381" s="449">
        <f t="shared" si="28"/>
        <v>0</v>
      </c>
      <c r="O381" s="313"/>
      <c r="P381" s="155"/>
    </row>
    <row r="382" spans="1:16" ht="18.75" customHeight="1" x14ac:dyDescent="0.15">
      <c r="A382" s="134"/>
      <c r="B382" s="203"/>
      <c r="C382" s="204"/>
      <c r="D382" s="297"/>
      <c r="E382" s="491"/>
      <c r="F382" s="500"/>
      <c r="G382" s="328"/>
      <c r="H382" s="445"/>
      <c r="I382" s="798"/>
      <c r="J382" s="446">
        <f t="shared" si="25"/>
        <v>0</v>
      </c>
      <c r="K382" s="788"/>
      <c r="L382" s="447">
        <f t="shared" si="26"/>
        <v>0</v>
      </c>
      <c r="M382" s="789">
        <f t="shared" si="28"/>
        <v>0</v>
      </c>
      <c r="N382" s="449">
        <f t="shared" si="28"/>
        <v>0</v>
      </c>
      <c r="O382" s="313"/>
      <c r="P382" s="155"/>
    </row>
    <row r="383" spans="1:16" ht="18.75" customHeight="1" x14ac:dyDescent="0.15">
      <c r="A383" s="134"/>
      <c r="B383" s="203"/>
      <c r="C383" s="204"/>
      <c r="D383" s="297"/>
      <c r="E383" s="491"/>
      <c r="F383" s="500"/>
      <c r="G383" s="328"/>
      <c r="H383" s="445"/>
      <c r="I383" s="798"/>
      <c r="J383" s="446">
        <f t="shared" si="25"/>
        <v>0</v>
      </c>
      <c r="K383" s="788"/>
      <c r="L383" s="447">
        <f t="shared" si="26"/>
        <v>0</v>
      </c>
      <c r="M383" s="789">
        <f t="shared" si="28"/>
        <v>0</v>
      </c>
      <c r="N383" s="449">
        <f t="shared" si="28"/>
        <v>0</v>
      </c>
      <c r="O383" s="313"/>
      <c r="P383" s="155"/>
    </row>
    <row r="384" spans="1:16" ht="18.75" customHeight="1" x14ac:dyDescent="0.15">
      <c r="A384" s="134"/>
      <c r="B384" s="203"/>
      <c r="C384" s="204"/>
      <c r="D384" s="297"/>
      <c r="E384" s="491"/>
      <c r="F384" s="500"/>
      <c r="G384" s="328"/>
      <c r="H384" s="445"/>
      <c r="I384" s="798"/>
      <c r="J384" s="446">
        <f t="shared" si="25"/>
        <v>0</v>
      </c>
      <c r="K384" s="788"/>
      <c r="L384" s="447">
        <f t="shared" si="26"/>
        <v>0</v>
      </c>
      <c r="M384" s="789">
        <f t="shared" si="28"/>
        <v>0</v>
      </c>
      <c r="N384" s="449">
        <f t="shared" si="28"/>
        <v>0</v>
      </c>
      <c r="O384" s="313"/>
      <c r="P384" s="155"/>
    </row>
    <row r="385" spans="1:29" ht="18.75" customHeight="1" x14ac:dyDescent="0.15">
      <c r="A385" s="134"/>
      <c r="B385" s="203"/>
      <c r="C385" s="204"/>
      <c r="D385" s="297"/>
      <c r="E385" s="491"/>
      <c r="F385" s="500"/>
      <c r="G385" s="328"/>
      <c r="H385" s="445"/>
      <c r="I385" s="798"/>
      <c r="J385" s="446">
        <f t="shared" si="25"/>
        <v>0</v>
      </c>
      <c r="K385" s="788"/>
      <c r="L385" s="447">
        <f t="shared" si="26"/>
        <v>0</v>
      </c>
      <c r="M385" s="789">
        <f t="shared" si="28"/>
        <v>0</v>
      </c>
      <c r="N385" s="449">
        <f t="shared" si="28"/>
        <v>0</v>
      </c>
      <c r="O385" s="313"/>
      <c r="P385" s="155"/>
    </row>
    <row r="386" spans="1:29" ht="18.75" customHeight="1" x14ac:dyDescent="0.15">
      <c r="A386" s="134"/>
      <c r="B386" s="203"/>
      <c r="C386" s="204"/>
      <c r="D386" s="297"/>
      <c r="E386" s="491"/>
      <c r="F386" s="500"/>
      <c r="G386" s="328"/>
      <c r="H386" s="445"/>
      <c r="I386" s="798"/>
      <c r="J386" s="446">
        <f t="shared" si="25"/>
        <v>0</v>
      </c>
      <c r="K386" s="788"/>
      <c r="L386" s="447">
        <f t="shared" si="26"/>
        <v>0</v>
      </c>
      <c r="M386" s="789">
        <f t="shared" si="28"/>
        <v>0</v>
      </c>
      <c r="N386" s="449">
        <f t="shared" si="28"/>
        <v>0</v>
      </c>
      <c r="O386" s="313"/>
      <c r="P386" s="155"/>
    </row>
    <row r="387" spans="1:29" ht="18.75" customHeight="1" x14ac:dyDescent="0.15">
      <c r="A387" s="134"/>
      <c r="B387" s="203"/>
      <c r="C387" s="204"/>
      <c r="D387" s="297"/>
      <c r="E387" s="491"/>
      <c r="F387" s="500"/>
      <c r="G387" s="328"/>
      <c r="H387" s="445"/>
      <c r="I387" s="798"/>
      <c r="J387" s="446">
        <f t="shared" si="25"/>
        <v>0</v>
      </c>
      <c r="K387" s="788"/>
      <c r="L387" s="447">
        <f t="shared" si="26"/>
        <v>0</v>
      </c>
      <c r="M387" s="789">
        <f t="shared" si="28"/>
        <v>0</v>
      </c>
      <c r="N387" s="449">
        <f t="shared" si="28"/>
        <v>0</v>
      </c>
      <c r="O387" s="313"/>
      <c r="P387" s="155"/>
    </row>
    <row r="388" spans="1:29" ht="18.75" customHeight="1" x14ac:dyDescent="0.15">
      <c r="A388" s="134"/>
      <c r="B388" s="203"/>
      <c r="C388" s="204"/>
      <c r="D388" s="297"/>
      <c r="E388" s="491"/>
      <c r="F388" s="500"/>
      <c r="G388" s="328"/>
      <c r="H388" s="445"/>
      <c r="I388" s="798"/>
      <c r="J388" s="446">
        <f t="shared" si="25"/>
        <v>0</v>
      </c>
      <c r="K388" s="788"/>
      <c r="L388" s="447">
        <f t="shared" si="26"/>
        <v>0</v>
      </c>
      <c r="M388" s="789">
        <f t="shared" si="28"/>
        <v>0</v>
      </c>
      <c r="N388" s="449">
        <f t="shared" si="28"/>
        <v>0</v>
      </c>
      <c r="O388" s="313"/>
      <c r="P388" s="155"/>
    </row>
    <row r="389" spans="1:29" s="120" customFormat="1" ht="18.75" customHeight="1" x14ac:dyDescent="0.15">
      <c r="A389" s="134"/>
      <c r="B389" s="203"/>
      <c r="C389" s="204"/>
      <c r="D389" s="297"/>
      <c r="E389" s="347" t="s">
        <v>419</v>
      </c>
      <c r="F389" s="170" t="s">
        <v>181</v>
      </c>
      <c r="G389" s="328"/>
      <c r="H389" s="445"/>
      <c r="I389" s="798"/>
      <c r="J389" s="450">
        <f>SUMIFS(J358:J388,D358:D388,"設備（部材）")</f>
        <v>0</v>
      </c>
      <c r="K389" s="788"/>
      <c r="L389" s="451">
        <f>SUMIFS(L358:L388,D358:D388,"設備（部材）")</f>
        <v>0</v>
      </c>
      <c r="M389" s="789"/>
      <c r="N389" s="453">
        <f>J389-L389</f>
        <v>0</v>
      </c>
      <c r="O389" s="313"/>
      <c r="Q389" s="119"/>
      <c r="R389" s="119"/>
      <c r="S389" s="119"/>
      <c r="T389" s="119"/>
      <c r="U389" s="119"/>
      <c r="V389" s="119"/>
      <c r="W389" s="119"/>
      <c r="X389" s="119"/>
      <c r="Y389" s="119"/>
      <c r="Z389" s="119"/>
      <c r="AA389" s="119"/>
      <c r="AB389" s="119"/>
      <c r="AC389" s="119"/>
    </row>
    <row r="390" spans="1:29" s="120" customFormat="1" ht="18.75" customHeight="1" x14ac:dyDescent="0.15">
      <c r="A390" s="134"/>
      <c r="B390" s="203"/>
      <c r="C390" s="204"/>
      <c r="D390" s="297"/>
      <c r="E390" s="347" t="s">
        <v>182</v>
      </c>
      <c r="F390" s="170" t="s">
        <v>181</v>
      </c>
      <c r="G390" s="328"/>
      <c r="H390" s="445"/>
      <c r="I390" s="798"/>
      <c r="J390" s="450">
        <f>SUMIFS(J358:J388,D358:D388,"工事")</f>
        <v>0</v>
      </c>
      <c r="K390" s="788"/>
      <c r="L390" s="451">
        <f>SUMIFS(L358:L388,D358:D388,"工事")</f>
        <v>0</v>
      </c>
      <c r="M390" s="789"/>
      <c r="N390" s="453">
        <f>J390-L390</f>
        <v>0</v>
      </c>
      <c r="O390" s="313"/>
      <c r="Q390" s="119"/>
      <c r="R390" s="119"/>
      <c r="S390" s="119"/>
      <c r="T390" s="119"/>
      <c r="U390" s="119"/>
      <c r="V390" s="119"/>
      <c r="W390" s="119"/>
      <c r="X390" s="119"/>
      <c r="Y390" s="119"/>
      <c r="Z390" s="119"/>
      <c r="AA390" s="119"/>
      <c r="AB390" s="119"/>
      <c r="AC390" s="119"/>
    </row>
    <row r="391" spans="1:29" s="120" customFormat="1" ht="18.75" customHeight="1" thickBot="1" x14ac:dyDescent="0.2">
      <c r="A391" s="134"/>
      <c r="B391" s="205"/>
      <c r="C391" s="206"/>
      <c r="D391" s="298"/>
      <c r="E391" s="348" t="s">
        <v>178</v>
      </c>
      <c r="F391" s="349" t="s">
        <v>179</v>
      </c>
      <c r="G391" s="339"/>
      <c r="H391" s="495"/>
      <c r="I391" s="808"/>
      <c r="J391" s="501">
        <f>J389+J390</f>
        <v>0</v>
      </c>
      <c r="K391" s="790"/>
      <c r="L391" s="502">
        <f>L389+L390</f>
        <v>0</v>
      </c>
      <c r="M391" s="791"/>
      <c r="N391" s="503">
        <f>J391-L391</f>
        <v>0</v>
      </c>
      <c r="O391" s="323"/>
      <c r="Q391" s="119"/>
      <c r="R391" s="119"/>
      <c r="S391" s="119"/>
      <c r="T391" s="119"/>
      <c r="U391" s="119"/>
      <c r="V391" s="119"/>
      <c r="W391" s="119"/>
      <c r="X391" s="119"/>
      <c r="Y391" s="119"/>
      <c r="Z391" s="119"/>
      <c r="AA391" s="119"/>
      <c r="AB391" s="119"/>
      <c r="AC391" s="119"/>
    </row>
    <row r="392" spans="1:29" ht="18.75" customHeight="1" x14ac:dyDescent="0.15">
      <c r="A392" s="134"/>
      <c r="B392" s="171"/>
      <c r="C392" s="172"/>
      <c r="D392" s="295"/>
      <c r="E392" s="491"/>
      <c r="F392" s="499" t="s">
        <v>180</v>
      </c>
      <c r="G392" s="328"/>
      <c r="H392" s="445"/>
      <c r="I392" s="798"/>
      <c r="J392" s="446"/>
      <c r="K392" s="788"/>
      <c r="L392" s="447"/>
      <c r="M392" s="789"/>
      <c r="N392" s="449"/>
      <c r="O392" s="313"/>
      <c r="P392" s="155"/>
    </row>
    <row r="393" spans="1:29" ht="18.75" customHeight="1" x14ac:dyDescent="0.15">
      <c r="A393" s="134"/>
      <c r="B393" s="203"/>
      <c r="C393" s="204"/>
      <c r="D393" s="297"/>
      <c r="E393" s="491"/>
      <c r="F393" s="500"/>
      <c r="G393" s="328"/>
      <c r="H393" s="445"/>
      <c r="I393" s="798"/>
      <c r="J393" s="446">
        <f t="shared" ref="J393:J423" si="29">ROUNDDOWN(H393*I393,0)</f>
        <v>0</v>
      </c>
      <c r="K393" s="788"/>
      <c r="L393" s="447">
        <f t="shared" ref="L393:L423" si="30">ROUNDDOWN(H393*K393,0)</f>
        <v>0</v>
      </c>
      <c r="M393" s="789">
        <f>I393-K393</f>
        <v>0</v>
      </c>
      <c r="N393" s="449">
        <f>J393-L393</f>
        <v>0</v>
      </c>
      <c r="O393" s="313"/>
      <c r="P393" s="155"/>
    </row>
    <row r="394" spans="1:29" ht="18.75" customHeight="1" x14ac:dyDescent="0.15">
      <c r="A394" s="134"/>
      <c r="B394" s="203"/>
      <c r="C394" s="204"/>
      <c r="D394" s="297"/>
      <c r="E394" s="491"/>
      <c r="F394" s="500"/>
      <c r="G394" s="328"/>
      <c r="H394" s="445"/>
      <c r="I394" s="798"/>
      <c r="J394" s="446">
        <f t="shared" si="29"/>
        <v>0</v>
      </c>
      <c r="K394" s="788"/>
      <c r="L394" s="447">
        <f t="shared" si="30"/>
        <v>0</v>
      </c>
      <c r="M394" s="789">
        <f t="shared" ref="M394:N412" si="31">I394-K394</f>
        <v>0</v>
      </c>
      <c r="N394" s="449">
        <f t="shared" si="31"/>
        <v>0</v>
      </c>
      <c r="O394" s="313"/>
      <c r="P394" s="155"/>
    </row>
    <row r="395" spans="1:29" ht="18.75" customHeight="1" x14ac:dyDescent="0.15">
      <c r="A395" s="134"/>
      <c r="B395" s="203"/>
      <c r="C395" s="204"/>
      <c r="D395" s="297"/>
      <c r="E395" s="491"/>
      <c r="F395" s="499"/>
      <c r="G395" s="328"/>
      <c r="H395" s="445"/>
      <c r="I395" s="798"/>
      <c r="J395" s="446">
        <f t="shared" si="29"/>
        <v>0</v>
      </c>
      <c r="K395" s="788"/>
      <c r="L395" s="447">
        <f t="shared" si="30"/>
        <v>0</v>
      </c>
      <c r="M395" s="789">
        <f t="shared" si="31"/>
        <v>0</v>
      </c>
      <c r="N395" s="449">
        <f t="shared" si="31"/>
        <v>0</v>
      </c>
      <c r="O395" s="313"/>
      <c r="P395" s="155"/>
    </row>
    <row r="396" spans="1:29" ht="18.75" customHeight="1" x14ac:dyDescent="0.15">
      <c r="A396" s="134"/>
      <c r="B396" s="203"/>
      <c r="C396" s="204"/>
      <c r="D396" s="297"/>
      <c r="E396" s="491"/>
      <c r="F396" s="499"/>
      <c r="G396" s="328"/>
      <c r="H396" s="445"/>
      <c r="I396" s="798"/>
      <c r="J396" s="446">
        <f t="shared" si="29"/>
        <v>0</v>
      </c>
      <c r="K396" s="788"/>
      <c r="L396" s="447">
        <f t="shared" si="30"/>
        <v>0</v>
      </c>
      <c r="M396" s="789">
        <f t="shared" si="31"/>
        <v>0</v>
      </c>
      <c r="N396" s="449">
        <f t="shared" si="31"/>
        <v>0</v>
      </c>
      <c r="O396" s="313"/>
      <c r="P396" s="155"/>
    </row>
    <row r="397" spans="1:29" ht="18.75" customHeight="1" x14ac:dyDescent="0.15">
      <c r="A397" s="134"/>
      <c r="B397" s="203"/>
      <c r="C397" s="204"/>
      <c r="D397" s="297"/>
      <c r="E397" s="491"/>
      <c r="F397" s="499"/>
      <c r="G397" s="328"/>
      <c r="H397" s="445"/>
      <c r="I397" s="798"/>
      <c r="J397" s="446">
        <f t="shared" si="29"/>
        <v>0</v>
      </c>
      <c r="K397" s="788"/>
      <c r="L397" s="447">
        <f t="shared" si="30"/>
        <v>0</v>
      </c>
      <c r="M397" s="789">
        <f t="shared" si="31"/>
        <v>0</v>
      </c>
      <c r="N397" s="449">
        <f t="shared" si="31"/>
        <v>0</v>
      </c>
      <c r="O397" s="313"/>
      <c r="P397" s="155"/>
    </row>
    <row r="398" spans="1:29" ht="18.75" customHeight="1" x14ac:dyDescent="0.15">
      <c r="A398" s="134"/>
      <c r="B398" s="203"/>
      <c r="C398" s="204"/>
      <c r="D398" s="297"/>
      <c r="E398" s="491"/>
      <c r="F398" s="499"/>
      <c r="G398" s="328"/>
      <c r="H398" s="445"/>
      <c r="I398" s="798"/>
      <c r="J398" s="446">
        <f t="shared" si="29"/>
        <v>0</v>
      </c>
      <c r="K398" s="788"/>
      <c r="L398" s="447">
        <f t="shared" si="30"/>
        <v>0</v>
      </c>
      <c r="M398" s="789">
        <f t="shared" si="31"/>
        <v>0</v>
      </c>
      <c r="N398" s="449">
        <f t="shared" si="31"/>
        <v>0</v>
      </c>
      <c r="O398" s="313"/>
      <c r="P398" s="155"/>
    </row>
    <row r="399" spans="1:29" ht="18.75" customHeight="1" x14ac:dyDescent="0.15">
      <c r="A399" s="134"/>
      <c r="B399" s="203"/>
      <c r="C399" s="204"/>
      <c r="D399" s="297"/>
      <c r="E399" s="491"/>
      <c r="F399" s="499"/>
      <c r="G399" s="328"/>
      <c r="H399" s="445"/>
      <c r="I399" s="798"/>
      <c r="J399" s="446">
        <f t="shared" si="29"/>
        <v>0</v>
      </c>
      <c r="K399" s="788"/>
      <c r="L399" s="447">
        <f t="shared" si="30"/>
        <v>0</v>
      </c>
      <c r="M399" s="789">
        <f t="shared" si="31"/>
        <v>0</v>
      </c>
      <c r="N399" s="449">
        <f t="shared" si="31"/>
        <v>0</v>
      </c>
      <c r="O399" s="313"/>
      <c r="P399" s="155"/>
    </row>
    <row r="400" spans="1:29" ht="18.75" customHeight="1" x14ac:dyDescent="0.15">
      <c r="A400" s="134"/>
      <c r="B400" s="203"/>
      <c r="C400" s="204"/>
      <c r="D400" s="297"/>
      <c r="E400" s="491"/>
      <c r="F400" s="499"/>
      <c r="G400" s="328"/>
      <c r="H400" s="445"/>
      <c r="I400" s="798"/>
      <c r="J400" s="446">
        <f t="shared" si="29"/>
        <v>0</v>
      </c>
      <c r="K400" s="788"/>
      <c r="L400" s="447">
        <f t="shared" si="30"/>
        <v>0</v>
      </c>
      <c r="M400" s="789">
        <f t="shared" si="31"/>
        <v>0</v>
      </c>
      <c r="N400" s="449">
        <f t="shared" si="31"/>
        <v>0</v>
      </c>
      <c r="O400" s="313"/>
      <c r="P400" s="155"/>
    </row>
    <row r="401" spans="1:16" ht="18.75" customHeight="1" x14ac:dyDescent="0.15">
      <c r="A401" s="134"/>
      <c r="B401" s="203"/>
      <c r="C401" s="204"/>
      <c r="D401" s="297"/>
      <c r="E401" s="491"/>
      <c r="F401" s="499"/>
      <c r="G401" s="328"/>
      <c r="H401" s="445"/>
      <c r="I401" s="798"/>
      <c r="J401" s="446">
        <f t="shared" si="29"/>
        <v>0</v>
      </c>
      <c r="K401" s="788"/>
      <c r="L401" s="447">
        <f t="shared" si="30"/>
        <v>0</v>
      </c>
      <c r="M401" s="789">
        <f t="shared" si="31"/>
        <v>0</v>
      </c>
      <c r="N401" s="449">
        <f t="shared" si="31"/>
        <v>0</v>
      </c>
      <c r="O401" s="313"/>
      <c r="P401" s="155"/>
    </row>
    <row r="402" spans="1:16" ht="18.75" customHeight="1" x14ac:dyDescent="0.15">
      <c r="A402" s="134"/>
      <c r="B402" s="203"/>
      <c r="C402" s="204"/>
      <c r="D402" s="297"/>
      <c r="E402" s="491"/>
      <c r="F402" s="499"/>
      <c r="G402" s="328"/>
      <c r="H402" s="445"/>
      <c r="I402" s="798"/>
      <c r="J402" s="446">
        <f t="shared" si="29"/>
        <v>0</v>
      </c>
      <c r="K402" s="788"/>
      <c r="L402" s="447">
        <f t="shared" si="30"/>
        <v>0</v>
      </c>
      <c r="M402" s="789">
        <f t="shared" si="31"/>
        <v>0</v>
      </c>
      <c r="N402" s="449">
        <f t="shared" si="31"/>
        <v>0</v>
      </c>
      <c r="O402" s="313"/>
      <c r="P402" s="155"/>
    </row>
    <row r="403" spans="1:16" ht="18.75" customHeight="1" x14ac:dyDescent="0.15">
      <c r="A403" s="134"/>
      <c r="B403" s="203"/>
      <c r="C403" s="204"/>
      <c r="D403" s="297"/>
      <c r="E403" s="491"/>
      <c r="F403" s="499"/>
      <c r="G403" s="328"/>
      <c r="H403" s="445"/>
      <c r="I403" s="798"/>
      <c r="J403" s="446">
        <f t="shared" si="29"/>
        <v>0</v>
      </c>
      <c r="K403" s="788"/>
      <c r="L403" s="447">
        <f t="shared" si="30"/>
        <v>0</v>
      </c>
      <c r="M403" s="789">
        <f t="shared" si="31"/>
        <v>0</v>
      </c>
      <c r="N403" s="449">
        <f t="shared" si="31"/>
        <v>0</v>
      </c>
      <c r="O403" s="313"/>
      <c r="P403" s="155"/>
    </row>
    <row r="404" spans="1:16" ht="18.75" customHeight="1" x14ac:dyDescent="0.15">
      <c r="A404" s="134"/>
      <c r="B404" s="203"/>
      <c r="C404" s="204"/>
      <c r="D404" s="297"/>
      <c r="E404" s="491"/>
      <c r="F404" s="499"/>
      <c r="G404" s="328"/>
      <c r="H404" s="445"/>
      <c r="I404" s="798"/>
      <c r="J404" s="446">
        <f t="shared" si="29"/>
        <v>0</v>
      </c>
      <c r="K404" s="788"/>
      <c r="L404" s="447">
        <f t="shared" si="30"/>
        <v>0</v>
      </c>
      <c r="M404" s="789">
        <f t="shared" si="31"/>
        <v>0</v>
      </c>
      <c r="N404" s="449">
        <f t="shared" si="31"/>
        <v>0</v>
      </c>
      <c r="O404" s="313"/>
      <c r="P404" s="155"/>
    </row>
    <row r="405" spans="1:16" ht="18.75" customHeight="1" x14ac:dyDescent="0.15">
      <c r="A405" s="134"/>
      <c r="B405" s="203"/>
      <c r="C405" s="204"/>
      <c r="D405" s="297"/>
      <c r="E405" s="491"/>
      <c r="F405" s="499"/>
      <c r="G405" s="328"/>
      <c r="H405" s="445"/>
      <c r="I405" s="798"/>
      <c r="J405" s="446">
        <f t="shared" si="29"/>
        <v>0</v>
      </c>
      <c r="K405" s="788"/>
      <c r="L405" s="447">
        <f t="shared" si="30"/>
        <v>0</v>
      </c>
      <c r="M405" s="789">
        <f t="shared" si="31"/>
        <v>0</v>
      </c>
      <c r="N405" s="449">
        <f t="shared" si="31"/>
        <v>0</v>
      </c>
      <c r="O405" s="313"/>
      <c r="P405" s="155"/>
    </row>
    <row r="406" spans="1:16" ht="18.75" customHeight="1" x14ac:dyDescent="0.15">
      <c r="A406" s="134"/>
      <c r="B406" s="203"/>
      <c r="C406" s="204"/>
      <c r="D406" s="297"/>
      <c r="E406" s="491"/>
      <c r="F406" s="499"/>
      <c r="G406" s="328"/>
      <c r="H406" s="445"/>
      <c r="I406" s="798"/>
      <c r="J406" s="446">
        <f t="shared" si="29"/>
        <v>0</v>
      </c>
      <c r="K406" s="788"/>
      <c r="L406" s="447">
        <f t="shared" si="30"/>
        <v>0</v>
      </c>
      <c r="M406" s="789">
        <f t="shared" si="31"/>
        <v>0</v>
      </c>
      <c r="N406" s="449">
        <f t="shared" si="31"/>
        <v>0</v>
      </c>
      <c r="O406" s="313"/>
      <c r="P406" s="155"/>
    </row>
    <row r="407" spans="1:16" ht="18.75" customHeight="1" x14ac:dyDescent="0.15">
      <c r="A407" s="134"/>
      <c r="B407" s="203"/>
      <c r="C407" s="204"/>
      <c r="D407" s="297"/>
      <c r="E407" s="491"/>
      <c r="F407" s="499"/>
      <c r="G407" s="328"/>
      <c r="H407" s="445"/>
      <c r="I407" s="798"/>
      <c r="J407" s="446">
        <f t="shared" si="29"/>
        <v>0</v>
      </c>
      <c r="K407" s="788"/>
      <c r="L407" s="447">
        <f t="shared" si="30"/>
        <v>0</v>
      </c>
      <c r="M407" s="789">
        <f t="shared" si="31"/>
        <v>0</v>
      </c>
      <c r="N407" s="449">
        <f t="shared" si="31"/>
        <v>0</v>
      </c>
      <c r="O407" s="313"/>
      <c r="P407" s="155"/>
    </row>
    <row r="408" spans="1:16" ht="18.75" customHeight="1" x14ac:dyDescent="0.15">
      <c r="A408" s="134"/>
      <c r="B408" s="203"/>
      <c r="C408" s="204"/>
      <c r="D408" s="297"/>
      <c r="E408" s="491"/>
      <c r="F408" s="499"/>
      <c r="G408" s="328"/>
      <c r="H408" s="445"/>
      <c r="I408" s="798"/>
      <c r="J408" s="446">
        <f t="shared" si="29"/>
        <v>0</v>
      </c>
      <c r="K408" s="788"/>
      <c r="L408" s="447">
        <f t="shared" si="30"/>
        <v>0</v>
      </c>
      <c r="M408" s="789">
        <f t="shared" si="31"/>
        <v>0</v>
      </c>
      <c r="N408" s="449">
        <f t="shared" si="31"/>
        <v>0</v>
      </c>
      <c r="O408" s="313"/>
      <c r="P408" s="155"/>
    </row>
    <row r="409" spans="1:16" ht="18.75" customHeight="1" x14ac:dyDescent="0.15">
      <c r="A409" s="134"/>
      <c r="B409" s="203"/>
      <c r="C409" s="204"/>
      <c r="D409" s="297"/>
      <c r="E409" s="491"/>
      <c r="F409" s="499"/>
      <c r="G409" s="328"/>
      <c r="H409" s="445"/>
      <c r="I409" s="798"/>
      <c r="J409" s="446">
        <f t="shared" si="29"/>
        <v>0</v>
      </c>
      <c r="K409" s="788"/>
      <c r="L409" s="447">
        <f t="shared" si="30"/>
        <v>0</v>
      </c>
      <c r="M409" s="789">
        <f t="shared" si="31"/>
        <v>0</v>
      </c>
      <c r="N409" s="449">
        <f t="shared" si="31"/>
        <v>0</v>
      </c>
      <c r="O409" s="313"/>
      <c r="P409" s="155"/>
    </row>
    <row r="410" spans="1:16" ht="18.75" customHeight="1" x14ac:dyDescent="0.15">
      <c r="A410" s="134"/>
      <c r="B410" s="203"/>
      <c r="C410" s="204"/>
      <c r="D410" s="297"/>
      <c r="E410" s="491"/>
      <c r="F410" s="499"/>
      <c r="G410" s="328"/>
      <c r="H410" s="445"/>
      <c r="I410" s="798"/>
      <c r="J410" s="446">
        <f t="shared" si="29"/>
        <v>0</v>
      </c>
      <c r="K410" s="788"/>
      <c r="L410" s="447">
        <f t="shared" si="30"/>
        <v>0</v>
      </c>
      <c r="M410" s="789">
        <f t="shared" si="31"/>
        <v>0</v>
      </c>
      <c r="N410" s="449">
        <f t="shared" si="31"/>
        <v>0</v>
      </c>
      <c r="O410" s="313"/>
      <c r="P410" s="155"/>
    </row>
    <row r="411" spans="1:16" ht="18.75" customHeight="1" x14ac:dyDescent="0.15">
      <c r="A411" s="134"/>
      <c r="B411" s="203"/>
      <c r="C411" s="204"/>
      <c r="D411" s="297"/>
      <c r="E411" s="491"/>
      <c r="F411" s="499"/>
      <c r="G411" s="328"/>
      <c r="H411" s="445"/>
      <c r="I411" s="798"/>
      <c r="J411" s="446">
        <f t="shared" si="29"/>
        <v>0</v>
      </c>
      <c r="K411" s="788"/>
      <c r="L411" s="447">
        <f t="shared" si="30"/>
        <v>0</v>
      </c>
      <c r="M411" s="789">
        <f t="shared" si="31"/>
        <v>0</v>
      </c>
      <c r="N411" s="449">
        <f t="shared" si="31"/>
        <v>0</v>
      </c>
      <c r="O411" s="313"/>
      <c r="P411" s="155"/>
    </row>
    <row r="412" spans="1:16" ht="18.75" customHeight="1" x14ac:dyDescent="0.15">
      <c r="A412" s="134"/>
      <c r="B412" s="203"/>
      <c r="C412" s="204"/>
      <c r="D412" s="297"/>
      <c r="E412" s="491"/>
      <c r="F412" s="499"/>
      <c r="G412" s="328"/>
      <c r="H412" s="445"/>
      <c r="I412" s="798"/>
      <c r="J412" s="446">
        <f t="shared" si="29"/>
        <v>0</v>
      </c>
      <c r="K412" s="788"/>
      <c r="L412" s="447">
        <f t="shared" si="30"/>
        <v>0</v>
      </c>
      <c r="M412" s="789">
        <f t="shared" si="31"/>
        <v>0</v>
      </c>
      <c r="N412" s="449">
        <f t="shared" si="31"/>
        <v>0</v>
      </c>
      <c r="O412" s="313"/>
      <c r="P412" s="155"/>
    </row>
    <row r="413" spans="1:16" ht="18.75" customHeight="1" x14ac:dyDescent="0.15">
      <c r="A413" s="134"/>
      <c r="B413" s="203"/>
      <c r="C413" s="204"/>
      <c r="D413" s="297"/>
      <c r="E413" s="491"/>
      <c r="F413" s="500"/>
      <c r="G413" s="328"/>
      <c r="H413" s="445"/>
      <c r="I413" s="798"/>
      <c r="J413" s="446">
        <f t="shared" si="29"/>
        <v>0</v>
      </c>
      <c r="K413" s="788"/>
      <c r="L413" s="447">
        <f t="shared" si="30"/>
        <v>0</v>
      </c>
      <c r="M413" s="789">
        <f t="shared" ref="M413:N423" si="32">I413-K413</f>
        <v>0</v>
      </c>
      <c r="N413" s="449">
        <f t="shared" si="32"/>
        <v>0</v>
      </c>
      <c r="O413" s="313"/>
      <c r="P413" s="155"/>
    </row>
    <row r="414" spans="1:16" ht="18.75" customHeight="1" x14ac:dyDescent="0.15">
      <c r="A414" s="134"/>
      <c r="B414" s="203"/>
      <c r="C414" s="204"/>
      <c r="D414" s="297"/>
      <c r="E414" s="491"/>
      <c r="F414" s="500"/>
      <c r="G414" s="328"/>
      <c r="H414" s="445"/>
      <c r="I414" s="798"/>
      <c r="J414" s="446">
        <f t="shared" si="29"/>
        <v>0</v>
      </c>
      <c r="K414" s="788"/>
      <c r="L414" s="447">
        <f t="shared" si="30"/>
        <v>0</v>
      </c>
      <c r="M414" s="789">
        <f t="shared" si="32"/>
        <v>0</v>
      </c>
      <c r="N414" s="449">
        <f t="shared" si="32"/>
        <v>0</v>
      </c>
      <c r="O414" s="313"/>
      <c r="P414" s="155"/>
    </row>
    <row r="415" spans="1:16" ht="18.75" customHeight="1" x14ac:dyDescent="0.15">
      <c r="A415" s="134"/>
      <c r="B415" s="203"/>
      <c r="C415" s="204"/>
      <c r="D415" s="297"/>
      <c r="E415" s="491"/>
      <c r="F415" s="500"/>
      <c r="G415" s="328"/>
      <c r="H415" s="445"/>
      <c r="I415" s="798"/>
      <c r="J415" s="446">
        <f t="shared" si="29"/>
        <v>0</v>
      </c>
      <c r="K415" s="788"/>
      <c r="L415" s="447">
        <f t="shared" si="30"/>
        <v>0</v>
      </c>
      <c r="M415" s="789">
        <f t="shared" si="32"/>
        <v>0</v>
      </c>
      <c r="N415" s="449">
        <f t="shared" si="32"/>
        <v>0</v>
      </c>
      <c r="O415" s="313"/>
      <c r="P415" s="155"/>
    </row>
    <row r="416" spans="1:16" ht="18.75" customHeight="1" x14ac:dyDescent="0.15">
      <c r="A416" s="134"/>
      <c r="B416" s="203"/>
      <c r="C416" s="204"/>
      <c r="D416" s="297"/>
      <c r="E416" s="491"/>
      <c r="F416" s="500"/>
      <c r="G416" s="328"/>
      <c r="H416" s="445"/>
      <c r="I416" s="798"/>
      <c r="J416" s="446">
        <f t="shared" si="29"/>
        <v>0</v>
      </c>
      <c r="K416" s="788"/>
      <c r="L416" s="447">
        <f t="shared" si="30"/>
        <v>0</v>
      </c>
      <c r="M416" s="789">
        <f t="shared" si="32"/>
        <v>0</v>
      </c>
      <c r="N416" s="449">
        <f t="shared" si="32"/>
        <v>0</v>
      </c>
      <c r="O416" s="313"/>
      <c r="P416" s="155"/>
    </row>
    <row r="417" spans="1:29" ht="18.75" customHeight="1" x14ac:dyDescent="0.15">
      <c r="A417" s="134"/>
      <c r="B417" s="203"/>
      <c r="C417" s="204"/>
      <c r="D417" s="297"/>
      <c r="E417" s="491"/>
      <c r="F417" s="500"/>
      <c r="G417" s="328"/>
      <c r="H417" s="445"/>
      <c r="I417" s="798"/>
      <c r="J417" s="446">
        <f t="shared" si="29"/>
        <v>0</v>
      </c>
      <c r="K417" s="788"/>
      <c r="L417" s="447">
        <f t="shared" si="30"/>
        <v>0</v>
      </c>
      <c r="M417" s="789">
        <f t="shared" si="32"/>
        <v>0</v>
      </c>
      <c r="N417" s="449">
        <f t="shared" si="32"/>
        <v>0</v>
      </c>
      <c r="O417" s="313"/>
      <c r="P417" s="155"/>
    </row>
    <row r="418" spans="1:29" ht="18.75" customHeight="1" x14ac:dyDescent="0.15">
      <c r="A418" s="134"/>
      <c r="B418" s="203"/>
      <c r="C418" s="204"/>
      <c r="D418" s="297"/>
      <c r="E418" s="491"/>
      <c r="F418" s="500"/>
      <c r="G418" s="328"/>
      <c r="H418" s="445"/>
      <c r="I418" s="798"/>
      <c r="J418" s="446">
        <f t="shared" si="29"/>
        <v>0</v>
      </c>
      <c r="K418" s="788"/>
      <c r="L418" s="447">
        <f t="shared" si="30"/>
        <v>0</v>
      </c>
      <c r="M418" s="789">
        <f t="shared" si="32"/>
        <v>0</v>
      </c>
      <c r="N418" s="449">
        <f t="shared" si="32"/>
        <v>0</v>
      </c>
      <c r="O418" s="313"/>
      <c r="P418" s="155"/>
    </row>
    <row r="419" spans="1:29" ht="18.75" customHeight="1" x14ac:dyDescent="0.15">
      <c r="A419" s="134"/>
      <c r="B419" s="203"/>
      <c r="C419" s="204"/>
      <c r="D419" s="297"/>
      <c r="E419" s="491"/>
      <c r="F419" s="500"/>
      <c r="G419" s="328"/>
      <c r="H419" s="445"/>
      <c r="I419" s="798"/>
      <c r="J419" s="446">
        <f t="shared" si="29"/>
        <v>0</v>
      </c>
      <c r="K419" s="788"/>
      <c r="L419" s="447">
        <f t="shared" si="30"/>
        <v>0</v>
      </c>
      <c r="M419" s="789">
        <f t="shared" si="32"/>
        <v>0</v>
      </c>
      <c r="N419" s="449">
        <f t="shared" si="32"/>
        <v>0</v>
      </c>
      <c r="O419" s="313"/>
      <c r="P419" s="155"/>
    </row>
    <row r="420" spans="1:29" ht="18.75" customHeight="1" x14ac:dyDescent="0.15">
      <c r="A420" s="134"/>
      <c r="B420" s="203"/>
      <c r="C420" s="204"/>
      <c r="D420" s="297"/>
      <c r="E420" s="491"/>
      <c r="F420" s="500"/>
      <c r="G420" s="328"/>
      <c r="H420" s="445"/>
      <c r="I420" s="798"/>
      <c r="J420" s="446">
        <f t="shared" si="29"/>
        <v>0</v>
      </c>
      <c r="K420" s="788"/>
      <c r="L420" s="447">
        <f t="shared" si="30"/>
        <v>0</v>
      </c>
      <c r="M420" s="789">
        <f t="shared" si="32"/>
        <v>0</v>
      </c>
      <c r="N420" s="449">
        <f t="shared" si="32"/>
        <v>0</v>
      </c>
      <c r="O420" s="313"/>
      <c r="P420" s="155"/>
    </row>
    <row r="421" spans="1:29" ht="18.75" customHeight="1" x14ac:dyDescent="0.15">
      <c r="A421" s="134"/>
      <c r="B421" s="203"/>
      <c r="C421" s="204"/>
      <c r="D421" s="297"/>
      <c r="E421" s="491"/>
      <c r="F421" s="500"/>
      <c r="G421" s="328"/>
      <c r="H421" s="445"/>
      <c r="I421" s="798"/>
      <c r="J421" s="446">
        <f t="shared" si="29"/>
        <v>0</v>
      </c>
      <c r="K421" s="788"/>
      <c r="L421" s="447">
        <f t="shared" si="30"/>
        <v>0</v>
      </c>
      <c r="M421" s="789">
        <f t="shared" si="32"/>
        <v>0</v>
      </c>
      <c r="N421" s="449">
        <f t="shared" si="32"/>
        <v>0</v>
      </c>
      <c r="O421" s="313"/>
      <c r="P421" s="155"/>
    </row>
    <row r="422" spans="1:29" ht="18.75" customHeight="1" x14ac:dyDescent="0.15">
      <c r="A422" s="134"/>
      <c r="B422" s="203"/>
      <c r="C422" s="204"/>
      <c r="D422" s="297"/>
      <c r="E422" s="491"/>
      <c r="F422" s="500"/>
      <c r="G422" s="328"/>
      <c r="H422" s="445"/>
      <c r="I422" s="798"/>
      <c r="J422" s="446">
        <f t="shared" si="29"/>
        <v>0</v>
      </c>
      <c r="K422" s="788"/>
      <c r="L422" s="447">
        <f t="shared" si="30"/>
        <v>0</v>
      </c>
      <c r="M422" s="789">
        <f t="shared" si="32"/>
        <v>0</v>
      </c>
      <c r="N422" s="449">
        <f t="shared" si="32"/>
        <v>0</v>
      </c>
      <c r="O422" s="313"/>
      <c r="P422" s="155"/>
    </row>
    <row r="423" spans="1:29" ht="18.75" customHeight="1" x14ac:dyDescent="0.15">
      <c r="A423" s="134"/>
      <c r="B423" s="203"/>
      <c r="C423" s="204"/>
      <c r="D423" s="297"/>
      <c r="E423" s="491"/>
      <c r="F423" s="500"/>
      <c r="G423" s="328"/>
      <c r="H423" s="445"/>
      <c r="I423" s="798"/>
      <c r="J423" s="446">
        <f t="shared" si="29"/>
        <v>0</v>
      </c>
      <c r="K423" s="788"/>
      <c r="L423" s="447">
        <f t="shared" si="30"/>
        <v>0</v>
      </c>
      <c r="M423" s="789">
        <f t="shared" si="32"/>
        <v>0</v>
      </c>
      <c r="N423" s="449">
        <f t="shared" si="32"/>
        <v>0</v>
      </c>
      <c r="O423" s="313"/>
      <c r="P423" s="155"/>
    </row>
    <row r="424" spans="1:29" s="120" customFormat="1" ht="18.75" customHeight="1" x14ac:dyDescent="0.15">
      <c r="A424" s="134"/>
      <c r="B424" s="203"/>
      <c r="C424" s="204"/>
      <c r="D424" s="297"/>
      <c r="E424" s="347" t="s">
        <v>419</v>
      </c>
      <c r="F424" s="170" t="s">
        <v>181</v>
      </c>
      <c r="G424" s="328"/>
      <c r="H424" s="445"/>
      <c r="I424" s="798"/>
      <c r="J424" s="450">
        <f>SUMIFS(J393:J423,D393:D423,"設備（部材）")</f>
        <v>0</v>
      </c>
      <c r="K424" s="788"/>
      <c r="L424" s="451">
        <f>SUMIFS(L393:L423,D393:D423,"設備（部材）")</f>
        <v>0</v>
      </c>
      <c r="M424" s="789"/>
      <c r="N424" s="453">
        <f>J424-L424</f>
        <v>0</v>
      </c>
      <c r="O424" s="313"/>
      <c r="Q424" s="119"/>
      <c r="R424" s="119"/>
      <c r="S424" s="119"/>
      <c r="T424" s="119"/>
      <c r="U424" s="119"/>
      <c r="V424" s="119"/>
      <c r="W424" s="119"/>
      <c r="X424" s="119"/>
      <c r="Y424" s="119"/>
      <c r="Z424" s="119"/>
      <c r="AA424" s="119"/>
      <c r="AB424" s="119"/>
      <c r="AC424" s="119"/>
    </row>
    <row r="425" spans="1:29" s="120" customFormat="1" ht="18.75" customHeight="1" x14ac:dyDescent="0.15">
      <c r="A425" s="134"/>
      <c r="B425" s="203"/>
      <c r="C425" s="204"/>
      <c r="D425" s="297"/>
      <c r="E425" s="347" t="s">
        <v>182</v>
      </c>
      <c r="F425" s="170" t="s">
        <v>181</v>
      </c>
      <c r="G425" s="328"/>
      <c r="H425" s="445"/>
      <c r="I425" s="798"/>
      <c r="J425" s="450">
        <f>SUMIFS(J393:J423,D393:D423,"工事")</f>
        <v>0</v>
      </c>
      <c r="K425" s="788"/>
      <c r="L425" s="451">
        <f>SUMIFS(L393:L423,D393:D423,"工事")</f>
        <v>0</v>
      </c>
      <c r="M425" s="789"/>
      <c r="N425" s="453">
        <f>J425-L425</f>
        <v>0</v>
      </c>
      <c r="O425" s="313"/>
      <c r="Q425" s="119"/>
      <c r="R425" s="119"/>
      <c r="S425" s="119"/>
      <c r="T425" s="119"/>
      <c r="U425" s="119"/>
      <c r="V425" s="119"/>
      <c r="W425" s="119"/>
      <c r="X425" s="119"/>
      <c r="Y425" s="119"/>
      <c r="Z425" s="119"/>
      <c r="AA425" s="119"/>
      <c r="AB425" s="119"/>
      <c r="AC425" s="119"/>
    </row>
    <row r="426" spans="1:29" s="120" customFormat="1" ht="18.75" customHeight="1" thickBot="1" x14ac:dyDescent="0.2">
      <c r="A426" s="134"/>
      <c r="B426" s="205"/>
      <c r="C426" s="206"/>
      <c r="D426" s="298"/>
      <c r="E426" s="348" t="s">
        <v>178</v>
      </c>
      <c r="F426" s="349" t="s">
        <v>179</v>
      </c>
      <c r="G426" s="339"/>
      <c r="H426" s="495"/>
      <c r="I426" s="808"/>
      <c r="J426" s="501">
        <f>J424+J425</f>
        <v>0</v>
      </c>
      <c r="K426" s="790"/>
      <c r="L426" s="502">
        <f>L424+L425</f>
        <v>0</v>
      </c>
      <c r="M426" s="791"/>
      <c r="N426" s="503">
        <f>J426-L426</f>
        <v>0</v>
      </c>
      <c r="O426" s="323"/>
      <c r="Q426" s="119"/>
      <c r="R426" s="119"/>
      <c r="S426" s="119"/>
      <c r="T426" s="119"/>
      <c r="U426" s="119"/>
      <c r="V426" s="119"/>
      <c r="W426" s="119"/>
      <c r="X426" s="119"/>
      <c r="Y426" s="119"/>
      <c r="Z426" s="119"/>
      <c r="AA426" s="119"/>
      <c r="AB426" s="119"/>
      <c r="AC426" s="119"/>
    </row>
    <row r="427" spans="1:29" ht="18.75" customHeight="1" x14ac:dyDescent="0.15">
      <c r="A427" s="134"/>
      <c r="B427" s="171"/>
      <c r="C427" s="172"/>
      <c r="D427" s="295"/>
      <c r="E427" s="491"/>
      <c r="F427" s="499" t="s">
        <v>180</v>
      </c>
      <c r="G427" s="328"/>
      <c r="H427" s="445"/>
      <c r="I427" s="798"/>
      <c r="J427" s="446"/>
      <c r="K427" s="788"/>
      <c r="L427" s="447"/>
      <c r="M427" s="789"/>
      <c r="N427" s="449"/>
      <c r="O427" s="313"/>
      <c r="P427" s="155"/>
    </row>
    <row r="428" spans="1:29" ht="18.75" customHeight="1" x14ac:dyDescent="0.15">
      <c r="A428" s="134"/>
      <c r="B428" s="203"/>
      <c r="C428" s="204"/>
      <c r="D428" s="297"/>
      <c r="E428" s="491"/>
      <c r="F428" s="500"/>
      <c r="G428" s="328"/>
      <c r="H428" s="445"/>
      <c r="I428" s="798"/>
      <c r="J428" s="446">
        <f t="shared" ref="J428:J458" si="33">ROUNDDOWN(H428*I428,0)</f>
        <v>0</v>
      </c>
      <c r="K428" s="788"/>
      <c r="L428" s="447">
        <f t="shared" ref="L428:L458" si="34">ROUNDDOWN(H428*K428,0)</f>
        <v>0</v>
      </c>
      <c r="M428" s="789">
        <f>I428-K428</f>
        <v>0</v>
      </c>
      <c r="N428" s="449">
        <f>J428-L428</f>
        <v>0</v>
      </c>
      <c r="O428" s="313"/>
      <c r="P428" s="155"/>
    </row>
    <row r="429" spans="1:29" ht="18.75" customHeight="1" x14ac:dyDescent="0.15">
      <c r="A429" s="134"/>
      <c r="B429" s="203"/>
      <c r="C429" s="204"/>
      <c r="D429" s="297"/>
      <c r="E429" s="491"/>
      <c r="F429" s="500"/>
      <c r="G429" s="328"/>
      <c r="H429" s="445"/>
      <c r="I429" s="798"/>
      <c r="J429" s="446">
        <f t="shared" si="33"/>
        <v>0</v>
      </c>
      <c r="K429" s="788"/>
      <c r="L429" s="447">
        <f t="shared" si="34"/>
        <v>0</v>
      </c>
      <c r="M429" s="789">
        <f t="shared" ref="M429:N447" si="35">I429-K429</f>
        <v>0</v>
      </c>
      <c r="N429" s="449">
        <f t="shared" si="35"/>
        <v>0</v>
      </c>
      <c r="O429" s="313"/>
      <c r="P429" s="155"/>
    </row>
    <row r="430" spans="1:29" ht="18.75" customHeight="1" x14ac:dyDescent="0.15">
      <c r="A430" s="134"/>
      <c r="B430" s="203"/>
      <c r="C430" s="204"/>
      <c r="D430" s="297"/>
      <c r="E430" s="491"/>
      <c r="F430" s="499"/>
      <c r="G430" s="328"/>
      <c r="H430" s="445"/>
      <c r="I430" s="798"/>
      <c r="J430" s="446">
        <f t="shared" si="33"/>
        <v>0</v>
      </c>
      <c r="K430" s="788"/>
      <c r="L430" s="447">
        <f t="shared" si="34"/>
        <v>0</v>
      </c>
      <c r="M430" s="789">
        <f t="shared" si="35"/>
        <v>0</v>
      </c>
      <c r="N430" s="449">
        <f t="shared" si="35"/>
        <v>0</v>
      </c>
      <c r="O430" s="313"/>
      <c r="P430" s="155"/>
    </row>
    <row r="431" spans="1:29" ht="18.75" customHeight="1" x14ac:dyDescent="0.15">
      <c r="A431" s="134"/>
      <c r="B431" s="203"/>
      <c r="C431" s="204"/>
      <c r="D431" s="297"/>
      <c r="E431" s="491"/>
      <c r="F431" s="499"/>
      <c r="G431" s="328"/>
      <c r="H431" s="445"/>
      <c r="I431" s="798"/>
      <c r="J431" s="446">
        <f t="shared" si="33"/>
        <v>0</v>
      </c>
      <c r="K431" s="788"/>
      <c r="L431" s="447">
        <f t="shared" si="34"/>
        <v>0</v>
      </c>
      <c r="M431" s="789">
        <f t="shared" si="35"/>
        <v>0</v>
      </c>
      <c r="N431" s="449">
        <f t="shared" si="35"/>
        <v>0</v>
      </c>
      <c r="O431" s="313"/>
      <c r="P431" s="155"/>
    </row>
    <row r="432" spans="1:29" ht="18.75" customHeight="1" x14ac:dyDescent="0.15">
      <c r="A432" s="134"/>
      <c r="B432" s="203"/>
      <c r="C432" s="204"/>
      <c r="D432" s="297"/>
      <c r="E432" s="491"/>
      <c r="F432" s="499"/>
      <c r="G432" s="328"/>
      <c r="H432" s="445"/>
      <c r="I432" s="798"/>
      <c r="J432" s="446">
        <f t="shared" si="33"/>
        <v>0</v>
      </c>
      <c r="K432" s="788"/>
      <c r="L432" s="447">
        <f t="shared" si="34"/>
        <v>0</v>
      </c>
      <c r="M432" s="789">
        <f t="shared" si="35"/>
        <v>0</v>
      </c>
      <c r="N432" s="449">
        <f t="shared" si="35"/>
        <v>0</v>
      </c>
      <c r="O432" s="313"/>
      <c r="P432" s="155"/>
    </row>
    <row r="433" spans="1:16" ht="18.75" customHeight="1" x14ac:dyDescent="0.15">
      <c r="A433" s="134"/>
      <c r="B433" s="203"/>
      <c r="C433" s="204"/>
      <c r="D433" s="297"/>
      <c r="E433" s="491"/>
      <c r="F433" s="499"/>
      <c r="G433" s="328"/>
      <c r="H433" s="445"/>
      <c r="I433" s="798"/>
      <c r="J433" s="446">
        <f t="shared" si="33"/>
        <v>0</v>
      </c>
      <c r="K433" s="788"/>
      <c r="L433" s="447">
        <f t="shared" si="34"/>
        <v>0</v>
      </c>
      <c r="M433" s="789">
        <f t="shared" si="35"/>
        <v>0</v>
      </c>
      <c r="N433" s="449">
        <f t="shared" si="35"/>
        <v>0</v>
      </c>
      <c r="O433" s="313"/>
      <c r="P433" s="155"/>
    </row>
    <row r="434" spans="1:16" ht="18.75" customHeight="1" x14ac:dyDescent="0.15">
      <c r="A434" s="134"/>
      <c r="B434" s="203"/>
      <c r="C434" s="204"/>
      <c r="D434" s="297"/>
      <c r="E434" s="491"/>
      <c r="F434" s="499"/>
      <c r="G434" s="328"/>
      <c r="H434" s="445"/>
      <c r="I434" s="798"/>
      <c r="J434" s="446">
        <f t="shared" si="33"/>
        <v>0</v>
      </c>
      <c r="K434" s="788"/>
      <c r="L434" s="447">
        <f t="shared" si="34"/>
        <v>0</v>
      </c>
      <c r="M434" s="789">
        <f t="shared" si="35"/>
        <v>0</v>
      </c>
      <c r="N434" s="449">
        <f t="shared" si="35"/>
        <v>0</v>
      </c>
      <c r="O434" s="313"/>
      <c r="P434" s="155"/>
    </row>
    <row r="435" spans="1:16" ht="18.75" customHeight="1" x14ac:dyDescent="0.15">
      <c r="A435" s="134"/>
      <c r="B435" s="203"/>
      <c r="C435" s="204"/>
      <c r="D435" s="297"/>
      <c r="E435" s="491"/>
      <c r="F435" s="499"/>
      <c r="G435" s="328"/>
      <c r="H435" s="445"/>
      <c r="I435" s="798"/>
      <c r="J435" s="446">
        <f t="shared" si="33"/>
        <v>0</v>
      </c>
      <c r="K435" s="788"/>
      <c r="L435" s="447">
        <f t="shared" si="34"/>
        <v>0</v>
      </c>
      <c r="M435" s="789">
        <f t="shared" si="35"/>
        <v>0</v>
      </c>
      <c r="N435" s="449">
        <f t="shared" si="35"/>
        <v>0</v>
      </c>
      <c r="O435" s="313"/>
      <c r="P435" s="155"/>
    </row>
    <row r="436" spans="1:16" ht="18.75" customHeight="1" x14ac:dyDescent="0.15">
      <c r="A436" s="134"/>
      <c r="B436" s="203"/>
      <c r="C436" s="204"/>
      <c r="D436" s="297"/>
      <c r="E436" s="491"/>
      <c r="F436" s="499"/>
      <c r="G436" s="328"/>
      <c r="H436" s="445"/>
      <c r="I436" s="798"/>
      <c r="J436" s="446">
        <f t="shared" si="33"/>
        <v>0</v>
      </c>
      <c r="K436" s="788"/>
      <c r="L436" s="447">
        <f t="shared" si="34"/>
        <v>0</v>
      </c>
      <c r="M436" s="789">
        <f t="shared" si="35"/>
        <v>0</v>
      </c>
      <c r="N436" s="449">
        <f t="shared" si="35"/>
        <v>0</v>
      </c>
      <c r="O436" s="313"/>
      <c r="P436" s="155"/>
    </row>
    <row r="437" spans="1:16" ht="18.75" customHeight="1" x14ac:dyDescent="0.15">
      <c r="A437" s="134"/>
      <c r="B437" s="203"/>
      <c r="C437" s="204"/>
      <c r="D437" s="297"/>
      <c r="E437" s="491"/>
      <c r="F437" s="499"/>
      <c r="G437" s="328"/>
      <c r="H437" s="445"/>
      <c r="I437" s="798"/>
      <c r="J437" s="446">
        <f t="shared" si="33"/>
        <v>0</v>
      </c>
      <c r="K437" s="788"/>
      <c r="L437" s="447">
        <f t="shared" si="34"/>
        <v>0</v>
      </c>
      <c r="M437" s="789">
        <f t="shared" si="35"/>
        <v>0</v>
      </c>
      <c r="N437" s="449">
        <f t="shared" si="35"/>
        <v>0</v>
      </c>
      <c r="O437" s="313"/>
      <c r="P437" s="155"/>
    </row>
    <row r="438" spans="1:16" ht="18.75" customHeight="1" x14ac:dyDescent="0.15">
      <c r="A438" s="134"/>
      <c r="B438" s="203"/>
      <c r="C438" s="204"/>
      <c r="D438" s="297"/>
      <c r="E438" s="491"/>
      <c r="F438" s="499"/>
      <c r="G438" s="328"/>
      <c r="H438" s="445"/>
      <c r="I438" s="798"/>
      <c r="J438" s="446">
        <f t="shared" si="33"/>
        <v>0</v>
      </c>
      <c r="K438" s="788"/>
      <c r="L438" s="447">
        <f t="shared" si="34"/>
        <v>0</v>
      </c>
      <c r="M438" s="789">
        <f t="shared" si="35"/>
        <v>0</v>
      </c>
      <c r="N438" s="449">
        <f t="shared" si="35"/>
        <v>0</v>
      </c>
      <c r="O438" s="313"/>
      <c r="P438" s="155"/>
    </row>
    <row r="439" spans="1:16" ht="18.75" customHeight="1" x14ac:dyDescent="0.15">
      <c r="A439" s="134"/>
      <c r="B439" s="203"/>
      <c r="C439" s="204"/>
      <c r="D439" s="297"/>
      <c r="E439" s="491"/>
      <c r="F439" s="499"/>
      <c r="G439" s="328"/>
      <c r="H439" s="445"/>
      <c r="I439" s="798"/>
      <c r="J439" s="446">
        <f t="shared" si="33"/>
        <v>0</v>
      </c>
      <c r="K439" s="788"/>
      <c r="L439" s="447">
        <f t="shared" si="34"/>
        <v>0</v>
      </c>
      <c r="M439" s="789">
        <f t="shared" si="35"/>
        <v>0</v>
      </c>
      <c r="N439" s="449">
        <f t="shared" si="35"/>
        <v>0</v>
      </c>
      <c r="O439" s="313"/>
      <c r="P439" s="155"/>
    </row>
    <row r="440" spans="1:16" ht="18.75" customHeight="1" x14ac:dyDescent="0.15">
      <c r="A440" s="134"/>
      <c r="B440" s="203"/>
      <c r="C440" s="204"/>
      <c r="D440" s="297"/>
      <c r="E440" s="491"/>
      <c r="F440" s="499"/>
      <c r="G440" s="328"/>
      <c r="H440" s="445"/>
      <c r="I440" s="798"/>
      <c r="J440" s="446">
        <f t="shared" si="33"/>
        <v>0</v>
      </c>
      <c r="K440" s="788"/>
      <c r="L440" s="447">
        <f t="shared" si="34"/>
        <v>0</v>
      </c>
      <c r="M440" s="789">
        <f t="shared" si="35"/>
        <v>0</v>
      </c>
      <c r="N440" s="449">
        <f t="shared" si="35"/>
        <v>0</v>
      </c>
      <c r="O440" s="313"/>
      <c r="P440" s="155"/>
    </row>
    <row r="441" spans="1:16" ht="18.75" customHeight="1" x14ac:dyDescent="0.15">
      <c r="A441" s="134"/>
      <c r="B441" s="203"/>
      <c r="C441" s="204"/>
      <c r="D441" s="297"/>
      <c r="E441" s="491"/>
      <c r="F441" s="499"/>
      <c r="G441" s="328"/>
      <c r="H441" s="445"/>
      <c r="I441" s="798"/>
      <c r="J441" s="446">
        <f t="shared" si="33"/>
        <v>0</v>
      </c>
      <c r="K441" s="788"/>
      <c r="L441" s="447">
        <f t="shared" si="34"/>
        <v>0</v>
      </c>
      <c r="M441" s="789">
        <f t="shared" si="35"/>
        <v>0</v>
      </c>
      <c r="N441" s="449">
        <f t="shared" si="35"/>
        <v>0</v>
      </c>
      <c r="O441" s="313"/>
      <c r="P441" s="155"/>
    </row>
    <row r="442" spans="1:16" ht="18.75" customHeight="1" x14ac:dyDescent="0.15">
      <c r="A442" s="134"/>
      <c r="B442" s="203"/>
      <c r="C442" s="204"/>
      <c r="D442" s="297"/>
      <c r="E442" s="491"/>
      <c r="F442" s="499"/>
      <c r="G442" s="328"/>
      <c r="H442" s="445"/>
      <c r="I442" s="798"/>
      <c r="J442" s="446">
        <f t="shared" si="33"/>
        <v>0</v>
      </c>
      <c r="K442" s="788"/>
      <c r="L442" s="447">
        <f t="shared" si="34"/>
        <v>0</v>
      </c>
      <c r="M442" s="789">
        <f t="shared" si="35"/>
        <v>0</v>
      </c>
      <c r="N442" s="449">
        <f t="shared" si="35"/>
        <v>0</v>
      </c>
      <c r="O442" s="313"/>
      <c r="P442" s="155"/>
    </row>
    <row r="443" spans="1:16" ht="18.75" customHeight="1" x14ac:dyDescent="0.15">
      <c r="A443" s="134"/>
      <c r="B443" s="203"/>
      <c r="C443" s="204"/>
      <c r="D443" s="297"/>
      <c r="E443" s="491"/>
      <c r="F443" s="499"/>
      <c r="G443" s="328"/>
      <c r="H443" s="445"/>
      <c r="I443" s="798"/>
      <c r="J443" s="446">
        <f t="shared" si="33"/>
        <v>0</v>
      </c>
      <c r="K443" s="788"/>
      <c r="L443" s="447">
        <f t="shared" si="34"/>
        <v>0</v>
      </c>
      <c r="M443" s="789">
        <f t="shared" si="35"/>
        <v>0</v>
      </c>
      <c r="N443" s="449">
        <f t="shared" si="35"/>
        <v>0</v>
      </c>
      <c r="O443" s="313"/>
      <c r="P443" s="155"/>
    </row>
    <row r="444" spans="1:16" ht="18.75" customHeight="1" x14ac:dyDescent="0.15">
      <c r="A444" s="134"/>
      <c r="B444" s="203"/>
      <c r="C444" s="204"/>
      <c r="D444" s="297"/>
      <c r="E444" s="491"/>
      <c r="F444" s="499"/>
      <c r="G444" s="328"/>
      <c r="H444" s="445"/>
      <c r="I444" s="798"/>
      <c r="J444" s="446">
        <f t="shared" si="33"/>
        <v>0</v>
      </c>
      <c r="K444" s="788"/>
      <c r="L444" s="447">
        <f t="shared" si="34"/>
        <v>0</v>
      </c>
      <c r="M444" s="789">
        <f t="shared" si="35"/>
        <v>0</v>
      </c>
      <c r="N444" s="449">
        <f t="shared" si="35"/>
        <v>0</v>
      </c>
      <c r="O444" s="313"/>
      <c r="P444" s="155"/>
    </row>
    <row r="445" spans="1:16" ht="18.75" customHeight="1" x14ac:dyDescent="0.15">
      <c r="A445" s="134"/>
      <c r="B445" s="203"/>
      <c r="C445" s="204"/>
      <c r="D445" s="297"/>
      <c r="E445" s="491"/>
      <c r="F445" s="499"/>
      <c r="G445" s="328"/>
      <c r="H445" s="445"/>
      <c r="I445" s="798"/>
      <c r="J445" s="446">
        <f t="shared" si="33"/>
        <v>0</v>
      </c>
      <c r="K445" s="788"/>
      <c r="L445" s="447">
        <f t="shared" si="34"/>
        <v>0</v>
      </c>
      <c r="M445" s="789">
        <f t="shared" si="35"/>
        <v>0</v>
      </c>
      <c r="N445" s="449">
        <f t="shared" si="35"/>
        <v>0</v>
      </c>
      <c r="O445" s="313"/>
      <c r="P445" s="155"/>
    </row>
    <row r="446" spans="1:16" ht="18.75" customHeight="1" x14ac:dyDescent="0.15">
      <c r="A446" s="134"/>
      <c r="B446" s="203"/>
      <c r="C446" s="204"/>
      <c r="D446" s="297"/>
      <c r="E446" s="491"/>
      <c r="F446" s="499"/>
      <c r="G446" s="328"/>
      <c r="H446" s="445"/>
      <c r="I446" s="798"/>
      <c r="J446" s="446">
        <f t="shared" si="33"/>
        <v>0</v>
      </c>
      <c r="K446" s="788"/>
      <c r="L446" s="447">
        <f t="shared" si="34"/>
        <v>0</v>
      </c>
      <c r="M446" s="789">
        <f t="shared" si="35"/>
        <v>0</v>
      </c>
      <c r="N446" s="449">
        <f t="shared" si="35"/>
        <v>0</v>
      </c>
      <c r="O446" s="313"/>
      <c r="P446" s="155"/>
    </row>
    <row r="447" spans="1:16" ht="18.75" customHeight="1" x14ac:dyDescent="0.15">
      <c r="A447" s="134"/>
      <c r="B447" s="203"/>
      <c r="C447" s="204"/>
      <c r="D447" s="297"/>
      <c r="E447" s="491"/>
      <c r="F447" s="499"/>
      <c r="G447" s="328"/>
      <c r="H447" s="445"/>
      <c r="I447" s="798"/>
      <c r="J447" s="446">
        <f t="shared" si="33"/>
        <v>0</v>
      </c>
      <c r="K447" s="788"/>
      <c r="L447" s="447">
        <f t="shared" si="34"/>
        <v>0</v>
      </c>
      <c r="M447" s="789">
        <f t="shared" si="35"/>
        <v>0</v>
      </c>
      <c r="N447" s="449">
        <f t="shared" si="35"/>
        <v>0</v>
      </c>
      <c r="O447" s="313"/>
      <c r="P447" s="155"/>
    </row>
    <row r="448" spans="1:16" ht="18.75" customHeight="1" x14ac:dyDescent="0.15">
      <c r="A448" s="134"/>
      <c r="B448" s="203"/>
      <c r="C448" s="204"/>
      <c r="D448" s="297"/>
      <c r="E448" s="491"/>
      <c r="F448" s="500"/>
      <c r="G448" s="328"/>
      <c r="H448" s="445"/>
      <c r="I448" s="798"/>
      <c r="J448" s="446">
        <f t="shared" si="33"/>
        <v>0</v>
      </c>
      <c r="K448" s="788"/>
      <c r="L448" s="447">
        <f t="shared" si="34"/>
        <v>0</v>
      </c>
      <c r="M448" s="789">
        <f t="shared" ref="M448:N458" si="36">I448-K448</f>
        <v>0</v>
      </c>
      <c r="N448" s="449">
        <f t="shared" si="36"/>
        <v>0</v>
      </c>
      <c r="O448" s="313"/>
      <c r="P448" s="155"/>
    </row>
    <row r="449" spans="1:29" ht="18.75" customHeight="1" x14ac:dyDescent="0.15">
      <c r="A449" s="134"/>
      <c r="B449" s="203"/>
      <c r="C449" s="204"/>
      <c r="D449" s="297"/>
      <c r="E449" s="491"/>
      <c r="F449" s="500"/>
      <c r="G449" s="328"/>
      <c r="H449" s="445"/>
      <c r="I449" s="798"/>
      <c r="J449" s="446">
        <f t="shared" si="33"/>
        <v>0</v>
      </c>
      <c r="K449" s="788"/>
      <c r="L449" s="447">
        <f t="shared" si="34"/>
        <v>0</v>
      </c>
      <c r="M449" s="789">
        <f t="shared" si="36"/>
        <v>0</v>
      </c>
      <c r="N449" s="449">
        <f t="shared" si="36"/>
        <v>0</v>
      </c>
      <c r="O449" s="313"/>
      <c r="P449" s="155"/>
    </row>
    <row r="450" spans="1:29" ht="18.75" customHeight="1" x14ac:dyDescent="0.15">
      <c r="A450" s="134"/>
      <c r="B450" s="203"/>
      <c r="C450" s="204"/>
      <c r="D450" s="297"/>
      <c r="E450" s="491"/>
      <c r="F450" s="500"/>
      <c r="G450" s="328"/>
      <c r="H450" s="445"/>
      <c r="I450" s="798"/>
      <c r="J450" s="446">
        <f t="shared" si="33"/>
        <v>0</v>
      </c>
      <c r="K450" s="788"/>
      <c r="L450" s="447">
        <f t="shared" si="34"/>
        <v>0</v>
      </c>
      <c r="M450" s="789">
        <f t="shared" si="36"/>
        <v>0</v>
      </c>
      <c r="N450" s="449">
        <f t="shared" si="36"/>
        <v>0</v>
      </c>
      <c r="O450" s="313"/>
      <c r="P450" s="155"/>
    </row>
    <row r="451" spans="1:29" ht="18.75" customHeight="1" x14ac:dyDescent="0.15">
      <c r="A451" s="134"/>
      <c r="B451" s="203"/>
      <c r="C451" s="204"/>
      <c r="D451" s="297"/>
      <c r="E451" s="491"/>
      <c r="F451" s="500"/>
      <c r="G451" s="328"/>
      <c r="H451" s="445"/>
      <c r="I451" s="798"/>
      <c r="J451" s="446">
        <f t="shared" si="33"/>
        <v>0</v>
      </c>
      <c r="K451" s="788"/>
      <c r="L451" s="447">
        <f t="shared" si="34"/>
        <v>0</v>
      </c>
      <c r="M451" s="789">
        <f t="shared" si="36"/>
        <v>0</v>
      </c>
      <c r="N451" s="449">
        <f t="shared" si="36"/>
        <v>0</v>
      </c>
      <c r="O451" s="313"/>
      <c r="P451" s="155"/>
    </row>
    <row r="452" spans="1:29" ht="18.75" customHeight="1" x14ac:dyDescent="0.15">
      <c r="A452" s="134"/>
      <c r="B452" s="203"/>
      <c r="C452" s="204"/>
      <c r="D452" s="297"/>
      <c r="E452" s="491"/>
      <c r="F452" s="500"/>
      <c r="G452" s="328"/>
      <c r="H452" s="445"/>
      <c r="I452" s="798"/>
      <c r="J452" s="446">
        <f t="shared" si="33"/>
        <v>0</v>
      </c>
      <c r="K452" s="788"/>
      <c r="L452" s="447">
        <f t="shared" si="34"/>
        <v>0</v>
      </c>
      <c r="M452" s="789">
        <f t="shared" si="36"/>
        <v>0</v>
      </c>
      <c r="N452" s="449">
        <f t="shared" si="36"/>
        <v>0</v>
      </c>
      <c r="O452" s="313"/>
      <c r="P452" s="155"/>
    </row>
    <row r="453" spans="1:29" ht="18.75" customHeight="1" x14ac:dyDescent="0.15">
      <c r="A453" s="134"/>
      <c r="B453" s="203"/>
      <c r="C453" s="204"/>
      <c r="D453" s="297"/>
      <c r="E453" s="491"/>
      <c r="F453" s="500"/>
      <c r="G453" s="328"/>
      <c r="H453" s="445"/>
      <c r="I453" s="798"/>
      <c r="J453" s="446">
        <f t="shared" si="33"/>
        <v>0</v>
      </c>
      <c r="K453" s="788"/>
      <c r="L453" s="447">
        <f t="shared" si="34"/>
        <v>0</v>
      </c>
      <c r="M453" s="789">
        <f t="shared" si="36"/>
        <v>0</v>
      </c>
      <c r="N453" s="449">
        <f t="shared" si="36"/>
        <v>0</v>
      </c>
      <c r="O453" s="313"/>
      <c r="P453" s="155"/>
    </row>
    <row r="454" spans="1:29" ht="18.75" customHeight="1" x14ac:dyDescent="0.15">
      <c r="A454" s="134"/>
      <c r="B454" s="203"/>
      <c r="C454" s="204"/>
      <c r="D454" s="297"/>
      <c r="E454" s="491"/>
      <c r="F454" s="500"/>
      <c r="G454" s="328"/>
      <c r="H454" s="445"/>
      <c r="I454" s="798"/>
      <c r="J454" s="446">
        <f t="shared" si="33"/>
        <v>0</v>
      </c>
      <c r="K454" s="788"/>
      <c r="L454" s="447">
        <f t="shared" si="34"/>
        <v>0</v>
      </c>
      <c r="M454" s="789">
        <f t="shared" si="36"/>
        <v>0</v>
      </c>
      <c r="N454" s="449">
        <f t="shared" si="36"/>
        <v>0</v>
      </c>
      <c r="O454" s="313"/>
      <c r="P454" s="155"/>
    </row>
    <row r="455" spans="1:29" ht="18.75" customHeight="1" x14ac:dyDescent="0.15">
      <c r="A455" s="134"/>
      <c r="B455" s="203"/>
      <c r="C455" s="204"/>
      <c r="D455" s="297"/>
      <c r="E455" s="491"/>
      <c r="F455" s="500"/>
      <c r="G455" s="328"/>
      <c r="H455" s="445"/>
      <c r="I455" s="798"/>
      <c r="J455" s="446">
        <f t="shared" si="33"/>
        <v>0</v>
      </c>
      <c r="K455" s="788"/>
      <c r="L455" s="447">
        <f t="shared" si="34"/>
        <v>0</v>
      </c>
      <c r="M455" s="789">
        <f t="shared" si="36"/>
        <v>0</v>
      </c>
      <c r="N455" s="449">
        <f t="shared" si="36"/>
        <v>0</v>
      </c>
      <c r="O455" s="313"/>
      <c r="P455" s="155"/>
    </row>
    <row r="456" spans="1:29" ht="18.75" customHeight="1" x14ac:dyDescent="0.15">
      <c r="A456" s="134"/>
      <c r="B456" s="203"/>
      <c r="C456" s="204"/>
      <c r="D456" s="297"/>
      <c r="E456" s="491"/>
      <c r="F456" s="500"/>
      <c r="G456" s="328"/>
      <c r="H456" s="445"/>
      <c r="I456" s="798"/>
      <c r="J456" s="446">
        <f t="shared" si="33"/>
        <v>0</v>
      </c>
      <c r="K456" s="788"/>
      <c r="L456" s="447">
        <f t="shared" si="34"/>
        <v>0</v>
      </c>
      <c r="M456" s="789">
        <f t="shared" si="36"/>
        <v>0</v>
      </c>
      <c r="N456" s="449">
        <f t="shared" si="36"/>
        <v>0</v>
      </c>
      <c r="O456" s="313"/>
      <c r="P456" s="155"/>
    </row>
    <row r="457" spans="1:29" ht="18.75" customHeight="1" x14ac:dyDescent="0.15">
      <c r="A457" s="134"/>
      <c r="B457" s="203"/>
      <c r="C457" s="204"/>
      <c r="D457" s="297"/>
      <c r="E457" s="491"/>
      <c r="F457" s="500"/>
      <c r="G457" s="328"/>
      <c r="H457" s="445"/>
      <c r="I457" s="798"/>
      <c r="J457" s="446">
        <f t="shared" si="33"/>
        <v>0</v>
      </c>
      <c r="K457" s="788"/>
      <c r="L457" s="447">
        <f t="shared" si="34"/>
        <v>0</v>
      </c>
      <c r="M457" s="789">
        <f t="shared" si="36"/>
        <v>0</v>
      </c>
      <c r="N457" s="449">
        <f t="shared" si="36"/>
        <v>0</v>
      </c>
      <c r="O457" s="313"/>
      <c r="P457" s="155"/>
    </row>
    <row r="458" spans="1:29" ht="18.75" customHeight="1" x14ac:dyDescent="0.15">
      <c r="A458" s="134"/>
      <c r="B458" s="203"/>
      <c r="C458" s="204"/>
      <c r="D458" s="297"/>
      <c r="E458" s="491"/>
      <c r="F458" s="500"/>
      <c r="G458" s="328"/>
      <c r="H458" s="445"/>
      <c r="I458" s="798"/>
      <c r="J458" s="446">
        <f t="shared" si="33"/>
        <v>0</v>
      </c>
      <c r="K458" s="788"/>
      <c r="L458" s="447">
        <f t="shared" si="34"/>
        <v>0</v>
      </c>
      <c r="M458" s="789">
        <f t="shared" si="36"/>
        <v>0</v>
      </c>
      <c r="N458" s="449">
        <f t="shared" si="36"/>
        <v>0</v>
      </c>
      <c r="O458" s="313"/>
      <c r="P458" s="155"/>
    </row>
    <row r="459" spans="1:29" s="120" customFormat="1" ht="18.75" customHeight="1" x14ac:dyDescent="0.15">
      <c r="A459" s="134"/>
      <c r="B459" s="203"/>
      <c r="C459" s="204"/>
      <c r="D459" s="297"/>
      <c r="E459" s="347" t="s">
        <v>419</v>
      </c>
      <c r="F459" s="170" t="s">
        <v>181</v>
      </c>
      <c r="G459" s="328"/>
      <c r="H459" s="445"/>
      <c r="I459" s="798"/>
      <c r="J459" s="450">
        <f>SUMIFS(J428:J458,D428:D458,"設備（部材）")</f>
        <v>0</v>
      </c>
      <c r="K459" s="788"/>
      <c r="L459" s="451">
        <f>SUMIFS(L428:L458,D428:D458,"設備（部材）")</f>
        <v>0</v>
      </c>
      <c r="M459" s="789"/>
      <c r="N459" s="453">
        <f>J459-L459</f>
        <v>0</v>
      </c>
      <c r="O459" s="313"/>
      <c r="Q459" s="119"/>
      <c r="R459" s="119"/>
      <c r="S459" s="119"/>
      <c r="T459" s="119"/>
      <c r="U459" s="119"/>
      <c r="V459" s="119"/>
      <c r="W459" s="119"/>
      <c r="X459" s="119"/>
      <c r="Y459" s="119"/>
      <c r="Z459" s="119"/>
      <c r="AA459" s="119"/>
      <c r="AB459" s="119"/>
      <c r="AC459" s="119"/>
    </row>
    <row r="460" spans="1:29" s="120" customFormat="1" ht="18.75" customHeight="1" x14ac:dyDescent="0.15">
      <c r="A460" s="134"/>
      <c r="B460" s="203"/>
      <c r="C460" s="204"/>
      <c r="D460" s="297"/>
      <c r="E460" s="347" t="s">
        <v>182</v>
      </c>
      <c r="F460" s="170" t="s">
        <v>181</v>
      </c>
      <c r="G460" s="328"/>
      <c r="H460" s="445"/>
      <c r="I460" s="798"/>
      <c r="J460" s="450">
        <f>SUMIFS(J428:J458,D428:D458,"工事")</f>
        <v>0</v>
      </c>
      <c r="K460" s="788"/>
      <c r="L460" s="451">
        <f>SUMIFS(L428:L458,D428:D458,"工事")</f>
        <v>0</v>
      </c>
      <c r="M460" s="789"/>
      <c r="N460" s="453">
        <f>J460-L460</f>
        <v>0</v>
      </c>
      <c r="O460" s="313"/>
      <c r="Q460" s="119"/>
      <c r="R460" s="119"/>
      <c r="S460" s="119"/>
      <c r="T460" s="119"/>
      <c r="U460" s="119"/>
      <c r="V460" s="119"/>
      <c r="W460" s="119"/>
      <c r="X460" s="119"/>
      <c r="Y460" s="119"/>
      <c r="Z460" s="119"/>
      <c r="AA460" s="119"/>
      <c r="AB460" s="119"/>
      <c r="AC460" s="119"/>
    </row>
    <row r="461" spans="1:29" s="120" customFormat="1" ht="18.75" customHeight="1" thickBot="1" x14ac:dyDescent="0.2">
      <c r="A461" s="134"/>
      <c r="B461" s="205"/>
      <c r="C461" s="206"/>
      <c r="D461" s="298"/>
      <c r="E461" s="348" t="s">
        <v>178</v>
      </c>
      <c r="F461" s="349" t="s">
        <v>179</v>
      </c>
      <c r="G461" s="339"/>
      <c r="H461" s="495"/>
      <c r="I461" s="808"/>
      <c r="J461" s="501">
        <f>J459+J460</f>
        <v>0</v>
      </c>
      <c r="K461" s="790"/>
      <c r="L461" s="502">
        <f>L459+L460</f>
        <v>0</v>
      </c>
      <c r="M461" s="791"/>
      <c r="N461" s="503">
        <f>J461-L461</f>
        <v>0</v>
      </c>
      <c r="O461" s="323"/>
      <c r="Q461" s="119"/>
      <c r="R461" s="119"/>
      <c r="S461" s="119"/>
      <c r="T461" s="119"/>
      <c r="U461" s="119"/>
      <c r="V461" s="119"/>
      <c r="W461" s="119"/>
      <c r="X461" s="119"/>
      <c r="Y461" s="119"/>
      <c r="Z461" s="119"/>
      <c r="AA461" s="119"/>
      <c r="AB461" s="119"/>
      <c r="AC461" s="119"/>
    </row>
    <row r="462" spans="1:29" ht="18.75" customHeight="1" x14ac:dyDescent="0.15">
      <c r="A462" s="134"/>
      <c r="B462" s="171"/>
      <c r="C462" s="172"/>
      <c r="D462" s="295"/>
      <c r="E462" s="491"/>
      <c r="F462" s="499" t="s">
        <v>180</v>
      </c>
      <c r="G462" s="328"/>
      <c r="H462" s="445"/>
      <c r="I462" s="798"/>
      <c r="J462" s="446"/>
      <c r="K462" s="788"/>
      <c r="L462" s="447"/>
      <c r="M462" s="789"/>
      <c r="N462" s="449"/>
      <c r="O462" s="313"/>
      <c r="P462" s="155"/>
    </row>
    <row r="463" spans="1:29" ht="18.75" customHeight="1" x14ac:dyDescent="0.15">
      <c r="A463" s="134"/>
      <c r="B463" s="203"/>
      <c r="C463" s="204"/>
      <c r="D463" s="297"/>
      <c r="E463" s="491"/>
      <c r="F463" s="500"/>
      <c r="G463" s="328"/>
      <c r="H463" s="445"/>
      <c r="I463" s="798"/>
      <c r="J463" s="446">
        <f t="shared" ref="J463:J493" si="37">ROUNDDOWN(H463*I463,0)</f>
        <v>0</v>
      </c>
      <c r="K463" s="788"/>
      <c r="L463" s="447">
        <f t="shared" ref="L463:L493" si="38">ROUNDDOWN(H463*K463,0)</f>
        <v>0</v>
      </c>
      <c r="M463" s="789">
        <f>I463-K463</f>
        <v>0</v>
      </c>
      <c r="N463" s="449">
        <f>J463-L463</f>
        <v>0</v>
      </c>
      <c r="O463" s="313"/>
      <c r="P463" s="155"/>
    </row>
    <row r="464" spans="1:29" ht="18.75" customHeight="1" x14ac:dyDescent="0.15">
      <c r="A464" s="134"/>
      <c r="B464" s="203"/>
      <c r="C464" s="204"/>
      <c r="D464" s="297"/>
      <c r="E464" s="491"/>
      <c r="F464" s="500"/>
      <c r="G464" s="328"/>
      <c r="H464" s="445"/>
      <c r="I464" s="798"/>
      <c r="J464" s="446">
        <f t="shared" si="37"/>
        <v>0</v>
      </c>
      <c r="K464" s="788"/>
      <c r="L464" s="447">
        <f t="shared" si="38"/>
        <v>0</v>
      </c>
      <c r="M464" s="789">
        <f t="shared" ref="M464:N493" si="39">I464-K464</f>
        <v>0</v>
      </c>
      <c r="N464" s="449">
        <f t="shared" si="39"/>
        <v>0</v>
      </c>
      <c r="O464" s="313"/>
      <c r="P464" s="155"/>
    </row>
    <row r="465" spans="1:16" ht="18.75" customHeight="1" x14ac:dyDescent="0.15">
      <c r="A465" s="134"/>
      <c r="B465" s="203"/>
      <c r="C465" s="204"/>
      <c r="D465" s="297"/>
      <c r="E465" s="491"/>
      <c r="F465" s="499"/>
      <c r="G465" s="328"/>
      <c r="H465" s="445"/>
      <c r="I465" s="798"/>
      <c r="J465" s="446">
        <f t="shared" si="37"/>
        <v>0</v>
      </c>
      <c r="K465" s="788"/>
      <c r="L465" s="447">
        <f t="shared" si="38"/>
        <v>0</v>
      </c>
      <c r="M465" s="789">
        <f t="shared" si="39"/>
        <v>0</v>
      </c>
      <c r="N465" s="449">
        <f t="shared" si="39"/>
        <v>0</v>
      </c>
      <c r="O465" s="313"/>
      <c r="P465" s="155"/>
    </row>
    <row r="466" spans="1:16" ht="18.75" customHeight="1" x14ac:dyDescent="0.15">
      <c r="A466" s="134"/>
      <c r="B466" s="203"/>
      <c r="C466" s="204"/>
      <c r="D466" s="297"/>
      <c r="E466" s="491"/>
      <c r="F466" s="499"/>
      <c r="G466" s="328"/>
      <c r="H466" s="445"/>
      <c r="I466" s="798"/>
      <c r="J466" s="446">
        <f t="shared" si="37"/>
        <v>0</v>
      </c>
      <c r="K466" s="788"/>
      <c r="L466" s="447">
        <f t="shared" si="38"/>
        <v>0</v>
      </c>
      <c r="M466" s="789">
        <f t="shared" si="39"/>
        <v>0</v>
      </c>
      <c r="N466" s="449">
        <f t="shared" si="39"/>
        <v>0</v>
      </c>
      <c r="O466" s="313"/>
      <c r="P466" s="155"/>
    </row>
    <row r="467" spans="1:16" ht="18.75" customHeight="1" x14ac:dyDescent="0.15">
      <c r="A467" s="134"/>
      <c r="B467" s="203"/>
      <c r="C467" s="204"/>
      <c r="D467" s="297"/>
      <c r="E467" s="491"/>
      <c r="F467" s="499"/>
      <c r="G467" s="328"/>
      <c r="H467" s="445"/>
      <c r="I467" s="798"/>
      <c r="J467" s="446">
        <f t="shared" si="37"/>
        <v>0</v>
      </c>
      <c r="K467" s="788"/>
      <c r="L467" s="447">
        <f t="shared" si="38"/>
        <v>0</v>
      </c>
      <c r="M467" s="789">
        <f t="shared" si="39"/>
        <v>0</v>
      </c>
      <c r="N467" s="449">
        <f t="shared" si="39"/>
        <v>0</v>
      </c>
      <c r="O467" s="313"/>
      <c r="P467" s="155"/>
    </row>
    <row r="468" spans="1:16" ht="18.75" customHeight="1" x14ac:dyDescent="0.15">
      <c r="A468" s="134"/>
      <c r="B468" s="203"/>
      <c r="C468" s="204"/>
      <c r="D468" s="297"/>
      <c r="E468" s="491"/>
      <c r="F468" s="499"/>
      <c r="G468" s="328"/>
      <c r="H468" s="445"/>
      <c r="I468" s="798"/>
      <c r="J468" s="446">
        <f t="shared" si="37"/>
        <v>0</v>
      </c>
      <c r="K468" s="788"/>
      <c r="L468" s="447">
        <f t="shared" si="38"/>
        <v>0</v>
      </c>
      <c r="M468" s="789">
        <f t="shared" si="39"/>
        <v>0</v>
      </c>
      <c r="N468" s="449">
        <f t="shared" si="39"/>
        <v>0</v>
      </c>
      <c r="O468" s="313"/>
      <c r="P468" s="155"/>
    </row>
    <row r="469" spans="1:16" ht="18.75" customHeight="1" x14ac:dyDescent="0.15">
      <c r="A469" s="134"/>
      <c r="B469" s="203"/>
      <c r="C469" s="204"/>
      <c r="D469" s="297"/>
      <c r="E469" s="491"/>
      <c r="F469" s="499"/>
      <c r="G469" s="328"/>
      <c r="H469" s="445"/>
      <c r="I469" s="798"/>
      <c r="J469" s="446">
        <f t="shared" si="37"/>
        <v>0</v>
      </c>
      <c r="K469" s="788"/>
      <c r="L469" s="447">
        <f t="shared" si="38"/>
        <v>0</v>
      </c>
      <c r="M469" s="789">
        <f t="shared" si="39"/>
        <v>0</v>
      </c>
      <c r="N469" s="449">
        <f t="shared" si="39"/>
        <v>0</v>
      </c>
      <c r="O469" s="313"/>
      <c r="P469" s="155"/>
    </row>
    <row r="470" spans="1:16" ht="18.75" customHeight="1" x14ac:dyDescent="0.15">
      <c r="A470" s="134"/>
      <c r="B470" s="203"/>
      <c r="C470" s="204"/>
      <c r="D470" s="297"/>
      <c r="E470" s="491"/>
      <c r="F470" s="499"/>
      <c r="G470" s="328"/>
      <c r="H470" s="445"/>
      <c r="I470" s="798"/>
      <c r="J470" s="446">
        <f t="shared" si="37"/>
        <v>0</v>
      </c>
      <c r="K470" s="788"/>
      <c r="L470" s="447">
        <f t="shared" si="38"/>
        <v>0</v>
      </c>
      <c r="M470" s="789">
        <f t="shared" si="39"/>
        <v>0</v>
      </c>
      <c r="N470" s="449">
        <f t="shared" si="39"/>
        <v>0</v>
      </c>
      <c r="O470" s="313"/>
      <c r="P470" s="155"/>
    </row>
    <row r="471" spans="1:16" ht="18.75" customHeight="1" x14ac:dyDescent="0.15">
      <c r="A471" s="134"/>
      <c r="B471" s="203"/>
      <c r="C471" s="204"/>
      <c r="D471" s="297"/>
      <c r="E471" s="491"/>
      <c r="F471" s="499"/>
      <c r="G471" s="328"/>
      <c r="H471" s="445"/>
      <c r="I471" s="798"/>
      <c r="J471" s="446">
        <f t="shared" si="37"/>
        <v>0</v>
      </c>
      <c r="K471" s="788"/>
      <c r="L471" s="447">
        <f t="shared" si="38"/>
        <v>0</v>
      </c>
      <c r="M471" s="789">
        <f t="shared" si="39"/>
        <v>0</v>
      </c>
      <c r="N471" s="449">
        <f t="shared" si="39"/>
        <v>0</v>
      </c>
      <c r="O471" s="313"/>
      <c r="P471" s="155"/>
    </row>
    <row r="472" spans="1:16" ht="18.75" customHeight="1" x14ac:dyDescent="0.15">
      <c r="A472" s="134"/>
      <c r="B472" s="203"/>
      <c r="C472" s="204"/>
      <c r="D472" s="297"/>
      <c r="E472" s="491"/>
      <c r="F472" s="499"/>
      <c r="G472" s="328"/>
      <c r="H472" s="445"/>
      <c r="I472" s="798"/>
      <c r="J472" s="446">
        <f t="shared" si="37"/>
        <v>0</v>
      </c>
      <c r="K472" s="788"/>
      <c r="L472" s="447">
        <f t="shared" si="38"/>
        <v>0</v>
      </c>
      <c r="M472" s="789">
        <f t="shared" si="39"/>
        <v>0</v>
      </c>
      <c r="N472" s="449">
        <f t="shared" si="39"/>
        <v>0</v>
      </c>
      <c r="O472" s="313"/>
      <c r="P472" s="155"/>
    </row>
    <row r="473" spans="1:16" ht="18.75" customHeight="1" x14ac:dyDescent="0.15">
      <c r="A473" s="134"/>
      <c r="B473" s="203"/>
      <c r="C473" s="204"/>
      <c r="D473" s="297"/>
      <c r="E473" s="491"/>
      <c r="F473" s="499"/>
      <c r="G473" s="328"/>
      <c r="H473" s="445"/>
      <c r="I473" s="798"/>
      <c r="J473" s="446">
        <f t="shared" si="37"/>
        <v>0</v>
      </c>
      <c r="K473" s="788"/>
      <c r="L473" s="447">
        <f t="shared" si="38"/>
        <v>0</v>
      </c>
      <c r="M473" s="789">
        <f t="shared" si="39"/>
        <v>0</v>
      </c>
      <c r="N473" s="449">
        <f t="shared" si="39"/>
        <v>0</v>
      </c>
      <c r="O473" s="313"/>
      <c r="P473" s="155"/>
    </row>
    <row r="474" spans="1:16" ht="18.75" customHeight="1" x14ac:dyDescent="0.15">
      <c r="A474" s="134"/>
      <c r="B474" s="203"/>
      <c r="C474" s="204"/>
      <c r="D474" s="297"/>
      <c r="E474" s="491"/>
      <c r="F474" s="499"/>
      <c r="G474" s="328"/>
      <c r="H474" s="445"/>
      <c r="I474" s="798"/>
      <c r="J474" s="446">
        <f t="shared" si="37"/>
        <v>0</v>
      </c>
      <c r="K474" s="788"/>
      <c r="L474" s="447">
        <f t="shared" si="38"/>
        <v>0</v>
      </c>
      <c r="M474" s="789">
        <f t="shared" si="39"/>
        <v>0</v>
      </c>
      <c r="N474" s="449">
        <f t="shared" si="39"/>
        <v>0</v>
      </c>
      <c r="O474" s="313"/>
      <c r="P474" s="155"/>
    </row>
    <row r="475" spans="1:16" ht="18.75" customHeight="1" x14ac:dyDescent="0.15">
      <c r="A475" s="134"/>
      <c r="B475" s="203"/>
      <c r="C475" s="204"/>
      <c r="D475" s="297"/>
      <c r="E475" s="491"/>
      <c r="F475" s="499"/>
      <c r="G475" s="328"/>
      <c r="H475" s="445"/>
      <c r="I475" s="798"/>
      <c r="J475" s="446">
        <f t="shared" si="37"/>
        <v>0</v>
      </c>
      <c r="K475" s="788"/>
      <c r="L475" s="447">
        <f t="shared" si="38"/>
        <v>0</v>
      </c>
      <c r="M475" s="789">
        <f t="shared" si="39"/>
        <v>0</v>
      </c>
      <c r="N475" s="449">
        <f t="shared" si="39"/>
        <v>0</v>
      </c>
      <c r="O475" s="313"/>
      <c r="P475" s="155"/>
    </row>
    <row r="476" spans="1:16" ht="18.75" customHeight="1" x14ac:dyDescent="0.15">
      <c r="A476" s="134"/>
      <c r="B476" s="203"/>
      <c r="C476" s="204"/>
      <c r="D476" s="297"/>
      <c r="E476" s="491"/>
      <c r="F476" s="499"/>
      <c r="G476" s="328"/>
      <c r="H476" s="445"/>
      <c r="I476" s="798"/>
      <c r="J476" s="446">
        <f t="shared" si="37"/>
        <v>0</v>
      </c>
      <c r="K476" s="788"/>
      <c r="L476" s="447">
        <f t="shared" si="38"/>
        <v>0</v>
      </c>
      <c r="M476" s="789">
        <f t="shared" si="39"/>
        <v>0</v>
      </c>
      <c r="N476" s="449">
        <f t="shared" si="39"/>
        <v>0</v>
      </c>
      <c r="O476" s="313"/>
      <c r="P476" s="155"/>
    </row>
    <row r="477" spans="1:16" ht="18.75" customHeight="1" x14ac:dyDescent="0.15">
      <c r="A477" s="134"/>
      <c r="B477" s="203"/>
      <c r="C477" s="204"/>
      <c r="D477" s="297"/>
      <c r="E477" s="491"/>
      <c r="F477" s="499"/>
      <c r="G477" s="328"/>
      <c r="H477" s="445"/>
      <c r="I477" s="798"/>
      <c r="J477" s="446">
        <f t="shared" si="37"/>
        <v>0</v>
      </c>
      <c r="K477" s="788"/>
      <c r="L477" s="447">
        <f t="shared" si="38"/>
        <v>0</v>
      </c>
      <c r="M477" s="789">
        <f t="shared" si="39"/>
        <v>0</v>
      </c>
      <c r="N477" s="449">
        <f t="shared" si="39"/>
        <v>0</v>
      </c>
      <c r="O477" s="313"/>
      <c r="P477" s="155"/>
    </row>
    <row r="478" spans="1:16" ht="18.75" customHeight="1" x14ac:dyDescent="0.15">
      <c r="A478" s="134"/>
      <c r="B478" s="203"/>
      <c r="C478" s="204"/>
      <c r="D478" s="297"/>
      <c r="E478" s="491"/>
      <c r="F478" s="499"/>
      <c r="G478" s="328"/>
      <c r="H478" s="445"/>
      <c r="I478" s="798"/>
      <c r="J478" s="446">
        <f t="shared" si="37"/>
        <v>0</v>
      </c>
      <c r="K478" s="788"/>
      <c r="L478" s="447">
        <f t="shared" si="38"/>
        <v>0</v>
      </c>
      <c r="M478" s="789">
        <f t="shared" si="39"/>
        <v>0</v>
      </c>
      <c r="N478" s="449">
        <f t="shared" si="39"/>
        <v>0</v>
      </c>
      <c r="O478" s="313"/>
      <c r="P478" s="155"/>
    </row>
    <row r="479" spans="1:16" ht="18.75" customHeight="1" x14ac:dyDescent="0.15">
      <c r="A479" s="134"/>
      <c r="B479" s="203"/>
      <c r="C479" s="204"/>
      <c r="D479" s="297"/>
      <c r="E479" s="491"/>
      <c r="F479" s="499"/>
      <c r="G479" s="328"/>
      <c r="H479" s="445"/>
      <c r="I479" s="798"/>
      <c r="J479" s="446">
        <f t="shared" si="37"/>
        <v>0</v>
      </c>
      <c r="K479" s="788"/>
      <c r="L479" s="447">
        <f t="shared" si="38"/>
        <v>0</v>
      </c>
      <c r="M479" s="789">
        <f t="shared" si="39"/>
        <v>0</v>
      </c>
      <c r="N479" s="449">
        <f t="shared" si="39"/>
        <v>0</v>
      </c>
      <c r="O479" s="313"/>
      <c r="P479" s="155"/>
    </row>
    <row r="480" spans="1:16" ht="18.75" customHeight="1" x14ac:dyDescent="0.15">
      <c r="A480" s="134"/>
      <c r="B480" s="203"/>
      <c r="C480" s="204"/>
      <c r="D480" s="297"/>
      <c r="E480" s="491"/>
      <c r="F480" s="499"/>
      <c r="G480" s="328"/>
      <c r="H480" s="445"/>
      <c r="I480" s="798"/>
      <c r="J480" s="446">
        <f t="shared" si="37"/>
        <v>0</v>
      </c>
      <c r="K480" s="788"/>
      <c r="L480" s="447">
        <f t="shared" si="38"/>
        <v>0</v>
      </c>
      <c r="M480" s="789">
        <f t="shared" si="39"/>
        <v>0</v>
      </c>
      <c r="N480" s="449">
        <f t="shared" si="39"/>
        <v>0</v>
      </c>
      <c r="O480" s="313"/>
      <c r="P480" s="155"/>
    </row>
    <row r="481" spans="1:29" ht="18.75" customHeight="1" x14ac:dyDescent="0.15">
      <c r="A481" s="134"/>
      <c r="B481" s="203"/>
      <c r="C481" s="204"/>
      <c r="D481" s="297"/>
      <c r="E481" s="491"/>
      <c r="F481" s="499"/>
      <c r="G481" s="328"/>
      <c r="H481" s="445"/>
      <c r="I481" s="798"/>
      <c r="J481" s="446">
        <f t="shared" si="37"/>
        <v>0</v>
      </c>
      <c r="K481" s="788"/>
      <c r="L481" s="447">
        <f t="shared" si="38"/>
        <v>0</v>
      </c>
      <c r="M481" s="789">
        <f t="shared" si="39"/>
        <v>0</v>
      </c>
      <c r="N481" s="449">
        <f t="shared" si="39"/>
        <v>0</v>
      </c>
      <c r="O481" s="313"/>
      <c r="P481" s="155"/>
    </row>
    <row r="482" spans="1:29" ht="18.75" customHeight="1" x14ac:dyDescent="0.15">
      <c r="A482" s="134"/>
      <c r="B482" s="203"/>
      <c r="C482" s="204"/>
      <c r="D482" s="297"/>
      <c r="E482" s="491"/>
      <c r="F482" s="499"/>
      <c r="G482" s="328"/>
      <c r="H482" s="445"/>
      <c r="I482" s="798"/>
      <c r="J482" s="446">
        <f t="shared" si="37"/>
        <v>0</v>
      </c>
      <c r="K482" s="788"/>
      <c r="L482" s="447">
        <f t="shared" si="38"/>
        <v>0</v>
      </c>
      <c r="M482" s="789">
        <f t="shared" si="39"/>
        <v>0</v>
      </c>
      <c r="N482" s="449">
        <f t="shared" si="39"/>
        <v>0</v>
      </c>
      <c r="O482" s="313"/>
      <c r="P482" s="155"/>
    </row>
    <row r="483" spans="1:29" ht="18.75" customHeight="1" x14ac:dyDescent="0.15">
      <c r="A483" s="134"/>
      <c r="B483" s="203"/>
      <c r="C483" s="204"/>
      <c r="D483" s="297"/>
      <c r="E483" s="491"/>
      <c r="F483" s="500"/>
      <c r="G483" s="328"/>
      <c r="H483" s="445"/>
      <c r="I483" s="798"/>
      <c r="J483" s="446">
        <f t="shared" si="37"/>
        <v>0</v>
      </c>
      <c r="K483" s="788"/>
      <c r="L483" s="447">
        <f t="shared" si="38"/>
        <v>0</v>
      </c>
      <c r="M483" s="789">
        <f t="shared" si="39"/>
        <v>0</v>
      </c>
      <c r="N483" s="449">
        <f t="shared" si="39"/>
        <v>0</v>
      </c>
      <c r="O483" s="313"/>
      <c r="P483" s="155"/>
    </row>
    <row r="484" spans="1:29" ht="18.75" customHeight="1" x14ac:dyDescent="0.15">
      <c r="A484" s="134"/>
      <c r="B484" s="203"/>
      <c r="C484" s="204"/>
      <c r="D484" s="297"/>
      <c r="E484" s="491"/>
      <c r="F484" s="500"/>
      <c r="G484" s="328"/>
      <c r="H484" s="445"/>
      <c r="I484" s="798"/>
      <c r="J484" s="446">
        <f t="shared" si="37"/>
        <v>0</v>
      </c>
      <c r="K484" s="788"/>
      <c r="L484" s="447">
        <f t="shared" si="38"/>
        <v>0</v>
      </c>
      <c r="M484" s="789">
        <f t="shared" si="39"/>
        <v>0</v>
      </c>
      <c r="N484" s="449">
        <f t="shared" si="39"/>
        <v>0</v>
      </c>
      <c r="O484" s="313"/>
      <c r="P484" s="155"/>
    </row>
    <row r="485" spans="1:29" ht="18.75" customHeight="1" x14ac:dyDescent="0.15">
      <c r="A485" s="134"/>
      <c r="B485" s="203"/>
      <c r="C485" s="204"/>
      <c r="D485" s="297"/>
      <c r="E485" s="491"/>
      <c r="F485" s="500"/>
      <c r="G485" s="328"/>
      <c r="H485" s="445"/>
      <c r="I485" s="798"/>
      <c r="J485" s="446">
        <f t="shared" si="37"/>
        <v>0</v>
      </c>
      <c r="K485" s="788"/>
      <c r="L485" s="447">
        <f t="shared" si="38"/>
        <v>0</v>
      </c>
      <c r="M485" s="789">
        <f t="shared" si="39"/>
        <v>0</v>
      </c>
      <c r="N485" s="449">
        <f t="shared" si="39"/>
        <v>0</v>
      </c>
      <c r="O485" s="313"/>
      <c r="P485" s="155"/>
    </row>
    <row r="486" spans="1:29" ht="18.75" customHeight="1" x14ac:dyDescent="0.15">
      <c r="A486" s="134"/>
      <c r="B486" s="203"/>
      <c r="C486" s="204"/>
      <c r="D486" s="297"/>
      <c r="E486" s="491"/>
      <c r="F486" s="500"/>
      <c r="G486" s="328"/>
      <c r="H486" s="445"/>
      <c r="I486" s="798"/>
      <c r="J486" s="446">
        <f t="shared" si="37"/>
        <v>0</v>
      </c>
      <c r="K486" s="788"/>
      <c r="L486" s="447">
        <f t="shared" si="38"/>
        <v>0</v>
      </c>
      <c r="M486" s="789">
        <f t="shared" si="39"/>
        <v>0</v>
      </c>
      <c r="N486" s="449">
        <f t="shared" si="39"/>
        <v>0</v>
      </c>
      <c r="O486" s="313"/>
      <c r="P486" s="155"/>
    </row>
    <row r="487" spans="1:29" ht="18.75" customHeight="1" x14ac:dyDescent="0.15">
      <c r="A487" s="134"/>
      <c r="B487" s="203"/>
      <c r="C487" s="204"/>
      <c r="D487" s="297"/>
      <c r="E487" s="491"/>
      <c r="F487" s="500"/>
      <c r="G487" s="328"/>
      <c r="H487" s="445"/>
      <c r="I487" s="798"/>
      <c r="J487" s="446">
        <f t="shared" si="37"/>
        <v>0</v>
      </c>
      <c r="K487" s="788"/>
      <c r="L487" s="447">
        <f t="shared" si="38"/>
        <v>0</v>
      </c>
      <c r="M487" s="789">
        <f t="shared" si="39"/>
        <v>0</v>
      </c>
      <c r="N487" s="449">
        <f t="shared" si="39"/>
        <v>0</v>
      </c>
      <c r="O487" s="313"/>
      <c r="P487" s="155"/>
    </row>
    <row r="488" spans="1:29" ht="18.75" customHeight="1" x14ac:dyDescent="0.15">
      <c r="A488" s="134"/>
      <c r="B488" s="203"/>
      <c r="C488" s="204"/>
      <c r="D488" s="297"/>
      <c r="E488" s="491"/>
      <c r="F488" s="500"/>
      <c r="G488" s="328"/>
      <c r="H488" s="445"/>
      <c r="I488" s="798"/>
      <c r="J488" s="446">
        <f t="shared" si="37"/>
        <v>0</v>
      </c>
      <c r="K488" s="788"/>
      <c r="L488" s="447">
        <f t="shared" si="38"/>
        <v>0</v>
      </c>
      <c r="M488" s="789">
        <f t="shared" si="39"/>
        <v>0</v>
      </c>
      <c r="N488" s="449">
        <f t="shared" si="39"/>
        <v>0</v>
      </c>
      <c r="O488" s="313"/>
      <c r="P488" s="155"/>
    </row>
    <row r="489" spans="1:29" ht="18.75" customHeight="1" x14ac:dyDescent="0.15">
      <c r="A489" s="134"/>
      <c r="B489" s="203"/>
      <c r="C489" s="204"/>
      <c r="D489" s="297"/>
      <c r="E489" s="491"/>
      <c r="F489" s="500"/>
      <c r="G489" s="328"/>
      <c r="H489" s="445"/>
      <c r="I489" s="798"/>
      <c r="J489" s="446">
        <f t="shared" si="37"/>
        <v>0</v>
      </c>
      <c r="K489" s="788"/>
      <c r="L489" s="447">
        <f t="shared" si="38"/>
        <v>0</v>
      </c>
      <c r="M489" s="789">
        <f t="shared" si="39"/>
        <v>0</v>
      </c>
      <c r="N489" s="449">
        <f t="shared" si="39"/>
        <v>0</v>
      </c>
      <c r="O489" s="313"/>
      <c r="P489" s="155"/>
    </row>
    <row r="490" spans="1:29" ht="18.75" customHeight="1" x14ac:dyDescent="0.15">
      <c r="A490" s="134"/>
      <c r="B490" s="203"/>
      <c r="C490" s="204"/>
      <c r="D490" s="297"/>
      <c r="E490" s="491"/>
      <c r="F490" s="500"/>
      <c r="G490" s="328"/>
      <c r="H490" s="445"/>
      <c r="I490" s="798"/>
      <c r="J490" s="446">
        <f t="shared" si="37"/>
        <v>0</v>
      </c>
      <c r="K490" s="788"/>
      <c r="L490" s="447">
        <f t="shared" si="38"/>
        <v>0</v>
      </c>
      <c r="M490" s="789">
        <f t="shared" si="39"/>
        <v>0</v>
      </c>
      <c r="N490" s="449">
        <f t="shared" si="39"/>
        <v>0</v>
      </c>
      <c r="O490" s="313"/>
      <c r="P490" s="155"/>
    </row>
    <row r="491" spans="1:29" ht="18.75" customHeight="1" x14ac:dyDescent="0.15">
      <c r="A491" s="134"/>
      <c r="B491" s="203"/>
      <c r="C491" s="204"/>
      <c r="D491" s="297"/>
      <c r="E491" s="491"/>
      <c r="F491" s="500"/>
      <c r="G491" s="328"/>
      <c r="H491" s="445"/>
      <c r="I491" s="798"/>
      <c r="J491" s="446">
        <f t="shared" si="37"/>
        <v>0</v>
      </c>
      <c r="K491" s="788"/>
      <c r="L491" s="447">
        <f t="shared" si="38"/>
        <v>0</v>
      </c>
      <c r="M491" s="789">
        <f t="shared" si="39"/>
        <v>0</v>
      </c>
      <c r="N491" s="449">
        <f t="shared" si="39"/>
        <v>0</v>
      </c>
      <c r="O491" s="313"/>
      <c r="P491" s="155"/>
    </row>
    <row r="492" spans="1:29" ht="18.75" customHeight="1" x14ac:dyDescent="0.15">
      <c r="A492" s="134"/>
      <c r="B492" s="203"/>
      <c r="C492" s="204"/>
      <c r="D492" s="297"/>
      <c r="E492" s="491"/>
      <c r="F492" s="500"/>
      <c r="G492" s="328"/>
      <c r="H492" s="445"/>
      <c r="I492" s="798"/>
      <c r="J492" s="446">
        <f t="shared" si="37"/>
        <v>0</v>
      </c>
      <c r="K492" s="788"/>
      <c r="L492" s="447">
        <f t="shared" si="38"/>
        <v>0</v>
      </c>
      <c r="M492" s="789">
        <f t="shared" si="39"/>
        <v>0</v>
      </c>
      <c r="N492" s="449">
        <f t="shared" si="39"/>
        <v>0</v>
      </c>
      <c r="O492" s="313"/>
      <c r="P492" s="155"/>
    </row>
    <row r="493" spans="1:29" ht="18.75" customHeight="1" x14ac:dyDescent="0.15">
      <c r="A493" s="134"/>
      <c r="B493" s="203"/>
      <c r="C493" s="204"/>
      <c r="D493" s="297"/>
      <c r="E493" s="491"/>
      <c r="F493" s="500"/>
      <c r="G493" s="328"/>
      <c r="H493" s="445"/>
      <c r="I493" s="798"/>
      <c r="J493" s="446">
        <f t="shared" si="37"/>
        <v>0</v>
      </c>
      <c r="K493" s="788"/>
      <c r="L493" s="447">
        <f t="shared" si="38"/>
        <v>0</v>
      </c>
      <c r="M493" s="789">
        <f t="shared" si="39"/>
        <v>0</v>
      </c>
      <c r="N493" s="449">
        <f t="shared" si="39"/>
        <v>0</v>
      </c>
      <c r="O493" s="313"/>
      <c r="P493" s="155"/>
    </row>
    <row r="494" spans="1:29" s="120" customFormat="1" ht="18.75" customHeight="1" x14ac:dyDescent="0.15">
      <c r="A494" s="134"/>
      <c r="B494" s="203"/>
      <c r="C494" s="204"/>
      <c r="D494" s="297"/>
      <c r="E494" s="347" t="s">
        <v>419</v>
      </c>
      <c r="F494" s="170" t="s">
        <v>181</v>
      </c>
      <c r="G494" s="328"/>
      <c r="H494" s="445"/>
      <c r="I494" s="798"/>
      <c r="J494" s="450">
        <f>SUMIFS(J463:J493,D463:D493,"設備（部材）")</f>
        <v>0</v>
      </c>
      <c r="K494" s="788"/>
      <c r="L494" s="451">
        <f>SUMIFS(L463:L493,D463:D493,"設備（部材）")</f>
        <v>0</v>
      </c>
      <c r="M494" s="789"/>
      <c r="N494" s="453">
        <f>J494-L494</f>
        <v>0</v>
      </c>
      <c r="O494" s="313"/>
      <c r="Q494" s="119"/>
      <c r="R494" s="119"/>
      <c r="S494" s="119"/>
      <c r="T494" s="119"/>
      <c r="U494" s="119"/>
      <c r="V494" s="119"/>
      <c r="W494" s="119"/>
      <c r="X494" s="119"/>
      <c r="Y494" s="119"/>
      <c r="Z494" s="119"/>
      <c r="AA494" s="119"/>
      <c r="AB494" s="119"/>
      <c r="AC494" s="119"/>
    </row>
    <row r="495" spans="1:29" s="120" customFormat="1" ht="18.75" customHeight="1" x14ac:dyDescent="0.15">
      <c r="A495" s="134"/>
      <c r="B495" s="203"/>
      <c r="C495" s="204"/>
      <c r="D495" s="297"/>
      <c r="E495" s="347" t="s">
        <v>182</v>
      </c>
      <c r="F495" s="170" t="s">
        <v>181</v>
      </c>
      <c r="G495" s="328"/>
      <c r="H495" s="445"/>
      <c r="I495" s="798"/>
      <c r="J495" s="450">
        <f>SUMIFS(J463:J493,D463:D493,"工事")</f>
        <v>0</v>
      </c>
      <c r="K495" s="788"/>
      <c r="L495" s="451">
        <f>SUMIFS(L463:L493,D463:D493,"工事")</f>
        <v>0</v>
      </c>
      <c r="M495" s="789"/>
      <c r="N495" s="453">
        <f>J495-L495</f>
        <v>0</v>
      </c>
      <c r="O495" s="313"/>
      <c r="Q495" s="119"/>
      <c r="R495" s="119"/>
      <c r="S495" s="119"/>
      <c r="T495" s="119"/>
      <c r="U495" s="119"/>
      <c r="V495" s="119"/>
      <c r="W495" s="119"/>
      <c r="X495" s="119"/>
      <c r="Y495" s="119"/>
      <c r="Z495" s="119"/>
      <c r="AA495" s="119"/>
      <c r="AB495" s="119"/>
      <c r="AC495" s="119"/>
    </row>
    <row r="496" spans="1:29" s="120" customFormat="1" ht="18.75" customHeight="1" thickBot="1" x14ac:dyDescent="0.2">
      <c r="A496" s="134"/>
      <c r="B496" s="205"/>
      <c r="C496" s="206"/>
      <c r="D496" s="298"/>
      <c r="E496" s="348" t="s">
        <v>178</v>
      </c>
      <c r="F496" s="349" t="s">
        <v>179</v>
      </c>
      <c r="G496" s="339"/>
      <c r="H496" s="495"/>
      <c r="I496" s="808"/>
      <c r="J496" s="501">
        <f>J494+J495</f>
        <v>0</v>
      </c>
      <c r="K496" s="790"/>
      <c r="L496" s="502">
        <f>L494+L495</f>
        <v>0</v>
      </c>
      <c r="M496" s="791"/>
      <c r="N496" s="503">
        <f>J496-L496</f>
        <v>0</v>
      </c>
      <c r="O496" s="323"/>
      <c r="Q496" s="119"/>
      <c r="R496" s="119"/>
      <c r="S496" s="119"/>
      <c r="T496" s="119"/>
      <c r="U496" s="119"/>
      <c r="V496" s="119"/>
      <c r="W496" s="119"/>
      <c r="X496" s="119"/>
      <c r="Y496" s="119"/>
      <c r="Z496" s="119"/>
      <c r="AA496" s="119"/>
      <c r="AB496" s="119"/>
      <c r="AC496" s="119"/>
    </row>
    <row r="497" spans="1:16" ht="18.75" customHeight="1" x14ac:dyDescent="0.15">
      <c r="A497" s="134"/>
      <c r="B497" s="171"/>
      <c r="C497" s="172"/>
      <c r="D497" s="295"/>
      <c r="E497" s="491"/>
      <c r="F497" s="499" t="s">
        <v>180</v>
      </c>
      <c r="G497" s="328"/>
      <c r="H497" s="445"/>
      <c r="I497" s="798"/>
      <c r="J497" s="446"/>
      <c r="K497" s="788"/>
      <c r="L497" s="447"/>
      <c r="M497" s="789"/>
      <c r="N497" s="449"/>
      <c r="O497" s="313"/>
      <c r="P497" s="155"/>
    </row>
    <row r="498" spans="1:16" ht="18.75" customHeight="1" x14ac:dyDescent="0.15">
      <c r="A498" s="134"/>
      <c r="B498" s="203"/>
      <c r="C498" s="204"/>
      <c r="D498" s="297"/>
      <c r="E498" s="491"/>
      <c r="F498" s="500"/>
      <c r="G498" s="328"/>
      <c r="H498" s="445"/>
      <c r="I498" s="798"/>
      <c r="J498" s="446">
        <f t="shared" ref="J498:J528" si="40">ROUNDDOWN(H498*I498,0)</f>
        <v>0</v>
      </c>
      <c r="K498" s="788"/>
      <c r="L498" s="447">
        <f t="shared" ref="L498:L528" si="41">ROUNDDOWN(H498*K498,0)</f>
        <v>0</v>
      </c>
      <c r="M498" s="789">
        <f>I498-K498</f>
        <v>0</v>
      </c>
      <c r="N498" s="449">
        <f>J498-L498</f>
        <v>0</v>
      </c>
      <c r="O498" s="313"/>
      <c r="P498" s="155"/>
    </row>
    <row r="499" spans="1:16" ht="18.75" customHeight="1" x14ac:dyDescent="0.15">
      <c r="A499" s="134"/>
      <c r="B499" s="203"/>
      <c r="C499" s="204"/>
      <c r="D499" s="297"/>
      <c r="E499" s="491"/>
      <c r="F499" s="500"/>
      <c r="G499" s="328"/>
      <c r="H499" s="445"/>
      <c r="I499" s="798"/>
      <c r="J499" s="446">
        <f t="shared" si="40"/>
        <v>0</v>
      </c>
      <c r="K499" s="788"/>
      <c r="L499" s="447">
        <f t="shared" si="41"/>
        <v>0</v>
      </c>
      <c r="M499" s="789">
        <f t="shared" ref="M499:N528" si="42">I499-K499</f>
        <v>0</v>
      </c>
      <c r="N499" s="449">
        <f t="shared" si="42"/>
        <v>0</v>
      </c>
      <c r="O499" s="313"/>
      <c r="P499" s="155"/>
    </row>
    <row r="500" spans="1:16" ht="18.75" customHeight="1" x14ac:dyDescent="0.15">
      <c r="A500" s="134"/>
      <c r="B500" s="203"/>
      <c r="C500" s="204"/>
      <c r="D500" s="297"/>
      <c r="E500" s="491"/>
      <c r="F500" s="499"/>
      <c r="G500" s="328"/>
      <c r="H500" s="445"/>
      <c r="I500" s="798"/>
      <c r="J500" s="446">
        <f t="shared" si="40"/>
        <v>0</v>
      </c>
      <c r="K500" s="788"/>
      <c r="L500" s="447">
        <f t="shared" si="41"/>
        <v>0</v>
      </c>
      <c r="M500" s="789">
        <f t="shared" si="42"/>
        <v>0</v>
      </c>
      <c r="N500" s="449">
        <f t="shared" si="42"/>
        <v>0</v>
      </c>
      <c r="O500" s="313"/>
      <c r="P500" s="155"/>
    </row>
    <row r="501" spans="1:16" ht="18.75" customHeight="1" x14ac:dyDescent="0.15">
      <c r="A501" s="134"/>
      <c r="B501" s="203"/>
      <c r="C501" s="204"/>
      <c r="D501" s="297"/>
      <c r="E501" s="491"/>
      <c r="F501" s="499"/>
      <c r="G501" s="328"/>
      <c r="H501" s="445"/>
      <c r="I501" s="798"/>
      <c r="J501" s="446">
        <f t="shared" si="40"/>
        <v>0</v>
      </c>
      <c r="K501" s="788"/>
      <c r="L501" s="447">
        <f t="shared" si="41"/>
        <v>0</v>
      </c>
      <c r="M501" s="789">
        <f t="shared" si="42"/>
        <v>0</v>
      </c>
      <c r="N501" s="449">
        <f t="shared" si="42"/>
        <v>0</v>
      </c>
      <c r="O501" s="313"/>
      <c r="P501" s="155"/>
    </row>
    <row r="502" spans="1:16" ht="18.75" customHeight="1" x14ac:dyDescent="0.15">
      <c r="A502" s="134"/>
      <c r="B502" s="203"/>
      <c r="C502" s="204"/>
      <c r="D502" s="297"/>
      <c r="E502" s="491"/>
      <c r="F502" s="499"/>
      <c r="G502" s="328"/>
      <c r="H502" s="445"/>
      <c r="I502" s="798"/>
      <c r="J502" s="446">
        <f t="shared" si="40"/>
        <v>0</v>
      </c>
      <c r="K502" s="788"/>
      <c r="L502" s="447">
        <f t="shared" si="41"/>
        <v>0</v>
      </c>
      <c r="M502" s="789">
        <f t="shared" si="42"/>
        <v>0</v>
      </c>
      <c r="N502" s="449">
        <f t="shared" si="42"/>
        <v>0</v>
      </c>
      <c r="O502" s="313"/>
      <c r="P502" s="155"/>
    </row>
    <row r="503" spans="1:16" ht="18.75" customHeight="1" x14ac:dyDescent="0.15">
      <c r="A503" s="134"/>
      <c r="B503" s="203"/>
      <c r="C503" s="204"/>
      <c r="D503" s="297"/>
      <c r="E503" s="491"/>
      <c r="F503" s="499"/>
      <c r="G503" s="328"/>
      <c r="H503" s="445"/>
      <c r="I503" s="798"/>
      <c r="J503" s="446">
        <f t="shared" si="40"/>
        <v>0</v>
      </c>
      <c r="K503" s="788"/>
      <c r="L503" s="447">
        <f t="shared" si="41"/>
        <v>0</v>
      </c>
      <c r="M503" s="789">
        <f t="shared" si="42"/>
        <v>0</v>
      </c>
      <c r="N503" s="449">
        <f t="shared" si="42"/>
        <v>0</v>
      </c>
      <c r="O503" s="313"/>
      <c r="P503" s="155"/>
    </row>
    <row r="504" spans="1:16" ht="18.75" customHeight="1" x14ac:dyDescent="0.15">
      <c r="A504" s="134"/>
      <c r="B504" s="203"/>
      <c r="C504" s="204"/>
      <c r="D504" s="297"/>
      <c r="E504" s="491"/>
      <c r="F504" s="499"/>
      <c r="G504" s="328"/>
      <c r="H504" s="445"/>
      <c r="I504" s="798"/>
      <c r="J504" s="446">
        <f t="shared" si="40"/>
        <v>0</v>
      </c>
      <c r="K504" s="788"/>
      <c r="L504" s="447">
        <f t="shared" si="41"/>
        <v>0</v>
      </c>
      <c r="M504" s="789">
        <f t="shared" si="42"/>
        <v>0</v>
      </c>
      <c r="N504" s="449">
        <f t="shared" si="42"/>
        <v>0</v>
      </c>
      <c r="O504" s="313"/>
      <c r="P504" s="155"/>
    </row>
    <row r="505" spans="1:16" ht="18.75" customHeight="1" x14ac:dyDescent="0.15">
      <c r="A505" s="134"/>
      <c r="B505" s="203"/>
      <c r="C505" s="204"/>
      <c r="D505" s="297"/>
      <c r="E505" s="491"/>
      <c r="F505" s="499"/>
      <c r="G505" s="328"/>
      <c r="H505" s="445"/>
      <c r="I505" s="798"/>
      <c r="J505" s="446">
        <f t="shared" si="40"/>
        <v>0</v>
      </c>
      <c r="K505" s="788"/>
      <c r="L505" s="447">
        <f t="shared" si="41"/>
        <v>0</v>
      </c>
      <c r="M505" s="789">
        <f t="shared" si="42"/>
        <v>0</v>
      </c>
      <c r="N505" s="449">
        <f t="shared" si="42"/>
        <v>0</v>
      </c>
      <c r="O505" s="313"/>
      <c r="P505" s="155"/>
    </row>
    <row r="506" spans="1:16" ht="18.75" customHeight="1" x14ac:dyDescent="0.15">
      <c r="A506" s="134"/>
      <c r="B506" s="203"/>
      <c r="C506" s="204"/>
      <c r="D506" s="297"/>
      <c r="E506" s="491"/>
      <c r="F506" s="499"/>
      <c r="G506" s="328"/>
      <c r="H506" s="445"/>
      <c r="I506" s="798"/>
      <c r="J506" s="446">
        <f t="shared" si="40"/>
        <v>0</v>
      </c>
      <c r="K506" s="788"/>
      <c r="L506" s="447">
        <f t="shared" si="41"/>
        <v>0</v>
      </c>
      <c r="M506" s="789">
        <f t="shared" si="42"/>
        <v>0</v>
      </c>
      <c r="N506" s="449">
        <f t="shared" si="42"/>
        <v>0</v>
      </c>
      <c r="O506" s="313"/>
      <c r="P506" s="155"/>
    </row>
    <row r="507" spans="1:16" ht="18.75" customHeight="1" x14ac:dyDescent="0.15">
      <c r="A507" s="134"/>
      <c r="B507" s="203"/>
      <c r="C507" s="204"/>
      <c r="D507" s="297"/>
      <c r="E507" s="491"/>
      <c r="F507" s="499"/>
      <c r="G507" s="328"/>
      <c r="H507" s="445"/>
      <c r="I507" s="798"/>
      <c r="J507" s="446">
        <f t="shared" si="40"/>
        <v>0</v>
      </c>
      <c r="K507" s="788"/>
      <c r="L507" s="447">
        <f t="shared" si="41"/>
        <v>0</v>
      </c>
      <c r="M507" s="789">
        <f t="shared" si="42"/>
        <v>0</v>
      </c>
      <c r="N507" s="449">
        <f t="shared" si="42"/>
        <v>0</v>
      </c>
      <c r="O507" s="313"/>
      <c r="P507" s="155"/>
    </row>
    <row r="508" spans="1:16" ht="18.75" customHeight="1" x14ac:dyDescent="0.15">
      <c r="A508" s="134"/>
      <c r="B508" s="203"/>
      <c r="C508" s="204"/>
      <c r="D508" s="297"/>
      <c r="E508" s="491"/>
      <c r="F508" s="499"/>
      <c r="G508" s="328"/>
      <c r="H508" s="445"/>
      <c r="I508" s="798"/>
      <c r="J508" s="446">
        <f t="shared" si="40"/>
        <v>0</v>
      </c>
      <c r="K508" s="788"/>
      <c r="L508" s="447">
        <f t="shared" si="41"/>
        <v>0</v>
      </c>
      <c r="M508" s="789">
        <f t="shared" si="42"/>
        <v>0</v>
      </c>
      <c r="N508" s="449">
        <f t="shared" si="42"/>
        <v>0</v>
      </c>
      <c r="O508" s="313"/>
      <c r="P508" s="155"/>
    </row>
    <row r="509" spans="1:16" ht="18.75" customHeight="1" x14ac:dyDescent="0.15">
      <c r="A509" s="134"/>
      <c r="B509" s="203"/>
      <c r="C509" s="204"/>
      <c r="D509" s="297"/>
      <c r="E509" s="491"/>
      <c r="F509" s="499"/>
      <c r="G509" s="328"/>
      <c r="H509" s="445"/>
      <c r="I509" s="798"/>
      <c r="J509" s="446">
        <f t="shared" si="40"/>
        <v>0</v>
      </c>
      <c r="K509" s="788"/>
      <c r="L509" s="447">
        <f t="shared" si="41"/>
        <v>0</v>
      </c>
      <c r="M509" s="789">
        <f t="shared" si="42"/>
        <v>0</v>
      </c>
      <c r="N509" s="449">
        <f t="shared" si="42"/>
        <v>0</v>
      </c>
      <c r="O509" s="313"/>
      <c r="P509" s="155"/>
    </row>
    <row r="510" spans="1:16" ht="18.75" customHeight="1" x14ac:dyDescent="0.15">
      <c r="A510" s="134"/>
      <c r="B510" s="203"/>
      <c r="C510" s="204"/>
      <c r="D510" s="297"/>
      <c r="E510" s="491"/>
      <c r="F510" s="499"/>
      <c r="G510" s="328"/>
      <c r="H510" s="445"/>
      <c r="I510" s="798"/>
      <c r="J510" s="446">
        <f t="shared" si="40"/>
        <v>0</v>
      </c>
      <c r="K510" s="788"/>
      <c r="L510" s="447">
        <f t="shared" si="41"/>
        <v>0</v>
      </c>
      <c r="M510" s="789">
        <f t="shared" si="42"/>
        <v>0</v>
      </c>
      <c r="N510" s="449">
        <f t="shared" si="42"/>
        <v>0</v>
      </c>
      <c r="O510" s="313"/>
      <c r="P510" s="155"/>
    </row>
    <row r="511" spans="1:16" ht="18.75" customHeight="1" x14ac:dyDescent="0.15">
      <c r="A511" s="134"/>
      <c r="B511" s="203"/>
      <c r="C511" s="204"/>
      <c r="D511" s="297"/>
      <c r="E511" s="491"/>
      <c r="F511" s="499"/>
      <c r="G511" s="328"/>
      <c r="H511" s="445"/>
      <c r="I511" s="798"/>
      <c r="J511" s="446">
        <f t="shared" si="40"/>
        <v>0</v>
      </c>
      <c r="K511" s="788"/>
      <c r="L511" s="447">
        <f t="shared" si="41"/>
        <v>0</v>
      </c>
      <c r="M511" s="789">
        <f t="shared" si="42"/>
        <v>0</v>
      </c>
      <c r="N511" s="449">
        <f t="shared" si="42"/>
        <v>0</v>
      </c>
      <c r="O511" s="313"/>
      <c r="P511" s="155"/>
    </row>
    <row r="512" spans="1:16" ht="18.75" customHeight="1" x14ac:dyDescent="0.15">
      <c r="A512" s="134"/>
      <c r="B512" s="203"/>
      <c r="C512" s="204"/>
      <c r="D512" s="297"/>
      <c r="E512" s="491"/>
      <c r="F512" s="499"/>
      <c r="G512" s="328"/>
      <c r="H512" s="445"/>
      <c r="I512" s="798"/>
      <c r="J512" s="446">
        <f t="shared" si="40"/>
        <v>0</v>
      </c>
      <c r="K512" s="788"/>
      <c r="L512" s="447">
        <f t="shared" si="41"/>
        <v>0</v>
      </c>
      <c r="M512" s="789">
        <f t="shared" si="42"/>
        <v>0</v>
      </c>
      <c r="N512" s="449">
        <f t="shared" si="42"/>
        <v>0</v>
      </c>
      <c r="O512" s="313"/>
      <c r="P512" s="155"/>
    </row>
    <row r="513" spans="1:16" ht="18.75" customHeight="1" x14ac:dyDescent="0.15">
      <c r="A513" s="134"/>
      <c r="B513" s="203"/>
      <c r="C513" s="204"/>
      <c r="D513" s="297"/>
      <c r="E513" s="491"/>
      <c r="F513" s="499"/>
      <c r="G513" s="328"/>
      <c r="H513" s="445"/>
      <c r="I513" s="798"/>
      <c r="J513" s="446">
        <f t="shared" si="40"/>
        <v>0</v>
      </c>
      <c r="K513" s="788"/>
      <c r="L513" s="447">
        <f t="shared" si="41"/>
        <v>0</v>
      </c>
      <c r="M513" s="789">
        <f t="shared" si="42"/>
        <v>0</v>
      </c>
      <c r="N513" s="449">
        <f t="shared" si="42"/>
        <v>0</v>
      </c>
      <c r="O513" s="313"/>
      <c r="P513" s="155"/>
    </row>
    <row r="514" spans="1:16" ht="18.75" customHeight="1" x14ac:dyDescent="0.15">
      <c r="A514" s="134"/>
      <c r="B514" s="203"/>
      <c r="C514" s="204"/>
      <c r="D514" s="297"/>
      <c r="E514" s="491"/>
      <c r="F514" s="499"/>
      <c r="G514" s="328"/>
      <c r="H514" s="445"/>
      <c r="I514" s="798"/>
      <c r="J514" s="446">
        <f t="shared" si="40"/>
        <v>0</v>
      </c>
      <c r="K514" s="788"/>
      <c r="L514" s="447">
        <f t="shared" si="41"/>
        <v>0</v>
      </c>
      <c r="M514" s="789">
        <f t="shared" si="42"/>
        <v>0</v>
      </c>
      <c r="N514" s="449">
        <f t="shared" si="42"/>
        <v>0</v>
      </c>
      <c r="O514" s="313"/>
      <c r="P514" s="155"/>
    </row>
    <row r="515" spans="1:16" ht="18.75" customHeight="1" x14ac:dyDescent="0.15">
      <c r="A515" s="134"/>
      <c r="B515" s="203"/>
      <c r="C515" s="204"/>
      <c r="D515" s="297"/>
      <c r="E515" s="491"/>
      <c r="F515" s="499"/>
      <c r="G515" s="328"/>
      <c r="H515" s="445"/>
      <c r="I515" s="798"/>
      <c r="J515" s="446">
        <f t="shared" si="40"/>
        <v>0</v>
      </c>
      <c r="K515" s="788"/>
      <c r="L515" s="447">
        <f t="shared" si="41"/>
        <v>0</v>
      </c>
      <c r="M515" s="789">
        <f t="shared" si="42"/>
        <v>0</v>
      </c>
      <c r="N515" s="449">
        <f t="shared" si="42"/>
        <v>0</v>
      </c>
      <c r="O515" s="313"/>
      <c r="P515" s="155"/>
    </row>
    <row r="516" spans="1:16" ht="18.75" customHeight="1" x14ac:dyDescent="0.15">
      <c r="A516" s="134"/>
      <c r="B516" s="203"/>
      <c r="C516" s="204"/>
      <c r="D516" s="297"/>
      <c r="E516" s="491"/>
      <c r="F516" s="499"/>
      <c r="G516" s="328"/>
      <c r="H516" s="445"/>
      <c r="I516" s="798"/>
      <c r="J516" s="446">
        <f t="shared" si="40"/>
        <v>0</v>
      </c>
      <c r="K516" s="788"/>
      <c r="L516" s="447">
        <f t="shared" si="41"/>
        <v>0</v>
      </c>
      <c r="M516" s="789">
        <f t="shared" si="42"/>
        <v>0</v>
      </c>
      <c r="N516" s="449">
        <f t="shared" si="42"/>
        <v>0</v>
      </c>
      <c r="O516" s="313"/>
      <c r="P516" s="155"/>
    </row>
    <row r="517" spans="1:16" ht="18.75" customHeight="1" x14ac:dyDescent="0.15">
      <c r="A517" s="134"/>
      <c r="B517" s="203"/>
      <c r="C517" s="204"/>
      <c r="D517" s="297"/>
      <c r="E517" s="491"/>
      <c r="F517" s="499"/>
      <c r="G517" s="328"/>
      <c r="H517" s="445"/>
      <c r="I517" s="798"/>
      <c r="J517" s="446">
        <f t="shared" si="40"/>
        <v>0</v>
      </c>
      <c r="K517" s="788"/>
      <c r="L517" s="447">
        <f t="shared" si="41"/>
        <v>0</v>
      </c>
      <c r="M517" s="789">
        <f t="shared" si="42"/>
        <v>0</v>
      </c>
      <c r="N517" s="449">
        <f t="shared" si="42"/>
        <v>0</v>
      </c>
      <c r="O517" s="313"/>
      <c r="P517" s="155"/>
    </row>
    <row r="518" spans="1:16" ht="18.75" customHeight="1" x14ac:dyDescent="0.15">
      <c r="A518" s="134"/>
      <c r="B518" s="203"/>
      <c r="C518" s="204"/>
      <c r="D518" s="297"/>
      <c r="E518" s="491"/>
      <c r="F518" s="500"/>
      <c r="G518" s="328"/>
      <c r="H518" s="445"/>
      <c r="I518" s="798"/>
      <c r="J518" s="446">
        <f t="shared" si="40"/>
        <v>0</v>
      </c>
      <c r="K518" s="788"/>
      <c r="L518" s="447">
        <f t="shared" si="41"/>
        <v>0</v>
      </c>
      <c r="M518" s="789">
        <f t="shared" si="42"/>
        <v>0</v>
      </c>
      <c r="N518" s="449">
        <f t="shared" si="42"/>
        <v>0</v>
      </c>
      <c r="O518" s="313"/>
      <c r="P518" s="155"/>
    </row>
    <row r="519" spans="1:16" ht="18.75" customHeight="1" x14ac:dyDescent="0.15">
      <c r="A519" s="134"/>
      <c r="B519" s="203"/>
      <c r="C519" s="204"/>
      <c r="D519" s="297"/>
      <c r="E519" s="491"/>
      <c r="F519" s="500"/>
      <c r="G519" s="328"/>
      <c r="H519" s="445"/>
      <c r="I519" s="798"/>
      <c r="J519" s="446">
        <f t="shared" si="40"/>
        <v>0</v>
      </c>
      <c r="K519" s="788"/>
      <c r="L519" s="447">
        <f t="shared" si="41"/>
        <v>0</v>
      </c>
      <c r="M519" s="789">
        <f t="shared" si="42"/>
        <v>0</v>
      </c>
      <c r="N519" s="449">
        <f t="shared" si="42"/>
        <v>0</v>
      </c>
      <c r="O519" s="313"/>
      <c r="P519" s="155"/>
    </row>
    <row r="520" spans="1:16" ht="18.75" customHeight="1" x14ac:dyDescent="0.15">
      <c r="A520" s="134"/>
      <c r="B520" s="203"/>
      <c r="C520" s="204"/>
      <c r="D520" s="297"/>
      <c r="E520" s="491"/>
      <c r="F520" s="500"/>
      <c r="G520" s="328"/>
      <c r="H520" s="445"/>
      <c r="I520" s="798"/>
      <c r="J520" s="446">
        <f t="shared" si="40"/>
        <v>0</v>
      </c>
      <c r="K520" s="788"/>
      <c r="L520" s="447">
        <f t="shared" si="41"/>
        <v>0</v>
      </c>
      <c r="M520" s="789">
        <f t="shared" si="42"/>
        <v>0</v>
      </c>
      <c r="N520" s="449">
        <f t="shared" si="42"/>
        <v>0</v>
      </c>
      <c r="O520" s="313"/>
      <c r="P520" s="155"/>
    </row>
    <row r="521" spans="1:16" ht="18.75" customHeight="1" x14ac:dyDescent="0.15">
      <c r="A521" s="134"/>
      <c r="B521" s="203"/>
      <c r="C521" s="204"/>
      <c r="D521" s="297"/>
      <c r="E521" s="491"/>
      <c r="F521" s="500"/>
      <c r="G521" s="328"/>
      <c r="H521" s="445"/>
      <c r="I521" s="798"/>
      <c r="J521" s="446">
        <f t="shared" si="40"/>
        <v>0</v>
      </c>
      <c r="K521" s="788"/>
      <c r="L521" s="447">
        <f t="shared" si="41"/>
        <v>0</v>
      </c>
      <c r="M521" s="789">
        <f t="shared" si="42"/>
        <v>0</v>
      </c>
      <c r="N521" s="449">
        <f t="shared" si="42"/>
        <v>0</v>
      </c>
      <c r="O521" s="313"/>
      <c r="P521" s="155"/>
    </row>
    <row r="522" spans="1:16" ht="18.75" customHeight="1" x14ac:dyDescent="0.15">
      <c r="A522" s="134"/>
      <c r="B522" s="203"/>
      <c r="C522" s="204"/>
      <c r="D522" s="297"/>
      <c r="E522" s="491"/>
      <c r="F522" s="500"/>
      <c r="G522" s="328"/>
      <c r="H522" s="445"/>
      <c r="I522" s="798"/>
      <c r="J522" s="446">
        <f t="shared" si="40"/>
        <v>0</v>
      </c>
      <c r="K522" s="788"/>
      <c r="L522" s="447">
        <f t="shared" si="41"/>
        <v>0</v>
      </c>
      <c r="M522" s="789">
        <f t="shared" si="42"/>
        <v>0</v>
      </c>
      <c r="N522" s="449">
        <f t="shared" si="42"/>
        <v>0</v>
      </c>
      <c r="O522" s="313"/>
      <c r="P522" s="155"/>
    </row>
    <row r="523" spans="1:16" ht="18.75" customHeight="1" x14ac:dyDescent="0.15">
      <c r="A523" s="134"/>
      <c r="B523" s="203"/>
      <c r="C523" s="204"/>
      <c r="D523" s="297"/>
      <c r="E523" s="491"/>
      <c r="F523" s="500"/>
      <c r="G523" s="328"/>
      <c r="H523" s="445"/>
      <c r="I523" s="798"/>
      <c r="J523" s="446">
        <f t="shared" si="40"/>
        <v>0</v>
      </c>
      <c r="K523" s="788"/>
      <c r="L523" s="447">
        <f t="shared" si="41"/>
        <v>0</v>
      </c>
      <c r="M523" s="789">
        <f t="shared" si="42"/>
        <v>0</v>
      </c>
      <c r="N523" s="449">
        <f t="shared" si="42"/>
        <v>0</v>
      </c>
      <c r="O523" s="313"/>
      <c r="P523" s="155"/>
    </row>
    <row r="524" spans="1:16" ht="18.75" customHeight="1" x14ac:dyDescent="0.15">
      <c r="A524" s="134"/>
      <c r="B524" s="203"/>
      <c r="C524" s="204"/>
      <c r="D524" s="297"/>
      <c r="E524" s="491"/>
      <c r="F524" s="500"/>
      <c r="G524" s="328"/>
      <c r="H524" s="445"/>
      <c r="I524" s="798"/>
      <c r="J524" s="446">
        <f t="shared" si="40"/>
        <v>0</v>
      </c>
      <c r="K524" s="788"/>
      <c r="L524" s="447">
        <f t="shared" si="41"/>
        <v>0</v>
      </c>
      <c r="M524" s="789">
        <f t="shared" si="42"/>
        <v>0</v>
      </c>
      <c r="N524" s="449">
        <f t="shared" si="42"/>
        <v>0</v>
      </c>
      <c r="O524" s="313"/>
      <c r="P524" s="155"/>
    </row>
    <row r="525" spans="1:16" ht="18.75" customHeight="1" x14ac:dyDescent="0.15">
      <c r="A525" s="134"/>
      <c r="B525" s="203"/>
      <c r="C525" s="204"/>
      <c r="D525" s="297"/>
      <c r="E525" s="491"/>
      <c r="F525" s="500"/>
      <c r="G525" s="328"/>
      <c r="H525" s="445"/>
      <c r="I525" s="798"/>
      <c r="J525" s="446">
        <f t="shared" si="40"/>
        <v>0</v>
      </c>
      <c r="K525" s="788"/>
      <c r="L525" s="447">
        <f t="shared" si="41"/>
        <v>0</v>
      </c>
      <c r="M525" s="789">
        <f t="shared" si="42"/>
        <v>0</v>
      </c>
      <c r="N525" s="449">
        <f t="shared" si="42"/>
        <v>0</v>
      </c>
      <c r="O525" s="313"/>
      <c r="P525" s="155"/>
    </row>
    <row r="526" spans="1:16" ht="18.75" customHeight="1" x14ac:dyDescent="0.15">
      <c r="A526" s="134"/>
      <c r="B526" s="203"/>
      <c r="C526" s="204"/>
      <c r="D526" s="297"/>
      <c r="E526" s="491"/>
      <c r="F526" s="500"/>
      <c r="G526" s="328"/>
      <c r="H526" s="445"/>
      <c r="I526" s="798"/>
      <c r="J526" s="446">
        <f t="shared" si="40"/>
        <v>0</v>
      </c>
      <c r="K526" s="788"/>
      <c r="L526" s="447">
        <f t="shared" si="41"/>
        <v>0</v>
      </c>
      <c r="M526" s="789">
        <f t="shared" si="42"/>
        <v>0</v>
      </c>
      <c r="N526" s="449">
        <f t="shared" si="42"/>
        <v>0</v>
      </c>
      <c r="O526" s="313"/>
      <c r="P526" s="155"/>
    </row>
    <row r="527" spans="1:16" ht="18.75" customHeight="1" x14ac:dyDescent="0.15">
      <c r="A527" s="134"/>
      <c r="B527" s="203"/>
      <c r="C527" s="204"/>
      <c r="D527" s="297"/>
      <c r="E527" s="491"/>
      <c r="F527" s="500"/>
      <c r="G527" s="328"/>
      <c r="H527" s="445"/>
      <c r="I527" s="798"/>
      <c r="J527" s="446">
        <f t="shared" si="40"/>
        <v>0</v>
      </c>
      <c r="K527" s="788"/>
      <c r="L527" s="447">
        <f t="shared" si="41"/>
        <v>0</v>
      </c>
      <c r="M527" s="789">
        <f t="shared" si="42"/>
        <v>0</v>
      </c>
      <c r="N527" s="449">
        <f t="shared" si="42"/>
        <v>0</v>
      </c>
      <c r="O527" s="313"/>
      <c r="P527" s="155"/>
    </row>
    <row r="528" spans="1:16" ht="18.75" customHeight="1" x14ac:dyDescent="0.15">
      <c r="A528" s="134"/>
      <c r="B528" s="203"/>
      <c r="C528" s="204"/>
      <c r="D528" s="297"/>
      <c r="E528" s="491"/>
      <c r="F528" s="500"/>
      <c r="G528" s="328"/>
      <c r="H528" s="445"/>
      <c r="I528" s="798"/>
      <c r="J528" s="446">
        <f t="shared" si="40"/>
        <v>0</v>
      </c>
      <c r="K528" s="788"/>
      <c r="L528" s="447">
        <f t="shared" si="41"/>
        <v>0</v>
      </c>
      <c r="M528" s="789">
        <f t="shared" si="42"/>
        <v>0</v>
      </c>
      <c r="N528" s="449">
        <f t="shared" si="42"/>
        <v>0</v>
      </c>
      <c r="O528" s="313"/>
      <c r="P528" s="155"/>
    </row>
    <row r="529" spans="1:29" s="120" customFormat="1" ht="18.75" customHeight="1" x14ac:dyDescent="0.15">
      <c r="A529" s="134"/>
      <c r="B529" s="203"/>
      <c r="C529" s="204"/>
      <c r="D529" s="297"/>
      <c r="E529" s="347" t="s">
        <v>419</v>
      </c>
      <c r="F529" s="170" t="s">
        <v>181</v>
      </c>
      <c r="G529" s="328"/>
      <c r="H529" s="445"/>
      <c r="I529" s="798"/>
      <c r="J529" s="450">
        <f>SUMIFS(J498:J528,D498:D528,"設備（部材）")</f>
        <v>0</v>
      </c>
      <c r="K529" s="788"/>
      <c r="L529" s="451">
        <f>SUMIFS(L498:L528,D498:D528,"設備（部材）")</f>
        <v>0</v>
      </c>
      <c r="M529" s="789"/>
      <c r="N529" s="453">
        <f>J529-L529</f>
        <v>0</v>
      </c>
      <c r="O529" s="313"/>
      <c r="Q529" s="119"/>
      <c r="R529" s="119"/>
      <c r="S529" s="119"/>
      <c r="T529" s="119"/>
      <c r="U529" s="119"/>
      <c r="V529" s="119"/>
      <c r="W529" s="119"/>
      <c r="X529" s="119"/>
      <c r="Y529" s="119"/>
      <c r="Z529" s="119"/>
      <c r="AA529" s="119"/>
      <c r="AB529" s="119"/>
      <c r="AC529" s="119"/>
    </row>
    <row r="530" spans="1:29" s="120" customFormat="1" ht="18.75" customHeight="1" x14ac:dyDescent="0.15">
      <c r="A530" s="134"/>
      <c r="B530" s="203"/>
      <c r="C530" s="204"/>
      <c r="D530" s="297"/>
      <c r="E530" s="347" t="s">
        <v>182</v>
      </c>
      <c r="F530" s="170" t="s">
        <v>181</v>
      </c>
      <c r="G530" s="328"/>
      <c r="H530" s="445"/>
      <c r="I530" s="798"/>
      <c r="J530" s="450">
        <f>SUMIFS(J498:J528,D498:D528,"工事")</f>
        <v>0</v>
      </c>
      <c r="K530" s="788"/>
      <c r="L530" s="451">
        <f>SUMIFS(L498:L528,D498:D528,"工事")</f>
        <v>0</v>
      </c>
      <c r="M530" s="789"/>
      <c r="N530" s="453">
        <f>J530-L530</f>
        <v>0</v>
      </c>
      <c r="O530" s="313"/>
      <c r="Q530" s="119"/>
      <c r="R530" s="119"/>
      <c r="S530" s="119"/>
      <c r="T530" s="119"/>
      <c r="U530" s="119"/>
      <c r="V530" s="119"/>
      <c r="W530" s="119"/>
      <c r="X530" s="119"/>
      <c r="Y530" s="119"/>
      <c r="Z530" s="119"/>
      <c r="AA530" s="119"/>
      <c r="AB530" s="119"/>
      <c r="AC530" s="119"/>
    </row>
    <row r="531" spans="1:29" s="120" customFormat="1" ht="18.75" customHeight="1" thickBot="1" x14ac:dyDescent="0.2">
      <c r="A531" s="134"/>
      <c r="B531" s="205"/>
      <c r="C531" s="206"/>
      <c r="D531" s="298"/>
      <c r="E531" s="348" t="s">
        <v>178</v>
      </c>
      <c r="F531" s="349" t="s">
        <v>179</v>
      </c>
      <c r="G531" s="339"/>
      <c r="H531" s="495"/>
      <c r="I531" s="808"/>
      <c r="J531" s="501">
        <f>J529+J530</f>
        <v>0</v>
      </c>
      <c r="K531" s="790"/>
      <c r="L531" s="502">
        <f>L529+L530</f>
        <v>0</v>
      </c>
      <c r="M531" s="791"/>
      <c r="N531" s="503">
        <f>J531-L531</f>
        <v>0</v>
      </c>
      <c r="O531" s="323"/>
      <c r="Q531" s="119"/>
      <c r="R531" s="119"/>
      <c r="S531" s="119"/>
      <c r="T531" s="119"/>
      <c r="U531" s="119"/>
      <c r="V531" s="119"/>
      <c r="W531" s="119"/>
      <c r="X531" s="119"/>
      <c r="Y531" s="119"/>
      <c r="Z531" s="119"/>
      <c r="AA531" s="119"/>
      <c r="AB531" s="119"/>
      <c r="AC531" s="119"/>
    </row>
    <row r="532" spans="1:29" ht="18.75" customHeight="1" x14ac:dyDescent="0.15">
      <c r="A532" s="134"/>
      <c r="B532" s="171"/>
      <c r="C532" s="172"/>
      <c r="D532" s="295"/>
      <c r="E532" s="491"/>
      <c r="F532" s="499" t="s">
        <v>180</v>
      </c>
      <c r="G532" s="328"/>
      <c r="H532" s="445"/>
      <c r="I532" s="798"/>
      <c r="J532" s="446"/>
      <c r="K532" s="788"/>
      <c r="L532" s="447"/>
      <c r="M532" s="789"/>
      <c r="N532" s="449"/>
      <c r="O532" s="313"/>
      <c r="P532" s="155"/>
    </row>
    <row r="533" spans="1:29" ht="18.75" customHeight="1" x14ac:dyDescent="0.15">
      <c r="A533" s="134"/>
      <c r="B533" s="203"/>
      <c r="C533" s="204"/>
      <c r="D533" s="297"/>
      <c r="E533" s="491"/>
      <c r="F533" s="500"/>
      <c r="G533" s="328"/>
      <c r="H533" s="445"/>
      <c r="I533" s="798"/>
      <c r="J533" s="446">
        <f t="shared" ref="J533:J563" si="43">ROUNDDOWN(H533*I533,0)</f>
        <v>0</v>
      </c>
      <c r="K533" s="788"/>
      <c r="L533" s="447">
        <f t="shared" ref="L533:L563" si="44">ROUNDDOWN(H533*K533,0)</f>
        <v>0</v>
      </c>
      <c r="M533" s="789">
        <f>I533-K533</f>
        <v>0</v>
      </c>
      <c r="N533" s="449">
        <f>J533-L533</f>
        <v>0</v>
      </c>
      <c r="O533" s="313"/>
      <c r="P533" s="155"/>
    </row>
    <row r="534" spans="1:29" ht="18.75" customHeight="1" x14ac:dyDescent="0.15">
      <c r="A534" s="134"/>
      <c r="B534" s="203"/>
      <c r="C534" s="204"/>
      <c r="D534" s="297"/>
      <c r="E534" s="491"/>
      <c r="F534" s="500"/>
      <c r="G534" s="328"/>
      <c r="H534" s="445"/>
      <c r="I534" s="798"/>
      <c r="J534" s="446">
        <f t="shared" si="43"/>
        <v>0</v>
      </c>
      <c r="K534" s="788"/>
      <c r="L534" s="447">
        <f t="shared" si="44"/>
        <v>0</v>
      </c>
      <c r="M534" s="789">
        <f t="shared" ref="M534:N563" si="45">I534-K534</f>
        <v>0</v>
      </c>
      <c r="N534" s="449">
        <f t="shared" si="45"/>
        <v>0</v>
      </c>
      <c r="O534" s="313"/>
      <c r="P534" s="155"/>
    </row>
    <row r="535" spans="1:29" ht="18.75" customHeight="1" x14ac:dyDescent="0.15">
      <c r="A535" s="134"/>
      <c r="B535" s="203"/>
      <c r="C535" s="204"/>
      <c r="D535" s="297"/>
      <c r="E535" s="491"/>
      <c r="F535" s="499"/>
      <c r="G535" s="328"/>
      <c r="H535" s="445"/>
      <c r="I535" s="798"/>
      <c r="J535" s="446">
        <f t="shared" si="43"/>
        <v>0</v>
      </c>
      <c r="K535" s="788"/>
      <c r="L535" s="447">
        <f t="shared" si="44"/>
        <v>0</v>
      </c>
      <c r="M535" s="789">
        <f t="shared" si="45"/>
        <v>0</v>
      </c>
      <c r="N535" s="449">
        <f t="shared" si="45"/>
        <v>0</v>
      </c>
      <c r="O535" s="313"/>
      <c r="P535" s="155"/>
    </row>
    <row r="536" spans="1:29" ht="18.75" customHeight="1" x14ac:dyDescent="0.15">
      <c r="A536" s="134"/>
      <c r="B536" s="203"/>
      <c r="C536" s="204"/>
      <c r="D536" s="297"/>
      <c r="E536" s="491"/>
      <c r="F536" s="499"/>
      <c r="G536" s="328"/>
      <c r="H536" s="445"/>
      <c r="I536" s="798"/>
      <c r="J536" s="446">
        <f t="shared" si="43"/>
        <v>0</v>
      </c>
      <c r="K536" s="788"/>
      <c r="L536" s="447">
        <f t="shared" si="44"/>
        <v>0</v>
      </c>
      <c r="M536" s="789">
        <f t="shared" si="45"/>
        <v>0</v>
      </c>
      <c r="N536" s="449">
        <f t="shared" si="45"/>
        <v>0</v>
      </c>
      <c r="O536" s="313"/>
      <c r="P536" s="155"/>
    </row>
    <row r="537" spans="1:29" ht="18.75" customHeight="1" x14ac:dyDescent="0.15">
      <c r="A537" s="134"/>
      <c r="B537" s="203"/>
      <c r="C537" s="204"/>
      <c r="D537" s="297"/>
      <c r="E537" s="491"/>
      <c r="F537" s="499"/>
      <c r="G537" s="328"/>
      <c r="H537" s="445"/>
      <c r="I537" s="798"/>
      <c r="J537" s="446">
        <f t="shared" si="43"/>
        <v>0</v>
      </c>
      <c r="K537" s="788"/>
      <c r="L537" s="447">
        <f t="shared" si="44"/>
        <v>0</v>
      </c>
      <c r="M537" s="789">
        <f t="shared" si="45"/>
        <v>0</v>
      </c>
      <c r="N537" s="449">
        <f t="shared" si="45"/>
        <v>0</v>
      </c>
      <c r="O537" s="313"/>
      <c r="P537" s="155"/>
    </row>
    <row r="538" spans="1:29" ht="18.75" customHeight="1" x14ac:dyDescent="0.15">
      <c r="A538" s="134"/>
      <c r="B538" s="203"/>
      <c r="C538" s="204"/>
      <c r="D538" s="297"/>
      <c r="E538" s="491"/>
      <c r="F538" s="499"/>
      <c r="G538" s="328"/>
      <c r="H538" s="445"/>
      <c r="I538" s="798"/>
      <c r="J538" s="446">
        <f t="shared" si="43"/>
        <v>0</v>
      </c>
      <c r="K538" s="788"/>
      <c r="L538" s="447">
        <f t="shared" si="44"/>
        <v>0</v>
      </c>
      <c r="M538" s="789">
        <f t="shared" si="45"/>
        <v>0</v>
      </c>
      <c r="N538" s="449">
        <f t="shared" si="45"/>
        <v>0</v>
      </c>
      <c r="O538" s="313"/>
      <c r="P538" s="155"/>
    </row>
    <row r="539" spans="1:29" ht="18.75" customHeight="1" x14ac:dyDescent="0.15">
      <c r="A539" s="134"/>
      <c r="B539" s="203"/>
      <c r="C539" s="204"/>
      <c r="D539" s="297"/>
      <c r="E539" s="491"/>
      <c r="F539" s="499"/>
      <c r="G539" s="328"/>
      <c r="H539" s="445"/>
      <c r="I539" s="798"/>
      <c r="J539" s="446">
        <f t="shared" si="43"/>
        <v>0</v>
      </c>
      <c r="K539" s="788"/>
      <c r="L539" s="447">
        <f t="shared" si="44"/>
        <v>0</v>
      </c>
      <c r="M539" s="789">
        <f t="shared" si="45"/>
        <v>0</v>
      </c>
      <c r="N539" s="449">
        <f t="shared" si="45"/>
        <v>0</v>
      </c>
      <c r="O539" s="313"/>
      <c r="P539" s="155"/>
    </row>
    <row r="540" spans="1:29" ht="18.75" customHeight="1" x14ac:dyDescent="0.15">
      <c r="A540" s="134"/>
      <c r="B540" s="203"/>
      <c r="C540" s="204"/>
      <c r="D540" s="297"/>
      <c r="E540" s="491"/>
      <c r="F540" s="499"/>
      <c r="G540" s="328"/>
      <c r="H540" s="445"/>
      <c r="I540" s="798"/>
      <c r="J540" s="446">
        <f t="shared" si="43"/>
        <v>0</v>
      </c>
      <c r="K540" s="788"/>
      <c r="L540" s="447">
        <f t="shared" si="44"/>
        <v>0</v>
      </c>
      <c r="M540" s="789">
        <f t="shared" si="45"/>
        <v>0</v>
      </c>
      <c r="N540" s="449">
        <f t="shared" si="45"/>
        <v>0</v>
      </c>
      <c r="O540" s="313"/>
      <c r="P540" s="155"/>
    </row>
    <row r="541" spans="1:29" ht="18.75" customHeight="1" x14ac:dyDescent="0.15">
      <c r="A541" s="134"/>
      <c r="B541" s="203"/>
      <c r="C541" s="204"/>
      <c r="D541" s="297"/>
      <c r="E541" s="491"/>
      <c r="F541" s="499"/>
      <c r="G541" s="328"/>
      <c r="H541" s="445"/>
      <c r="I541" s="798"/>
      <c r="J541" s="446">
        <f t="shared" si="43"/>
        <v>0</v>
      </c>
      <c r="K541" s="788"/>
      <c r="L541" s="447">
        <f t="shared" si="44"/>
        <v>0</v>
      </c>
      <c r="M541" s="789">
        <f t="shared" si="45"/>
        <v>0</v>
      </c>
      <c r="N541" s="449">
        <f t="shared" si="45"/>
        <v>0</v>
      </c>
      <c r="O541" s="313"/>
      <c r="P541" s="155"/>
    </row>
    <row r="542" spans="1:29" ht="18.75" customHeight="1" x14ac:dyDescent="0.15">
      <c r="A542" s="134"/>
      <c r="B542" s="203"/>
      <c r="C542" s="204"/>
      <c r="D542" s="297"/>
      <c r="E542" s="491"/>
      <c r="F542" s="499"/>
      <c r="G542" s="328"/>
      <c r="H542" s="445"/>
      <c r="I542" s="798"/>
      <c r="J542" s="446">
        <f t="shared" si="43"/>
        <v>0</v>
      </c>
      <c r="K542" s="788"/>
      <c r="L542" s="447">
        <f t="shared" si="44"/>
        <v>0</v>
      </c>
      <c r="M542" s="789">
        <f t="shared" si="45"/>
        <v>0</v>
      </c>
      <c r="N542" s="449">
        <f t="shared" si="45"/>
        <v>0</v>
      </c>
      <c r="O542" s="313"/>
      <c r="P542" s="155"/>
    </row>
    <row r="543" spans="1:29" ht="18.75" customHeight="1" x14ac:dyDescent="0.15">
      <c r="A543" s="134"/>
      <c r="B543" s="203"/>
      <c r="C543" s="204"/>
      <c r="D543" s="297"/>
      <c r="E543" s="491"/>
      <c r="F543" s="499"/>
      <c r="G543" s="328"/>
      <c r="H543" s="445"/>
      <c r="I543" s="798"/>
      <c r="J543" s="446">
        <f t="shared" si="43"/>
        <v>0</v>
      </c>
      <c r="K543" s="788"/>
      <c r="L543" s="447">
        <f t="shared" si="44"/>
        <v>0</v>
      </c>
      <c r="M543" s="789">
        <f t="shared" si="45"/>
        <v>0</v>
      </c>
      <c r="N543" s="449">
        <f t="shared" si="45"/>
        <v>0</v>
      </c>
      <c r="O543" s="313"/>
      <c r="P543" s="155"/>
    </row>
    <row r="544" spans="1:29" ht="18.75" customHeight="1" x14ac:dyDescent="0.15">
      <c r="A544" s="134"/>
      <c r="B544" s="203"/>
      <c r="C544" s="204"/>
      <c r="D544" s="297"/>
      <c r="E544" s="491"/>
      <c r="F544" s="499"/>
      <c r="G544" s="328"/>
      <c r="H544" s="445"/>
      <c r="I544" s="798"/>
      <c r="J544" s="446">
        <f t="shared" si="43"/>
        <v>0</v>
      </c>
      <c r="K544" s="788"/>
      <c r="L544" s="447">
        <f t="shared" si="44"/>
        <v>0</v>
      </c>
      <c r="M544" s="789">
        <f t="shared" si="45"/>
        <v>0</v>
      </c>
      <c r="N544" s="449">
        <f t="shared" si="45"/>
        <v>0</v>
      </c>
      <c r="O544" s="313"/>
      <c r="P544" s="155"/>
    </row>
    <row r="545" spans="1:16" ht="18.75" customHeight="1" x14ac:dyDescent="0.15">
      <c r="A545" s="134"/>
      <c r="B545" s="203"/>
      <c r="C545" s="204"/>
      <c r="D545" s="297"/>
      <c r="E545" s="491"/>
      <c r="F545" s="499"/>
      <c r="G545" s="328"/>
      <c r="H545" s="445"/>
      <c r="I545" s="798"/>
      <c r="J545" s="446">
        <f t="shared" si="43"/>
        <v>0</v>
      </c>
      <c r="K545" s="788"/>
      <c r="L545" s="447">
        <f t="shared" si="44"/>
        <v>0</v>
      </c>
      <c r="M545" s="789">
        <f t="shared" si="45"/>
        <v>0</v>
      </c>
      <c r="N545" s="449">
        <f t="shared" si="45"/>
        <v>0</v>
      </c>
      <c r="O545" s="313"/>
      <c r="P545" s="155"/>
    </row>
    <row r="546" spans="1:16" ht="18.75" customHeight="1" x14ac:dyDescent="0.15">
      <c r="A546" s="134"/>
      <c r="B546" s="203"/>
      <c r="C546" s="204"/>
      <c r="D546" s="297"/>
      <c r="E546" s="491"/>
      <c r="F546" s="499"/>
      <c r="G546" s="328"/>
      <c r="H546" s="445"/>
      <c r="I546" s="798"/>
      <c r="J546" s="446">
        <f t="shared" si="43"/>
        <v>0</v>
      </c>
      <c r="K546" s="788"/>
      <c r="L546" s="447">
        <f t="shared" si="44"/>
        <v>0</v>
      </c>
      <c r="M546" s="789">
        <f t="shared" si="45"/>
        <v>0</v>
      </c>
      <c r="N546" s="449">
        <f t="shared" si="45"/>
        <v>0</v>
      </c>
      <c r="O546" s="313"/>
      <c r="P546" s="155"/>
    </row>
    <row r="547" spans="1:16" ht="18.75" customHeight="1" x14ac:dyDescent="0.15">
      <c r="A547" s="134"/>
      <c r="B547" s="203"/>
      <c r="C547" s="204"/>
      <c r="D547" s="297"/>
      <c r="E547" s="491"/>
      <c r="F547" s="499"/>
      <c r="G547" s="328"/>
      <c r="H547" s="445"/>
      <c r="I547" s="798"/>
      <c r="J547" s="446">
        <f t="shared" si="43"/>
        <v>0</v>
      </c>
      <c r="K547" s="788"/>
      <c r="L547" s="447">
        <f t="shared" si="44"/>
        <v>0</v>
      </c>
      <c r="M547" s="789">
        <f t="shared" si="45"/>
        <v>0</v>
      </c>
      <c r="N547" s="449">
        <f t="shared" si="45"/>
        <v>0</v>
      </c>
      <c r="O547" s="313"/>
      <c r="P547" s="155"/>
    </row>
    <row r="548" spans="1:16" ht="18.75" customHeight="1" x14ac:dyDescent="0.15">
      <c r="A548" s="134"/>
      <c r="B548" s="203"/>
      <c r="C548" s="204"/>
      <c r="D548" s="297"/>
      <c r="E548" s="491"/>
      <c r="F548" s="499"/>
      <c r="G548" s="328"/>
      <c r="H548" s="445"/>
      <c r="I548" s="798"/>
      <c r="J548" s="446">
        <f t="shared" si="43"/>
        <v>0</v>
      </c>
      <c r="K548" s="788"/>
      <c r="L548" s="447">
        <f t="shared" si="44"/>
        <v>0</v>
      </c>
      <c r="M548" s="789">
        <f t="shared" si="45"/>
        <v>0</v>
      </c>
      <c r="N548" s="449">
        <f t="shared" si="45"/>
        <v>0</v>
      </c>
      <c r="O548" s="313"/>
      <c r="P548" s="155"/>
    </row>
    <row r="549" spans="1:16" ht="18.75" customHeight="1" x14ac:dyDescent="0.15">
      <c r="A549" s="134"/>
      <c r="B549" s="203"/>
      <c r="C549" s="204"/>
      <c r="D549" s="297"/>
      <c r="E549" s="491"/>
      <c r="F549" s="499"/>
      <c r="G549" s="328"/>
      <c r="H549" s="445"/>
      <c r="I549" s="798"/>
      <c r="J549" s="446">
        <f t="shared" si="43"/>
        <v>0</v>
      </c>
      <c r="K549" s="788"/>
      <c r="L549" s="447">
        <f t="shared" si="44"/>
        <v>0</v>
      </c>
      <c r="M549" s="789">
        <f t="shared" si="45"/>
        <v>0</v>
      </c>
      <c r="N549" s="449">
        <f t="shared" si="45"/>
        <v>0</v>
      </c>
      <c r="O549" s="313"/>
      <c r="P549" s="155"/>
    </row>
    <row r="550" spans="1:16" ht="18.75" customHeight="1" x14ac:dyDescent="0.15">
      <c r="A550" s="134"/>
      <c r="B550" s="203"/>
      <c r="C550" s="204"/>
      <c r="D550" s="297"/>
      <c r="E550" s="491"/>
      <c r="F550" s="499"/>
      <c r="G550" s="328"/>
      <c r="H550" s="445"/>
      <c r="I550" s="798"/>
      <c r="J550" s="446">
        <f t="shared" si="43"/>
        <v>0</v>
      </c>
      <c r="K550" s="788"/>
      <c r="L550" s="447">
        <f t="shared" si="44"/>
        <v>0</v>
      </c>
      <c r="M550" s="789">
        <f t="shared" si="45"/>
        <v>0</v>
      </c>
      <c r="N550" s="449">
        <f t="shared" si="45"/>
        <v>0</v>
      </c>
      <c r="O550" s="313"/>
      <c r="P550" s="155"/>
    </row>
    <row r="551" spans="1:16" ht="18.75" customHeight="1" x14ac:dyDescent="0.15">
      <c r="A551" s="134"/>
      <c r="B551" s="203"/>
      <c r="C551" s="204"/>
      <c r="D551" s="297"/>
      <c r="E551" s="491"/>
      <c r="F551" s="499"/>
      <c r="G551" s="328"/>
      <c r="H551" s="445"/>
      <c r="I551" s="798"/>
      <c r="J551" s="446">
        <f t="shared" si="43"/>
        <v>0</v>
      </c>
      <c r="K551" s="788"/>
      <c r="L551" s="447">
        <f t="shared" si="44"/>
        <v>0</v>
      </c>
      <c r="M551" s="789">
        <f t="shared" si="45"/>
        <v>0</v>
      </c>
      <c r="N551" s="449">
        <f t="shared" si="45"/>
        <v>0</v>
      </c>
      <c r="O551" s="313"/>
      <c r="P551" s="155"/>
    </row>
    <row r="552" spans="1:16" ht="18.75" customHeight="1" x14ac:dyDescent="0.15">
      <c r="A552" s="134"/>
      <c r="B552" s="203"/>
      <c r="C552" s="204"/>
      <c r="D552" s="297"/>
      <c r="E552" s="491"/>
      <c r="F552" s="499"/>
      <c r="G552" s="328"/>
      <c r="H552" s="445"/>
      <c r="I552" s="798"/>
      <c r="J552" s="446">
        <f t="shared" si="43"/>
        <v>0</v>
      </c>
      <c r="K552" s="788"/>
      <c r="L552" s="447">
        <f t="shared" si="44"/>
        <v>0</v>
      </c>
      <c r="M552" s="789">
        <f t="shared" si="45"/>
        <v>0</v>
      </c>
      <c r="N552" s="449">
        <f t="shared" si="45"/>
        <v>0</v>
      </c>
      <c r="O552" s="313"/>
      <c r="P552" s="155"/>
    </row>
    <row r="553" spans="1:16" ht="18.75" customHeight="1" x14ac:dyDescent="0.15">
      <c r="A553" s="134"/>
      <c r="B553" s="203"/>
      <c r="C553" s="204"/>
      <c r="D553" s="297"/>
      <c r="E553" s="491"/>
      <c r="F553" s="500"/>
      <c r="G553" s="328"/>
      <c r="H553" s="445"/>
      <c r="I553" s="798"/>
      <c r="J553" s="446">
        <f t="shared" si="43"/>
        <v>0</v>
      </c>
      <c r="K553" s="788"/>
      <c r="L553" s="447">
        <f t="shared" si="44"/>
        <v>0</v>
      </c>
      <c r="M553" s="789">
        <f t="shared" si="45"/>
        <v>0</v>
      </c>
      <c r="N553" s="449">
        <f t="shared" si="45"/>
        <v>0</v>
      </c>
      <c r="O553" s="313"/>
      <c r="P553" s="155"/>
    </row>
    <row r="554" spans="1:16" ht="18.75" customHeight="1" x14ac:dyDescent="0.15">
      <c r="A554" s="134"/>
      <c r="B554" s="203"/>
      <c r="C554" s="204"/>
      <c r="D554" s="297"/>
      <c r="E554" s="491"/>
      <c r="F554" s="500"/>
      <c r="G554" s="328"/>
      <c r="H554" s="445"/>
      <c r="I554" s="798"/>
      <c r="J554" s="446">
        <f t="shared" si="43"/>
        <v>0</v>
      </c>
      <c r="K554" s="788"/>
      <c r="L554" s="447">
        <f t="shared" si="44"/>
        <v>0</v>
      </c>
      <c r="M554" s="789">
        <f t="shared" si="45"/>
        <v>0</v>
      </c>
      <c r="N554" s="449">
        <f t="shared" si="45"/>
        <v>0</v>
      </c>
      <c r="O554" s="313"/>
      <c r="P554" s="155"/>
    </row>
    <row r="555" spans="1:16" ht="18.75" customHeight="1" x14ac:dyDescent="0.15">
      <c r="A555" s="134"/>
      <c r="B555" s="203"/>
      <c r="C555" s="204"/>
      <c r="D555" s="297"/>
      <c r="E555" s="491"/>
      <c r="F555" s="500"/>
      <c r="G555" s="328"/>
      <c r="H555" s="445"/>
      <c r="I555" s="798"/>
      <c r="J555" s="446">
        <f t="shared" si="43"/>
        <v>0</v>
      </c>
      <c r="K555" s="788"/>
      <c r="L555" s="447">
        <f t="shared" si="44"/>
        <v>0</v>
      </c>
      <c r="M555" s="789">
        <f t="shared" si="45"/>
        <v>0</v>
      </c>
      <c r="N555" s="449">
        <f t="shared" si="45"/>
        <v>0</v>
      </c>
      <c r="O555" s="313"/>
      <c r="P555" s="155"/>
    </row>
    <row r="556" spans="1:16" ht="18.75" customHeight="1" x14ac:dyDescent="0.15">
      <c r="A556" s="134"/>
      <c r="B556" s="203"/>
      <c r="C556" s="204"/>
      <c r="D556" s="297"/>
      <c r="E556" s="491"/>
      <c r="F556" s="500"/>
      <c r="G556" s="328"/>
      <c r="H556" s="445"/>
      <c r="I556" s="798"/>
      <c r="J556" s="446">
        <f t="shared" si="43"/>
        <v>0</v>
      </c>
      <c r="K556" s="788"/>
      <c r="L556" s="447">
        <f t="shared" si="44"/>
        <v>0</v>
      </c>
      <c r="M556" s="789">
        <f t="shared" si="45"/>
        <v>0</v>
      </c>
      <c r="N556" s="449">
        <f t="shared" si="45"/>
        <v>0</v>
      </c>
      <c r="O556" s="313"/>
      <c r="P556" s="155"/>
    </row>
    <row r="557" spans="1:16" ht="18.75" customHeight="1" x14ac:dyDescent="0.15">
      <c r="A557" s="134"/>
      <c r="B557" s="203"/>
      <c r="C557" s="204"/>
      <c r="D557" s="297"/>
      <c r="E557" s="491"/>
      <c r="F557" s="500"/>
      <c r="G557" s="328"/>
      <c r="H557" s="445"/>
      <c r="I557" s="798"/>
      <c r="J557" s="446">
        <f t="shared" si="43"/>
        <v>0</v>
      </c>
      <c r="K557" s="788"/>
      <c r="L557" s="447">
        <f t="shared" si="44"/>
        <v>0</v>
      </c>
      <c r="M557" s="789">
        <f t="shared" si="45"/>
        <v>0</v>
      </c>
      <c r="N557" s="449">
        <f t="shared" si="45"/>
        <v>0</v>
      </c>
      <c r="O557" s="313"/>
      <c r="P557" s="155"/>
    </row>
    <row r="558" spans="1:16" ht="18.75" customHeight="1" x14ac:dyDescent="0.15">
      <c r="A558" s="134"/>
      <c r="B558" s="203"/>
      <c r="C558" s="204"/>
      <c r="D558" s="297"/>
      <c r="E558" s="491"/>
      <c r="F558" s="500"/>
      <c r="G558" s="328"/>
      <c r="H558" s="445"/>
      <c r="I558" s="798"/>
      <c r="J558" s="446">
        <f t="shared" si="43"/>
        <v>0</v>
      </c>
      <c r="K558" s="788"/>
      <c r="L558" s="447">
        <f t="shared" si="44"/>
        <v>0</v>
      </c>
      <c r="M558" s="789">
        <f t="shared" si="45"/>
        <v>0</v>
      </c>
      <c r="N558" s="449">
        <f t="shared" si="45"/>
        <v>0</v>
      </c>
      <c r="O558" s="313"/>
      <c r="P558" s="155"/>
    </row>
    <row r="559" spans="1:16" ht="18.75" customHeight="1" x14ac:dyDescent="0.15">
      <c r="A559" s="134"/>
      <c r="B559" s="203"/>
      <c r="C559" s="204"/>
      <c r="D559" s="297"/>
      <c r="E559" s="491"/>
      <c r="F559" s="500"/>
      <c r="G559" s="328"/>
      <c r="H559" s="445"/>
      <c r="I559" s="798"/>
      <c r="J559" s="446">
        <f t="shared" si="43"/>
        <v>0</v>
      </c>
      <c r="K559" s="788"/>
      <c r="L559" s="447">
        <f t="shared" si="44"/>
        <v>0</v>
      </c>
      <c r="M559" s="789">
        <f t="shared" si="45"/>
        <v>0</v>
      </c>
      <c r="N559" s="449">
        <f t="shared" si="45"/>
        <v>0</v>
      </c>
      <c r="O559" s="313"/>
      <c r="P559" s="155"/>
    </row>
    <row r="560" spans="1:16" ht="18.75" customHeight="1" x14ac:dyDescent="0.15">
      <c r="A560" s="134"/>
      <c r="B560" s="203"/>
      <c r="C560" s="204"/>
      <c r="D560" s="297"/>
      <c r="E560" s="491"/>
      <c r="F560" s="500"/>
      <c r="G560" s="328"/>
      <c r="H560" s="445"/>
      <c r="I560" s="798"/>
      <c r="J560" s="446">
        <f t="shared" si="43"/>
        <v>0</v>
      </c>
      <c r="K560" s="788"/>
      <c r="L560" s="447">
        <f t="shared" si="44"/>
        <v>0</v>
      </c>
      <c r="M560" s="789">
        <f t="shared" si="45"/>
        <v>0</v>
      </c>
      <c r="N560" s="449">
        <f t="shared" si="45"/>
        <v>0</v>
      </c>
      <c r="O560" s="313"/>
      <c r="P560" s="155"/>
    </row>
    <row r="561" spans="1:29" ht="18.75" customHeight="1" x14ac:dyDescent="0.15">
      <c r="A561" s="134"/>
      <c r="B561" s="203"/>
      <c r="C561" s="204"/>
      <c r="D561" s="297"/>
      <c r="E561" s="491"/>
      <c r="F561" s="500"/>
      <c r="G561" s="328"/>
      <c r="H561" s="445"/>
      <c r="I561" s="798"/>
      <c r="J561" s="446">
        <f t="shared" si="43"/>
        <v>0</v>
      </c>
      <c r="K561" s="788"/>
      <c r="L561" s="447">
        <f t="shared" si="44"/>
        <v>0</v>
      </c>
      <c r="M561" s="789">
        <f t="shared" si="45"/>
        <v>0</v>
      </c>
      <c r="N561" s="449">
        <f t="shared" si="45"/>
        <v>0</v>
      </c>
      <c r="O561" s="313"/>
      <c r="P561" s="155"/>
    </row>
    <row r="562" spans="1:29" ht="18.75" customHeight="1" x14ac:dyDescent="0.15">
      <c r="A562" s="134"/>
      <c r="B562" s="203"/>
      <c r="C562" s="204"/>
      <c r="D562" s="297"/>
      <c r="E562" s="491"/>
      <c r="F562" s="500"/>
      <c r="G562" s="328"/>
      <c r="H562" s="445"/>
      <c r="I562" s="798"/>
      <c r="J562" s="446">
        <f t="shared" si="43"/>
        <v>0</v>
      </c>
      <c r="K562" s="788"/>
      <c r="L562" s="447">
        <f t="shared" si="44"/>
        <v>0</v>
      </c>
      <c r="M562" s="789">
        <f t="shared" si="45"/>
        <v>0</v>
      </c>
      <c r="N562" s="449">
        <f t="shared" si="45"/>
        <v>0</v>
      </c>
      <c r="O562" s="313"/>
      <c r="P562" s="155"/>
    </row>
    <row r="563" spans="1:29" ht="18.75" customHeight="1" x14ac:dyDescent="0.15">
      <c r="A563" s="134"/>
      <c r="B563" s="203"/>
      <c r="C563" s="204"/>
      <c r="D563" s="297"/>
      <c r="E563" s="491"/>
      <c r="F563" s="500"/>
      <c r="G563" s="328"/>
      <c r="H563" s="445"/>
      <c r="I563" s="798"/>
      <c r="J563" s="446">
        <f t="shared" si="43"/>
        <v>0</v>
      </c>
      <c r="K563" s="788"/>
      <c r="L563" s="447">
        <f t="shared" si="44"/>
        <v>0</v>
      </c>
      <c r="M563" s="789">
        <f t="shared" si="45"/>
        <v>0</v>
      </c>
      <c r="N563" s="449">
        <f t="shared" si="45"/>
        <v>0</v>
      </c>
      <c r="O563" s="313"/>
      <c r="P563" s="155"/>
    </row>
    <row r="564" spans="1:29" s="120" customFormat="1" ht="18.75" customHeight="1" x14ac:dyDescent="0.15">
      <c r="A564" s="134"/>
      <c r="B564" s="203"/>
      <c r="C564" s="204"/>
      <c r="D564" s="297"/>
      <c r="E564" s="347" t="s">
        <v>419</v>
      </c>
      <c r="F564" s="170" t="s">
        <v>181</v>
      </c>
      <c r="G564" s="328"/>
      <c r="H564" s="445"/>
      <c r="I564" s="798"/>
      <c r="J564" s="450">
        <f>SUMIFS(J533:J563,D533:D563,"設備（部材）")</f>
        <v>0</v>
      </c>
      <c r="K564" s="788"/>
      <c r="L564" s="451">
        <f>SUMIFS(L533:L563,D533:D563,"設備（部材）")</f>
        <v>0</v>
      </c>
      <c r="M564" s="789"/>
      <c r="N564" s="453">
        <f>J564-L564</f>
        <v>0</v>
      </c>
      <c r="O564" s="313"/>
      <c r="Q564" s="119"/>
      <c r="R564" s="119"/>
      <c r="S564" s="119"/>
      <c r="T564" s="119"/>
      <c r="U564" s="119"/>
      <c r="V564" s="119"/>
      <c r="W564" s="119"/>
      <c r="X564" s="119"/>
      <c r="Y564" s="119"/>
      <c r="Z564" s="119"/>
      <c r="AA564" s="119"/>
      <c r="AB564" s="119"/>
      <c r="AC564" s="119"/>
    </row>
    <row r="565" spans="1:29" s="120" customFormat="1" ht="18.75" customHeight="1" x14ac:dyDescent="0.15">
      <c r="A565" s="134"/>
      <c r="B565" s="203"/>
      <c r="C565" s="204"/>
      <c r="D565" s="297"/>
      <c r="E565" s="347" t="s">
        <v>182</v>
      </c>
      <c r="F565" s="170" t="s">
        <v>181</v>
      </c>
      <c r="G565" s="328"/>
      <c r="H565" s="445"/>
      <c r="I565" s="798"/>
      <c r="J565" s="450">
        <f>SUMIFS(J533:J563,D533:D563,"工事")</f>
        <v>0</v>
      </c>
      <c r="K565" s="788"/>
      <c r="L565" s="451">
        <f>SUMIFS(L533:L563,D533:D563,"工事")</f>
        <v>0</v>
      </c>
      <c r="M565" s="789"/>
      <c r="N565" s="453">
        <f>J565-L565</f>
        <v>0</v>
      </c>
      <c r="O565" s="313"/>
      <c r="Q565" s="119"/>
      <c r="R565" s="119"/>
      <c r="S565" s="119"/>
      <c r="T565" s="119"/>
      <c r="U565" s="119"/>
      <c r="V565" s="119"/>
      <c r="W565" s="119"/>
      <c r="X565" s="119"/>
      <c r="Y565" s="119"/>
      <c r="Z565" s="119"/>
      <c r="AA565" s="119"/>
      <c r="AB565" s="119"/>
      <c r="AC565" s="119"/>
    </row>
    <row r="566" spans="1:29" s="120" customFormat="1" ht="18.75" customHeight="1" thickBot="1" x14ac:dyDescent="0.2">
      <c r="A566" s="134"/>
      <c r="B566" s="205"/>
      <c r="C566" s="206"/>
      <c r="D566" s="298"/>
      <c r="E566" s="348" t="s">
        <v>178</v>
      </c>
      <c r="F566" s="349" t="s">
        <v>179</v>
      </c>
      <c r="G566" s="339"/>
      <c r="H566" s="495"/>
      <c r="I566" s="808"/>
      <c r="J566" s="501">
        <f>J564+J565</f>
        <v>0</v>
      </c>
      <c r="K566" s="790"/>
      <c r="L566" s="502">
        <f>L564+L565</f>
        <v>0</v>
      </c>
      <c r="M566" s="791"/>
      <c r="N566" s="503">
        <f>J566-L566</f>
        <v>0</v>
      </c>
      <c r="O566" s="323"/>
      <c r="Q566" s="119"/>
      <c r="R566" s="119"/>
      <c r="S566" s="119"/>
      <c r="T566" s="119"/>
      <c r="U566" s="119"/>
      <c r="V566" s="119"/>
      <c r="W566" s="119"/>
      <c r="X566" s="119"/>
      <c r="Y566" s="119"/>
      <c r="Z566" s="119"/>
      <c r="AA566" s="119"/>
      <c r="AB566" s="119"/>
      <c r="AC566" s="119"/>
    </row>
    <row r="567" spans="1:29" ht="18.75" customHeight="1" x14ac:dyDescent="0.15">
      <c r="A567" s="134"/>
      <c r="B567" s="171"/>
      <c r="C567" s="172"/>
      <c r="D567" s="295"/>
      <c r="E567" s="491"/>
      <c r="F567" s="499" t="s">
        <v>180</v>
      </c>
      <c r="G567" s="328"/>
      <c r="H567" s="445"/>
      <c r="I567" s="798"/>
      <c r="J567" s="446"/>
      <c r="K567" s="788"/>
      <c r="L567" s="447"/>
      <c r="M567" s="789"/>
      <c r="N567" s="449"/>
      <c r="O567" s="313"/>
      <c r="P567" s="155"/>
    </row>
    <row r="568" spans="1:29" ht="18.75" customHeight="1" x14ac:dyDescent="0.15">
      <c r="A568" s="134"/>
      <c r="B568" s="203"/>
      <c r="C568" s="204"/>
      <c r="D568" s="297"/>
      <c r="E568" s="491"/>
      <c r="F568" s="500"/>
      <c r="G568" s="328"/>
      <c r="H568" s="445"/>
      <c r="I568" s="798"/>
      <c r="J568" s="446">
        <f t="shared" ref="J568:J598" si="46">ROUNDDOWN(H568*I568,0)</f>
        <v>0</v>
      </c>
      <c r="K568" s="788"/>
      <c r="L568" s="447">
        <f t="shared" ref="L568:L598" si="47">ROUNDDOWN(H568*K568,0)</f>
        <v>0</v>
      </c>
      <c r="M568" s="789">
        <f>I568-K568</f>
        <v>0</v>
      </c>
      <c r="N568" s="449">
        <f>J568-L568</f>
        <v>0</v>
      </c>
      <c r="O568" s="313"/>
      <c r="P568" s="155"/>
    </row>
    <row r="569" spans="1:29" ht="18.75" customHeight="1" x14ac:dyDescent="0.15">
      <c r="A569" s="134"/>
      <c r="B569" s="203"/>
      <c r="C569" s="204"/>
      <c r="D569" s="297"/>
      <c r="E569" s="491"/>
      <c r="F569" s="500"/>
      <c r="G569" s="328"/>
      <c r="H569" s="445"/>
      <c r="I569" s="798"/>
      <c r="J569" s="446">
        <f t="shared" si="46"/>
        <v>0</v>
      </c>
      <c r="K569" s="788"/>
      <c r="L569" s="447">
        <f t="shared" si="47"/>
        <v>0</v>
      </c>
      <c r="M569" s="789">
        <f t="shared" ref="M569:N598" si="48">I569-K569</f>
        <v>0</v>
      </c>
      <c r="N569" s="449">
        <f t="shared" si="48"/>
        <v>0</v>
      </c>
      <c r="O569" s="313"/>
      <c r="P569" s="155"/>
    </row>
    <row r="570" spans="1:29" ht="18.75" customHeight="1" x14ac:dyDescent="0.15">
      <c r="A570" s="134"/>
      <c r="B570" s="203"/>
      <c r="C570" s="204"/>
      <c r="D570" s="297"/>
      <c r="E570" s="491"/>
      <c r="F570" s="499"/>
      <c r="G570" s="328"/>
      <c r="H570" s="445"/>
      <c r="I570" s="798"/>
      <c r="J570" s="446">
        <f t="shared" si="46"/>
        <v>0</v>
      </c>
      <c r="K570" s="788"/>
      <c r="L570" s="447">
        <f t="shared" si="47"/>
        <v>0</v>
      </c>
      <c r="M570" s="789">
        <f t="shared" si="48"/>
        <v>0</v>
      </c>
      <c r="N570" s="449">
        <f t="shared" si="48"/>
        <v>0</v>
      </c>
      <c r="O570" s="313"/>
      <c r="P570" s="155"/>
    </row>
    <row r="571" spans="1:29" ht="18.75" customHeight="1" x14ac:dyDescent="0.15">
      <c r="A571" s="134"/>
      <c r="B571" s="203"/>
      <c r="C571" s="204"/>
      <c r="D571" s="297"/>
      <c r="E571" s="491"/>
      <c r="F571" s="499"/>
      <c r="G571" s="328"/>
      <c r="H571" s="445"/>
      <c r="I571" s="798"/>
      <c r="J571" s="446">
        <f t="shared" si="46"/>
        <v>0</v>
      </c>
      <c r="K571" s="788"/>
      <c r="L571" s="447">
        <f t="shared" si="47"/>
        <v>0</v>
      </c>
      <c r="M571" s="789">
        <f t="shared" si="48"/>
        <v>0</v>
      </c>
      <c r="N571" s="449">
        <f t="shared" si="48"/>
        <v>0</v>
      </c>
      <c r="O571" s="313"/>
      <c r="P571" s="155"/>
    </row>
    <row r="572" spans="1:29" ht="18.75" customHeight="1" x14ac:dyDescent="0.15">
      <c r="A572" s="134"/>
      <c r="B572" s="203"/>
      <c r="C572" s="204"/>
      <c r="D572" s="297"/>
      <c r="E572" s="491"/>
      <c r="F572" s="499"/>
      <c r="G572" s="328"/>
      <c r="H572" s="445"/>
      <c r="I572" s="798"/>
      <c r="J572" s="446">
        <f t="shared" si="46"/>
        <v>0</v>
      </c>
      <c r="K572" s="788"/>
      <c r="L572" s="447">
        <f t="shared" si="47"/>
        <v>0</v>
      </c>
      <c r="M572" s="789">
        <f t="shared" si="48"/>
        <v>0</v>
      </c>
      <c r="N572" s="449">
        <f t="shared" si="48"/>
        <v>0</v>
      </c>
      <c r="O572" s="313"/>
      <c r="P572" s="155"/>
    </row>
    <row r="573" spans="1:29" ht="18.75" customHeight="1" x14ac:dyDescent="0.15">
      <c r="A573" s="134"/>
      <c r="B573" s="203"/>
      <c r="C573" s="204"/>
      <c r="D573" s="297"/>
      <c r="E573" s="491"/>
      <c r="F573" s="499"/>
      <c r="G573" s="328"/>
      <c r="H573" s="445"/>
      <c r="I573" s="798"/>
      <c r="J573" s="446">
        <f t="shared" si="46"/>
        <v>0</v>
      </c>
      <c r="K573" s="788"/>
      <c r="L573" s="447">
        <f t="shared" si="47"/>
        <v>0</v>
      </c>
      <c r="M573" s="789">
        <f t="shared" si="48"/>
        <v>0</v>
      </c>
      <c r="N573" s="449">
        <f t="shared" si="48"/>
        <v>0</v>
      </c>
      <c r="O573" s="313"/>
      <c r="P573" s="155"/>
    </row>
    <row r="574" spans="1:29" ht="18.75" customHeight="1" x14ac:dyDescent="0.15">
      <c r="A574" s="134"/>
      <c r="B574" s="203"/>
      <c r="C574" s="204"/>
      <c r="D574" s="297"/>
      <c r="E574" s="491"/>
      <c r="F574" s="499"/>
      <c r="G574" s="328"/>
      <c r="H574" s="445"/>
      <c r="I574" s="798"/>
      <c r="J574" s="446">
        <f t="shared" si="46"/>
        <v>0</v>
      </c>
      <c r="K574" s="788"/>
      <c r="L574" s="447">
        <f t="shared" si="47"/>
        <v>0</v>
      </c>
      <c r="M574" s="789">
        <f t="shared" si="48"/>
        <v>0</v>
      </c>
      <c r="N574" s="449">
        <f t="shared" si="48"/>
        <v>0</v>
      </c>
      <c r="O574" s="313"/>
      <c r="P574" s="155"/>
    </row>
    <row r="575" spans="1:29" ht="18.75" customHeight="1" x14ac:dyDescent="0.15">
      <c r="A575" s="134"/>
      <c r="B575" s="203"/>
      <c r="C575" s="204"/>
      <c r="D575" s="297"/>
      <c r="E575" s="491"/>
      <c r="F575" s="499"/>
      <c r="G575" s="328"/>
      <c r="H575" s="445"/>
      <c r="I575" s="798"/>
      <c r="J575" s="446">
        <f t="shared" si="46"/>
        <v>0</v>
      </c>
      <c r="K575" s="788"/>
      <c r="L575" s="447">
        <f t="shared" si="47"/>
        <v>0</v>
      </c>
      <c r="M575" s="789">
        <f t="shared" si="48"/>
        <v>0</v>
      </c>
      <c r="N575" s="449">
        <f t="shared" si="48"/>
        <v>0</v>
      </c>
      <c r="O575" s="313"/>
      <c r="P575" s="155"/>
    </row>
    <row r="576" spans="1:29" ht="18.75" customHeight="1" x14ac:dyDescent="0.15">
      <c r="A576" s="134"/>
      <c r="B576" s="203"/>
      <c r="C576" s="204"/>
      <c r="D576" s="297"/>
      <c r="E576" s="491"/>
      <c r="F576" s="499"/>
      <c r="G576" s="328"/>
      <c r="H576" s="445"/>
      <c r="I576" s="798"/>
      <c r="J576" s="446">
        <f t="shared" si="46"/>
        <v>0</v>
      </c>
      <c r="K576" s="788"/>
      <c r="L576" s="447">
        <f t="shared" si="47"/>
        <v>0</v>
      </c>
      <c r="M576" s="789">
        <f t="shared" si="48"/>
        <v>0</v>
      </c>
      <c r="N576" s="449">
        <f t="shared" si="48"/>
        <v>0</v>
      </c>
      <c r="O576" s="313"/>
      <c r="P576" s="155"/>
    </row>
    <row r="577" spans="1:16" ht="18.75" customHeight="1" x14ac:dyDescent="0.15">
      <c r="A577" s="134"/>
      <c r="B577" s="203"/>
      <c r="C577" s="204"/>
      <c r="D577" s="297"/>
      <c r="E577" s="491"/>
      <c r="F577" s="499"/>
      <c r="G577" s="328"/>
      <c r="H577" s="445"/>
      <c r="I577" s="798"/>
      <c r="J577" s="446">
        <f t="shared" si="46"/>
        <v>0</v>
      </c>
      <c r="K577" s="788"/>
      <c r="L577" s="447">
        <f t="shared" si="47"/>
        <v>0</v>
      </c>
      <c r="M577" s="789">
        <f t="shared" si="48"/>
        <v>0</v>
      </c>
      <c r="N577" s="449">
        <f t="shared" si="48"/>
        <v>0</v>
      </c>
      <c r="O577" s="313"/>
      <c r="P577" s="155"/>
    </row>
    <row r="578" spans="1:16" ht="18.75" customHeight="1" x14ac:dyDescent="0.15">
      <c r="A578" s="134"/>
      <c r="B578" s="203"/>
      <c r="C578" s="204"/>
      <c r="D578" s="297"/>
      <c r="E578" s="491"/>
      <c r="F578" s="499"/>
      <c r="G578" s="328"/>
      <c r="H578" s="445"/>
      <c r="I578" s="798"/>
      <c r="J578" s="446">
        <f t="shared" si="46"/>
        <v>0</v>
      </c>
      <c r="K578" s="788"/>
      <c r="L578" s="447">
        <f t="shared" si="47"/>
        <v>0</v>
      </c>
      <c r="M578" s="789">
        <f t="shared" si="48"/>
        <v>0</v>
      </c>
      <c r="N578" s="449">
        <f t="shared" si="48"/>
        <v>0</v>
      </c>
      <c r="O578" s="313"/>
      <c r="P578" s="155"/>
    </row>
    <row r="579" spans="1:16" ht="18.75" customHeight="1" x14ac:dyDescent="0.15">
      <c r="A579" s="134"/>
      <c r="B579" s="203"/>
      <c r="C579" s="204"/>
      <c r="D579" s="297"/>
      <c r="E579" s="491"/>
      <c r="F579" s="499"/>
      <c r="G579" s="328"/>
      <c r="H579" s="445"/>
      <c r="I579" s="798"/>
      <c r="J579" s="446">
        <f t="shared" si="46"/>
        <v>0</v>
      </c>
      <c r="K579" s="788"/>
      <c r="L579" s="447">
        <f t="shared" si="47"/>
        <v>0</v>
      </c>
      <c r="M579" s="789">
        <f t="shared" si="48"/>
        <v>0</v>
      </c>
      <c r="N579" s="449">
        <f t="shared" si="48"/>
        <v>0</v>
      </c>
      <c r="O579" s="313"/>
      <c r="P579" s="155"/>
    </row>
    <row r="580" spans="1:16" ht="18.75" customHeight="1" x14ac:dyDescent="0.15">
      <c r="A580" s="134"/>
      <c r="B580" s="203"/>
      <c r="C580" s="204"/>
      <c r="D580" s="297"/>
      <c r="E580" s="491"/>
      <c r="F580" s="499"/>
      <c r="G580" s="328"/>
      <c r="H580" s="445"/>
      <c r="I580" s="798"/>
      <c r="J580" s="446">
        <f t="shared" si="46"/>
        <v>0</v>
      </c>
      <c r="K580" s="788"/>
      <c r="L580" s="447">
        <f t="shared" si="47"/>
        <v>0</v>
      </c>
      <c r="M580" s="789">
        <f t="shared" si="48"/>
        <v>0</v>
      </c>
      <c r="N580" s="449">
        <f t="shared" si="48"/>
        <v>0</v>
      </c>
      <c r="O580" s="313"/>
      <c r="P580" s="155"/>
    </row>
    <row r="581" spans="1:16" ht="18.75" customHeight="1" x14ac:dyDescent="0.15">
      <c r="A581" s="134"/>
      <c r="B581" s="203"/>
      <c r="C581" s="204"/>
      <c r="D581" s="297"/>
      <c r="E581" s="491"/>
      <c r="F581" s="499"/>
      <c r="G581" s="328"/>
      <c r="H581" s="445"/>
      <c r="I581" s="798"/>
      <c r="J581" s="446">
        <f t="shared" si="46"/>
        <v>0</v>
      </c>
      <c r="K581" s="788"/>
      <c r="L581" s="447">
        <f t="shared" si="47"/>
        <v>0</v>
      </c>
      <c r="M581" s="789">
        <f t="shared" si="48"/>
        <v>0</v>
      </c>
      <c r="N581" s="449">
        <f t="shared" si="48"/>
        <v>0</v>
      </c>
      <c r="O581" s="313"/>
      <c r="P581" s="155"/>
    </row>
    <row r="582" spans="1:16" ht="18.75" customHeight="1" x14ac:dyDescent="0.15">
      <c r="A582" s="134"/>
      <c r="B582" s="203"/>
      <c r="C582" s="204"/>
      <c r="D582" s="297"/>
      <c r="E582" s="491"/>
      <c r="F582" s="499"/>
      <c r="G582" s="328"/>
      <c r="H582" s="445"/>
      <c r="I582" s="798"/>
      <c r="J582" s="446">
        <f t="shared" si="46"/>
        <v>0</v>
      </c>
      <c r="K582" s="788"/>
      <c r="L582" s="447">
        <f t="shared" si="47"/>
        <v>0</v>
      </c>
      <c r="M582" s="789">
        <f t="shared" si="48"/>
        <v>0</v>
      </c>
      <c r="N582" s="449">
        <f t="shared" si="48"/>
        <v>0</v>
      </c>
      <c r="O582" s="313"/>
      <c r="P582" s="155"/>
    </row>
    <row r="583" spans="1:16" ht="18.75" customHeight="1" x14ac:dyDescent="0.15">
      <c r="A583" s="134"/>
      <c r="B583" s="203"/>
      <c r="C583" s="204"/>
      <c r="D583" s="297"/>
      <c r="E583" s="491"/>
      <c r="F583" s="499"/>
      <c r="G583" s="328"/>
      <c r="H583" s="445"/>
      <c r="I583" s="798"/>
      <c r="J583" s="446">
        <f t="shared" si="46"/>
        <v>0</v>
      </c>
      <c r="K583" s="788"/>
      <c r="L583" s="447">
        <f t="shared" si="47"/>
        <v>0</v>
      </c>
      <c r="M583" s="789">
        <f t="shared" si="48"/>
        <v>0</v>
      </c>
      <c r="N583" s="449">
        <f t="shared" si="48"/>
        <v>0</v>
      </c>
      <c r="O583" s="313"/>
      <c r="P583" s="155"/>
    </row>
    <row r="584" spans="1:16" ht="18.75" customHeight="1" x14ac:dyDescent="0.15">
      <c r="A584" s="134"/>
      <c r="B584" s="203"/>
      <c r="C584" s="204"/>
      <c r="D584" s="297"/>
      <c r="E584" s="491"/>
      <c r="F584" s="499"/>
      <c r="G584" s="328"/>
      <c r="H584" s="445"/>
      <c r="I584" s="798"/>
      <c r="J584" s="446">
        <f t="shared" si="46"/>
        <v>0</v>
      </c>
      <c r="K584" s="788"/>
      <c r="L584" s="447">
        <f t="shared" si="47"/>
        <v>0</v>
      </c>
      <c r="M584" s="789">
        <f t="shared" si="48"/>
        <v>0</v>
      </c>
      <c r="N584" s="449">
        <f t="shared" si="48"/>
        <v>0</v>
      </c>
      <c r="O584" s="313"/>
      <c r="P584" s="155"/>
    </row>
    <row r="585" spans="1:16" ht="18.75" customHeight="1" x14ac:dyDescent="0.15">
      <c r="A585" s="134"/>
      <c r="B585" s="203"/>
      <c r="C585" s="204"/>
      <c r="D585" s="297"/>
      <c r="E585" s="491"/>
      <c r="F585" s="499"/>
      <c r="G585" s="328"/>
      <c r="H585" s="445"/>
      <c r="I585" s="798"/>
      <c r="J585" s="446">
        <f t="shared" si="46"/>
        <v>0</v>
      </c>
      <c r="K585" s="788"/>
      <c r="L585" s="447">
        <f t="shared" si="47"/>
        <v>0</v>
      </c>
      <c r="M585" s="789">
        <f t="shared" si="48"/>
        <v>0</v>
      </c>
      <c r="N585" s="449">
        <f t="shared" si="48"/>
        <v>0</v>
      </c>
      <c r="O585" s="313"/>
      <c r="P585" s="155"/>
    </row>
    <row r="586" spans="1:16" ht="18.75" customHeight="1" x14ac:dyDescent="0.15">
      <c r="A586" s="134"/>
      <c r="B586" s="203"/>
      <c r="C586" s="204"/>
      <c r="D586" s="297"/>
      <c r="E586" s="491"/>
      <c r="F586" s="499"/>
      <c r="G586" s="328"/>
      <c r="H586" s="445"/>
      <c r="I586" s="798"/>
      <c r="J586" s="446">
        <f t="shared" si="46"/>
        <v>0</v>
      </c>
      <c r="K586" s="788"/>
      <c r="L586" s="447">
        <f t="shared" si="47"/>
        <v>0</v>
      </c>
      <c r="M586" s="789">
        <f t="shared" si="48"/>
        <v>0</v>
      </c>
      <c r="N586" s="449">
        <f t="shared" si="48"/>
        <v>0</v>
      </c>
      <c r="O586" s="313"/>
      <c r="P586" s="155"/>
    </row>
    <row r="587" spans="1:16" ht="18.75" customHeight="1" x14ac:dyDescent="0.15">
      <c r="A587" s="134"/>
      <c r="B587" s="203"/>
      <c r="C587" s="204"/>
      <c r="D587" s="297"/>
      <c r="E587" s="491"/>
      <c r="F587" s="499"/>
      <c r="G587" s="328"/>
      <c r="H587" s="445"/>
      <c r="I587" s="798"/>
      <c r="J587" s="446">
        <f t="shared" si="46"/>
        <v>0</v>
      </c>
      <c r="K587" s="788"/>
      <c r="L587" s="447">
        <f t="shared" si="47"/>
        <v>0</v>
      </c>
      <c r="M587" s="789">
        <f t="shared" si="48"/>
        <v>0</v>
      </c>
      <c r="N587" s="449">
        <f t="shared" si="48"/>
        <v>0</v>
      </c>
      <c r="O587" s="313"/>
      <c r="P587" s="155"/>
    </row>
    <row r="588" spans="1:16" ht="18.75" customHeight="1" x14ac:dyDescent="0.15">
      <c r="A588" s="134"/>
      <c r="B588" s="203"/>
      <c r="C588" s="204"/>
      <c r="D588" s="297"/>
      <c r="E588" s="491"/>
      <c r="F588" s="500"/>
      <c r="G588" s="328"/>
      <c r="H588" s="445"/>
      <c r="I588" s="798"/>
      <c r="J588" s="446">
        <f t="shared" si="46"/>
        <v>0</v>
      </c>
      <c r="K588" s="788"/>
      <c r="L588" s="447">
        <f t="shared" si="47"/>
        <v>0</v>
      </c>
      <c r="M588" s="789">
        <f t="shared" si="48"/>
        <v>0</v>
      </c>
      <c r="N588" s="449">
        <f t="shared" si="48"/>
        <v>0</v>
      </c>
      <c r="O588" s="313"/>
      <c r="P588" s="155"/>
    </row>
    <row r="589" spans="1:16" ht="18.75" customHeight="1" x14ac:dyDescent="0.15">
      <c r="A589" s="134"/>
      <c r="B589" s="203"/>
      <c r="C589" s="204"/>
      <c r="D589" s="297"/>
      <c r="E589" s="491"/>
      <c r="F589" s="500"/>
      <c r="G589" s="328"/>
      <c r="H589" s="445"/>
      <c r="I589" s="798"/>
      <c r="J589" s="446">
        <f t="shared" si="46"/>
        <v>0</v>
      </c>
      <c r="K589" s="788"/>
      <c r="L589" s="447">
        <f t="shared" si="47"/>
        <v>0</v>
      </c>
      <c r="M589" s="789">
        <f t="shared" si="48"/>
        <v>0</v>
      </c>
      <c r="N589" s="449">
        <f t="shared" si="48"/>
        <v>0</v>
      </c>
      <c r="O589" s="313"/>
      <c r="P589" s="155"/>
    </row>
    <row r="590" spans="1:16" ht="18.75" customHeight="1" x14ac:dyDescent="0.15">
      <c r="A590" s="134"/>
      <c r="B590" s="203"/>
      <c r="C590" s="204"/>
      <c r="D590" s="297"/>
      <c r="E590" s="491"/>
      <c r="F590" s="500"/>
      <c r="G590" s="328"/>
      <c r="H590" s="445"/>
      <c r="I590" s="798"/>
      <c r="J590" s="446">
        <f t="shared" si="46"/>
        <v>0</v>
      </c>
      <c r="K590" s="788"/>
      <c r="L590" s="447">
        <f t="shared" si="47"/>
        <v>0</v>
      </c>
      <c r="M590" s="789">
        <f t="shared" si="48"/>
        <v>0</v>
      </c>
      <c r="N590" s="449">
        <f t="shared" si="48"/>
        <v>0</v>
      </c>
      <c r="O590" s="313"/>
      <c r="P590" s="155"/>
    </row>
    <row r="591" spans="1:16" ht="18.75" customHeight="1" x14ac:dyDescent="0.15">
      <c r="A591" s="134"/>
      <c r="B591" s="203"/>
      <c r="C591" s="204"/>
      <c r="D591" s="297"/>
      <c r="E591" s="491"/>
      <c r="F591" s="500"/>
      <c r="G591" s="328"/>
      <c r="H591" s="445"/>
      <c r="I591" s="798"/>
      <c r="J591" s="446">
        <f t="shared" si="46"/>
        <v>0</v>
      </c>
      <c r="K591" s="788"/>
      <c r="L591" s="447">
        <f t="shared" si="47"/>
        <v>0</v>
      </c>
      <c r="M591" s="789">
        <f t="shared" si="48"/>
        <v>0</v>
      </c>
      <c r="N591" s="449">
        <f t="shared" si="48"/>
        <v>0</v>
      </c>
      <c r="O591" s="313"/>
      <c r="P591" s="155"/>
    </row>
    <row r="592" spans="1:16" ht="18.75" customHeight="1" x14ac:dyDescent="0.15">
      <c r="A592" s="134"/>
      <c r="B592" s="203"/>
      <c r="C592" s="204"/>
      <c r="D592" s="297"/>
      <c r="E592" s="491"/>
      <c r="F592" s="500"/>
      <c r="G592" s="328"/>
      <c r="H592" s="445"/>
      <c r="I592" s="798"/>
      <c r="J592" s="446">
        <f t="shared" si="46"/>
        <v>0</v>
      </c>
      <c r="K592" s="788"/>
      <c r="L592" s="447">
        <f t="shared" si="47"/>
        <v>0</v>
      </c>
      <c r="M592" s="789">
        <f t="shared" si="48"/>
        <v>0</v>
      </c>
      <c r="N592" s="449">
        <f t="shared" si="48"/>
        <v>0</v>
      </c>
      <c r="O592" s="313"/>
      <c r="P592" s="155"/>
    </row>
    <row r="593" spans="1:29" ht="18.75" customHeight="1" x14ac:dyDescent="0.15">
      <c r="A593" s="134"/>
      <c r="B593" s="203"/>
      <c r="C593" s="204"/>
      <c r="D593" s="297"/>
      <c r="E593" s="491"/>
      <c r="F593" s="500"/>
      <c r="G593" s="328"/>
      <c r="H593" s="445"/>
      <c r="I593" s="798"/>
      <c r="J593" s="446">
        <f t="shared" si="46"/>
        <v>0</v>
      </c>
      <c r="K593" s="788"/>
      <c r="L593" s="447">
        <f t="shared" si="47"/>
        <v>0</v>
      </c>
      <c r="M593" s="789">
        <f t="shared" si="48"/>
        <v>0</v>
      </c>
      <c r="N593" s="449">
        <f t="shared" si="48"/>
        <v>0</v>
      </c>
      <c r="O593" s="313"/>
      <c r="P593" s="155"/>
    </row>
    <row r="594" spans="1:29" ht="18.75" customHeight="1" x14ac:dyDescent="0.15">
      <c r="A594" s="134"/>
      <c r="B594" s="203"/>
      <c r="C594" s="204"/>
      <c r="D594" s="297"/>
      <c r="E594" s="491"/>
      <c r="F594" s="500"/>
      <c r="G594" s="328"/>
      <c r="H594" s="445"/>
      <c r="I594" s="798"/>
      <c r="J594" s="446">
        <f t="shared" si="46"/>
        <v>0</v>
      </c>
      <c r="K594" s="788"/>
      <c r="L594" s="447">
        <f t="shared" si="47"/>
        <v>0</v>
      </c>
      <c r="M594" s="789">
        <f t="shared" si="48"/>
        <v>0</v>
      </c>
      <c r="N594" s="449">
        <f t="shared" si="48"/>
        <v>0</v>
      </c>
      <c r="O594" s="313"/>
      <c r="P594" s="155"/>
    </row>
    <row r="595" spans="1:29" ht="18.75" customHeight="1" x14ac:dyDescent="0.15">
      <c r="A595" s="134"/>
      <c r="B595" s="203"/>
      <c r="C595" s="204"/>
      <c r="D595" s="297"/>
      <c r="E595" s="491"/>
      <c r="F595" s="500"/>
      <c r="G595" s="328"/>
      <c r="H595" s="445"/>
      <c r="I595" s="798"/>
      <c r="J595" s="446">
        <f t="shared" si="46"/>
        <v>0</v>
      </c>
      <c r="K595" s="788"/>
      <c r="L595" s="447">
        <f t="shared" si="47"/>
        <v>0</v>
      </c>
      <c r="M595" s="789">
        <f t="shared" si="48"/>
        <v>0</v>
      </c>
      <c r="N595" s="449">
        <f t="shared" si="48"/>
        <v>0</v>
      </c>
      <c r="O595" s="313"/>
      <c r="P595" s="155"/>
    </row>
    <row r="596" spans="1:29" ht="18.75" customHeight="1" x14ac:dyDescent="0.15">
      <c r="A596" s="134"/>
      <c r="B596" s="203"/>
      <c r="C596" s="204"/>
      <c r="D596" s="297"/>
      <c r="E596" s="491"/>
      <c r="F596" s="500"/>
      <c r="G596" s="328"/>
      <c r="H596" s="445"/>
      <c r="I596" s="798"/>
      <c r="J596" s="446">
        <f t="shared" si="46"/>
        <v>0</v>
      </c>
      <c r="K596" s="788"/>
      <c r="L596" s="447">
        <f t="shared" si="47"/>
        <v>0</v>
      </c>
      <c r="M596" s="789">
        <f t="shared" si="48"/>
        <v>0</v>
      </c>
      <c r="N596" s="449">
        <f t="shared" si="48"/>
        <v>0</v>
      </c>
      <c r="O596" s="313"/>
      <c r="P596" s="155"/>
    </row>
    <row r="597" spans="1:29" ht="18.75" customHeight="1" x14ac:dyDescent="0.15">
      <c r="A597" s="134"/>
      <c r="B597" s="203"/>
      <c r="C597" s="204"/>
      <c r="D597" s="297"/>
      <c r="E597" s="491"/>
      <c r="F597" s="500"/>
      <c r="G597" s="328"/>
      <c r="H597" s="445"/>
      <c r="I597" s="798"/>
      <c r="J597" s="446">
        <f t="shared" si="46"/>
        <v>0</v>
      </c>
      <c r="K597" s="788"/>
      <c r="L597" s="447">
        <f t="shared" si="47"/>
        <v>0</v>
      </c>
      <c r="M597" s="789">
        <f t="shared" si="48"/>
        <v>0</v>
      </c>
      <c r="N597" s="449">
        <f t="shared" si="48"/>
        <v>0</v>
      </c>
      <c r="O597" s="313"/>
      <c r="P597" s="155"/>
    </row>
    <row r="598" spans="1:29" ht="18.75" customHeight="1" x14ac:dyDescent="0.15">
      <c r="A598" s="134"/>
      <c r="B598" s="203"/>
      <c r="C598" s="204"/>
      <c r="D598" s="297"/>
      <c r="E598" s="491"/>
      <c r="F598" s="500"/>
      <c r="G598" s="328"/>
      <c r="H598" s="445"/>
      <c r="I598" s="798"/>
      <c r="J598" s="446">
        <f t="shared" si="46"/>
        <v>0</v>
      </c>
      <c r="K598" s="788"/>
      <c r="L598" s="447">
        <f t="shared" si="47"/>
        <v>0</v>
      </c>
      <c r="M598" s="789">
        <f t="shared" si="48"/>
        <v>0</v>
      </c>
      <c r="N598" s="449">
        <f t="shared" si="48"/>
        <v>0</v>
      </c>
      <c r="O598" s="313"/>
      <c r="P598" s="155"/>
    </row>
    <row r="599" spans="1:29" s="120" customFormat="1" ht="18.75" customHeight="1" x14ac:dyDescent="0.15">
      <c r="A599" s="134"/>
      <c r="B599" s="203"/>
      <c r="C599" s="204"/>
      <c r="D599" s="297"/>
      <c r="E599" s="347" t="s">
        <v>419</v>
      </c>
      <c r="F599" s="170" t="s">
        <v>181</v>
      </c>
      <c r="G599" s="328"/>
      <c r="H599" s="445"/>
      <c r="I599" s="798"/>
      <c r="J599" s="450">
        <f>SUMIFS(J568:J598,D568:D598,"設備（部材）")</f>
        <v>0</v>
      </c>
      <c r="K599" s="788"/>
      <c r="L599" s="451">
        <f>SUMIFS(L568:L598,D568:D598,"設備（部材）")</f>
        <v>0</v>
      </c>
      <c r="M599" s="789"/>
      <c r="N599" s="453">
        <f>J599-L599</f>
        <v>0</v>
      </c>
      <c r="O599" s="313"/>
      <c r="Q599" s="119"/>
      <c r="R599" s="119"/>
      <c r="S599" s="119"/>
      <c r="T599" s="119"/>
      <c r="U599" s="119"/>
      <c r="V599" s="119"/>
      <c r="W599" s="119"/>
      <c r="X599" s="119"/>
      <c r="Y599" s="119"/>
      <c r="Z599" s="119"/>
      <c r="AA599" s="119"/>
      <c r="AB599" s="119"/>
      <c r="AC599" s="119"/>
    </row>
    <row r="600" spans="1:29" s="120" customFormat="1" ht="18.75" customHeight="1" x14ac:dyDescent="0.15">
      <c r="A600" s="134"/>
      <c r="B600" s="203"/>
      <c r="C600" s="204"/>
      <c r="D600" s="297"/>
      <c r="E600" s="347" t="s">
        <v>182</v>
      </c>
      <c r="F600" s="170" t="s">
        <v>181</v>
      </c>
      <c r="G600" s="328"/>
      <c r="H600" s="445"/>
      <c r="I600" s="798"/>
      <c r="J600" s="450">
        <f>SUMIFS(J568:J598,D568:D598,"工事")</f>
        <v>0</v>
      </c>
      <c r="K600" s="788"/>
      <c r="L600" s="451">
        <f>SUMIFS(L568:L598,D568:D598,"工事")</f>
        <v>0</v>
      </c>
      <c r="M600" s="789"/>
      <c r="N600" s="453">
        <f>J600-L600</f>
        <v>0</v>
      </c>
      <c r="O600" s="313"/>
      <c r="Q600" s="119"/>
      <c r="R600" s="119"/>
      <c r="S600" s="119"/>
      <c r="T600" s="119"/>
      <c r="U600" s="119"/>
      <c r="V600" s="119"/>
      <c r="W600" s="119"/>
      <c r="X600" s="119"/>
      <c r="Y600" s="119"/>
      <c r="Z600" s="119"/>
      <c r="AA600" s="119"/>
      <c r="AB600" s="119"/>
      <c r="AC600" s="119"/>
    </row>
    <row r="601" spans="1:29" s="120" customFormat="1" ht="18.75" customHeight="1" thickBot="1" x14ac:dyDescent="0.2">
      <c r="A601" s="134"/>
      <c r="B601" s="205"/>
      <c r="C601" s="206"/>
      <c r="D601" s="298"/>
      <c r="E601" s="348" t="s">
        <v>178</v>
      </c>
      <c r="F601" s="349" t="s">
        <v>179</v>
      </c>
      <c r="G601" s="339"/>
      <c r="H601" s="495"/>
      <c r="I601" s="808"/>
      <c r="J601" s="501">
        <f>J599+J600</f>
        <v>0</v>
      </c>
      <c r="K601" s="790"/>
      <c r="L601" s="502">
        <f>L599+L600</f>
        <v>0</v>
      </c>
      <c r="M601" s="791"/>
      <c r="N601" s="503">
        <f>J601-L601</f>
        <v>0</v>
      </c>
      <c r="O601" s="323"/>
      <c r="Q601" s="119"/>
      <c r="R601" s="119"/>
      <c r="S601" s="119"/>
      <c r="T601" s="119"/>
      <c r="U601" s="119"/>
      <c r="V601" s="119"/>
      <c r="W601" s="119"/>
      <c r="X601" s="119"/>
      <c r="Y601" s="119"/>
      <c r="Z601" s="119"/>
      <c r="AA601" s="119"/>
      <c r="AB601" s="119"/>
      <c r="AC601" s="119"/>
    </row>
    <row r="602" spans="1:29" ht="18.75" customHeight="1" x14ac:dyDescent="0.15">
      <c r="A602" s="134"/>
      <c r="B602" s="171"/>
      <c r="C602" s="172"/>
      <c r="D602" s="295"/>
      <c r="E602" s="491"/>
      <c r="F602" s="499" t="s">
        <v>180</v>
      </c>
      <c r="G602" s="328"/>
      <c r="H602" s="445"/>
      <c r="I602" s="798"/>
      <c r="J602" s="446"/>
      <c r="K602" s="788"/>
      <c r="L602" s="447"/>
      <c r="M602" s="789"/>
      <c r="N602" s="449"/>
      <c r="O602" s="313"/>
      <c r="P602" s="155"/>
    </row>
    <row r="603" spans="1:29" ht="18.75" customHeight="1" x14ac:dyDescent="0.15">
      <c r="A603" s="134"/>
      <c r="B603" s="203"/>
      <c r="C603" s="204"/>
      <c r="D603" s="297"/>
      <c r="E603" s="491"/>
      <c r="F603" s="500"/>
      <c r="G603" s="328"/>
      <c r="H603" s="445"/>
      <c r="I603" s="798"/>
      <c r="J603" s="446">
        <f t="shared" ref="J603:J633" si="49">ROUNDDOWN(H603*I603,0)</f>
        <v>0</v>
      </c>
      <c r="K603" s="788"/>
      <c r="L603" s="447">
        <f t="shared" ref="L603:L633" si="50">ROUNDDOWN(H603*K603,0)</f>
        <v>0</v>
      </c>
      <c r="M603" s="789">
        <f>I603-K603</f>
        <v>0</v>
      </c>
      <c r="N603" s="449">
        <f>J603-L603</f>
        <v>0</v>
      </c>
      <c r="O603" s="313"/>
      <c r="P603" s="155"/>
    </row>
    <row r="604" spans="1:29" ht="18.75" customHeight="1" x14ac:dyDescent="0.15">
      <c r="A604" s="134"/>
      <c r="B604" s="203"/>
      <c r="C604" s="204"/>
      <c r="D604" s="297"/>
      <c r="E604" s="491"/>
      <c r="F604" s="500"/>
      <c r="G604" s="328"/>
      <c r="H604" s="445"/>
      <c r="I604" s="798"/>
      <c r="J604" s="446">
        <f t="shared" si="49"/>
        <v>0</v>
      </c>
      <c r="K604" s="788"/>
      <c r="L604" s="447">
        <f t="shared" si="50"/>
        <v>0</v>
      </c>
      <c r="M604" s="789">
        <f t="shared" ref="M604:N633" si="51">I604-K604</f>
        <v>0</v>
      </c>
      <c r="N604" s="449">
        <f t="shared" si="51"/>
        <v>0</v>
      </c>
      <c r="O604" s="313"/>
      <c r="P604" s="155"/>
    </row>
    <row r="605" spans="1:29" ht="18.75" customHeight="1" x14ac:dyDescent="0.15">
      <c r="A605" s="134"/>
      <c r="B605" s="203"/>
      <c r="C605" s="204"/>
      <c r="D605" s="297"/>
      <c r="E605" s="491"/>
      <c r="F605" s="499"/>
      <c r="G605" s="328"/>
      <c r="H605" s="445"/>
      <c r="I605" s="798"/>
      <c r="J605" s="446">
        <f t="shared" si="49"/>
        <v>0</v>
      </c>
      <c r="K605" s="788"/>
      <c r="L605" s="447">
        <f t="shared" si="50"/>
        <v>0</v>
      </c>
      <c r="M605" s="789">
        <f t="shared" si="51"/>
        <v>0</v>
      </c>
      <c r="N605" s="449">
        <f t="shared" si="51"/>
        <v>0</v>
      </c>
      <c r="O605" s="313"/>
      <c r="P605" s="155"/>
    </row>
    <row r="606" spans="1:29" ht="18.75" customHeight="1" x14ac:dyDescent="0.15">
      <c r="A606" s="134"/>
      <c r="B606" s="203"/>
      <c r="C606" s="204"/>
      <c r="D606" s="297"/>
      <c r="E606" s="491"/>
      <c r="F606" s="499"/>
      <c r="G606" s="328"/>
      <c r="H606" s="445"/>
      <c r="I606" s="798"/>
      <c r="J606" s="446">
        <f t="shared" si="49"/>
        <v>0</v>
      </c>
      <c r="K606" s="788"/>
      <c r="L606" s="447">
        <f t="shared" si="50"/>
        <v>0</v>
      </c>
      <c r="M606" s="789">
        <f t="shared" si="51"/>
        <v>0</v>
      </c>
      <c r="N606" s="449">
        <f t="shared" si="51"/>
        <v>0</v>
      </c>
      <c r="O606" s="313"/>
      <c r="P606" s="155"/>
    </row>
    <row r="607" spans="1:29" ht="18.75" customHeight="1" x14ac:dyDescent="0.15">
      <c r="A607" s="134"/>
      <c r="B607" s="203"/>
      <c r="C607" s="204"/>
      <c r="D607" s="297"/>
      <c r="E607" s="491"/>
      <c r="F607" s="499"/>
      <c r="G607" s="328"/>
      <c r="H607" s="445"/>
      <c r="I607" s="798"/>
      <c r="J607" s="446">
        <f t="shared" si="49"/>
        <v>0</v>
      </c>
      <c r="K607" s="788"/>
      <c r="L607" s="447">
        <f t="shared" si="50"/>
        <v>0</v>
      </c>
      <c r="M607" s="789">
        <f t="shared" si="51"/>
        <v>0</v>
      </c>
      <c r="N607" s="449">
        <f t="shared" si="51"/>
        <v>0</v>
      </c>
      <c r="O607" s="313"/>
      <c r="P607" s="155"/>
    </row>
    <row r="608" spans="1:29" ht="18.75" customHeight="1" x14ac:dyDescent="0.15">
      <c r="A608" s="134"/>
      <c r="B608" s="203"/>
      <c r="C608" s="204"/>
      <c r="D608" s="297"/>
      <c r="E608" s="491"/>
      <c r="F608" s="499"/>
      <c r="G608" s="328"/>
      <c r="H608" s="445"/>
      <c r="I608" s="798"/>
      <c r="J608" s="446">
        <f t="shared" si="49"/>
        <v>0</v>
      </c>
      <c r="K608" s="788"/>
      <c r="L608" s="447">
        <f t="shared" si="50"/>
        <v>0</v>
      </c>
      <c r="M608" s="789">
        <f t="shared" si="51"/>
        <v>0</v>
      </c>
      <c r="N608" s="449">
        <f t="shared" si="51"/>
        <v>0</v>
      </c>
      <c r="O608" s="313"/>
      <c r="P608" s="155"/>
    </row>
    <row r="609" spans="1:16" ht="18.75" customHeight="1" x14ac:dyDescent="0.15">
      <c r="A609" s="134"/>
      <c r="B609" s="203"/>
      <c r="C609" s="204"/>
      <c r="D609" s="297"/>
      <c r="E609" s="491"/>
      <c r="F609" s="499"/>
      <c r="G609" s="328"/>
      <c r="H609" s="445"/>
      <c r="I609" s="798"/>
      <c r="J609" s="446">
        <f t="shared" si="49"/>
        <v>0</v>
      </c>
      <c r="K609" s="788"/>
      <c r="L609" s="447">
        <f t="shared" si="50"/>
        <v>0</v>
      </c>
      <c r="M609" s="789">
        <f t="shared" si="51"/>
        <v>0</v>
      </c>
      <c r="N609" s="449">
        <f t="shared" si="51"/>
        <v>0</v>
      </c>
      <c r="O609" s="313"/>
      <c r="P609" s="155"/>
    </row>
    <row r="610" spans="1:16" ht="18.75" customHeight="1" x14ac:dyDescent="0.15">
      <c r="A610" s="134"/>
      <c r="B610" s="203"/>
      <c r="C610" s="204"/>
      <c r="D610" s="297"/>
      <c r="E610" s="491"/>
      <c r="F610" s="499"/>
      <c r="G610" s="328"/>
      <c r="H610" s="445"/>
      <c r="I610" s="798"/>
      <c r="J610" s="446">
        <f t="shared" si="49"/>
        <v>0</v>
      </c>
      <c r="K610" s="788"/>
      <c r="L610" s="447">
        <f t="shared" si="50"/>
        <v>0</v>
      </c>
      <c r="M610" s="789">
        <f t="shared" si="51"/>
        <v>0</v>
      </c>
      <c r="N610" s="449">
        <f t="shared" si="51"/>
        <v>0</v>
      </c>
      <c r="O610" s="313"/>
      <c r="P610" s="155"/>
    </row>
    <row r="611" spans="1:16" ht="18.75" customHeight="1" x14ac:dyDescent="0.15">
      <c r="A611" s="134"/>
      <c r="B611" s="203"/>
      <c r="C611" s="204"/>
      <c r="D611" s="297"/>
      <c r="E611" s="491"/>
      <c r="F611" s="499"/>
      <c r="G611" s="328"/>
      <c r="H611" s="445"/>
      <c r="I611" s="798"/>
      <c r="J611" s="446">
        <f t="shared" si="49"/>
        <v>0</v>
      </c>
      <c r="K611" s="788"/>
      <c r="L611" s="447">
        <f t="shared" si="50"/>
        <v>0</v>
      </c>
      <c r="M611" s="789">
        <f t="shared" si="51"/>
        <v>0</v>
      </c>
      <c r="N611" s="449">
        <f t="shared" si="51"/>
        <v>0</v>
      </c>
      <c r="O611" s="313"/>
      <c r="P611" s="155"/>
    </row>
    <row r="612" spans="1:16" ht="18.75" customHeight="1" x14ac:dyDescent="0.15">
      <c r="A612" s="134"/>
      <c r="B612" s="203"/>
      <c r="C612" s="204"/>
      <c r="D612" s="297"/>
      <c r="E612" s="491"/>
      <c r="F612" s="499"/>
      <c r="G612" s="328"/>
      <c r="H612" s="445"/>
      <c r="I612" s="798"/>
      <c r="J612" s="446">
        <f t="shared" si="49"/>
        <v>0</v>
      </c>
      <c r="K612" s="788"/>
      <c r="L612" s="447">
        <f t="shared" si="50"/>
        <v>0</v>
      </c>
      <c r="M612" s="789">
        <f t="shared" si="51"/>
        <v>0</v>
      </c>
      <c r="N612" s="449">
        <f t="shared" si="51"/>
        <v>0</v>
      </c>
      <c r="O612" s="313"/>
      <c r="P612" s="155"/>
    </row>
    <row r="613" spans="1:16" ht="18.75" customHeight="1" x14ac:dyDescent="0.15">
      <c r="A613" s="134"/>
      <c r="B613" s="203"/>
      <c r="C613" s="204"/>
      <c r="D613" s="297"/>
      <c r="E613" s="491"/>
      <c r="F613" s="499"/>
      <c r="G613" s="328"/>
      <c r="H613" s="445"/>
      <c r="I613" s="798"/>
      <c r="J613" s="446">
        <f t="shared" si="49"/>
        <v>0</v>
      </c>
      <c r="K613" s="788"/>
      <c r="L613" s="447">
        <f t="shared" si="50"/>
        <v>0</v>
      </c>
      <c r="M613" s="789">
        <f t="shared" si="51"/>
        <v>0</v>
      </c>
      <c r="N613" s="449">
        <f t="shared" si="51"/>
        <v>0</v>
      </c>
      <c r="O613" s="313"/>
      <c r="P613" s="155"/>
    </row>
    <row r="614" spans="1:16" ht="18.75" customHeight="1" x14ac:dyDescent="0.15">
      <c r="A614" s="134"/>
      <c r="B614" s="203"/>
      <c r="C614" s="204"/>
      <c r="D614" s="297"/>
      <c r="E614" s="491"/>
      <c r="F614" s="499"/>
      <c r="G614" s="328"/>
      <c r="H614" s="445"/>
      <c r="I614" s="798"/>
      <c r="J614" s="446">
        <f t="shared" si="49"/>
        <v>0</v>
      </c>
      <c r="K614" s="788"/>
      <c r="L614" s="447">
        <f t="shared" si="50"/>
        <v>0</v>
      </c>
      <c r="M614" s="789">
        <f t="shared" si="51"/>
        <v>0</v>
      </c>
      <c r="N614" s="449">
        <f t="shared" si="51"/>
        <v>0</v>
      </c>
      <c r="O614" s="313"/>
      <c r="P614" s="155"/>
    </row>
    <row r="615" spans="1:16" ht="18.75" customHeight="1" x14ac:dyDescent="0.15">
      <c r="A615" s="134"/>
      <c r="B615" s="203"/>
      <c r="C615" s="204"/>
      <c r="D615" s="297"/>
      <c r="E615" s="491"/>
      <c r="F615" s="499"/>
      <c r="G615" s="328"/>
      <c r="H615" s="445"/>
      <c r="I615" s="798"/>
      <c r="J615" s="446">
        <f t="shared" si="49"/>
        <v>0</v>
      </c>
      <c r="K615" s="788"/>
      <c r="L615" s="447">
        <f t="shared" si="50"/>
        <v>0</v>
      </c>
      <c r="M615" s="789">
        <f t="shared" si="51"/>
        <v>0</v>
      </c>
      <c r="N615" s="449">
        <f t="shared" si="51"/>
        <v>0</v>
      </c>
      <c r="O615" s="313"/>
      <c r="P615" s="155"/>
    </row>
    <row r="616" spans="1:16" ht="18.75" customHeight="1" x14ac:dyDescent="0.15">
      <c r="A616" s="134"/>
      <c r="B616" s="203"/>
      <c r="C616" s="204"/>
      <c r="D616" s="297"/>
      <c r="E616" s="491"/>
      <c r="F616" s="499"/>
      <c r="G616" s="328"/>
      <c r="H616" s="445"/>
      <c r="I616" s="798"/>
      <c r="J616" s="446">
        <f t="shared" si="49"/>
        <v>0</v>
      </c>
      <c r="K616" s="788"/>
      <c r="L616" s="447">
        <f t="shared" si="50"/>
        <v>0</v>
      </c>
      <c r="M616" s="789">
        <f t="shared" si="51"/>
        <v>0</v>
      </c>
      <c r="N616" s="449">
        <f t="shared" si="51"/>
        <v>0</v>
      </c>
      <c r="O616" s="313"/>
      <c r="P616" s="155"/>
    </row>
    <row r="617" spans="1:16" ht="18.75" customHeight="1" x14ac:dyDescent="0.15">
      <c r="A617" s="134"/>
      <c r="B617" s="203"/>
      <c r="C617" s="204"/>
      <c r="D617" s="297"/>
      <c r="E617" s="491"/>
      <c r="F617" s="499"/>
      <c r="G617" s="328"/>
      <c r="H617" s="445"/>
      <c r="I617" s="798"/>
      <c r="J617" s="446">
        <f t="shared" si="49"/>
        <v>0</v>
      </c>
      <c r="K617" s="788"/>
      <c r="L617" s="447">
        <f t="shared" si="50"/>
        <v>0</v>
      </c>
      <c r="M617" s="789">
        <f t="shared" si="51"/>
        <v>0</v>
      </c>
      <c r="N617" s="449">
        <f t="shared" si="51"/>
        <v>0</v>
      </c>
      <c r="O617" s="313"/>
      <c r="P617" s="155"/>
    </row>
    <row r="618" spans="1:16" ht="18.75" customHeight="1" x14ac:dyDescent="0.15">
      <c r="A618" s="134"/>
      <c r="B618" s="203"/>
      <c r="C618" s="204"/>
      <c r="D618" s="297"/>
      <c r="E618" s="491"/>
      <c r="F618" s="499"/>
      <c r="G618" s="328"/>
      <c r="H618" s="445"/>
      <c r="I618" s="798"/>
      <c r="J618" s="446">
        <f t="shared" si="49"/>
        <v>0</v>
      </c>
      <c r="K618" s="788"/>
      <c r="L618" s="447">
        <f t="shared" si="50"/>
        <v>0</v>
      </c>
      <c r="M618" s="789">
        <f t="shared" si="51"/>
        <v>0</v>
      </c>
      <c r="N618" s="449">
        <f t="shared" si="51"/>
        <v>0</v>
      </c>
      <c r="O618" s="313"/>
      <c r="P618" s="155"/>
    </row>
    <row r="619" spans="1:16" ht="18.75" customHeight="1" x14ac:dyDescent="0.15">
      <c r="A619" s="134"/>
      <c r="B619" s="203"/>
      <c r="C619" s="204"/>
      <c r="D619" s="297"/>
      <c r="E619" s="491"/>
      <c r="F619" s="499"/>
      <c r="G619" s="328"/>
      <c r="H619" s="445"/>
      <c r="I619" s="798"/>
      <c r="J619" s="446">
        <f t="shared" si="49"/>
        <v>0</v>
      </c>
      <c r="K619" s="788"/>
      <c r="L619" s="447">
        <f t="shared" si="50"/>
        <v>0</v>
      </c>
      <c r="M619" s="789">
        <f t="shared" si="51"/>
        <v>0</v>
      </c>
      <c r="N619" s="449">
        <f t="shared" si="51"/>
        <v>0</v>
      </c>
      <c r="O619" s="313"/>
      <c r="P619" s="155"/>
    </row>
    <row r="620" spans="1:16" ht="18.75" customHeight="1" x14ac:dyDescent="0.15">
      <c r="A620" s="134"/>
      <c r="B620" s="203"/>
      <c r="C620" s="204"/>
      <c r="D620" s="297"/>
      <c r="E620" s="491"/>
      <c r="F620" s="499"/>
      <c r="G620" s="328"/>
      <c r="H620" s="445"/>
      <c r="I620" s="798"/>
      <c r="J620" s="446">
        <f t="shared" si="49"/>
        <v>0</v>
      </c>
      <c r="K620" s="788"/>
      <c r="L620" s="447">
        <f t="shared" si="50"/>
        <v>0</v>
      </c>
      <c r="M620" s="789">
        <f t="shared" si="51"/>
        <v>0</v>
      </c>
      <c r="N620" s="449">
        <f t="shared" si="51"/>
        <v>0</v>
      </c>
      <c r="O620" s="313"/>
      <c r="P620" s="155"/>
    </row>
    <row r="621" spans="1:16" ht="18.75" customHeight="1" x14ac:dyDescent="0.15">
      <c r="A621" s="134"/>
      <c r="B621" s="203"/>
      <c r="C621" s="204"/>
      <c r="D621" s="297"/>
      <c r="E621" s="491"/>
      <c r="F621" s="499"/>
      <c r="G621" s="328"/>
      <c r="H621" s="445"/>
      <c r="I621" s="798"/>
      <c r="J621" s="446">
        <f t="shared" si="49"/>
        <v>0</v>
      </c>
      <c r="K621" s="788"/>
      <c r="L621" s="447">
        <f t="shared" si="50"/>
        <v>0</v>
      </c>
      <c r="M621" s="789">
        <f t="shared" si="51"/>
        <v>0</v>
      </c>
      <c r="N621" s="449">
        <f t="shared" si="51"/>
        <v>0</v>
      </c>
      <c r="O621" s="313"/>
      <c r="P621" s="155"/>
    </row>
    <row r="622" spans="1:16" ht="18.75" customHeight="1" x14ac:dyDescent="0.15">
      <c r="A622" s="134"/>
      <c r="B622" s="203"/>
      <c r="C622" s="204"/>
      <c r="D622" s="297"/>
      <c r="E622" s="491"/>
      <c r="F622" s="499"/>
      <c r="G622" s="328"/>
      <c r="H622" s="445"/>
      <c r="I622" s="798"/>
      <c r="J622" s="446">
        <f t="shared" si="49"/>
        <v>0</v>
      </c>
      <c r="K622" s="788"/>
      <c r="L622" s="447">
        <f t="shared" si="50"/>
        <v>0</v>
      </c>
      <c r="M622" s="789">
        <f t="shared" si="51"/>
        <v>0</v>
      </c>
      <c r="N622" s="449">
        <f t="shared" si="51"/>
        <v>0</v>
      </c>
      <c r="O622" s="313"/>
      <c r="P622" s="155"/>
    </row>
    <row r="623" spans="1:16" ht="18.75" customHeight="1" x14ac:dyDescent="0.15">
      <c r="A623" s="134"/>
      <c r="B623" s="203"/>
      <c r="C623" s="204"/>
      <c r="D623" s="297"/>
      <c r="E623" s="491"/>
      <c r="F623" s="500"/>
      <c r="G623" s="328"/>
      <c r="H623" s="445"/>
      <c r="I623" s="798"/>
      <c r="J623" s="446">
        <f t="shared" si="49"/>
        <v>0</v>
      </c>
      <c r="K623" s="788"/>
      <c r="L623" s="447">
        <f t="shared" si="50"/>
        <v>0</v>
      </c>
      <c r="M623" s="789">
        <f t="shared" si="51"/>
        <v>0</v>
      </c>
      <c r="N623" s="449">
        <f t="shared" si="51"/>
        <v>0</v>
      </c>
      <c r="O623" s="313"/>
      <c r="P623" s="155"/>
    </row>
    <row r="624" spans="1:16" ht="18.75" customHeight="1" x14ac:dyDescent="0.15">
      <c r="A624" s="134"/>
      <c r="B624" s="203"/>
      <c r="C624" s="204"/>
      <c r="D624" s="297"/>
      <c r="E624" s="491"/>
      <c r="F624" s="500"/>
      <c r="G624" s="328"/>
      <c r="H624" s="445"/>
      <c r="I624" s="798"/>
      <c r="J624" s="446">
        <f t="shared" si="49"/>
        <v>0</v>
      </c>
      <c r="K624" s="788"/>
      <c r="L624" s="447">
        <f t="shared" si="50"/>
        <v>0</v>
      </c>
      <c r="M624" s="789">
        <f t="shared" si="51"/>
        <v>0</v>
      </c>
      <c r="N624" s="449">
        <f t="shared" si="51"/>
        <v>0</v>
      </c>
      <c r="O624" s="313"/>
      <c r="P624" s="155"/>
    </row>
    <row r="625" spans="1:29" ht="18.75" customHeight="1" x14ac:dyDescent="0.15">
      <c r="A625" s="134"/>
      <c r="B625" s="203"/>
      <c r="C625" s="204"/>
      <c r="D625" s="297"/>
      <c r="E625" s="491"/>
      <c r="F625" s="500"/>
      <c r="G625" s="328"/>
      <c r="H625" s="445"/>
      <c r="I625" s="798"/>
      <c r="J625" s="446">
        <f t="shared" si="49"/>
        <v>0</v>
      </c>
      <c r="K625" s="788"/>
      <c r="L625" s="447">
        <f t="shared" si="50"/>
        <v>0</v>
      </c>
      <c r="M625" s="789">
        <f t="shared" si="51"/>
        <v>0</v>
      </c>
      <c r="N625" s="449">
        <f t="shared" si="51"/>
        <v>0</v>
      </c>
      <c r="O625" s="313"/>
      <c r="P625" s="155"/>
    </row>
    <row r="626" spans="1:29" ht="18.75" customHeight="1" x14ac:dyDescent="0.15">
      <c r="A626" s="134"/>
      <c r="B626" s="203"/>
      <c r="C626" s="204"/>
      <c r="D626" s="297"/>
      <c r="E626" s="491"/>
      <c r="F626" s="500"/>
      <c r="G626" s="328"/>
      <c r="H626" s="445"/>
      <c r="I626" s="798"/>
      <c r="J626" s="446">
        <f t="shared" si="49"/>
        <v>0</v>
      </c>
      <c r="K626" s="788"/>
      <c r="L626" s="447">
        <f t="shared" si="50"/>
        <v>0</v>
      </c>
      <c r="M626" s="789">
        <f t="shared" si="51"/>
        <v>0</v>
      </c>
      <c r="N626" s="449">
        <f t="shared" si="51"/>
        <v>0</v>
      </c>
      <c r="O626" s="313"/>
      <c r="P626" s="155"/>
    </row>
    <row r="627" spans="1:29" ht="18.75" customHeight="1" x14ac:dyDescent="0.15">
      <c r="A627" s="134"/>
      <c r="B627" s="203"/>
      <c r="C627" s="204"/>
      <c r="D627" s="297"/>
      <c r="E627" s="491"/>
      <c r="F627" s="500"/>
      <c r="G627" s="328"/>
      <c r="H627" s="445"/>
      <c r="I627" s="798"/>
      <c r="J627" s="446">
        <f t="shared" si="49"/>
        <v>0</v>
      </c>
      <c r="K627" s="788"/>
      <c r="L627" s="447">
        <f t="shared" si="50"/>
        <v>0</v>
      </c>
      <c r="M627" s="789">
        <f t="shared" si="51"/>
        <v>0</v>
      </c>
      <c r="N627" s="449">
        <f t="shared" si="51"/>
        <v>0</v>
      </c>
      <c r="O627" s="313"/>
      <c r="P627" s="155"/>
    </row>
    <row r="628" spans="1:29" ht="18.75" customHeight="1" x14ac:dyDescent="0.15">
      <c r="A628" s="134"/>
      <c r="B628" s="203"/>
      <c r="C628" s="204"/>
      <c r="D628" s="297"/>
      <c r="E628" s="491"/>
      <c r="F628" s="500"/>
      <c r="G628" s="328"/>
      <c r="H628" s="445"/>
      <c r="I628" s="798"/>
      <c r="J628" s="446">
        <f t="shared" si="49"/>
        <v>0</v>
      </c>
      <c r="K628" s="788"/>
      <c r="L628" s="447">
        <f t="shared" si="50"/>
        <v>0</v>
      </c>
      <c r="M628" s="789">
        <f t="shared" si="51"/>
        <v>0</v>
      </c>
      <c r="N628" s="449">
        <f t="shared" si="51"/>
        <v>0</v>
      </c>
      <c r="O628" s="313"/>
      <c r="P628" s="155"/>
    </row>
    <row r="629" spans="1:29" ht="18.75" customHeight="1" x14ac:dyDescent="0.15">
      <c r="A629" s="134"/>
      <c r="B629" s="203"/>
      <c r="C629" s="204"/>
      <c r="D629" s="297"/>
      <c r="E629" s="491"/>
      <c r="F629" s="500"/>
      <c r="G629" s="328"/>
      <c r="H629" s="445"/>
      <c r="I629" s="798"/>
      <c r="J629" s="446">
        <f t="shared" si="49"/>
        <v>0</v>
      </c>
      <c r="K629" s="788"/>
      <c r="L629" s="447">
        <f t="shared" si="50"/>
        <v>0</v>
      </c>
      <c r="M629" s="789">
        <f t="shared" si="51"/>
        <v>0</v>
      </c>
      <c r="N629" s="449">
        <f t="shared" si="51"/>
        <v>0</v>
      </c>
      <c r="O629" s="313"/>
      <c r="P629" s="155"/>
    </row>
    <row r="630" spans="1:29" ht="18.75" customHeight="1" x14ac:dyDescent="0.15">
      <c r="A630" s="134"/>
      <c r="B630" s="203"/>
      <c r="C630" s="204"/>
      <c r="D630" s="297"/>
      <c r="E630" s="491"/>
      <c r="F630" s="500"/>
      <c r="G630" s="328"/>
      <c r="H630" s="445"/>
      <c r="I630" s="798"/>
      <c r="J630" s="446">
        <f t="shared" si="49"/>
        <v>0</v>
      </c>
      <c r="K630" s="788"/>
      <c r="L630" s="447">
        <f t="shared" si="50"/>
        <v>0</v>
      </c>
      <c r="M630" s="789">
        <f t="shared" si="51"/>
        <v>0</v>
      </c>
      <c r="N630" s="449">
        <f t="shared" si="51"/>
        <v>0</v>
      </c>
      <c r="O630" s="313"/>
      <c r="P630" s="155"/>
    </row>
    <row r="631" spans="1:29" ht="18.75" customHeight="1" x14ac:dyDescent="0.15">
      <c r="A631" s="134"/>
      <c r="B631" s="203"/>
      <c r="C631" s="204"/>
      <c r="D631" s="297"/>
      <c r="E631" s="491"/>
      <c r="F631" s="500"/>
      <c r="G631" s="328"/>
      <c r="H631" s="445"/>
      <c r="I631" s="798"/>
      <c r="J631" s="446">
        <f t="shared" si="49"/>
        <v>0</v>
      </c>
      <c r="K631" s="788"/>
      <c r="L631" s="447">
        <f t="shared" si="50"/>
        <v>0</v>
      </c>
      <c r="M631" s="789">
        <f t="shared" si="51"/>
        <v>0</v>
      </c>
      <c r="N631" s="449">
        <f t="shared" si="51"/>
        <v>0</v>
      </c>
      <c r="O631" s="313"/>
      <c r="P631" s="155"/>
    </row>
    <row r="632" spans="1:29" ht="18.75" customHeight="1" x14ac:dyDescent="0.15">
      <c r="A632" s="134"/>
      <c r="B632" s="203"/>
      <c r="C632" s="204"/>
      <c r="D632" s="297"/>
      <c r="E632" s="491"/>
      <c r="F632" s="500"/>
      <c r="G632" s="328"/>
      <c r="H632" s="445"/>
      <c r="I632" s="798"/>
      <c r="J632" s="446">
        <f t="shared" si="49"/>
        <v>0</v>
      </c>
      <c r="K632" s="788"/>
      <c r="L632" s="447">
        <f t="shared" si="50"/>
        <v>0</v>
      </c>
      <c r="M632" s="789">
        <f t="shared" si="51"/>
        <v>0</v>
      </c>
      <c r="N632" s="449">
        <f t="shared" si="51"/>
        <v>0</v>
      </c>
      <c r="O632" s="313"/>
      <c r="P632" s="155"/>
    </row>
    <row r="633" spans="1:29" ht="18.75" customHeight="1" x14ac:dyDescent="0.15">
      <c r="A633" s="134"/>
      <c r="B633" s="203"/>
      <c r="C633" s="204"/>
      <c r="D633" s="297"/>
      <c r="E633" s="491"/>
      <c r="F633" s="500"/>
      <c r="G633" s="328"/>
      <c r="H633" s="445"/>
      <c r="I633" s="798"/>
      <c r="J633" s="446">
        <f t="shared" si="49"/>
        <v>0</v>
      </c>
      <c r="K633" s="788"/>
      <c r="L633" s="447">
        <f t="shared" si="50"/>
        <v>0</v>
      </c>
      <c r="M633" s="789">
        <f t="shared" si="51"/>
        <v>0</v>
      </c>
      <c r="N633" s="449">
        <f t="shared" si="51"/>
        <v>0</v>
      </c>
      <c r="O633" s="313"/>
      <c r="P633" s="155"/>
    </row>
    <row r="634" spans="1:29" s="120" customFormat="1" ht="18.75" customHeight="1" x14ac:dyDescent="0.15">
      <c r="A634" s="134"/>
      <c r="B634" s="203"/>
      <c r="C634" s="204"/>
      <c r="D634" s="297"/>
      <c r="E634" s="347" t="s">
        <v>419</v>
      </c>
      <c r="F634" s="170" t="s">
        <v>181</v>
      </c>
      <c r="G634" s="328"/>
      <c r="H634" s="445"/>
      <c r="I634" s="798"/>
      <c r="J634" s="450">
        <f>SUMIFS(J603:J633,D603:D633,"設備（部材）")</f>
        <v>0</v>
      </c>
      <c r="K634" s="788"/>
      <c r="L634" s="451">
        <f>SUMIFS(L603:L633,D603:D633,"設備（部材）")</f>
        <v>0</v>
      </c>
      <c r="M634" s="789"/>
      <c r="N634" s="453">
        <f>J634-L634</f>
        <v>0</v>
      </c>
      <c r="O634" s="313"/>
      <c r="Q634" s="119"/>
      <c r="R634" s="119"/>
      <c r="S634" s="119"/>
      <c r="T634" s="119"/>
      <c r="U634" s="119"/>
      <c r="V634" s="119"/>
      <c r="W634" s="119"/>
      <c r="X634" s="119"/>
      <c r="Y634" s="119"/>
      <c r="Z634" s="119"/>
      <c r="AA634" s="119"/>
      <c r="AB634" s="119"/>
      <c r="AC634" s="119"/>
    </row>
    <row r="635" spans="1:29" s="120" customFormat="1" ht="18.75" customHeight="1" x14ac:dyDescent="0.15">
      <c r="A635" s="134"/>
      <c r="B635" s="203"/>
      <c r="C635" s="204"/>
      <c r="D635" s="297"/>
      <c r="E635" s="347" t="s">
        <v>182</v>
      </c>
      <c r="F635" s="170" t="s">
        <v>181</v>
      </c>
      <c r="G635" s="328"/>
      <c r="H635" s="445"/>
      <c r="I635" s="798"/>
      <c r="J635" s="450">
        <f>SUMIFS(J603:J633,D603:D633,"工事")</f>
        <v>0</v>
      </c>
      <c r="K635" s="788"/>
      <c r="L635" s="451">
        <f>SUMIFS(L603:L633,D603:D633,"工事")</f>
        <v>0</v>
      </c>
      <c r="M635" s="789"/>
      <c r="N635" s="453">
        <f>J635-L635</f>
        <v>0</v>
      </c>
      <c r="O635" s="313"/>
      <c r="Q635" s="119"/>
      <c r="R635" s="119"/>
      <c r="S635" s="119"/>
      <c r="T635" s="119"/>
      <c r="U635" s="119"/>
      <c r="V635" s="119"/>
      <c r="W635" s="119"/>
      <c r="X635" s="119"/>
      <c r="Y635" s="119"/>
      <c r="Z635" s="119"/>
      <c r="AA635" s="119"/>
      <c r="AB635" s="119"/>
      <c r="AC635" s="119"/>
    </row>
    <row r="636" spans="1:29" s="120" customFormat="1" ht="18.75" customHeight="1" thickBot="1" x14ac:dyDescent="0.2">
      <c r="A636" s="134"/>
      <c r="B636" s="205"/>
      <c r="C636" s="206"/>
      <c r="D636" s="298"/>
      <c r="E636" s="348" t="s">
        <v>178</v>
      </c>
      <c r="F636" s="349" t="s">
        <v>179</v>
      </c>
      <c r="G636" s="339"/>
      <c r="H636" s="495"/>
      <c r="I636" s="808"/>
      <c r="J636" s="501">
        <f>J634+J635</f>
        <v>0</v>
      </c>
      <c r="K636" s="790"/>
      <c r="L636" s="502">
        <f>L634+L635</f>
        <v>0</v>
      </c>
      <c r="M636" s="791"/>
      <c r="N636" s="503">
        <f>J636-L636</f>
        <v>0</v>
      </c>
      <c r="O636" s="323"/>
      <c r="Q636" s="119"/>
      <c r="R636" s="119"/>
      <c r="S636" s="119"/>
      <c r="T636" s="119"/>
      <c r="U636" s="119"/>
      <c r="V636" s="119"/>
      <c r="W636" s="119"/>
      <c r="X636" s="119"/>
      <c r="Y636" s="119"/>
      <c r="Z636" s="119"/>
      <c r="AA636" s="119"/>
      <c r="AB636" s="119"/>
      <c r="AC636" s="119"/>
    </row>
    <row r="637" spans="1:29" s="120" customFormat="1" ht="18.75" customHeight="1" x14ac:dyDescent="0.15">
      <c r="A637" s="149"/>
      <c r="B637" s="173"/>
      <c r="C637" s="173"/>
      <c r="D637" s="173"/>
      <c r="E637" s="174"/>
      <c r="F637" s="153"/>
      <c r="G637" s="175"/>
      <c r="H637" s="163"/>
      <c r="I637" s="176"/>
      <c r="J637" s="177"/>
      <c r="K637" s="178"/>
      <c r="L637" s="179"/>
      <c r="M637" s="163"/>
      <c r="N637" s="180"/>
      <c r="O637" s="181"/>
      <c r="Q637" s="119"/>
      <c r="R637" s="119"/>
      <c r="S637" s="119"/>
      <c r="T637" s="119"/>
      <c r="U637" s="119"/>
      <c r="V637" s="119"/>
      <c r="W637" s="119"/>
      <c r="X637" s="119"/>
      <c r="Y637" s="119"/>
      <c r="Z637" s="119"/>
      <c r="AA637" s="119"/>
      <c r="AB637" s="119"/>
      <c r="AC637" s="119"/>
    </row>
  </sheetData>
  <sheetProtection selectLockedCells="1"/>
  <mergeCells count="9">
    <mergeCell ref="B10:O10"/>
    <mergeCell ref="B11:E11"/>
    <mergeCell ref="B12:D14"/>
    <mergeCell ref="G12:G14"/>
    <mergeCell ref="H12:N12"/>
    <mergeCell ref="H13:H14"/>
    <mergeCell ref="I13:J13"/>
    <mergeCell ref="K13:L13"/>
    <mergeCell ref="M13:N13"/>
  </mergeCells>
  <phoneticPr fontId="7"/>
  <conditionalFormatting sqref="B16:B636 C19">
    <cfRule type="expression" dxfId="14" priority="2">
      <formula>B16="共用部"</formula>
    </cfRule>
    <cfRule type="expression" dxfId="13" priority="3">
      <formula>B16="専有部"</formula>
    </cfRule>
  </conditionalFormatting>
  <conditionalFormatting sqref="E97 E141 E185 E219 E253 E287 E322 E357 E392 E427 E462 E497 E532 E567 E602">
    <cfRule type="expression" dxfId="12" priority="1">
      <formula>AND(B97&lt;&gt;"",E97="")</formula>
    </cfRule>
  </conditionalFormatting>
  <dataValidations count="5">
    <dataValidation imeMode="on" allowBlank="1" showInputMessage="1" showErrorMessage="1" sqref="O15:O636"/>
    <dataValidation imeMode="disabled" allowBlank="1" showInputMessage="1" showErrorMessage="1" sqref="H39:N54 H57:N636"/>
    <dataValidation type="list" allowBlank="1" showInputMessage="1" showErrorMessage="1" sqref="C97 C141 C185 C219 C253 C287 C322 C357 C392 C427 C462 C497 C532 C567 C602">
      <formula1>"断熱,空調,給湯,換気,照明,HEMS,MEMS,その他"</formula1>
    </dataValidation>
    <dataValidation type="list" allowBlank="1" showInputMessage="1" showErrorMessage="1" sqref="B97 B141 B185 B219 B253 B287 B322 B357 B392 B427 B462 B497 B532 B567 B602">
      <formula1>"専有部,共用部"</formula1>
    </dataValidation>
    <dataValidation type="list" allowBlank="1" showInputMessage="1" showErrorMessage="1" sqref="D98:D137 D142:D181 D186:D215 D220:D249 D254:D283 D288:D318 D323:D353 D358:D388 D393:D423 D428:D458 D463:D493 D498:D528 D533:D563 D568:D598 D603:D633">
      <formula1>"設備（部材）,工事"</formula1>
    </dataValidation>
  </dataValidations>
  <pageMargins left="1.3779527559055118" right="0" top="0.98425196850393704" bottom="0.98425196850393704" header="0.51181102362204722" footer="0.51181102362204722"/>
  <pageSetup paperSize="9" scale="49" fitToWidth="0" fitToHeight="0" orientation="portrait" cellComments="asDisplayed" r:id="rId1"/>
  <headerFooter alignWithMargins="0">
    <oddFooter>&amp;C&amp;"Meiryo UI,標準"&amp;18&amp;P</oddFooter>
  </headerFooter>
  <rowBreaks count="8" manualBreakCount="8">
    <brk id="87" min="1" max="14" man="1"/>
    <brk id="140" min="1" max="14" man="1"/>
    <brk id="218" min="1" max="14" man="1"/>
    <brk id="286" min="1" max="14" man="1"/>
    <brk id="356" min="1" max="14" man="1"/>
    <brk id="426" min="1" max="14" man="1"/>
    <brk id="496" min="1" max="14" man="1"/>
    <brk id="566" min="1"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7"/>
  <sheetViews>
    <sheetView showGridLines="0" view="pageBreakPreview" zoomScale="55" zoomScaleNormal="70" zoomScaleSheetLayoutView="55" workbookViewId="0">
      <pane xSplit="1" ySplit="14" topLeftCell="B15" activePane="bottomRight" state="frozen"/>
      <selection pane="topRight" activeCell="B1" sqref="B1"/>
      <selection pane="bottomLeft" activeCell="A15" sqref="A15"/>
      <selection pane="bottomRight"/>
    </sheetView>
  </sheetViews>
  <sheetFormatPr defaultRowHeight="18.75" customHeight="1" x14ac:dyDescent="0.15"/>
  <cols>
    <col min="1" max="1" width="5.625" style="119" customWidth="1"/>
    <col min="2" max="3" width="8.125" style="126" customWidth="1"/>
    <col min="4" max="4" width="9.125" style="126" customWidth="1"/>
    <col min="5" max="5" width="28.625" style="119" customWidth="1"/>
    <col min="6" max="6" width="15" style="119" customWidth="1"/>
    <col min="7" max="7" width="4.375" style="120" customWidth="1"/>
    <col min="8" max="8" width="10.625" style="121" customWidth="1"/>
    <col min="9" max="9" width="7.125" style="121" customWidth="1"/>
    <col min="10" max="10" width="15.25" style="122" customWidth="1"/>
    <col min="11" max="11" width="7.125" style="121" customWidth="1"/>
    <col min="12" max="12" width="15.25" style="122" customWidth="1"/>
    <col min="13" max="13" width="7.125" style="123" customWidth="1"/>
    <col min="14" max="14" width="15.25" style="124" customWidth="1"/>
    <col min="15" max="15" width="14.625" style="125" customWidth="1"/>
    <col min="16" max="16" width="4.25" style="120" customWidth="1"/>
    <col min="17" max="27" width="9" style="119"/>
    <col min="28" max="29" width="9" style="119" customWidth="1"/>
    <col min="30" max="16384" width="9" style="119"/>
  </cols>
  <sheetData>
    <row r="1" spans="1:16" ht="22.5" customHeight="1" x14ac:dyDescent="0.15">
      <c r="B1" s="67" t="s">
        <v>158</v>
      </c>
      <c r="C1" s="67"/>
      <c r="D1" s="67"/>
    </row>
    <row r="2" spans="1:16" ht="15" customHeight="1" x14ac:dyDescent="0.15">
      <c r="B2" s="67" t="s">
        <v>878</v>
      </c>
      <c r="C2" s="67"/>
      <c r="D2" s="67"/>
    </row>
    <row r="3" spans="1:16" ht="15" customHeight="1" x14ac:dyDescent="0.15">
      <c r="B3" s="67" t="s">
        <v>517</v>
      </c>
      <c r="C3" s="67"/>
      <c r="D3" s="67"/>
    </row>
    <row r="4" spans="1:16" ht="15" customHeight="1" x14ac:dyDescent="0.15">
      <c r="B4" s="67" t="s">
        <v>518</v>
      </c>
      <c r="C4" s="67"/>
      <c r="D4" s="67"/>
    </row>
    <row r="5" spans="1:16" ht="15" customHeight="1" x14ac:dyDescent="0.15">
      <c r="B5" s="67" t="s">
        <v>853</v>
      </c>
      <c r="C5" s="67"/>
      <c r="D5" s="67"/>
    </row>
    <row r="6" spans="1:16" ht="15" customHeight="1" x14ac:dyDescent="0.15">
      <c r="B6" s="67" t="s">
        <v>854</v>
      </c>
      <c r="C6" s="67"/>
      <c r="D6" s="67"/>
    </row>
    <row r="7" spans="1:16" ht="15" customHeight="1" x14ac:dyDescent="0.15">
      <c r="B7" s="67" t="s">
        <v>295</v>
      </c>
      <c r="C7" s="67"/>
      <c r="D7" s="67"/>
    </row>
    <row r="8" spans="1:16" ht="15" customHeight="1" x14ac:dyDescent="0.15">
      <c r="B8" s="67" t="s">
        <v>519</v>
      </c>
      <c r="C8" s="67"/>
      <c r="D8" s="67"/>
    </row>
    <row r="9" spans="1:16" ht="15" customHeight="1" x14ac:dyDescent="0.15"/>
    <row r="10" spans="1:16" ht="15" customHeight="1" x14ac:dyDescent="0.15">
      <c r="B10" s="1850" t="s">
        <v>759</v>
      </c>
      <c r="C10" s="1850"/>
      <c r="D10" s="1850"/>
      <c r="E10" s="1850"/>
      <c r="F10" s="1850"/>
      <c r="G10" s="1850"/>
      <c r="H10" s="1850"/>
      <c r="I10" s="1850"/>
      <c r="J10" s="1850"/>
      <c r="K10" s="1850"/>
      <c r="L10" s="1850"/>
      <c r="M10" s="1850"/>
      <c r="N10" s="1850"/>
      <c r="O10" s="1850"/>
    </row>
    <row r="11" spans="1:16" ht="22.5" customHeight="1" thickBot="1" x14ac:dyDescent="0.2">
      <c r="B11" s="1851" t="s">
        <v>850</v>
      </c>
      <c r="C11" s="1851"/>
      <c r="D11" s="1851"/>
      <c r="E11" s="1851"/>
      <c r="F11" s="127"/>
      <c r="G11" s="128"/>
      <c r="H11" s="129"/>
      <c r="I11" s="129"/>
      <c r="J11" s="130"/>
      <c r="K11" s="129"/>
      <c r="L11" s="130"/>
      <c r="M11" s="131"/>
      <c r="N11" s="132"/>
      <c r="O11" s="133"/>
    </row>
    <row r="12" spans="1:16" ht="18.75" customHeight="1" x14ac:dyDescent="0.15">
      <c r="A12" s="134"/>
      <c r="B12" s="1841" t="s">
        <v>318</v>
      </c>
      <c r="C12" s="1842"/>
      <c r="D12" s="1843"/>
      <c r="E12" s="135" t="s">
        <v>159</v>
      </c>
      <c r="F12" s="136"/>
      <c r="G12" s="1852" t="s">
        <v>160</v>
      </c>
      <c r="H12" s="1855" t="s">
        <v>161</v>
      </c>
      <c r="I12" s="1856"/>
      <c r="J12" s="1856"/>
      <c r="K12" s="1856"/>
      <c r="L12" s="1856"/>
      <c r="M12" s="1856"/>
      <c r="N12" s="1857"/>
      <c r="O12" s="137" t="s">
        <v>162</v>
      </c>
      <c r="P12" s="138"/>
    </row>
    <row r="13" spans="1:16" ht="18.75" customHeight="1" x14ac:dyDescent="0.15">
      <c r="A13" s="134"/>
      <c r="B13" s="1844"/>
      <c r="C13" s="1845"/>
      <c r="D13" s="1846"/>
      <c r="E13" s="139" t="s">
        <v>163</v>
      </c>
      <c r="F13" s="140" t="s">
        <v>164</v>
      </c>
      <c r="G13" s="1853"/>
      <c r="H13" s="1858" t="s">
        <v>165</v>
      </c>
      <c r="I13" s="1860" t="s">
        <v>135</v>
      </c>
      <c r="J13" s="1860"/>
      <c r="K13" s="1861" t="s">
        <v>136</v>
      </c>
      <c r="L13" s="1861"/>
      <c r="M13" s="1862" t="s">
        <v>154</v>
      </c>
      <c r="N13" s="1863"/>
      <c r="O13" s="141"/>
      <c r="P13" s="138"/>
    </row>
    <row r="14" spans="1:16" ht="18.75" customHeight="1" thickBot="1" x14ac:dyDescent="0.2">
      <c r="A14" s="134"/>
      <c r="B14" s="1847"/>
      <c r="C14" s="1848"/>
      <c r="D14" s="1849"/>
      <c r="E14" s="142"/>
      <c r="F14" s="143"/>
      <c r="G14" s="1854"/>
      <c r="H14" s="1859"/>
      <c r="I14" s="144" t="s">
        <v>166</v>
      </c>
      <c r="J14" s="144" t="s">
        <v>96</v>
      </c>
      <c r="K14" s="145" t="s">
        <v>166</v>
      </c>
      <c r="L14" s="145" t="s">
        <v>96</v>
      </c>
      <c r="M14" s="146" t="s">
        <v>166</v>
      </c>
      <c r="N14" s="147" t="s">
        <v>96</v>
      </c>
      <c r="O14" s="148"/>
      <c r="P14" s="149"/>
    </row>
    <row r="15" spans="1:16" ht="18.75" customHeight="1" thickBot="1" x14ac:dyDescent="0.2">
      <c r="A15" s="134"/>
      <c r="B15" s="150" t="s">
        <v>167</v>
      </c>
      <c r="C15" s="151"/>
      <c r="D15" s="152"/>
      <c r="E15" s="355"/>
      <c r="F15" s="356"/>
      <c r="G15" s="324"/>
      <c r="H15" s="507"/>
      <c r="I15" s="835"/>
      <c r="J15" s="508"/>
      <c r="K15" s="509"/>
      <c r="L15" s="509"/>
      <c r="M15" s="510"/>
      <c r="N15" s="844"/>
      <c r="O15" s="310"/>
      <c r="P15" s="149"/>
    </row>
    <row r="16" spans="1:16" ht="30" customHeight="1" thickTop="1" x14ac:dyDescent="0.15">
      <c r="A16" s="134"/>
      <c r="B16" s="210"/>
      <c r="C16" s="211"/>
      <c r="D16" s="154"/>
      <c r="E16" s="340" t="s">
        <v>168</v>
      </c>
      <c r="F16" s="341" t="s">
        <v>139</v>
      </c>
      <c r="G16" s="326" t="s">
        <v>169</v>
      </c>
      <c r="H16" s="440"/>
      <c r="I16" s="795"/>
      <c r="J16" s="459">
        <f>J94</f>
        <v>0</v>
      </c>
      <c r="K16" s="460"/>
      <c r="L16" s="460">
        <f>L94</f>
        <v>0</v>
      </c>
      <c r="M16" s="443"/>
      <c r="N16" s="461">
        <f>N94</f>
        <v>0</v>
      </c>
      <c r="O16" s="311"/>
      <c r="P16" s="149"/>
    </row>
    <row r="17" spans="1:30" ht="18.75" customHeight="1" thickBot="1" x14ac:dyDescent="0.2">
      <c r="A17" s="134"/>
      <c r="B17" s="212"/>
      <c r="C17" s="369"/>
      <c r="D17" s="370"/>
      <c r="E17" s="387"/>
      <c r="F17" s="358"/>
      <c r="G17" s="327"/>
      <c r="H17" s="454"/>
      <c r="I17" s="800"/>
      <c r="J17" s="511"/>
      <c r="K17" s="456"/>
      <c r="L17" s="512"/>
      <c r="M17" s="383"/>
      <c r="N17" s="513"/>
      <c r="O17" s="312"/>
      <c r="P17" s="149"/>
    </row>
    <row r="18" spans="1:30" ht="18.75" customHeight="1" thickTop="1" x14ac:dyDescent="0.15">
      <c r="A18" s="134"/>
      <c r="B18" s="371"/>
      <c r="C18" s="372"/>
      <c r="D18" s="373"/>
      <c r="E18" s="340" t="s">
        <v>422</v>
      </c>
      <c r="F18" s="341"/>
      <c r="G18" s="326"/>
      <c r="H18" s="440"/>
      <c r="I18" s="797"/>
      <c r="J18" s="441"/>
      <c r="K18" s="442"/>
      <c r="L18" s="442"/>
      <c r="M18" s="443"/>
      <c r="N18" s="444"/>
      <c r="O18" s="311"/>
      <c r="P18" s="149"/>
    </row>
    <row r="19" spans="1:30" ht="18.75" customHeight="1" x14ac:dyDescent="0.15">
      <c r="A19" s="134"/>
      <c r="B19" s="384" t="str">
        <f>IF(B97="","",B97)</f>
        <v/>
      </c>
      <c r="C19" s="385" t="str">
        <f>IF(C97="","",C97)</f>
        <v/>
      </c>
      <c r="D19" s="376"/>
      <c r="E19" s="438" t="str">
        <f>IF(E97="","",E97)</f>
        <v/>
      </c>
      <c r="F19" s="439"/>
      <c r="G19" s="328" t="s">
        <v>169</v>
      </c>
      <c r="H19" s="445"/>
      <c r="I19" s="798"/>
      <c r="J19" s="446">
        <f>J138</f>
        <v>0</v>
      </c>
      <c r="K19" s="447"/>
      <c r="L19" s="447">
        <f>L138</f>
        <v>0</v>
      </c>
      <c r="M19" s="448"/>
      <c r="N19" s="449">
        <f>N138</f>
        <v>0</v>
      </c>
      <c r="O19" s="313"/>
      <c r="P19" s="155"/>
    </row>
    <row r="20" spans="1:30" ht="18.75" customHeight="1" x14ac:dyDescent="0.15">
      <c r="A20" s="134"/>
      <c r="B20" s="374" t="str">
        <f>IF(B141="","",B141)</f>
        <v/>
      </c>
      <c r="C20" s="375" t="str">
        <f>IF(C141="","",C141)</f>
        <v/>
      </c>
      <c r="D20" s="376"/>
      <c r="E20" s="438" t="str">
        <f>IF(E141="","",E141)</f>
        <v/>
      </c>
      <c r="F20" s="439"/>
      <c r="G20" s="328" t="s">
        <v>169</v>
      </c>
      <c r="H20" s="445"/>
      <c r="I20" s="798"/>
      <c r="J20" s="446">
        <f>J182</f>
        <v>0</v>
      </c>
      <c r="K20" s="447"/>
      <c r="L20" s="447">
        <f>L182</f>
        <v>0</v>
      </c>
      <c r="M20" s="448"/>
      <c r="N20" s="449">
        <f>N182</f>
        <v>0</v>
      </c>
      <c r="O20" s="313"/>
      <c r="P20" s="156"/>
      <c r="Q20" s="157"/>
      <c r="R20" s="157"/>
      <c r="S20" s="157"/>
      <c r="T20" s="157"/>
      <c r="U20" s="157"/>
      <c r="V20" s="157"/>
      <c r="W20" s="157"/>
      <c r="X20" s="157"/>
      <c r="Y20" s="157"/>
      <c r="Z20" s="157"/>
      <c r="AA20" s="157"/>
      <c r="AB20" s="157"/>
      <c r="AC20" s="157"/>
      <c r="AD20" s="157"/>
    </row>
    <row r="21" spans="1:30" ht="18.75" customHeight="1" x14ac:dyDescent="0.15">
      <c r="A21" s="134"/>
      <c r="B21" s="374" t="str">
        <f>IF(B185="","",B185)</f>
        <v/>
      </c>
      <c r="C21" s="375" t="str">
        <f>IF(C185="","",C185)</f>
        <v/>
      </c>
      <c r="D21" s="376"/>
      <c r="E21" s="438" t="str">
        <f>IF(E185="","",E185)</f>
        <v/>
      </c>
      <c r="F21" s="439"/>
      <c r="G21" s="328" t="s">
        <v>169</v>
      </c>
      <c r="H21" s="445"/>
      <c r="I21" s="798"/>
      <c r="J21" s="446">
        <f>J216</f>
        <v>0</v>
      </c>
      <c r="K21" s="447"/>
      <c r="L21" s="447">
        <f>L216</f>
        <v>0</v>
      </c>
      <c r="M21" s="448"/>
      <c r="N21" s="449">
        <f>N216</f>
        <v>0</v>
      </c>
      <c r="O21" s="313"/>
      <c r="P21" s="156"/>
      <c r="Q21" s="157"/>
      <c r="R21" s="157"/>
      <c r="S21" s="157"/>
      <c r="T21" s="157"/>
      <c r="U21" s="157"/>
      <c r="V21" s="157"/>
      <c r="W21" s="157"/>
      <c r="X21" s="157"/>
      <c r="Y21" s="157"/>
      <c r="Z21" s="157"/>
      <c r="AA21" s="157"/>
      <c r="AB21" s="157"/>
      <c r="AC21" s="157"/>
      <c r="AD21" s="157"/>
    </row>
    <row r="22" spans="1:30" ht="18.75" customHeight="1" x14ac:dyDescent="0.15">
      <c r="A22" s="134"/>
      <c r="B22" s="374" t="str">
        <f>IF(B219="","",B219)</f>
        <v/>
      </c>
      <c r="C22" s="375" t="str">
        <f>IF(C219="","",C219)</f>
        <v/>
      </c>
      <c r="D22" s="376"/>
      <c r="E22" s="438" t="str">
        <f>IF(E219="","",E219)</f>
        <v/>
      </c>
      <c r="F22" s="439"/>
      <c r="G22" s="328" t="s">
        <v>169</v>
      </c>
      <c r="H22" s="445"/>
      <c r="I22" s="798"/>
      <c r="J22" s="446">
        <f>J250</f>
        <v>0</v>
      </c>
      <c r="K22" s="447"/>
      <c r="L22" s="447">
        <f>L250</f>
        <v>0</v>
      </c>
      <c r="M22" s="448"/>
      <c r="N22" s="449">
        <f>N250</f>
        <v>0</v>
      </c>
      <c r="O22" s="313"/>
      <c r="P22" s="155"/>
    </row>
    <row r="23" spans="1:30" ht="18.75" customHeight="1" x14ac:dyDescent="0.15">
      <c r="A23" s="134"/>
      <c r="B23" s="374" t="str">
        <f>IF(B253="","",B253)</f>
        <v/>
      </c>
      <c r="C23" s="375" t="str">
        <f>IF(C253="","",C253)</f>
        <v/>
      </c>
      <c r="D23" s="376"/>
      <c r="E23" s="438" t="str">
        <f>IF(E253="","",E253)</f>
        <v/>
      </c>
      <c r="F23" s="439"/>
      <c r="G23" s="328" t="s">
        <v>169</v>
      </c>
      <c r="H23" s="445"/>
      <c r="I23" s="798"/>
      <c r="J23" s="446">
        <f>J284</f>
        <v>0</v>
      </c>
      <c r="K23" s="447"/>
      <c r="L23" s="447">
        <f>L284</f>
        <v>0</v>
      </c>
      <c r="M23" s="448"/>
      <c r="N23" s="449">
        <f>N284</f>
        <v>0</v>
      </c>
      <c r="O23" s="313"/>
      <c r="P23" s="155"/>
    </row>
    <row r="24" spans="1:30" ht="18.75" customHeight="1" x14ac:dyDescent="0.15">
      <c r="A24" s="134"/>
      <c r="B24" s="374" t="str">
        <f>IF(B287="","",B287)</f>
        <v/>
      </c>
      <c r="C24" s="375" t="str">
        <f>IF(C287="","",C287)</f>
        <v/>
      </c>
      <c r="D24" s="376"/>
      <c r="E24" s="438" t="str">
        <f>IF(E287="","",E287)</f>
        <v/>
      </c>
      <c r="F24" s="439"/>
      <c r="G24" s="328" t="s">
        <v>169</v>
      </c>
      <c r="H24" s="445"/>
      <c r="I24" s="798"/>
      <c r="J24" s="446">
        <f>J319</f>
        <v>0</v>
      </c>
      <c r="K24" s="447"/>
      <c r="L24" s="447">
        <f>L319</f>
        <v>0</v>
      </c>
      <c r="M24" s="448"/>
      <c r="N24" s="449">
        <f>N319</f>
        <v>0</v>
      </c>
      <c r="O24" s="313"/>
      <c r="P24" s="155"/>
    </row>
    <row r="25" spans="1:30" ht="18.75" customHeight="1" x14ac:dyDescent="0.15">
      <c r="A25" s="134"/>
      <c r="B25" s="374" t="str">
        <f>IF(B322="","",B322)</f>
        <v/>
      </c>
      <c r="C25" s="375" t="str">
        <f>IF(C322="","",C322)</f>
        <v/>
      </c>
      <c r="D25" s="376"/>
      <c r="E25" s="438" t="str">
        <f>IF(E322="","",E322)</f>
        <v/>
      </c>
      <c r="F25" s="439"/>
      <c r="G25" s="328" t="s">
        <v>169</v>
      </c>
      <c r="H25" s="445"/>
      <c r="I25" s="798"/>
      <c r="J25" s="446">
        <f>J354</f>
        <v>0</v>
      </c>
      <c r="K25" s="447"/>
      <c r="L25" s="447">
        <f>L354</f>
        <v>0</v>
      </c>
      <c r="M25" s="448"/>
      <c r="N25" s="449">
        <f>N354</f>
        <v>0</v>
      </c>
      <c r="O25" s="313"/>
      <c r="P25" s="155"/>
    </row>
    <row r="26" spans="1:30" ht="18.75" customHeight="1" x14ac:dyDescent="0.15">
      <c r="A26" s="134"/>
      <c r="B26" s="374" t="str">
        <f>IF(B357="","",B357)</f>
        <v/>
      </c>
      <c r="C26" s="375" t="str">
        <f>IF(C357="","",C357)</f>
        <v/>
      </c>
      <c r="D26" s="376"/>
      <c r="E26" s="438" t="str">
        <f>IF(E357="","",E357)</f>
        <v/>
      </c>
      <c r="F26" s="439"/>
      <c r="G26" s="328" t="s">
        <v>169</v>
      </c>
      <c r="H26" s="445"/>
      <c r="I26" s="798"/>
      <c r="J26" s="446">
        <f>J389</f>
        <v>0</v>
      </c>
      <c r="K26" s="447"/>
      <c r="L26" s="447">
        <f>L389</f>
        <v>0</v>
      </c>
      <c r="M26" s="448"/>
      <c r="N26" s="449">
        <f>N389</f>
        <v>0</v>
      </c>
      <c r="O26" s="313"/>
      <c r="P26" s="155"/>
    </row>
    <row r="27" spans="1:30" ht="18.75" customHeight="1" x14ac:dyDescent="0.15">
      <c r="A27" s="134"/>
      <c r="B27" s="374" t="str">
        <f>IF(B392="","",B392)</f>
        <v/>
      </c>
      <c r="C27" s="375" t="str">
        <f>IF(C392="","",C392)</f>
        <v/>
      </c>
      <c r="D27" s="376"/>
      <c r="E27" s="438" t="str">
        <f>IF(E392="","",E392)</f>
        <v/>
      </c>
      <c r="F27" s="439"/>
      <c r="G27" s="328" t="s">
        <v>169</v>
      </c>
      <c r="H27" s="445"/>
      <c r="I27" s="798"/>
      <c r="J27" s="446">
        <f>J424</f>
        <v>0</v>
      </c>
      <c r="K27" s="447"/>
      <c r="L27" s="447">
        <f>L424</f>
        <v>0</v>
      </c>
      <c r="M27" s="448"/>
      <c r="N27" s="449">
        <f>N424</f>
        <v>0</v>
      </c>
      <c r="O27" s="313"/>
      <c r="P27" s="155"/>
    </row>
    <row r="28" spans="1:30" ht="18.75" customHeight="1" x14ac:dyDescent="0.15">
      <c r="A28" s="134"/>
      <c r="B28" s="374" t="str">
        <f>IF(B427="","",B427)</f>
        <v/>
      </c>
      <c r="C28" s="375" t="str">
        <f>IF(C427="","",C427)</f>
        <v/>
      </c>
      <c r="D28" s="376"/>
      <c r="E28" s="438" t="str">
        <f>IF(E427="","",E427)</f>
        <v/>
      </c>
      <c r="F28" s="439"/>
      <c r="G28" s="328" t="s">
        <v>169</v>
      </c>
      <c r="H28" s="445"/>
      <c r="I28" s="798"/>
      <c r="J28" s="446">
        <f>J459</f>
        <v>0</v>
      </c>
      <c r="K28" s="447"/>
      <c r="L28" s="447">
        <f>L459</f>
        <v>0</v>
      </c>
      <c r="M28" s="448"/>
      <c r="N28" s="449">
        <f>N459</f>
        <v>0</v>
      </c>
      <c r="O28" s="313"/>
      <c r="P28" s="155"/>
    </row>
    <row r="29" spans="1:30" ht="18.75" customHeight="1" x14ac:dyDescent="0.15">
      <c r="A29" s="134"/>
      <c r="B29" s="374" t="str">
        <f>IF(B462="","",B462)</f>
        <v/>
      </c>
      <c r="C29" s="375" t="str">
        <f>IF(C462="","",C462)</f>
        <v/>
      </c>
      <c r="D29" s="376"/>
      <c r="E29" s="438" t="str">
        <f>IF(E462="","",E462)</f>
        <v/>
      </c>
      <c r="F29" s="439"/>
      <c r="G29" s="328" t="s">
        <v>169</v>
      </c>
      <c r="H29" s="445"/>
      <c r="I29" s="798"/>
      <c r="J29" s="446">
        <f>J494</f>
        <v>0</v>
      </c>
      <c r="K29" s="447"/>
      <c r="L29" s="447">
        <f>L494</f>
        <v>0</v>
      </c>
      <c r="M29" s="448"/>
      <c r="N29" s="449">
        <f>N494</f>
        <v>0</v>
      </c>
      <c r="O29" s="313"/>
      <c r="P29" s="155"/>
    </row>
    <row r="30" spans="1:30" ht="18.75" customHeight="1" x14ac:dyDescent="0.15">
      <c r="A30" s="134"/>
      <c r="B30" s="374" t="str">
        <f>IF(B497="","",B497)</f>
        <v/>
      </c>
      <c r="C30" s="375" t="str">
        <f>IF(C497="","",C497)</f>
        <v/>
      </c>
      <c r="D30" s="376"/>
      <c r="E30" s="438" t="str">
        <f>IF(E497="","",E497)</f>
        <v/>
      </c>
      <c r="F30" s="439"/>
      <c r="G30" s="328" t="s">
        <v>169</v>
      </c>
      <c r="H30" s="445"/>
      <c r="I30" s="798"/>
      <c r="J30" s="446">
        <f>J529</f>
        <v>0</v>
      </c>
      <c r="K30" s="447"/>
      <c r="L30" s="447">
        <f>L529</f>
        <v>0</v>
      </c>
      <c r="M30" s="448"/>
      <c r="N30" s="449">
        <f>N529</f>
        <v>0</v>
      </c>
      <c r="O30" s="313"/>
      <c r="P30" s="155"/>
    </row>
    <row r="31" spans="1:30" ht="18.75" customHeight="1" x14ac:dyDescent="0.15">
      <c r="A31" s="134"/>
      <c r="B31" s="374" t="str">
        <f>IF(B532="","",B532)</f>
        <v/>
      </c>
      <c r="C31" s="375" t="str">
        <f>IF(C532="","",C532)</f>
        <v/>
      </c>
      <c r="D31" s="376"/>
      <c r="E31" s="438" t="str">
        <f>IF(E532="","",E532)</f>
        <v/>
      </c>
      <c r="F31" s="439"/>
      <c r="G31" s="328" t="s">
        <v>169</v>
      </c>
      <c r="H31" s="445"/>
      <c r="I31" s="798"/>
      <c r="J31" s="446">
        <f>J564</f>
        <v>0</v>
      </c>
      <c r="K31" s="447"/>
      <c r="L31" s="447">
        <f>L564</f>
        <v>0</v>
      </c>
      <c r="M31" s="448"/>
      <c r="N31" s="449">
        <f>N564</f>
        <v>0</v>
      </c>
      <c r="O31" s="313"/>
      <c r="P31" s="155"/>
    </row>
    <row r="32" spans="1:30" ht="18.75" customHeight="1" x14ac:dyDescent="0.15">
      <c r="A32" s="134"/>
      <c r="B32" s="374" t="str">
        <f>IF(B567="","",B567)</f>
        <v/>
      </c>
      <c r="C32" s="375" t="str">
        <f>IF(C567="","",C567)</f>
        <v/>
      </c>
      <c r="D32" s="376"/>
      <c r="E32" s="438" t="str">
        <f>IF(E567="","",E567)</f>
        <v/>
      </c>
      <c r="F32" s="439"/>
      <c r="G32" s="328" t="s">
        <v>169</v>
      </c>
      <c r="H32" s="445"/>
      <c r="I32" s="798"/>
      <c r="J32" s="446">
        <f>J599</f>
        <v>0</v>
      </c>
      <c r="K32" s="447"/>
      <c r="L32" s="447">
        <f>L599</f>
        <v>0</v>
      </c>
      <c r="M32" s="448"/>
      <c r="N32" s="449">
        <f>N599</f>
        <v>0</v>
      </c>
      <c r="O32" s="313"/>
      <c r="P32" s="155"/>
    </row>
    <row r="33" spans="1:16" ht="18.75" customHeight="1" x14ac:dyDescent="0.15">
      <c r="A33" s="134"/>
      <c r="B33" s="374" t="str">
        <f>IF(B602="","",B602)</f>
        <v/>
      </c>
      <c r="C33" s="375" t="str">
        <f>IF(C602="","",C602)</f>
        <v/>
      </c>
      <c r="D33" s="376"/>
      <c r="E33" s="438" t="str">
        <f>IF(E602="","",E602)</f>
        <v/>
      </c>
      <c r="F33" s="439"/>
      <c r="G33" s="328" t="s">
        <v>169</v>
      </c>
      <c r="H33" s="445"/>
      <c r="I33" s="798"/>
      <c r="J33" s="446">
        <f>J634</f>
        <v>0</v>
      </c>
      <c r="K33" s="447"/>
      <c r="L33" s="447">
        <f>L634</f>
        <v>0</v>
      </c>
      <c r="M33" s="448"/>
      <c r="N33" s="449">
        <f>N634</f>
        <v>0</v>
      </c>
      <c r="O33" s="313"/>
      <c r="P33" s="155"/>
    </row>
    <row r="34" spans="1:16" ht="18.75" customHeight="1" x14ac:dyDescent="0.15">
      <c r="A34" s="134"/>
      <c r="B34" s="374"/>
      <c r="C34" s="375"/>
      <c r="D34" s="376"/>
      <c r="E34" s="438"/>
      <c r="F34" s="439"/>
      <c r="G34" s="328"/>
      <c r="H34" s="445"/>
      <c r="I34" s="798"/>
      <c r="J34" s="446" t="s">
        <v>153</v>
      </c>
      <c r="K34" s="447"/>
      <c r="L34" s="447" t="s">
        <v>153</v>
      </c>
      <c r="M34" s="448"/>
      <c r="N34" s="449" t="s">
        <v>171</v>
      </c>
      <c r="O34" s="313"/>
      <c r="P34" s="155"/>
    </row>
    <row r="35" spans="1:16" ht="18.75" customHeight="1" x14ac:dyDescent="0.15">
      <c r="A35" s="134"/>
      <c r="B35" s="374"/>
      <c r="C35" s="375"/>
      <c r="D35" s="376"/>
      <c r="E35" s="438"/>
      <c r="F35" s="439"/>
      <c r="G35" s="328"/>
      <c r="H35" s="445"/>
      <c r="I35" s="798"/>
      <c r="J35" s="446" t="s">
        <v>153</v>
      </c>
      <c r="K35" s="447"/>
      <c r="L35" s="447" t="s">
        <v>153</v>
      </c>
      <c r="M35" s="448"/>
      <c r="N35" s="449" t="s">
        <v>171</v>
      </c>
      <c r="O35" s="313"/>
      <c r="P35" s="155"/>
    </row>
    <row r="36" spans="1:16" ht="18.75" customHeight="1" x14ac:dyDescent="0.15">
      <c r="A36" s="134"/>
      <c r="B36" s="374"/>
      <c r="C36" s="375"/>
      <c r="D36" s="376"/>
      <c r="E36" s="351" t="s">
        <v>415</v>
      </c>
      <c r="F36" s="352" t="s">
        <v>172</v>
      </c>
      <c r="G36" s="328"/>
      <c r="H36" s="445"/>
      <c r="I36" s="804"/>
      <c r="J36" s="450">
        <f>SUMIF(B19:B35,LEFT(E36,3),J19:J35)</f>
        <v>0</v>
      </c>
      <c r="K36" s="451"/>
      <c r="L36" s="451">
        <f>SUMIF(B19:B35,LEFT(E36,3),L19:L35)</f>
        <v>0</v>
      </c>
      <c r="M36" s="452"/>
      <c r="N36" s="453">
        <f>SUMIF(B19:B35,LEFT(E36,3),N19:N35)</f>
        <v>0</v>
      </c>
      <c r="O36" s="313"/>
      <c r="P36" s="155"/>
    </row>
    <row r="37" spans="1:16" ht="18.75" customHeight="1" x14ac:dyDescent="0.15">
      <c r="A37" s="134"/>
      <c r="B37" s="374"/>
      <c r="C37" s="375"/>
      <c r="D37" s="376"/>
      <c r="E37" s="353" t="s">
        <v>416</v>
      </c>
      <c r="F37" s="354" t="s">
        <v>172</v>
      </c>
      <c r="G37" s="328"/>
      <c r="H37" s="445"/>
      <c r="I37" s="804"/>
      <c r="J37" s="450">
        <f>SUMIF(B19:B35,LEFT(E37,3),J19:J35)</f>
        <v>0</v>
      </c>
      <c r="K37" s="451"/>
      <c r="L37" s="451">
        <f>SUMIF(B19:B35,LEFT(E37,3),L19:L35)</f>
        <v>0</v>
      </c>
      <c r="M37" s="452"/>
      <c r="N37" s="453">
        <f>SUMIF(B19:B35,LEFT(E37,3),N19:N35)</f>
        <v>0</v>
      </c>
      <c r="O37" s="313"/>
      <c r="P37" s="158"/>
    </row>
    <row r="38" spans="1:16" ht="18.75" customHeight="1" thickBot="1" x14ac:dyDescent="0.2">
      <c r="A38" s="134"/>
      <c r="B38" s="374"/>
      <c r="C38" s="377"/>
      <c r="D38" s="378"/>
      <c r="E38" s="386"/>
      <c r="F38" s="360"/>
      <c r="G38" s="327"/>
      <c r="H38" s="454"/>
      <c r="I38" s="800"/>
      <c r="J38" s="455"/>
      <c r="K38" s="456"/>
      <c r="L38" s="456"/>
      <c r="M38" s="457"/>
      <c r="N38" s="458"/>
      <c r="O38" s="312"/>
      <c r="P38" s="158"/>
    </row>
    <row r="39" spans="1:16" ht="30" customHeight="1" thickTop="1" x14ac:dyDescent="0.15">
      <c r="A39" s="134"/>
      <c r="B39" s="210" t="s">
        <v>170</v>
      </c>
      <c r="C39" s="211"/>
      <c r="D39" s="154"/>
      <c r="E39" s="361" t="s">
        <v>420</v>
      </c>
      <c r="F39" s="341" t="s">
        <v>139</v>
      </c>
      <c r="G39" s="329"/>
      <c r="H39" s="462"/>
      <c r="I39" s="795"/>
      <c r="J39" s="459">
        <f>SUM(J36:J37)</f>
        <v>0</v>
      </c>
      <c r="K39" s="460"/>
      <c r="L39" s="460">
        <f>SUM(L36:L37)</f>
        <v>0</v>
      </c>
      <c r="M39" s="463"/>
      <c r="N39" s="461">
        <f>SUM(N36:N37)</f>
        <v>0</v>
      </c>
      <c r="O39" s="311"/>
      <c r="P39" s="158"/>
    </row>
    <row r="40" spans="1:16" ht="18.75" customHeight="1" thickBot="1" x14ac:dyDescent="0.2">
      <c r="A40" s="134"/>
      <c r="B40" s="213" t="s">
        <v>170</v>
      </c>
      <c r="C40" s="214"/>
      <c r="D40" s="208"/>
      <c r="E40" s="387"/>
      <c r="F40" s="358"/>
      <c r="G40" s="330"/>
      <c r="H40" s="514"/>
      <c r="I40" s="836"/>
      <c r="J40" s="511"/>
      <c r="K40" s="512"/>
      <c r="L40" s="512"/>
      <c r="M40" s="515"/>
      <c r="N40" s="513"/>
      <c r="O40" s="312"/>
      <c r="P40" s="158"/>
    </row>
    <row r="41" spans="1:16" ht="18.75" customHeight="1" thickTop="1" x14ac:dyDescent="0.15">
      <c r="A41" s="134"/>
      <c r="B41" s="210" t="s">
        <v>170</v>
      </c>
      <c r="C41" s="211"/>
      <c r="D41" s="154"/>
      <c r="E41" s="340" t="s">
        <v>173</v>
      </c>
      <c r="F41" s="341"/>
      <c r="G41" s="326"/>
      <c r="H41" s="462"/>
      <c r="I41" s="795"/>
      <c r="J41" s="459"/>
      <c r="K41" s="460"/>
      <c r="L41" s="460"/>
      <c r="M41" s="463"/>
      <c r="N41" s="461"/>
      <c r="O41" s="311"/>
      <c r="P41" s="158"/>
    </row>
    <row r="42" spans="1:16" ht="18.75" customHeight="1" x14ac:dyDescent="0.15">
      <c r="A42" s="134"/>
      <c r="B42" s="374" t="str">
        <f>IF(B97="","",B97)</f>
        <v/>
      </c>
      <c r="C42" s="375" t="str">
        <f>IF(C97="","",C97)</f>
        <v/>
      </c>
      <c r="D42" s="376"/>
      <c r="E42" s="438" t="str">
        <f>IF(E97="","",E97)</f>
        <v/>
      </c>
      <c r="F42" s="439"/>
      <c r="G42" s="328" t="s">
        <v>169</v>
      </c>
      <c r="H42" s="464"/>
      <c r="I42" s="798"/>
      <c r="J42" s="446">
        <f>J139</f>
        <v>0</v>
      </c>
      <c r="K42" s="447"/>
      <c r="L42" s="447">
        <f>L139</f>
        <v>0</v>
      </c>
      <c r="M42" s="448"/>
      <c r="N42" s="449">
        <f>N139</f>
        <v>0</v>
      </c>
      <c r="O42" s="313"/>
      <c r="P42" s="158"/>
    </row>
    <row r="43" spans="1:16" ht="18.75" customHeight="1" x14ac:dyDescent="0.15">
      <c r="A43" s="134"/>
      <c r="B43" s="374" t="str">
        <f>IF(B141="","",B141)</f>
        <v/>
      </c>
      <c r="C43" s="375" t="str">
        <f>IF(C141="","",C141)</f>
        <v/>
      </c>
      <c r="D43" s="376"/>
      <c r="E43" s="438" t="str">
        <f>IF(E141="","",E141)</f>
        <v/>
      </c>
      <c r="F43" s="439"/>
      <c r="G43" s="328" t="s">
        <v>169</v>
      </c>
      <c r="H43" s="464"/>
      <c r="I43" s="798"/>
      <c r="J43" s="446">
        <f>J183</f>
        <v>0</v>
      </c>
      <c r="K43" s="447"/>
      <c r="L43" s="447">
        <f>L183</f>
        <v>0</v>
      </c>
      <c r="M43" s="448"/>
      <c r="N43" s="449">
        <f>N183</f>
        <v>0</v>
      </c>
      <c r="O43" s="313"/>
      <c r="P43" s="158"/>
    </row>
    <row r="44" spans="1:16" ht="18.75" customHeight="1" x14ac:dyDescent="0.15">
      <c r="A44" s="134"/>
      <c r="B44" s="374" t="str">
        <f>IF(B185="","",B185)</f>
        <v/>
      </c>
      <c r="C44" s="375" t="str">
        <f>IF(C185="","",C185)</f>
        <v/>
      </c>
      <c r="D44" s="376"/>
      <c r="E44" s="438" t="str">
        <f>IF(E185="","",E185)</f>
        <v/>
      </c>
      <c r="F44" s="439"/>
      <c r="G44" s="328" t="s">
        <v>169</v>
      </c>
      <c r="H44" s="464"/>
      <c r="I44" s="798"/>
      <c r="J44" s="446">
        <f>J217</f>
        <v>0</v>
      </c>
      <c r="K44" s="447"/>
      <c r="L44" s="447">
        <f>L217</f>
        <v>0</v>
      </c>
      <c r="M44" s="448"/>
      <c r="N44" s="449">
        <f>N217</f>
        <v>0</v>
      </c>
      <c r="O44" s="313"/>
      <c r="P44" s="158"/>
    </row>
    <row r="45" spans="1:16" ht="18.75" customHeight="1" x14ac:dyDescent="0.15">
      <c r="A45" s="134"/>
      <c r="B45" s="374" t="str">
        <f>IF(B219="","",B219)</f>
        <v/>
      </c>
      <c r="C45" s="375" t="str">
        <f>IF(C219="","",C219)</f>
        <v/>
      </c>
      <c r="D45" s="376"/>
      <c r="E45" s="438" t="str">
        <f>IF(E219="","",E219)</f>
        <v/>
      </c>
      <c r="F45" s="439"/>
      <c r="G45" s="328" t="s">
        <v>169</v>
      </c>
      <c r="H45" s="464"/>
      <c r="I45" s="798"/>
      <c r="J45" s="446">
        <f>J251</f>
        <v>0</v>
      </c>
      <c r="K45" s="447"/>
      <c r="L45" s="447">
        <f>L251</f>
        <v>0</v>
      </c>
      <c r="M45" s="448"/>
      <c r="N45" s="449">
        <f>N251</f>
        <v>0</v>
      </c>
      <c r="O45" s="313"/>
      <c r="P45" s="158"/>
    </row>
    <row r="46" spans="1:16" ht="18.75" customHeight="1" x14ac:dyDescent="0.15">
      <c r="A46" s="134"/>
      <c r="B46" s="374" t="str">
        <f>IF(B253="","",B253)</f>
        <v/>
      </c>
      <c r="C46" s="375" t="str">
        <f>IF(C253="","",C253)</f>
        <v/>
      </c>
      <c r="D46" s="376"/>
      <c r="E46" s="438" t="str">
        <f>IF(E253="","",E253)</f>
        <v/>
      </c>
      <c r="F46" s="439"/>
      <c r="G46" s="328" t="s">
        <v>169</v>
      </c>
      <c r="H46" s="464"/>
      <c r="I46" s="798"/>
      <c r="J46" s="446">
        <f>J285</f>
        <v>0</v>
      </c>
      <c r="K46" s="447"/>
      <c r="L46" s="447">
        <f>L285</f>
        <v>0</v>
      </c>
      <c r="M46" s="448"/>
      <c r="N46" s="449">
        <f>N285</f>
        <v>0</v>
      </c>
      <c r="O46" s="313"/>
      <c r="P46" s="158"/>
    </row>
    <row r="47" spans="1:16" ht="18.75" customHeight="1" x14ac:dyDescent="0.15">
      <c r="A47" s="134"/>
      <c r="B47" s="374" t="str">
        <f>IF(B287="","",B287)</f>
        <v/>
      </c>
      <c r="C47" s="375" t="str">
        <f>IF(C287="","",C287)</f>
        <v/>
      </c>
      <c r="D47" s="376"/>
      <c r="E47" s="438" t="str">
        <f>IF(E287="","",E287)</f>
        <v/>
      </c>
      <c r="F47" s="439"/>
      <c r="G47" s="328" t="s">
        <v>169</v>
      </c>
      <c r="H47" s="464"/>
      <c r="I47" s="798"/>
      <c r="J47" s="446">
        <f>J320</f>
        <v>0</v>
      </c>
      <c r="K47" s="447"/>
      <c r="L47" s="447">
        <f>L320</f>
        <v>0</v>
      </c>
      <c r="M47" s="448"/>
      <c r="N47" s="449">
        <f>N320</f>
        <v>0</v>
      </c>
      <c r="O47" s="313"/>
      <c r="P47" s="158"/>
    </row>
    <row r="48" spans="1:16" ht="18.75" customHeight="1" x14ac:dyDescent="0.15">
      <c r="A48" s="134"/>
      <c r="B48" s="374" t="str">
        <f>IF(B322="","",B322)</f>
        <v/>
      </c>
      <c r="C48" s="375" t="str">
        <f>IF(C322="","",C322)</f>
        <v/>
      </c>
      <c r="D48" s="376"/>
      <c r="E48" s="438" t="str">
        <f>IF(E322="","",E322)</f>
        <v/>
      </c>
      <c r="F48" s="439"/>
      <c r="G48" s="328" t="s">
        <v>169</v>
      </c>
      <c r="H48" s="464"/>
      <c r="I48" s="798"/>
      <c r="J48" s="446">
        <f>J355</f>
        <v>0</v>
      </c>
      <c r="K48" s="447"/>
      <c r="L48" s="447">
        <f>L355</f>
        <v>0</v>
      </c>
      <c r="M48" s="448"/>
      <c r="N48" s="449">
        <f>N355</f>
        <v>0</v>
      </c>
      <c r="O48" s="313"/>
      <c r="P48" s="158"/>
    </row>
    <row r="49" spans="1:16" ht="18.75" customHeight="1" x14ac:dyDescent="0.15">
      <c r="A49" s="134"/>
      <c r="B49" s="374" t="str">
        <f>IF(B357="","",B357)</f>
        <v/>
      </c>
      <c r="C49" s="375" t="str">
        <f>IF(C357="","",C357)</f>
        <v/>
      </c>
      <c r="D49" s="376"/>
      <c r="E49" s="438" t="str">
        <f>IF(E357="","",E357)</f>
        <v/>
      </c>
      <c r="F49" s="439"/>
      <c r="G49" s="328" t="s">
        <v>169</v>
      </c>
      <c r="H49" s="464"/>
      <c r="I49" s="798"/>
      <c r="J49" s="446">
        <f>J390</f>
        <v>0</v>
      </c>
      <c r="K49" s="447"/>
      <c r="L49" s="447">
        <f>L390</f>
        <v>0</v>
      </c>
      <c r="M49" s="448"/>
      <c r="N49" s="449">
        <f>N390</f>
        <v>0</v>
      </c>
      <c r="O49" s="313"/>
      <c r="P49" s="158"/>
    </row>
    <row r="50" spans="1:16" ht="18.75" customHeight="1" x14ac:dyDescent="0.15">
      <c r="A50" s="134"/>
      <c r="B50" s="374" t="str">
        <f>IF(B392="","",B392)</f>
        <v/>
      </c>
      <c r="C50" s="375" t="str">
        <f>IF(C392="","",C392)</f>
        <v/>
      </c>
      <c r="D50" s="376"/>
      <c r="E50" s="438" t="str">
        <f>IF(E392="","",E392)</f>
        <v/>
      </c>
      <c r="F50" s="439"/>
      <c r="G50" s="328" t="s">
        <v>169</v>
      </c>
      <c r="H50" s="464"/>
      <c r="I50" s="798"/>
      <c r="J50" s="446">
        <f>J425</f>
        <v>0</v>
      </c>
      <c r="K50" s="447"/>
      <c r="L50" s="447">
        <f>L425</f>
        <v>0</v>
      </c>
      <c r="M50" s="448"/>
      <c r="N50" s="449">
        <f>N425</f>
        <v>0</v>
      </c>
      <c r="O50" s="313"/>
      <c r="P50" s="158"/>
    </row>
    <row r="51" spans="1:16" ht="18.75" customHeight="1" x14ac:dyDescent="0.15">
      <c r="A51" s="134"/>
      <c r="B51" s="374" t="str">
        <f>IF(B427="","",B427)</f>
        <v/>
      </c>
      <c r="C51" s="375" t="str">
        <f>IF(C427="","",C427)</f>
        <v/>
      </c>
      <c r="D51" s="376"/>
      <c r="E51" s="438" t="str">
        <f>IF(E427="","",E427)</f>
        <v/>
      </c>
      <c r="F51" s="439"/>
      <c r="G51" s="328" t="s">
        <v>169</v>
      </c>
      <c r="H51" s="464"/>
      <c r="I51" s="798"/>
      <c r="J51" s="446">
        <f>J460</f>
        <v>0</v>
      </c>
      <c r="K51" s="447"/>
      <c r="L51" s="447">
        <f>L460</f>
        <v>0</v>
      </c>
      <c r="M51" s="448"/>
      <c r="N51" s="449">
        <f>N460</f>
        <v>0</v>
      </c>
      <c r="O51" s="313"/>
      <c r="P51" s="158"/>
    </row>
    <row r="52" spans="1:16" ht="18.75" customHeight="1" x14ac:dyDescent="0.15">
      <c r="A52" s="134"/>
      <c r="B52" s="374" t="str">
        <f>IF(B462="","",B462)</f>
        <v/>
      </c>
      <c r="C52" s="375" t="str">
        <f>IF(C462="","",C462)</f>
        <v/>
      </c>
      <c r="D52" s="376"/>
      <c r="E52" s="438" t="str">
        <f>IF(E462="","",E462)</f>
        <v/>
      </c>
      <c r="F52" s="439"/>
      <c r="G52" s="328" t="s">
        <v>169</v>
      </c>
      <c r="H52" s="464"/>
      <c r="I52" s="798"/>
      <c r="J52" s="446">
        <f>J495</f>
        <v>0</v>
      </c>
      <c r="K52" s="447"/>
      <c r="L52" s="447">
        <f>L495</f>
        <v>0</v>
      </c>
      <c r="M52" s="448"/>
      <c r="N52" s="449">
        <f>N495</f>
        <v>0</v>
      </c>
      <c r="O52" s="313"/>
      <c r="P52" s="158"/>
    </row>
    <row r="53" spans="1:16" ht="18.75" customHeight="1" x14ac:dyDescent="0.15">
      <c r="A53" s="134"/>
      <c r="B53" s="374" t="str">
        <f>IF(B497="","",B497)</f>
        <v/>
      </c>
      <c r="C53" s="375" t="str">
        <f>IF(C497="","",C497)</f>
        <v/>
      </c>
      <c r="D53" s="376"/>
      <c r="E53" s="438" t="str">
        <f>IF(E497="","",E497)</f>
        <v/>
      </c>
      <c r="F53" s="439"/>
      <c r="G53" s="328" t="s">
        <v>169</v>
      </c>
      <c r="H53" s="464"/>
      <c r="I53" s="798"/>
      <c r="J53" s="446">
        <f>J530</f>
        <v>0</v>
      </c>
      <c r="K53" s="447"/>
      <c r="L53" s="447">
        <f>L530</f>
        <v>0</v>
      </c>
      <c r="M53" s="448"/>
      <c r="N53" s="449">
        <f>N530</f>
        <v>0</v>
      </c>
      <c r="O53" s="313"/>
      <c r="P53" s="158"/>
    </row>
    <row r="54" spans="1:16" ht="18.75" customHeight="1" x14ac:dyDescent="0.15">
      <c r="A54" s="134"/>
      <c r="B54" s="374" t="str">
        <f>IF(B532="","",B532)</f>
        <v/>
      </c>
      <c r="C54" s="375" t="str">
        <f>IF(C532="","",C532)</f>
        <v/>
      </c>
      <c r="D54" s="376"/>
      <c r="E54" s="438" t="str">
        <f>IF(E532="","",E532)</f>
        <v/>
      </c>
      <c r="F54" s="439"/>
      <c r="G54" s="328" t="s">
        <v>408</v>
      </c>
      <c r="H54" s="464"/>
      <c r="I54" s="798"/>
      <c r="J54" s="446">
        <f>J565</f>
        <v>0</v>
      </c>
      <c r="K54" s="447"/>
      <c r="L54" s="447">
        <f>L565</f>
        <v>0</v>
      </c>
      <c r="M54" s="448"/>
      <c r="N54" s="449">
        <f>N565</f>
        <v>0</v>
      </c>
      <c r="O54" s="313"/>
      <c r="P54" s="158"/>
    </row>
    <row r="55" spans="1:16" ht="18.75" customHeight="1" x14ac:dyDescent="0.15">
      <c r="A55" s="134"/>
      <c r="B55" s="374" t="str">
        <f>IF(B567="","",B567)</f>
        <v/>
      </c>
      <c r="C55" s="375" t="str">
        <f>IF(C567="","",C567)</f>
        <v/>
      </c>
      <c r="D55" s="376"/>
      <c r="E55" s="438" t="str">
        <f>IF(E567="","",E567)</f>
        <v/>
      </c>
      <c r="F55" s="439"/>
      <c r="G55" s="328" t="s">
        <v>169</v>
      </c>
      <c r="H55" s="445"/>
      <c r="I55" s="798"/>
      <c r="J55" s="446">
        <f>J600</f>
        <v>0</v>
      </c>
      <c r="K55" s="447"/>
      <c r="L55" s="447">
        <f>L600</f>
        <v>0</v>
      </c>
      <c r="M55" s="448"/>
      <c r="N55" s="449">
        <f>N600</f>
        <v>0</v>
      </c>
      <c r="O55" s="313"/>
      <c r="P55" s="155"/>
    </row>
    <row r="56" spans="1:16" ht="18.75" customHeight="1" x14ac:dyDescent="0.15">
      <c r="A56" s="134"/>
      <c r="B56" s="374" t="str">
        <f>IF(B602="","",B602)</f>
        <v/>
      </c>
      <c r="C56" s="375" t="str">
        <f>IF(C602="","",C602)</f>
        <v/>
      </c>
      <c r="D56" s="376"/>
      <c r="E56" s="438" t="str">
        <f>IF(E602="","",E602)</f>
        <v/>
      </c>
      <c r="F56" s="439"/>
      <c r="G56" s="328" t="s">
        <v>169</v>
      </c>
      <c r="H56" s="445"/>
      <c r="I56" s="798"/>
      <c r="J56" s="446">
        <f>J635</f>
        <v>0</v>
      </c>
      <c r="K56" s="447"/>
      <c r="L56" s="447">
        <f>L635</f>
        <v>0</v>
      </c>
      <c r="M56" s="448"/>
      <c r="N56" s="449">
        <f>N635</f>
        <v>0</v>
      </c>
      <c r="O56" s="313"/>
      <c r="P56" s="155"/>
    </row>
    <row r="57" spans="1:16" ht="18.75" customHeight="1" x14ac:dyDescent="0.15">
      <c r="A57" s="134"/>
      <c r="B57" s="159" t="s">
        <v>170</v>
      </c>
      <c r="C57" s="160"/>
      <c r="D57" s="204"/>
      <c r="E57" s="438"/>
      <c r="F57" s="439"/>
      <c r="G57" s="328"/>
      <c r="H57" s="464"/>
      <c r="I57" s="798"/>
      <c r="J57" s="446" t="s">
        <v>153</v>
      </c>
      <c r="K57" s="447"/>
      <c r="L57" s="447" t="s">
        <v>153</v>
      </c>
      <c r="M57" s="448"/>
      <c r="N57" s="449" t="s">
        <v>153</v>
      </c>
      <c r="O57" s="313"/>
      <c r="P57" s="158"/>
    </row>
    <row r="58" spans="1:16" ht="18.75" customHeight="1" x14ac:dyDescent="0.15">
      <c r="A58" s="134"/>
      <c r="B58" s="159" t="s">
        <v>170</v>
      </c>
      <c r="C58" s="160"/>
      <c r="D58" s="204"/>
      <c r="E58" s="438"/>
      <c r="F58" s="439"/>
      <c r="G58" s="328"/>
      <c r="H58" s="464"/>
      <c r="I58" s="798"/>
      <c r="J58" s="446" t="s">
        <v>153</v>
      </c>
      <c r="K58" s="447"/>
      <c r="L58" s="447" t="s">
        <v>153</v>
      </c>
      <c r="M58" s="448"/>
      <c r="N58" s="449" t="s">
        <v>153</v>
      </c>
      <c r="O58" s="313"/>
      <c r="P58" s="158"/>
    </row>
    <row r="59" spans="1:16" ht="18.75" customHeight="1" x14ac:dyDescent="0.15">
      <c r="A59" s="134"/>
      <c r="B59" s="168" t="s">
        <v>170</v>
      </c>
      <c r="C59" s="215"/>
      <c r="D59" s="204"/>
      <c r="E59" s="351" t="s">
        <v>306</v>
      </c>
      <c r="F59" s="352" t="s">
        <v>172</v>
      </c>
      <c r="G59" s="328"/>
      <c r="H59" s="445"/>
      <c r="I59" s="798"/>
      <c r="J59" s="450">
        <f>SUMIF(B42:B58,LEFT(E59,3),J42:J58)</f>
        <v>0</v>
      </c>
      <c r="K59" s="451"/>
      <c r="L59" s="451">
        <f>SUMIF(B42:B58,LEFT(E59,3),L42:L58)</f>
        <v>0</v>
      </c>
      <c r="M59" s="452"/>
      <c r="N59" s="453">
        <f>SUMIF(B42:B58,LEFT(E59,3),N42:N58)</f>
        <v>0</v>
      </c>
      <c r="O59" s="313"/>
      <c r="P59" s="158"/>
    </row>
    <row r="60" spans="1:16" ht="18.75" customHeight="1" x14ac:dyDescent="0.15">
      <c r="A60" s="134"/>
      <c r="B60" s="168" t="s">
        <v>170</v>
      </c>
      <c r="C60" s="215"/>
      <c r="D60" s="204"/>
      <c r="E60" s="353" t="s">
        <v>307</v>
      </c>
      <c r="F60" s="354" t="s">
        <v>172</v>
      </c>
      <c r="G60" s="328"/>
      <c r="H60" s="445"/>
      <c r="I60" s="798"/>
      <c r="J60" s="450">
        <f>SUMIF(B42:B58,LEFT(E60,3),J42:J58)</f>
        <v>0</v>
      </c>
      <c r="K60" s="451"/>
      <c r="L60" s="451">
        <f>SUMIF(B42:B58,LEFT(E60,3),L42:L58)</f>
        <v>0</v>
      </c>
      <c r="M60" s="452"/>
      <c r="N60" s="453">
        <f>SUMIF(B42:B58,LEFT(E60,3),N42:N58)</f>
        <v>0</v>
      </c>
      <c r="O60" s="313"/>
      <c r="P60" s="158"/>
    </row>
    <row r="61" spans="1:16" ht="18.75" customHeight="1" thickBot="1" x14ac:dyDescent="0.2">
      <c r="A61" s="134"/>
      <c r="B61" s="213" t="s">
        <v>170</v>
      </c>
      <c r="C61" s="214"/>
      <c r="D61" s="208"/>
      <c r="E61" s="386"/>
      <c r="F61" s="360"/>
      <c r="G61" s="327"/>
      <c r="H61" s="454"/>
      <c r="I61" s="800"/>
      <c r="J61" s="455"/>
      <c r="K61" s="456"/>
      <c r="L61" s="456"/>
      <c r="M61" s="457"/>
      <c r="N61" s="458"/>
      <c r="O61" s="312"/>
      <c r="P61" s="158"/>
    </row>
    <row r="62" spans="1:16" ht="30" customHeight="1" thickTop="1" x14ac:dyDescent="0.15">
      <c r="A62" s="134"/>
      <c r="B62" s="210" t="s">
        <v>170</v>
      </c>
      <c r="C62" s="211"/>
      <c r="D62" s="154"/>
      <c r="E62" s="361" t="s">
        <v>174</v>
      </c>
      <c r="F62" s="341" t="s">
        <v>139</v>
      </c>
      <c r="G62" s="329"/>
      <c r="H62" s="462"/>
      <c r="I62" s="795"/>
      <c r="J62" s="459">
        <f>SUM(J59:J60)</f>
        <v>0</v>
      </c>
      <c r="K62" s="460"/>
      <c r="L62" s="460">
        <f>SUM(L59:L60)</f>
        <v>0</v>
      </c>
      <c r="M62" s="463"/>
      <c r="N62" s="461">
        <f>SUM(N59:N60)</f>
        <v>0</v>
      </c>
      <c r="O62" s="314"/>
      <c r="P62" s="161"/>
    </row>
    <row r="63" spans="1:16" ht="18.75" customHeight="1" thickBot="1" x14ac:dyDescent="0.2">
      <c r="A63" s="134"/>
      <c r="B63" s="168" t="s">
        <v>170</v>
      </c>
      <c r="C63" s="215"/>
      <c r="D63" s="204"/>
      <c r="E63" s="388"/>
      <c r="F63" s="362"/>
      <c r="G63" s="331"/>
      <c r="H63" s="464"/>
      <c r="I63" s="804"/>
      <c r="J63" s="450"/>
      <c r="K63" s="451"/>
      <c r="L63" s="451"/>
      <c r="M63" s="452"/>
      <c r="N63" s="453"/>
      <c r="O63" s="315"/>
      <c r="P63" s="161"/>
    </row>
    <row r="64" spans="1:16" ht="30" customHeight="1" thickTop="1" thickBot="1" x14ac:dyDescent="0.2">
      <c r="A64" s="134"/>
      <c r="B64" s="216" t="s">
        <v>170</v>
      </c>
      <c r="C64" s="217"/>
      <c r="D64" s="292"/>
      <c r="E64" s="363"/>
      <c r="F64" s="364" t="s">
        <v>175</v>
      </c>
      <c r="G64" s="332"/>
      <c r="H64" s="465"/>
      <c r="I64" s="805"/>
      <c r="J64" s="466">
        <f>SUM(J16,J39,J62)</f>
        <v>0</v>
      </c>
      <c r="K64" s="467"/>
      <c r="L64" s="467">
        <f>SUM(L16,L39,L62)</f>
        <v>0</v>
      </c>
      <c r="M64" s="468"/>
      <c r="N64" s="469">
        <f>SUM(N16,N39,N62)</f>
        <v>0</v>
      </c>
      <c r="O64" s="316"/>
      <c r="P64" s="149"/>
    </row>
    <row r="65" spans="1:16" ht="18.75" customHeight="1" thickBot="1" x14ac:dyDescent="0.2">
      <c r="A65" s="149"/>
      <c r="B65" s="162" t="s">
        <v>170</v>
      </c>
      <c r="C65" s="162"/>
      <c r="D65" s="209"/>
      <c r="E65" s="317"/>
      <c r="F65" s="317"/>
      <c r="G65" s="333"/>
      <c r="H65" s="516"/>
      <c r="I65" s="837"/>
      <c r="J65" s="516"/>
      <c r="K65" s="516"/>
      <c r="L65" s="516"/>
      <c r="M65" s="383"/>
      <c r="N65" s="845"/>
      <c r="O65" s="317"/>
      <c r="P65" s="149"/>
    </row>
    <row r="66" spans="1:16" ht="18.75" customHeight="1" x14ac:dyDescent="0.15">
      <c r="A66" s="134"/>
      <c r="B66" s="299" t="s">
        <v>170</v>
      </c>
      <c r="C66" s="300"/>
      <c r="D66" s="293"/>
      <c r="E66" s="342" t="s">
        <v>423</v>
      </c>
      <c r="F66" s="343"/>
      <c r="G66" s="334"/>
      <c r="H66" s="475"/>
      <c r="I66" s="807"/>
      <c r="J66" s="476"/>
      <c r="K66" s="477"/>
      <c r="L66" s="477"/>
      <c r="M66" s="478"/>
      <c r="N66" s="479"/>
      <c r="O66" s="318"/>
      <c r="P66" s="155"/>
    </row>
    <row r="67" spans="1:16" ht="18.75" customHeight="1" x14ac:dyDescent="0.15">
      <c r="A67" s="134"/>
      <c r="B67" s="301" t="str">
        <f>IF(B97="","",B97)</f>
        <v/>
      </c>
      <c r="C67" s="379" t="str">
        <f>IF(C97="","",C97)</f>
        <v/>
      </c>
      <c r="D67" s="376"/>
      <c r="E67" s="473" t="str">
        <f>IF(E97="","",E97)</f>
        <v/>
      </c>
      <c r="F67" s="474"/>
      <c r="G67" s="335" t="s">
        <v>169</v>
      </c>
      <c r="H67" s="480"/>
      <c r="I67" s="798"/>
      <c r="J67" s="446">
        <f>J140</f>
        <v>0</v>
      </c>
      <c r="K67" s="447"/>
      <c r="L67" s="447">
        <f>L140</f>
        <v>0</v>
      </c>
      <c r="M67" s="481"/>
      <c r="N67" s="482">
        <f>N140</f>
        <v>0</v>
      </c>
      <c r="O67" s="319"/>
      <c r="P67" s="155"/>
    </row>
    <row r="68" spans="1:16" ht="18.75" customHeight="1" x14ac:dyDescent="0.15">
      <c r="A68" s="134"/>
      <c r="B68" s="301" t="str">
        <f>IF(B141="","",B141)</f>
        <v/>
      </c>
      <c r="C68" s="379" t="str">
        <f>IF(C141="","",C141)</f>
        <v/>
      </c>
      <c r="D68" s="376"/>
      <c r="E68" s="473" t="str">
        <f>IF(E141="","",E141)</f>
        <v/>
      </c>
      <c r="F68" s="474"/>
      <c r="G68" s="335" t="s">
        <v>169</v>
      </c>
      <c r="H68" s="480"/>
      <c r="I68" s="798"/>
      <c r="J68" s="446">
        <f>J184</f>
        <v>0</v>
      </c>
      <c r="K68" s="447"/>
      <c r="L68" s="447">
        <f>L184</f>
        <v>0</v>
      </c>
      <c r="M68" s="481"/>
      <c r="N68" s="482">
        <f>N184</f>
        <v>0</v>
      </c>
      <c r="O68" s="319"/>
      <c r="P68" s="161"/>
    </row>
    <row r="69" spans="1:16" ht="18.75" customHeight="1" x14ac:dyDescent="0.15">
      <c r="A69" s="134"/>
      <c r="B69" s="301" t="str">
        <f>IF(B185="","",B185)</f>
        <v/>
      </c>
      <c r="C69" s="379" t="str">
        <f>IF(C185="","",C185)</f>
        <v/>
      </c>
      <c r="D69" s="376"/>
      <c r="E69" s="473" t="str">
        <f>IF(E185="","",E185)</f>
        <v/>
      </c>
      <c r="F69" s="474"/>
      <c r="G69" s="335" t="s">
        <v>169</v>
      </c>
      <c r="H69" s="480"/>
      <c r="I69" s="798"/>
      <c r="J69" s="446">
        <f>J218</f>
        <v>0</v>
      </c>
      <c r="K69" s="447"/>
      <c r="L69" s="447">
        <f>L218</f>
        <v>0</v>
      </c>
      <c r="M69" s="481"/>
      <c r="N69" s="482">
        <f>N218</f>
        <v>0</v>
      </c>
      <c r="O69" s="319"/>
      <c r="P69" s="164"/>
    </row>
    <row r="70" spans="1:16" ht="18.75" customHeight="1" x14ac:dyDescent="0.15">
      <c r="A70" s="134"/>
      <c r="B70" s="301" t="str">
        <f>IF(B219="","",B219)</f>
        <v/>
      </c>
      <c r="C70" s="379" t="str">
        <f>IF(C219="","",C219)</f>
        <v/>
      </c>
      <c r="D70" s="376"/>
      <c r="E70" s="473" t="str">
        <f>IF(E219="","",E219)</f>
        <v/>
      </c>
      <c r="F70" s="474"/>
      <c r="G70" s="335" t="s">
        <v>169</v>
      </c>
      <c r="H70" s="480"/>
      <c r="I70" s="798"/>
      <c r="J70" s="446">
        <f>J252</f>
        <v>0</v>
      </c>
      <c r="K70" s="447"/>
      <c r="L70" s="447">
        <f>L252</f>
        <v>0</v>
      </c>
      <c r="M70" s="481"/>
      <c r="N70" s="482">
        <f>N252</f>
        <v>0</v>
      </c>
      <c r="O70" s="319"/>
      <c r="P70" s="164"/>
    </row>
    <row r="71" spans="1:16" ht="18.75" customHeight="1" x14ac:dyDescent="0.15">
      <c r="A71" s="134"/>
      <c r="B71" s="301" t="str">
        <f>IF(B253="","",B253)</f>
        <v/>
      </c>
      <c r="C71" s="379" t="str">
        <f>IF(C253="","",C253)</f>
        <v/>
      </c>
      <c r="D71" s="376"/>
      <c r="E71" s="473" t="str">
        <f>IF(E253="","",E253)</f>
        <v/>
      </c>
      <c r="F71" s="474"/>
      <c r="G71" s="335" t="s">
        <v>169</v>
      </c>
      <c r="H71" s="480"/>
      <c r="I71" s="798"/>
      <c r="J71" s="446">
        <f>J286</f>
        <v>0</v>
      </c>
      <c r="K71" s="447"/>
      <c r="L71" s="447">
        <f>L286</f>
        <v>0</v>
      </c>
      <c r="M71" s="481"/>
      <c r="N71" s="482">
        <f>N286</f>
        <v>0</v>
      </c>
      <c r="O71" s="319"/>
      <c r="P71" s="164"/>
    </row>
    <row r="72" spans="1:16" ht="18.75" customHeight="1" x14ac:dyDescent="0.15">
      <c r="A72" s="134"/>
      <c r="B72" s="301" t="str">
        <f>IF(B287="","",B287)</f>
        <v/>
      </c>
      <c r="C72" s="379" t="str">
        <f>IF(C287="","",C287)</f>
        <v/>
      </c>
      <c r="D72" s="376"/>
      <c r="E72" s="473" t="str">
        <f>IF(E287="","",E287)</f>
        <v/>
      </c>
      <c r="F72" s="474"/>
      <c r="G72" s="335" t="s">
        <v>169</v>
      </c>
      <c r="H72" s="480"/>
      <c r="I72" s="798"/>
      <c r="J72" s="446">
        <f>J321</f>
        <v>0</v>
      </c>
      <c r="K72" s="447"/>
      <c r="L72" s="447">
        <f>L321</f>
        <v>0</v>
      </c>
      <c r="M72" s="481"/>
      <c r="N72" s="482">
        <f>N321</f>
        <v>0</v>
      </c>
      <c r="O72" s="319"/>
      <c r="P72" s="164"/>
    </row>
    <row r="73" spans="1:16" ht="18.75" customHeight="1" x14ac:dyDescent="0.15">
      <c r="A73" s="134"/>
      <c r="B73" s="301" t="str">
        <f>IF(B322="","",B322)</f>
        <v/>
      </c>
      <c r="C73" s="379" t="str">
        <f>IF(C322="","",C322)</f>
        <v/>
      </c>
      <c r="D73" s="376"/>
      <c r="E73" s="473" t="str">
        <f>IF(E322="","",E322)</f>
        <v/>
      </c>
      <c r="F73" s="474"/>
      <c r="G73" s="335" t="s">
        <v>169</v>
      </c>
      <c r="H73" s="480"/>
      <c r="I73" s="798"/>
      <c r="J73" s="446">
        <f>J356</f>
        <v>0</v>
      </c>
      <c r="K73" s="447"/>
      <c r="L73" s="447">
        <f>L356</f>
        <v>0</v>
      </c>
      <c r="M73" s="481"/>
      <c r="N73" s="482">
        <f>N356</f>
        <v>0</v>
      </c>
      <c r="O73" s="319"/>
      <c r="P73" s="164"/>
    </row>
    <row r="74" spans="1:16" ht="18.75" customHeight="1" x14ac:dyDescent="0.15">
      <c r="A74" s="134"/>
      <c r="B74" s="301" t="str">
        <f>IF(B357="","",B357)</f>
        <v/>
      </c>
      <c r="C74" s="379" t="str">
        <f>IF(C357="","",C357)</f>
        <v/>
      </c>
      <c r="D74" s="376"/>
      <c r="E74" s="473" t="str">
        <f>IF(E357="","",E357)</f>
        <v/>
      </c>
      <c r="F74" s="474"/>
      <c r="G74" s="335" t="s">
        <v>169</v>
      </c>
      <c r="H74" s="480"/>
      <c r="I74" s="798"/>
      <c r="J74" s="446">
        <f>J391</f>
        <v>0</v>
      </c>
      <c r="K74" s="447"/>
      <c r="L74" s="447">
        <f>L391</f>
        <v>0</v>
      </c>
      <c r="M74" s="481"/>
      <c r="N74" s="482">
        <f>N391</f>
        <v>0</v>
      </c>
      <c r="O74" s="319"/>
      <c r="P74" s="164"/>
    </row>
    <row r="75" spans="1:16" ht="18.75" customHeight="1" x14ac:dyDescent="0.15">
      <c r="A75" s="134"/>
      <c r="B75" s="301" t="str">
        <f>IF(B392="","",B392)</f>
        <v/>
      </c>
      <c r="C75" s="379" t="str">
        <f>IF(C392="","",C392)</f>
        <v/>
      </c>
      <c r="D75" s="376"/>
      <c r="E75" s="473" t="str">
        <f>IF(E392="","",E392)</f>
        <v/>
      </c>
      <c r="F75" s="474"/>
      <c r="G75" s="335" t="s">
        <v>169</v>
      </c>
      <c r="H75" s="480"/>
      <c r="I75" s="798"/>
      <c r="J75" s="446">
        <f>J426</f>
        <v>0</v>
      </c>
      <c r="K75" s="447"/>
      <c r="L75" s="447">
        <f>L426</f>
        <v>0</v>
      </c>
      <c r="M75" s="481"/>
      <c r="N75" s="482">
        <f>N426</f>
        <v>0</v>
      </c>
      <c r="O75" s="319"/>
      <c r="P75" s="164"/>
    </row>
    <row r="76" spans="1:16" ht="18.75" customHeight="1" x14ac:dyDescent="0.15">
      <c r="A76" s="134"/>
      <c r="B76" s="301" t="str">
        <f>IF(B427="","",B427)</f>
        <v/>
      </c>
      <c r="C76" s="379" t="str">
        <f>IF(C427="","",C427)</f>
        <v/>
      </c>
      <c r="D76" s="376"/>
      <c r="E76" s="473" t="str">
        <f>IF(E427="","",E427)</f>
        <v/>
      </c>
      <c r="F76" s="474"/>
      <c r="G76" s="335" t="s">
        <v>169</v>
      </c>
      <c r="H76" s="480"/>
      <c r="I76" s="798"/>
      <c r="J76" s="446">
        <f>J461</f>
        <v>0</v>
      </c>
      <c r="K76" s="447"/>
      <c r="L76" s="447">
        <f>L461</f>
        <v>0</v>
      </c>
      <c r="M76" s="481"/>
      <c r="N76" s="482">
        <f>N461</f>
        <v>0</v>
      </c>
      <c r="O76" s="319"/>
      <c r="P76" s="164"/>
    </row>
    <row r="77" spans="1:16" ht="18.75" customHeight="1" x14ac:dyDescent="0.15">
      <c r="A77" s="134"/>
      <c r="B77" s="301" t="str">
        <f>IF(B462="","",B462)</f>
        <v/>
      </c>
      <c r="C77" s="379" t="str">
        <f>IF(C462="","",C462)</f>
        <v/>
      </c>
      <c r="D77" s="376"/>
      <c r="E77" s="473" t="str">
        <f>IF(E462="","",E462)</f>
        <v/>
      </c>
      <c r="F77" s="474"/>
      <c r="G77" s="335" t="s">
        <v>169</v>
      </c>
      <c r="H77" s="480"/>
      <c r="I77" s="798"/>
      <c r="J77" s="446">
        <f>J496</f>
        <v>0</v>
      </c>
      <c r="K77" s="447"/>
      <c r="L77" s="447">
        <f>L496</f>
        <v>0</v>
      </c>
      <c r="M77" s="481"/>
      <c r="N77" s="482">
        <f>N496</f>
        <v>0</v>
      </c>
      <c r="O77" s="319"/>
      <c r="P77" s="164"/>
    </row>
    <row r="78" spans="1:16" ht="18.75" customHeight="1" x14ac:dyDescent="0.15">
      <c r="A78" s="134"/>
      <c r="B78" s="301" t="str">
        <f>IF(B497="","",B497)</f>
        <v/>
      </c>
      <c r="C78" s="379" t="str">
        <f>IF(C497="","",C497)</f>
        <v/>
      </c>
      <c r="D78" s="376"/>
      <c r="E78" s="473" t="str">
        <f>IF(E497="","",E497)</f>
        <v/>
      </c>
      <c r="F78" s="474"/>
      <c r="G78" s="335" t="s">
        <v>169</v>
      </c>
      <c r="H78" s="480"/>
      <c r="I78" s="798"/>
      <c r="J78" s="446">
        <f>J531</f>
        <v>0</v>
      </c>
      <c r="K78" s="447"/>
      <c r="L78" s="447">
        <f>L531</f>
        <v>0</v>
      </c>
      <c r="M78" s="481"/>
      <c r="N78" s="482">
        <f>N531</f>
        <v>0</v>
      </c>
      <c r="O78" s="319"/>
      <c r="P78" s="164"/>
    </row>
    <row r="79" spans="1:16" ht="18.75" customHeight="1" x14ac:dyDescent="0.15">
      <c r="A79" s="134"/>
      <c r="B79" s="301" t="str">
        <f>IF(B532="","",B532)</f>
        <v/>
      </c>
      <c r="C79" s="379" t="str">
        <f>IF(C532="","",C532)</f>
        <v/>
      </c>
      <c r="D79" s="376"/>
      <c r="E79" s="473" t="str">
        <f>IF(E532="","",E532)</f>
        <v/>
      </c>
      <c r="F79" s="474"/>
      <c r="G79" s="335" t="s">
        <v>169</v>
      </c>
      <c r="H79" s="480"/>
      <c r="I79" s="798"/>
      <c r="J79" s="446">
        <f>J566</f>
        <v>0</v>
      </c>
      <c r="K79" s="447"/>
      <c r="L79" s="447">
        <f>L566</f>
        <v>0</v>
      </c>
      <c r="M79" s="481"/>
      <c r="N79" s="482">
        <f>N566</f>
        <v>0</v>
      </c>
      <c r="O79" s="319"/>
      <c r="P79" s="164"/>
    </row>
    <row r="80" spans="1:16" ht="18.75" customHeight="1" x14ac:dyDescent="0.15">
      <c r="A80" s="134"/>
      <c r="B80" s="301" t="str">
        <f>IF(B567="","",B567)</f>
        <v/>
      </c>
      <c r="C80" s="379" t="str">
        <f>IF(C567="","",C567)</f>
        <v/>
      </c>
      <c r="D80" s="376"/>
      <c r="E80" s="473" t="str">
        <f>IF(E567="","",E567)</f>
        <v/>
      </c>
      <c r="F80" s="474"/>
      <c r="G80" s="335" t="s">
        <v>169</v>
      </c>
      <c r="H80" s="480"/>
      <c r="I80" s="798"/>
      <c r="J80" s="446">
        <f>J601</f>
        <v>0</v>
      </c>
      <c r="K80" s="447"/>
      <c r="L80" s="447">
        <f>L601</f>
        <v>0</v>
      </c>
      <c r="M80" s="481"/>
      <c r="N80" s="482">
        <f>N601</f>
        <v>0</v>
      </c>
      <c r="O80" s="319"/>
      <c r="P80" s="164"/>
    </row>
    <row r="81" spans="1:16" ht="18.75" customHeight="1" x14ac:dyDescent="0.15">
      <c r="A81" s="134"/>
      <c r="B81" s="301" t="str">
        <f>IF(B602="","",B602)</f>
        <v/>
      </c>
      <c r="C81" s="379" t="str">
        <f>IF(C602="","",C602)</f>
        <v/>
      </c>
      <c r="D81" s="376"/>
      <c r="E81" s="473" t="str">
        <f>IF(E602="","",E602)</f>
        <v/>
      </c>
      <c r="F81" s="474"/>
      <c r="G81" s="335" t="s">
        <v>169</v>
      </c>
      <c r="H81" s="480"/>
      <c r="I81" s="798"/>
      <c r="J81" s="446">
        <f>J636</f>
        <v>0</v>
      </c>
      <c r="K81" s="447"/>
      <c r="L81" s="447">
        <f>L636</f>
        <v>0</v>
      </c>
      <c r="M81" s="481"/>
      <c r="N81" s="482">
        <f>N636</f>
        <v>0</v>
      </c>
      <c r="O81" s="319"/>
      <c r="P81" s="164"/>
    </row>
    <row r="82" spans="1:16" ht="18.75" customHeight="1" x14ac:dyDescent="0.15">
      <c r="A82" s="134"/>
      <c r="B82" s="301" t="s">
        <v>170</v>
      </c>
      <c r="C82" s="302"/>
      <c r="D82" s="204"/>
      <c r="E82" s="473"/>
      <c r="F82" s="474"/>
      <c r="G82" s="335"/>
      <c r="H82" s="480"/>
      <c r="I82" s="798"/>
      <c r="J82" s="446"/>
      <c r="K82" s="447"/>
      <c r="L82" s="447"/>
      <c r="M82" s="481"/>
      <c r="N82" s="482"/>
      <c r="O82" s="319"/>
      <c r="P82" s="164"/>
    </row>
    <row r="83" spans="1:16" ht="18.75" customHeight="1" x14ac:dyDescent="0.15">
      <c r="A83" s="134"/>
      <c r="B83" s="301" t="s">
        <v>170</v>
      </c>
      <c r="C83" s="302"/>
      <c r="D83" s="204"/>
      <c r="E83" s="473"/>
      <c r="F83" s="474"/>
      <c r="G83" s="335"/>
      <c r="H83" s="480"/>
      <c r="I83" s="798"/>
      <c r="J83" s="446"/>
      <c r="K83" s="447"/>
      <c r="L83" s="447"/>
      <c r="M83" s="481"/>
      <c r="N83" s="482"/>
      <c r="O83" s="319"/>
      <c r="P83" s="161"/>
    </row>
    <row r="84" spans="1:16" ht="18.75" customHeight="1" x14ac:dyDescent="0.15">
      <c r="A84" s="134"/>
      <c r="B84" s="301" t="s">
        <v>308</v>
      </c>
      <c r="C84" s="302"/>
      <c r="D84" s="204"/>
      <c r="E84" s="351" t="s">
        <v>417</v>
      </c>
      <c r="F84" s="352" t="s">
        <v>172</v>
      </c>
      <c r="G84" s="335"/>
      <c r="H84" s="480"/>
      <c r="I84" s="798"/>
      <c r="J84" s="450">
        <f>SUMIF(B67:B83,LEFT(E84,3),J67:J83)</f>
        <v>0</v>
      </c>
      <c r="K84" s="451"/>
      <c r="L84" s="451">
        <f>SUMIF(B67:B83,LEFT(E84,3),L67:L83)</f>
        <v>0</v>
      </c>
      <c r="M84" s="483"/>
      <c r="N84" s="840">
        <f>SUMIF(B67:B83,LEFT(E84,3),N67:N83)</f>
        <v>0</v>
      </c>
      <c r="O84" s="319"/>
      <c r="P84" s="161"/>
    </row>
    <row r="85" spans="1:16" ht="18.75" customHeight="1" x14ac:dyDescent="0.15">
      <c r="A85" s="134"/>
      <c r="B85" s="301" t="s">
        <v>170</v>
      </c>
      <c r="C85" s="302"/>
      <c r="D85" s="204"/>
      <c r="E85" s="353" t="s">
        <v>418</v>
      </c>
      <c r="F85" s="354" t="s">
        <v>172</v>
      </c>
      <c r="G85" s="335"/>
      <c r="H85" s="480"/>
      <c r="I85" s="798"/>
      <c r="J85" s="450">
        <f>SUMIF(B67:B83,LEFT(E85,3),J67:J83)</f>
        <v>0</v>
      </c>
      <c r="K85" s="451"/>
      <c r="L85" s="451">
        <f>SUMIF(B67:B83,LEFT(E85,3),L67:L83)</f>
        <v>0</v>
      </c>
      <c r="M85" s="483"/>
      <c r="N85" s="840">
        <f>SUMIF(B67:B83,LEFT(E85,3),N67:N83)</f>
        <v>0</v>
      </c>
      <c r="O85" s="319"/>
      <c r="P85" s="155"/>
    </row>
    <row r="86" spans="1:16" ht="18.75" customHeight="1" thickBot="1" x14ac:dyDescent="0.2">
      <c r="A86" s="134"/>
      <c r="B86" s="303" t="s">
        <v>170</v>
      </c>
      <c r="C86" s="304"/>
      <c r="D86" s="208"/>
      <c r="E86" s="389"/>
      <c r="F86" s="366"/>
      <c r="G86" s="336"/>
      <c r="H86" s="484"/>
      <c r="I86" s="800"/>
      <c r="J86" s="455"/>
      <c r="K86" s="456"/>
      <c r="L86" s="456"/>
      <c r="M86" s="485"/>
      <c r="N86" s="486"/>
      <c r="O86" s="320"/>
      <c r="P86" s="155"/>
    </row>
    <row r="87" spans="1:16" ht="30" customHeight="1" thickTop="1" thickBot="1" x14ac:dyDescent="0.2">
      <c r="A87" s="134"/>
      <c r="B87" s="305" t="s">
        <v>170</v>
      </c>
      <c r="C87" s="306"/>
      <c r="D87" s="292"/>
      <c r="E87" s="367" t="s">
        <v>424</v>
      </c>
      <c r="F87" s="368" t="s">
        <v>139</v>
      </c>
      <c r="G87" s="337"/>
      <c r="H87" s="487"/>
      <c r="I87" s="805"/>
      <c r="J87" s="466">
        <f>SUM(J84:J85)</f>
        <v>0</v>
      </c>
      <c r="K87" s="467"/>
      <c r="L87" s="467">
        <f>SUM(L84:L85)</f>
        <v>0</v>
      </c>
      <c r="M87" s="488"/>
      <c r="N87" s="489">
        <f>SUM(N84:N85)</f>
        <v>0</v>
      </c>
      <c r="O87" s="321"/>
      <c r="P87" s="149"/>
    </row>
    <row r="88" spans="1:16" ht="18.75" customHeight="1" x14ac:dyDescent="0.15">
      <c r="A88" s="134"/>
      <c r="B88" s="165" t="s">
        <v>176</v>
      </c>
      <c r="C88" s="166"/>
      <c r="D88" s="294"/>
      <c r="E88" s="346"/>
      <c r="F88" s="167"/>
      <c r="G88" s="338"/>
      <c r="H88" s="492"/>
      <c r="I88" s="807"/>
      <c r="J88" s="476"/>
      <c r="K88" s="477"/>
      <c r="L88" s="477"/>
      <c r="M88" s="493"/>
      <c r="N88" s="494"/>
      <c r="O88" s="322"/>
      <c r="P88" s="149"/>
    </row>
    <row r="89" spans="1:16" ht="18.75" customHeight="1" x14ac:dyDescent="0.15">
      <c r="A89" s="134"/>
      <c r="B89" s="203"/>
      <c r="C89" s="204"/>
      <c r="D89" s="295"/>
      <c r="E89" s="344" t="s">
        <v>177</v>
      </c>
      <c r="F89" s="170"/>
      <c r="G89" s="328"/>
      <c r="H89" s="445"/>
      <c r="I89" s="798"/>
      <c r="J89" s="446"/>
      <c r="K89" s="447"/>
      <c r="L89" s="447"/>
      <c r="M89" s="448"/>
      <c r="N89" s="449"/>
      <c r="O89" s="313"/>
      <c r="P89" s="149"/>
    </row>
    <row r="90" spans="1:16" ht="18.75" customHeight="1" x14ac:dyDescent="0.15">
      <c r="A90" s="134"/>
      <c r="B90" s="203"/>
      <c r="C90" s="204"/>
      <c r="D90" s="295"/>
      <c r="E90" s="491"/>
      <c r="F90" s="490"/>
      <c r="G90" s="328"/>
      <c r="H90" s="445"/>
      <c r="I90" s="798"/>
      <c r="J90" s="446">
        <f>ROUNDDOWN(H90*I90,0)</f>
        <v>0</v>
      </c>
      <c r="K90" s="788"/>
      <c r="L90" s="447">
        <f>ROUNDDOWN(H90*K90,0)</f>
        <v>0</v>
      </c>
      <c r="M90" s="789">
        <f t="shared" ref="M90:N93" si="0">I90-K90</f>
        <v>0</v>
      </c>
      <c r="N90" s="449">
        <f t="shared" si="0"/>
        <v>0</v>
      </c>
      <c r="O90" s="313"/>
      <c r="P90" s="149"/>
    </row>
    <row r="91" spans="1:16" ht="18.75" customHeight="1" x14ac:dyDescent="0.15">
      <c r="A91" s="134"/>
      <c r="B91" s="203"/>
      <c r="C91" s="204"/>
      <c r="D91" s="295"/>
      <c r="E91" s="491"/>
      <c r="F91" s="490"/>
      <c r="G91" s="328"/>
      <c r="H91" s="445"/>
      <c r="I91" s="798"/>
      <c r="J91" s="446">
        <f>ROUNDDOWN(H91*I91,0)</f>
        <v>0</v>
      </c>
      <c r="K91" s="788"/>
      <c r="L91" s="447">
        <f>ROUNDDOWN(H91*K91,0)</f>
        <v>0</v>
      </c>
      <c r="M91" s="789">
        <f t="shared" si="0"/>
        <v>0</v>
      </c>
      <c r="N91" s="449">
        <f t="shared" si="0"/>
        <v>0</v>
      </c>
      <c r="O91" s="313"/>
      <c r="P91" s="155"/>
    </row>
    <row r="92" spans="1:16" ht="18.75" customHeight="1" x14ac:dyDescent="0.15">
      <c r="A92" s="134"/>
      <c r="B92" s="203"/>
      <c r="C92" s="204"/>
      <c r="D92" s="295"/>
      <c r="E92" s="491"/>
      <c r="F92" s="490"/>
      <c r="G92" s="328"/>
      <c r="H92" s="445"/>
      <c r="I92" s="798"/>
      <c r="J92" s="446">
        <f>ROUNDDOWN(H92*I92,0)</f>
        <v>0</v>
      </c>
      <c r="K92" s="788"/>
      <c r="L92" s="447">
        <f>ROUNDDOWN(H92*K92,0)</f>
        <v>0</v>
      </c>
      <c r="M92" s="789">
        <f t="shared" si="0"/>
        <v>0</v>
      </c>
      <c r="N92" s="449">
        <f t="shared" si="0"/>
        <v>0</v>
      </c>
      <c r="O92" s="313"/>
      <c r="P92" s="155"/>
    </row>
    <row r="93" spans="1:16" ht="18.75" customHeight="1" x14ac:dyDescent="0.15">
      <c r="A93" s="134"/>
      <c r="B93" s="203"/>
      <c r="C93" s="204"/>
      <c r="D93" s="295"/>
      <c r="E93" s="491"/>
      <c r="F93" s="490"/>
      <c r="G93" s="328"/>
      <c r="H93" s="445"/>
      <c r="I93" s="798"/>
      <c r="J93" s="446">
        <f>ROUNDDOWN(H93*I93,0)</f>
        <v>0</v>
      </c>
      <c r="K93" s="788"/>
      <c r="L93" s="447">
        <f>ROUNDDOWN(H93*K93,0)</f>
        <v>0</v>
      </c>
      <c r="M93" s="789">
        <f t="shared" si="0"/>
        <v>0</v>
      </c>
      <c r="N93" s="449">
        <f t="shared" si="0"/>
        <v>0</v>
      </c>
      <c r="O93" s="313"/>
      <c r="P93" s="155"/>
    </row>
    <row r="94" spans="1:16" ht="18.75" customHeight="1" thickBot="1" x14ac:dyDescent="0.2">
      <c r="A94" s="134"/>
      <c r="B94" s="203"/>
      <c r="C94" s="208"/>
      <c r="D94" s="296"/>
      <c r="E94" s="348" t="s">
        <v>178</v>
      </c>
      <c r="F94" s="350" t="s">
        <v>179</v>
      </c>
      <c r="G94" s="339"/>
      <c r="H94" s="495"/>
      <c r="I94" s="808"/>
      <c r="J94" s="496">
        <f>SUM(J90:J93)</f>
        <v>0</v>
      </c>
      <c r="K94" s="790"/>
      <c r="L94" s="497">
        <f>SUM(L90:L93)</f>
        <v>0</v>
      </c>
      <c r="M94" s="791"/>
      <c r="N94" s="498">
        <f>SUM(N90:N93)</f>
        <v>0</v>
      </c>
      <c r="O94" s="323"/>
      <c r="P94" s="155"/>
    </row>
    <row r="95" spans="1:16" ht="18.75" customHeight="1" x14ac:dyDescent="0.15">
      <c r="A95" s="134"/>
      <c r="B95" s="165" t="s">
        <v>176</v>
      </c>
      <c r="C95" s="166"/>
      <c r="D95" s="294"/>
      <c r="E95" s="346"/>
      <c r="F95" s="167"/>
      <c r="G95" s="338"/>
      <c r="H95" s="492"/>
      <c r="I95" s="807"/>
      <c r="J95" s="476"/>
      <c r="K95" s="477"/>
      <c r="L95" s="477"/>
      <c r="M95" s="493"/>
      <c r="N95" s="494"/>
      <c r="O95" s="322"/>
      <c r="P95" s="155"/>
    </row>
    <row r="96" spans="1:16" ht="18.75" customHeight="1" x14ac:dyDescent="0.15">
      <c r="A96" s="134"/>
      <c r="B96" s="203"/>
      <c r="C96" s="204"/>
      <c r="D96" s="295"/>
      <c r="E96" s="344" t="s">
        <v>421</v>
      </c>
      <c r="F96" s="170"/>
      <c r="G96" s="328"/>
      <c r="H96" s="445"/>
      <c r="I96" s="798"/>
      <c r="J96" s="446"/>
      <c r="K96" s="447"/>
      <c r="L96" s="447"/>
      <c r="M96" s="448"/>
      <c r="N96" s="449"/>
      <c r="O96" s="313"/>
      <c r="P96" s="155"/>
    </row>
    <row r="97" spans="1:16" ht="18.75" customHeight="1" x14ac:dyDescent="0.15">
      <c r="A97" s="134"/>
      <c r="B97" s="168"/>
      <c r="C97" s="169"/>
      <c r="D97" s="295"/>
      <c r="E97" s="491"/>
      <c r="F97" s="499" t="s">
        <v>180</v>
      </c>
      <c r="G97" s="328"/>
      <c r="H97" s="445"/>
      <c r="I97" s="798"/>
      <c r="J97" s="446"/>
      <c r="K97" s="447"/>
      <c r="L97" s="447"/>
      <c r="M97" s="448"/>
      <c r="N97" s="449"/>
      <c r="O97" s="313"/>
      <c r="P97" s="155"/>
    </row>
    <row r="98" spans="1:16" ht="18.75" customHeight="1" x14ac:dyDescent="0.15">
      <c r="A98" s="134"/>
      <c r="B98" s="203"/>
      <c r="C98" s="204"/>
      <c r="D98" s="297"/>
      <c r="E98" s="491"/>
      <c r="F98" s="500"/>
      <c r="G98" s="328"/>
      <c r="H98" s="445"/>
      <c r="I98" s="798"/>
      <c r="J98" s="446">
        <f t="shared" ref="J98:J137" si="1">ROUNDDOWN(H98*I98,0)</f>
        <v>0</v>
      </c>
      <c r="K98" s="788"/>
      <c r="L98" s="447">
        <f t="shared" ref="L98:L137" si="2">ROUNDDOWN(H98*K98,0)</f>
        <v>0</v>
      </c>
      <c r="M98" s="789">
        <f>I98-K98</f>
        <v>0</v>
      </c>
      <c r="N98" s="449">
        <f>J98-L98</f>
        <v>0</v>
      </c>
      <c r="O98" s="313"/>
      <c r="P98" s="155"/>
    </row>
    <row r="99" spans="1:16" ht="18.75" customHeight="1" x14ac:dyDescent="0.15">
      <c r="A99" s="134"/>
      <c r="B99" s="203"/>
      <c r="C99" s="204"/>
      <c r="D99" s="297"/>
      <c r="E99" s="491"/>
      <c r="F99" s="500"/>
      <c r="G99" s="328"/>
      <c r="H99" s="445"/>
      <c r="I99" s="798"/>
      <c r="J99" s="446">
        <f t="shared" si="1"/>
        <v>0</v>
      </c>
      <c r="K99" s="788"/>
      <c r="L99" s="447">
        <f t="shared" si="2"/>
        <v>0</v>
      </c>
      <c r="M99" s="789">
        <f t="shared" ref="M99:N137" si="3">I99-K99</f>
        <v>0</v>
      </c>
      <c r="N99" s="449">
        <f t="shared" si="3"/>
        <v>0</v>
      </c>
      <c r="O99" s="313"/>
      <c r="P99" s="155"/>
    </row>
    <row r="100" spans="1:16" ht="18.75" customHeight="1" x14ac:dyDescent="0.15">
      <c r="A100" s="134"/>
      <c r="B100" s="203"/>
      <c r="C100" s="204"/>
      <c r="D100" s="297"/>
      <c r="E100" s="491"/>
      <c r="F100" s="500"/>
      <c r="G100" s="328"/>
      <c r="H100" s="445"/>
      <c r="I100" s="798"/>
      <c r="J100" s="446">
        <f t="shared" si="1"/>
        <v>0</v>
      </c>
      <c r="K100" s="788"/>
      <c r="L100" s="447">
        <f t="shared" si="2"/>
        <v>0</v>
      </c>
      <c r="M100" s="789">
        <f t="shared" si="3"/>
        <v>0</v>
      </c>
      <c r="N100" s="449">
        <f t="shared" si="3"/>
        <v>0</v>
      </c>
      <c r="O100" s="313"/>
      <c r="P100" s="155"/>
    </row>
    <row r="101" spans="1:16" ht="18.75" customHeight="1" x14ac:dyDescent="0.15">
      <c r="A101" s="134"/>
      <c r="B101" s="203"/>
      <c r="C101" s="204"/>
      <c r="D101" s="297"/>
      <c r="E101" s="491"/>
      <c r="F101" s="500"/>
      <c r="G101" s="328"/>
      <c r="H101" s="445"/>
      <c r="I101" s="798"/>
      <c r="J101" s="446">
        <f t="shared" si="1"/>
        <v>0</v>
      </c>
      <c r="K101" s="788"/>
      <c r="L101" s="447">
        <f t="shared" si="2"/>
        <v>0</v>
      </c>
      <c r="M101" s="789">
        <f t="shared" si="3"/>
        <v>0</v>
      </c>
      <c r="N101" s="449">
        <f t="shared" si="3"/>
        <v>0</v>
      </c>
      <c r="O101" s="313"/>
      <c r="P101" s="155"/>
    </row>
    <row r="102" spans="1:16" ht="18.75" customHeight="1" x14ac:dyDescent="0.15">
      <c r="A102" s="134"/>
      <c r="B102" s="203"/>
      <c r="C102" s="204"/>
      <c r="D102" s="297"/>
      <c r="E102" s="491"/>
      <c r="F102" s="500"/>
      <c r="G102" s="328"/>
      <c r="H102" s="445"/>
      <c r="I102" s="798"/>
      <c r="J102" s="446">
        <f t="shared" si="1"/>
        <v>0</v>
      </c>
      <c r="K102" s="788"/>
      <c r="L102" s="447">
        <f t="shared" si="2"/>
        <v>0</v>
      </c>
      <c r="M102" s="789">
        <f t="shared" si="3"/>
        <v>0</v>
      </c>
      <c r="N102" s="449">
        <f t="shared" si="3"/>
        <v>0</v>
      </c>
      <c r="O102" s="313"/>
      <c r="P102" s="155"/>
    </row>
    <row r="103" spans="1:16" ht="18.75" customHeight="1" x14ac:dyDescent="0.15">
      <c r="A103" s="134"/>
      <c r="B103" s="203"/>
      <c r="C103" s="204"/>
      <c r="D103" s="297"/>
      <c r="E103" s="491"/>
      <c r="F103" s="500"/>
      <c r="G103" s="328"/>
      <c r="H103" s="445"/>
      <c r="I103" s="798"/>
      <c r="J103" s="446">
        <f t="shared" si="1"/>
        <v>0</v>
      </c>
      <c r="K103" s="788"/>
      <c r="L103" s="447">
        <f t="shared" si="2"/>
        <v>0</v>
      </c>
      <c r="M103" s="789">
        <f t="shared" si="3"/>
        <v>0</v>
      </c>
      <c r="N103" s="449">
        <f t="shared" si="3"/>
        <v>0</v>
      </c>
      <c r="O103" s="313"/>
      <c r="P103" s="155"/>
    </row>
    <row r="104" spans="1:16" ht="18.75" customHeight="1" x14ac:dyDescent="0.15">
      <c r="A104" s="134"/>
      <c r="B104" s="203"/>
      <c r="C104" s="204"/>
      <c r="D104" s="297"/>
      <c r="E104" s="491"/>
      <c r="F104" s="500"/>
      <c r="G104" s="328"/>
      <c r="H104" s="445"/>
      <c r="I104" s="798"/>
      <c r="J104" s="446">
        <f t="shared" si="1"/>
        <v>0</v>
      </c>
      <c r="K104" s="788"/>
      <c r="L104" s="447">
        <f t="shared" si="2"/>
        <v>0</v>
      </c>
      <c r="M104" s="789">
        <f t="shared" si="3"/>
        <v>0</v>
      </c>
      <c r="N104" s="449">
        <f t="shared" si="3"/>
        <v>0</v>
      </c>
      <c r="O104" s="313"/>
      <c r="P104" s="155"/>
    </row>
    <row r="105" spans="1:16" ht="18.75" customHeight="1" x14ac:dyDescent="0.15">
      <c r="A105" s="134"/>
      <c r="B105" s="203"/>
      <c r="C105" s="204"/>
      <c r="D105" s="297"/>
      <c r="E105" s="491"/>
      <c r="F105" s="500"/>
      <c r="G105" s="328"/>
      <c r="H105" s="445"/>
      <c r="I105" s="798"/>
      <c r="J105" s="446">
        <f t="shared" si="1"/>
        <v>0</v>
      </c>
      <c r="K105" s="788"/>
      <c r="L105" s="447">
        <f t="shared" si="2"/>
        <v>0</v>
      </c>
      <c r="M105" s="789">
        <f t="shared" si="3"/>
        <v>0</v>
      </c>
      <c r="N105" s="449">
        <f t="shared" si="3"/>
        <v>0</v>
      </c>
      <c r="O105" s="313"/>
      <c r="P105" s="155"/>
    </row>
    <row r="106" spans="1:16" ht="18.75" customHeight="1" x14ac:dyDescent="0.15">
      <c r="A106" s="134"/>
      <c r="B106" s="203"/>
      <c r="C106" s="204"/>
      <c r="D106" s="297"/>
      <c r="E106" s="491"/>
      <c r="F106" s="500"/>
      <c r="G106" s="328"/>
      <c r="H106" s="445"/>
      <c r="I106" s="798"/>
      <c r="J106" s="446">
        <f t="shared" si="1"/>
        <v>0</v>
      </c>
      <c r="K106" s="788"/>
      <c r="L106" s="447">
        <f t="shared" si="2"/>
        <v>0</v>
      </c>
      <c r="M106" s="789">
        <f t="shared" si="3"/>
        <v>0</v>
      </c>
      <c r="N106" s="449">
        <f t="shared" si="3"/>
        <v>0</v>
      </c>
      <c r="O106" s="313"/>
      <c r="P106" s="155"/>
    </row>
    <row r="107" spans="1:16" ht="18.75" customHeight="1" x14ac:dyDescent="0.15">
      <c r="A107" s="134"/>
      <c r="B107" s="203"/>
      <c r="C107" s="204"/>
      <c r="D107" s="297"/>
      <c r="E107" s="491"/>
      <c r="F107" s="500"/>
      <c r="G107" s="328"/>
      <c r="H107" s="445"/>
      <c r="I107" s="798"/>
      <c r="J107" s="446">
        <f t="shared" si="1"/>
        <v>0</v>
      </c>
      <c r="K107" s="788"/>
      <c r="L107" s="447">
        <f t="shared" si="2"/>
        <v>0</v>
      </c>
      <c r="M107" s="789">
        <f t="shared" si="3"/>
        <v>0</v>
      </c>
      <c r="N107" s="449">
        <f t="shared" si="3"/>
        <v>0</v>
      </c>
      <c r="O107" s="313"/>
      <c r="P107" s="155"/>
    </row>
    <row r="108" spans="1:16" ht="18.75" customHeight="1" x14ac:dyDescent="0.15">
      <c r="A108" s="134"/>
      <c r="B108" s="203"/>
      <c r="C108" s="204"/>
      <c r="D108" s="297"/>
      <c r="E108" s="491"/>
      <c r="F108" s="500"/>
      <c r="G108" s="328"/>
      <c r="H108" s="445"/>
      <c r="I108" s="798"/>
      <c r="J108" s="446">
        <f t="shared" si="1"/>
        <v>0</v>
      </c>
      <c r="K108" s="788"/>
      <c r="L108" s="447">
        <f t="shared" si="2"/>
        <v>0</v>
      </c>
      <c r="M108" s="789">
        <f t="shared" si="3"/>
        <v>0</v>
      </c>
      <c r="N108" s="449">
        <f t="shared" si="3"/>
        <v>0</v>
      </c>
      <c r="O108" s="313"/>
      <c r="P108" s="155"/>
    </row>
    <row r="109" spans="1:16" ht="18.75" customHeight="1" x14ac:dyDescent="0.15">
      <c r="A109" s="134"/>
      <c r="B109" s="203"/>
      <c r="C109" s="204"/>
      <c r="D109" s="297"/>
      <c r="E109" s="491"/>
      <c r="F109" s="500"/>
      <c r="G109" s="328"/>
      <c r="H109" s="445"/>
      <c r="I109" s="798"/>
      <c r="J109" s="446">
        <f t="shared" si="1"/>
        <v>0</v>
      </c>
      <c r="K109" s="788"/>
      <c r="L109" s="447">
        <f t="shared" si="2"/>
        <v>0</v>
      </c>
      <c r="M109" s="789">
        <f t="shared" si="3"/>
        <v>0</v>
      </c>
      <c r="N109" s="449">
        <f t="shared" si="3"/>
        <v>0</v>
      </c>
      <c r="O109" s="313"/>
      <c r="P109" s="155"/>
    </row>
    <row r="110" spans="1:16" ht="18.75" customHeight="1" x14ac:dyDescent="0.15">
      <c r="A110" s="134"/>
      <c r="B110" s="203"/>
      <c r="C110" s="204"/>
      <c r="D110" s="297"/>
      <c r="E110" s="491"/>
      <c r="F110" s="500"/>
      <c r="G110" s="328"/>
      <c r="H110" s="445"/>
      <c r="I110" s="798"/>
      <c r="J110" s="446">
        <f t="shared" si="1"/>
        <v>0</v>
      </c>
      <c r="K110" s="788"/>
      <c r="L110" s="447">
        <f t="shared" si="2"/>
        <v>0</v>
      </c>
      <c r="M110" s="789">
        <f t="shared" si="3"/>
        <v>0</v>
      </c>
      <c r="N110" s="449">
        <f t="shared" si="3"/>
        <v>0</v>
      </c>
      <c r="O110" s="313"/>
      <c r="P110" s="155"/>
    </row>
    <row r="111" spans="1:16" ht="18.75" customHeight="1" x14ac:dyDescent="0.15">
      <c r="A111" s="134"/>
      <c r="B111" s="203"/>
      <c r="C111" s="204"/>
      <c r="D111" s="297"/>
      <c r="E111" s="491"/>
      <c r="F111" s="500"/>
      <c r="G111" s="328"/>
      <c r="H111" s="445"/>
      <c r="I111" s="798"/>
      <c r="J111" s="446">
        <f t="shared" si="1"/>
        <v>0</v>
      </c>
      <c r="K111" s="788"/>
      <c r="L111" s="447">
        <f t="shared" si="2"/>
        <v>0</v>
      </c>
      <c r="M111" s="789">
        <f t="shared" si="3"/>
        <v>0</v>
      </c>
      <c r="N111" s="449">
        <f t="shared" si="3"/>
        <v>0</v>
      </c>
      <c r="O111" s="313"/>
      <c r="P111" s="155"/>
    </row>
    <row r="112" spans="1:16" ht="18.75" customHeight="1" x14ac:dyDescent="0.15">
      <c r="A112" s="134"/>
      <c r="B112" s="203"/>
      <c r="C112" s="204"/>
      <c r="D112" s="297"/>
      <c r="E112" s="491"/>
      <c r="F112" s="500"/>
      <c r="G112" s="328"/>
      <c r="H112" s="445"/>
      <c r="I112" s="798"/>
      <c r="J112" s="446">
        <f t="shared" si="1"/>
        <v>0</v>
      </c>
      <c r="K112" s="788"/>
      <c r="L112" s="447">
        <f t="shared" si="2"/>
        <v>0</v>
      </c>
      <c r="M112" s="789">
        <f t="shared" si="3"/>
        <v>0</v>
      </c>
      <c r="N112" s="449">
        <f t="shared" si="3"/>
        <v>0</v>
      </c>
      <c r="O112" s="313"/>
      <c r="P112" s="155"/>
    </row>
    <row r="113" spans="1:16" ht="18.75" customHeight="1" x14ac:dyDescent="0.15">
      <c r="A113" s="134"/>
      <c r="B113" s="203"/>
      <c r="C113" s="204"/>
      <c r="D113" s="297"/>
      <c r="E113" s="491"/>
      <c r="F113" s="500"/>
      <c r="G113" s="328"/>
      <c r="H113" s="445"/>
      <c r="I113" s="798"/>
      <c r="J113" s="446">
        <f t="shared" si="1"/>
        <v>0</v>
      </c>
      <c r="K113" s="788"/>
      <c r="L113" s="447">
        <f t="shared" si="2"/>
        <v>0</v>
      </c>
      <c r="M113" s="789">
        <f t="shared" si="3"/>
        <v>0</v>
      </c>
      <c r="N113" s="449">
        <f t="shared" si="3"/>
        <v>0</v>
      </c>
      <c r="O113" s="313"/>
      <c r="P113" s="155"/>
    </row>
    <row r="114" spans="1:16" ht="18.75" customHeight="1" x14ac:dyDescent="0.15">
      <c r="A114" s="134"/>
      <c r="B114" s="203"/>
      <c r="C114" s="204"/>
      <c r="D114" s="297"/>
      <c r="E114" s="491"/>
      <c r="F114" s="500"/>
      <c r="G114" s="328"/>
      <c r="H114" s="445"/>
      <c r="I114" s="798"/>
      <c r="J114" s="446">
        <f t="shared" si="1"/>
        <v>0</v>
      </c>
      <c r="K114" s="788"/>
      <c r="L114" s="447">
        <f t="shared" si="2"/>
        <v>0</v>
      </c>
      <c r="M114" s="789">
        <f t="shared" si="3"/>
        <v>0</v>
      </c>
      <c r="N114" s="449">
        <f t="shared" si="3"/>
        <v>0</v>
      </c>
      <c r="O114" s="313"/>
      <c r="P114" s="155"/>
    </row>
    <row r="115" spans="1:16" ht="18.75" customHeight="1" x14ac:dyDescent="0.15">
      <c r="A115" s="134"/>
      <c r="B115" s="203"/>
      <c r="C115" s="204"/>
      <c r="D115" s="297"/>
      <c r="E115" s="491"/>
      <c r="F115" s="500"/>
      <c r="G115" s="328"/>
      <c r="H115" s="445"/>
      <c r="I115" s="798"/>
      <c r="J115" s="446">
        <f t="shared" si="1"/>
        <v>0</v>
      </c>
      <c r="K115" s="788"/>
      <c r="L115" s="447">
        <f t="shared" si="2"/>
        <v>0</v>
      </c>
      <c r="M115" s="789">
        <f t="shared" si="3"/>
        <v>0</v>
      </c>
      <c r="N115" s="449">
        <f t="shared" si="3"/>
        <v>0</v>
      </c>
      <c r="O115" s="313"/>
      <c r="P115" s="155"/>
    </row>
    <row r="116" spans="1:16" ht="18.75" customHeight="1" x14ac:dyDescent="0.15">
      <c r="A116" s="134"/>
      <c r="B116" s="203"/>
      <c r="C116" s="204"/>
      <c r="D116" s="297"/>
      <c r="E116" s="491"/>
      <c r="F116" s="500"/>
      <c r="G116" s="328"/>
      <c r="H116" s="445"/>
      <c r="I116" s="798"/>
      <c r="J116" s="446">
        <f t="shared" si="1"/>
        <v>0</v>
      </c>
      <c r="K116" s="788"/>
      <c r="L116" s="447">
        <f t="shared" si="2"/>
        <v>0</v>
      </c>
      <c r="M116" s="789">
        <f t="shared" si="3"/>
        <v>0</v>
      </c>
      <c r="N116" s="449">
        <f t="shared" si="3"/>
        <v>0</v>
      </c>
      <c r="O116" s="313"/>
      <c r="P116" s="155"/>
    </row>
    <row r="117" spans="1:16" ht="18.75" customHeight="1" x14ac:dyDescent="0.15">
      <c r="A117" s="134"/>
      <c r="B117" s="203"/>
      <c r="C117" s="204"/>
      <c r="D117" s="297"/>
      <c r="E117" s="491"/>
      <c r="F117" s="500"/>
      <c r="G117" s="328"/>
      <c r="H117" s="445"/>
      <c r="I117" s="798"/>
      <c r="J117" s="446">
        <f t="shared" si="1"/>
        <v>0</v>
      </c>
      <c r="K117" s="788"/>
      <c r="L117" s="447">
        <f t="shared" si="2"/>
        <v>0</v>
      </c>
      <c r="M117" s="789">
        <f t="shared" si="3"/>
        <v>0</v>
      </c>
      <c r="N117" s="449">
        <f t="shared" si="3"/>
        <v>0</v>
      </c>
      <c r="O117" s="313"/>
      <c r="P117" s="155"/>
    </row>
    <row r="118" spans="1:16" ht="18.75" customHeight="1" x14ac:dyDescent="0.15">
      <c r="A118" s="134"/>
      <c r="B118" s="203"/>
      <c r="C118" s="204"/>
      <c r="D118" s="297"/>
      <c r="E118" s="491"/>
      <c r="F118" s="500"/>
      <c r="G118" s="328"/>
      <c r="H118" s="445"/>
      <c r="I118" s="798"/>
      <c r="J118" s="446">
        <f t="shared" si="1"/>
        <v>0</v>
      </c>
      <c r="K118" s="788"/>
      <c r="L118" s="447">
        <f t="shared" si="2"/>
        <v>0</v>
      </c>
      <c r="M118" s="789">
        <f t="shared" si="3"/>
        <v>0</v>
      </c>
      <c r="N118" s="449">
        <f t="shared" si="3"/>
        <v>0</v>
      </c>
      <c r="O118" s="313"/>
      <c r="P118" s="155"/>
    </row>
    <row r="119" spans="1:16" ht="18.75" customHeight="1" x14ac:dyDescent="0.15">
      <c r="A119" s="134"/>
      <c r="B119" s="203"/>
      <c r="C119" s="204"/>
      <c r="D119" s="297"/>
      <c r="E119" s="491"/>
      <c r="F119" s="500"/>
      <c r="G119" s="328"/>
      <c r="H119" s="445"/>
      <c r="I119" s="798"/>
      <c r="J119" s="446">
        <f t="shared" si="1"/>
        <v>0</v>
      </c>
      <c r="K119" s="788"/>
      <c r="L119" s="447">
        <f t="shared" si="2"/>
        <v>0</v>
      </c>
      <c r="M119" s="789">
        <f t="shared" si="3"/>
        <v>0</v>
      </c>
      <c r="N119" s="449">
        <f t="shared" si="3"/>
        <v>0</v>
      </c>
      <c r="O119" s="313"/>
      <c r="P119" s="155"/>
    </row>
    <row r="120" spans="1:16" ht="18.75" customHeight="1" x14ac:dyDescent="0.15">
      <c r="A120" s="134"/>
      <c r="B120" s="203"/>
      <c r="C120" s="204"/>
      <c r="D120" s="297"/>
      <c r="E120" s="491"/>
      <c r="F120" s="500"/>
      <c r="G120" s="328"/>
      <c r="H120" s="445"/>
      <c r="I120" s="798"/>
      <c r="J120" s="446">
        <f t="shared" si="1"/>
        <v>0</v>
      </c>
      <c r="K120" s="788"/>
      <c r="L120" s="447">
        <f t="shared" si="2"/>
        <v>0</v>
      </c>
      <c r="M120" s="789">
        <f t="shared" si="3"/>
        <v>0</v>
      </c>
      <c r="N120" s="449">
        <f t="shared" si="3"/>
        <v>0</v>
      </c>
      <c r="O120" s="313"/>
      <c r="P120" s="155"/>
    </row>
    <row r="121" spans="1:16" ht="18.75" customHeight="1" x14ac:dyDescent="0.15">
      <c r="A121" s="134"/>
      <c r="B121" s="203"/>
      <c r="C121" s="204"/>
      <c r="D121" s="297"/>
      <c r="E121" s="491"/>
      <c r="F121" s="500"/>
      <c r="G121" s="328"/>
      <c r="H121" s="445"/>
      <c r="I121" s="798"/>
      <c r="J121" s="446">
        <f t="shared" si="1"/>
        <v>0</v>
      </c>
      <c r="K121" s="788"/>
      <c r="L121" s="447">
        <f t="shared" si="2"/>
        <v>0</v>
      </c>
      <c r="M121" s="789">
        <f t="shared" si="3"/>
        <v>0</v>
      </c>
      <c r="N121" s="449">
        <f t="shared" si="3"/>
        <v>0</v>
      </c>
      <c r="O121" s="313"/>
      <c r="P121" s="155"/>
    </row>
    <row r="122" spans="1:16" ht="18.75" customHeight="1" x14ac:dyDescent="0.15">
      <c r="A122" s="134"/>
      <c r="B122" s="203"/>
      <c r="C122" s="204"/>
      <c r="D122" s="297"/>
      <c r="E122" s="491"/>
      <c r="F122" s="500"/>
      <c r="G122" s="328"/>
      <c r="H122" s="445"/>
      <c r="I122" s="798"/>
      <c r="J122" s="446">
        <f t="shared" si="1"/>
        <v>0</v>
      </c>
      <c r="K122" s="788"/>
      <c r="L122" s="447">
        <f t="shared" si="2"/>
        <v>0</v>
      </c>
      <c r="M122" s="789">
        <f t="shared" si="3"/>
        <v>0</v>
      </c>
      <c r="N122" s="449">
        <f t="shared" si="3"/>
        <v>0</v>
      </c>
      <c r="O122" s="313"/>
      <c r="P122" s="155"/>
    </row>
    <row r="123" spans="1:16" ht="18.75" customHeight="1" x14ac:dyDescent="0.15">
      <c r="A123" s="134"/>
      <c r="B123" s="203"/>
      <c r="C123" s="204"/>
      <c r="D123" s="297"/>
      <c r="E123" s="491"/>
      <c r="F123" s="500"/>
      <c r="G123" s="328"/>
      <c r="H123" s="445"/>
      <c r="I123" s="798"/>
      <c r="J123" s="446">
        <f t="shared" si="1"/>
        <v>0</v>
      </c>
      <c r="K123" s="788"/>
      <c r="L123" s="447">
        <f t="shared" si="2"/>
        <v>0</v>
      </c>
      <c r="M123" s="789">
        <f t="shared" si="3"/>
        <v>0</v>
      </c>
      <c r="N123" s="449">
        <f t="shared" si="3"/>
        <v>0</v>
      </c>
      <c r="O123" s="313"/>
      <c r="P123" s="155"/>
    </row>
    <row r="124" spans="1:16" ht="18.75" customHeight="1" x14ac:dyDescent="0.15">
      <c r="A124" s="134"/>
      <c r="B124" s="203"/>
      <c r="C124" s="204"/>
      <c r="D124" s="297"/>
      <c r="E124" s="491"/>
      <c r="F124" s="500"/>
      <c r="G124" s="328"/>
      <c r="H124" s="445"/>
      <c r="I124" s="798"/>
      <c r="J124" s="446">
        <f t="shared" si="1"/>
        <v>0</v>
      </c>
      <c r="K124" s="788"/>
      <c r="L124" s="447">
        <f t="shared" si="2"/>
        <v>0</v>
      </c>
      <c r="M124" s="789">
        <f t="shared" si="3"/>
        <v>0</v>
      </c>
      <c r="N124" s="449">
        <f t="shared" si="3"/>
        <v>0</v>
      </c>
      <c r="O124" s="313"/>
      <c r="P124" s="155"/>
    </row>
    <row r="125" spans="1:16" ht="18.75" customHeight="1" x14ac:dyDescent="0.15">
      <c r="A125" s="134"/>
      <c r="B125" s="203"/>
      <c r="C125" s="204"/>
      <c r="D125" s="297"/>
      <c r="E125" s="491"/>
      <c r="F125" s="500"/>
      <c r="G125" s="328"/>
      <c r="H125" s="445"/>
      <c r="I125" s="798"/>
      <c r="J125" s="446">
        <f t="shared" si="1"/>
        <v>0</v>
      </c>
      <c r="K125" s="788"/>
      <c r="L125" s="447">
        <f t="shared" si="2"/>
        <v>0</v>
      </c>
      <c r="M125" s="789">
        <f t="shared" si="3"/>
        <v>0</v>
      </c>
      <c r="N125" s="449">
        <f t="shared" si="3"/>
        <v>0</v>
      </c>
      <c r="O125" s="313"/>
      <c r="P125" s="155"/>
    </row>
    <row r="126" spans="1:16" ht="18.75" customHeight="1" x14ac:dyDescent="0.15">
      <c r="A126" s="134"/>
      <c r="B126" s="203"/>
      <c r="C126" s="204"/>
      <c r="D126" s="297"/>
      <c r="E126" s="491"/>
      <c r="F126" s="500"/>
      <c r="G126" s="328"/>
      <c r="H126" s="445"/>
      <c r="I126" s="798"/>
      <c r="J126" s="446">
        <f t="shared" si="1"/>
        <v>0</v>
      </c>
      <c r="K126" s="788"/>
      <c r="L126" s="447">
        <f t="shared" si="2"/>
        <v>0</v>
      </c>
      <c r="M126" s="789">
        <f t="shared" si="3"/>
        <v>0</v>
      </c>
      <c r="N126" s="449">
        <f t="shared" si="3"/>
        <v>0</v>
      </c>
      <c r="O126" s="313"/>
      <c r="P126" s="155"/>
    </row>
    <row r="127" spans="1:16" ht="18.75" customHeight="1" x14ac:dyDescent="0.15">
      <c r="A127" s="134"/>
      <c r="B127" s="203"/>
      <c r="C127" s="204"/>
      <c r="D127" s="297"/>
      <c r="E127" s="491"/>
      <c r="F127" s="500"/>
      <c r="G127" s="328"/>
      <c r="H127" s="445"/>
      <c r="I127" s="798"/>
      <c r="J127" s="446">
        <f t="shared" si="1"/>
        <v>0</v>
      </c>
      <c r="K127" s="788"/>
      <c r="L127" s="447">
        <f t="shared" si="2"/>
        <v>0</v>
      </c>
      <c r="M127" s="789">
        <f t="shared" si="3"/>
        <v>0</v>
      </c>
      <c r="N127" s="449">
        <f t="shared" si="3"/>
        <v>0</v>
      </c>
      <c r="O127" s="313"/>
      <c r="P127" s="155"/>
    </row>
    <row r="128" spans="1:16" ht="18.75" customHeight="1" x14ac:dyDescent="0.15">
      <c r="A128" s="134"/>
      <c r="B128" s="203"/>
      <c r="C128" s="204"/>
      <c r="D128" s="297"/>
      <c r="E128" s="491"/>
      <c r="F128" s="500"/>
      <c r="G128" s="328"/>
      <c r="H128" s="445"/>
      <c r="I128" s="798"/>
      <c r="J128" s="446">
        <f t="shared" si="1"/>
        <v>0</v>
      </c>
      <c r="K128" s="788"/>
      <c r="L128" s="447">
        <f t="shared" si="2"/>
        <v>0</v>
      </c>
      <c r="M128" s="789">
        <f t="shared" si="3"/>
        <v>0</v>
      </c>
      <c r="N128" s="449">
        <f t="shared" si="3"/>
        <v>0</v>
      </c>
      <c r="O128" s="313"/>
      <c r="P128" s="155"/>
    </row>
    <row r="129" spans="1:16" ht="18.75" customHeight="1" x14ac:dyDescent="0.15">
      <c r="A129" s="134"/>
      <c r="B129" s="203"/>
      <c r="C129" s="204"/>
      <c r="D129" s="297"/>
      <c r="E129" s="491"/>
      <c r="F129" s="500"/>
      <c r="G129" s="328"/>
      <c r="H129" s="445"/>
      <c r="I129" s="798"/>
      <c r="J129" s="446">
        <f t="shared" si="1"/>
        <v>0</v>
      </c>
      <c r="K129" s="788"/>
      <c r="L129" s="447">
        <f t="shared" si="2"/>
        <v>0</v>
      </c>
      <c r="M129" s="789">
        <f t="shared" si="3"/>
        <v>0</v>
      </c>
      <c r="N129" s="449">
        <f t="shared" si="3"/>
        <v>0</v>
      </c>
      <c r="O129" s="313"/>
      <c r="P129" s="155"/>
    </row>
    <row r="130" spans="1:16" ht="18.75" customHeight="1" x14ac:dyDescent="0.15">
      <c r="A130" s="134"/>
      <c r="B130" s="203"/>
      <c r="C130" s="204"/>
      <c r="D130" s="297"/>
      <c r="E130" s="491"/>
      <c r="F130" s="500"/>
      <c r="G130" s="328"/>
      <c r="H130" s="445"/>
      <c r="I130" s="798"/>
      <c r="J130" s="446">
        <f t="shared" si="1"/>
        <v>0</v>
      </c>
      <c r="K130" s="788"/>
      <c r="L130" s="447">
        <f t="shared" si="2"/>
        <v>0</v>
      </c>
      <c r="M130" s="789">
        <f t="shared" si="3"/>
        <v>0</v>
      </c>
      <c r="N130" s="449">
        <f t="shared" si="3"/>
        <v>0</v>
      </c>
      <c r="O130" s="313"/>
      <c r="P130" s="155"/>
    </row>
    <row r="131" spans="1:16" ht="18.75" customHeight="1" x14ac:dyDescent="0.15">
      <c r="A131" s="134"/>
      <c r="B131" s="203"/>
      <c r="C131" s="204"/>
      <c r="D131" s="297"/>
      <c r="E131" s="491"/>
      <c r="F131" s="500"/>
      <c r="G131" s="328"/>
      <c r="H131" s="445"/>
      <c r="I131" s="798"/>
      <c r="J131" s="446">
        <f t="shared" si="1"/>
        <v>0</v>
      </c>
      <c r="K131" s="788"/>
      <c r="L131" s="447">
        <f t="shared" si="2"/>
        <v>0</v>
      </c>
      <c r="M131" s="789">
        <f t="shared" si="3"/>
        <v>0</v>
      </c>
      <c r="N131" s="449">
        <f t="shared" si="3"/>
        <v>0</v>
      </c>
      <c r="O131" s="313"/>
      <c r="P131" s="155"/>
    </row>
    <row r="132" spans="1:16" ht="18.75" customHeight="1" x14ac:dyDescent="0.15">
      <c r="A132" s="134"/>
      <c r="B132" s="203"/>
      <c r="C132" s="204"/>
      <c r="D132" s="297"/>
      <c r="E132" s="491"/>
      <c r="F132" s="500"/>
      <c r="G132" s="328"/>
      <c r="H132" s="445"/>
      <c r="I132" s="798"/>
      <c r="J132" s="446">
        <f t="shared" si="1"/>
        <v>0</v>
      </c>
      <c r="K132" s="788"/>
      <c r="L132" s="447">
        <f t="shared" si="2"/>
        <v>0</v>
      </c>
      <c r="M132" s="789">
        <f t="shared" si="3"/>
        <v>0</v>
      </c>
      <c r="N132" s="449">
        <f t="shared" si="3"/>
        <v>0</v>
      </c>
      <c r="O132" s="313"/>
      <c r="P132" s="158"/>
    </row>
    <row r="133" spans="1:16" ht="18.75" customHeight="1" x14ac:dyDescent="0.15">
      <c r="A133" s="134"/>
      <c r="B133" s="203"/>
      <c r="C133" s="204"/>
      <c r="D133" s="297"/>
      <c r="E133" s="491"/>
      <c r="F133" s="500"/>
      <c r="G133" s="328"/>
      <c r="H133" s="445"/>
      <c r="I133" s="798"/>
      <c r="J133" s="446">
        <f t="shared" si="1"/>
        <v>0</v>
      </c>
      <c r="K133" s="788"/>
      <c r="L133" s="447">
        <f t="shared" si="2"/>
        <v>0</v>
      </c>
      <c r="M133" s="789">
        <f t="shared" si="3"/>
        <v>0</v>
      </c>
      <c r="N133" s="449">
        <f t="shared" si="3"/>
        <v>0</v>
      </c>
      <c r="O133" s="313"/>
      <c r="P133" s="149"/>
    </row>
    <row r="134" spans="1:16" ht="18.75" customHeight="1" x14ac:dyDescent="0.15">
      <c r="A134" s="134"/>
      <c r="B134" s="203"/>
      <c r="C134" s="204"/>
      <c r="D134" s="297"/>
      <c r="E134" s="491"/>
      <c r="F134" s="500"/>
      <c r="G134" s="328"/>
      <c r="H134" s="445"/>
      <c r="I134" s="798"/>
      <c r="J134" s="446">
        <f t="shared" si="1"/>
        <v>0</v>
      </c>
      <c r="K134" s="788"/>
      <c r="L134" s="447">
        <f t="shared" si="2"/>
        <v>0</v>
      </c>
      <c r="M134" s="789">
        <f t="shared" si="3"/>
        <v>0</v>
      </c>
      <c r="N134" s="449">
        <f t="shared" si="3"/>
        <v>0</v>
      </c>
      <c r="O134" s="313"/>
      <c r="P134" s="158"/>
    </row>
    <row r="135" spans="1:16" ht="18.75" customHeight="1" x14ac:dyDescent="0.15">
      <c r="A135" s="134"/>
      <c r="B135" s="203"/>
      <c r="C135" s="204"/>
      <c r="D135" s="297"/>
      <c r="E135" s="491"/>
      <c r="F135" s="500"/>
      <c r="G135" s="328"/>
      <c r="H135" s="445"/>
      <c r="I135" s="798"/>
      <c r="J135" s="446">
        <f t="shared" si="1"/>
        <v>0</v>
      </c>
      <c r="K135" s="788"/>
      <c r="L135" s="447">
        <f t="shared" si="2"/>
        <v>0</v>
      </c>
      <c r="M135" s="789">
        <f t="shared" si="3"/>
        <v>0</v>
      </c>
      <c r="N135" s="449">
        <f t="shared" si="3"/>
        <v>0</v>
      </c>
      <c r="O135" s="313"/>
    </row>
    <row r="136" spans="1:16" ht="18.75" customHeight="1" x14ac:dyDescent="0.15">
      <c r="A136" s="134"/>
      <c r="B136" s="203"/>
      <c r="C136" s="204"/>
      <c r="D136" s="297"/>
      <c r="E136" s="491"/>
      <c r="F136" s="500"/>
      <c r="G136" s="328"/>
      <c r="H136" s="445"/>
      <c r="I136" s="798"/>
      <c r="J136" s="446">
        <f t="shared" si="1"/>
        <v>0</v>
      </c>
      <c r="K136" s="788"/>
      <c r="L136" s="447">
        <f t="shared" si="2"/>
        <v>0</v>
      </c>
      <c r="M136" s="789">
        <f t="shared" si="3"/>
        <v>0</v>
      </c>
      <c r="N136" s="449">
        <f t="shared" si="3"/>
        <v>0</v>
      </c>
      <c r="O136" s="313"/>
    </row>
    <row r="137" spans="1:16" ht="18.75" customHeight="1" x14ac:dyDescent="0.15">
      <c r="A137" s="134"/>
      <c r="B137" s="203"/>
      <c r="C137" s="204"/>
      <c r="D137" s="297"/>
      <c r="E137" s="491"/>
      <c r="F137" s="500"/>
      <c r="G137" s="328"/>
      <c r="H137" s="445"/>
      <c r="I137" s="798"/>
      <c r="J137" s="446">
        <f t="shared" si="1"/>
        <v>0</v>
      </c>
      <c r="K137" s="788"/>
      <c r="L137" s="447">
        <f t="shared" si="2"/>
        <v>0</v>
      </c>
      <c r="M137" s="789">
        <f t="shared" si="3"/>
        <v>0</v>
      </c>
      <c r="N137" s="449">
        <f t="shared" si="3"/>
        <v>0</v>
      </c>
      <c r="O137" s="313"/>
      <c r="P137" s="155"/>
    </row>
    <row r="138" spans="1:16" ht="18.75" customHeight="1" x14ac:dyDescent="0.15">
      <c r="A138" s="134"/>
      <c r="B138" s="203"/>
      <c r="C138" s="204"/>
      <c r="D138" s="297"/>
      <c r="E138" s="347" t="s">
        <v>419</v>
      </c>
      <c r="F138" s="170" t="s">
        <v>181</v>
      </c>
      <c r="G138" s="328"/>
      <c r="H138" s="445"/>
      <c r="I138" s="798"/>
      <c r="J138" s="450">
        <f>SUMIFS(J98:J137,D98:D137,"設備（部材）")</f>
        <v>0</v>
      </c>
      <c r="K138" s="788"/>
      <c r="L138" s="451">
        <f>SUMIFS(L98:L137,D98:D137,"設備（部材）")</f>
        <v>0</v>
      </c>
      <c r="M138" s="789"/>
      <c r="N138" s="453">
        <f>J138-L138</f>
        <v>0</v>
      </c>
      <c r="O138" s="313"/>
      <c r="P138" s="155"/>
    </row>
    <row r="139" spans="1:16" ht="18.75" customHeight="1" x14ac:dyDescent="0.15">
      <c r="A139" s="134"/>
      <c r="B139" s="203"/>
      <c r="C139" s="204"/>
      <c r="D139" s="297"/>
      <c r="E139" s="347" t="s">
        <v>182</v>
      </c>
      <c r="F139" s="170" t="s">
        <v>181</v>
      </c>
      <c r="G139" s="328"/>
      <c r="H139" s="445"/>
      <c r="I139" s="798"/>
      <c r="J139" s="450">
        <f>SUMIFS(J98:J137,D98:D137,"工事")</f>
        <v>0</v>
      </c>
      <c r="K139" s="788"/>
      <c r="L139" s="451">
        <f>SUMIFS(L98:L137,D98:D137,"工事")</f>
        <v>0</v>
      </c>
      <c r="M139" s="789"/>
      <c r="N139" s="453">
        <f>J139-L139</f>
        <v>0</v>
      </c>
      <c r="O139" s="313"/>
      <c r="P139" s="155"/>
    </row>
    <row r="140" spans="1:16" ht="18.75" customHeight="1" thickBot="1" x14ac:dyDescent="0.2">
      <c r="A140" s="134"/>
      <c r="B140" s="205"/>
      <c r="C140" s="206"/>
      <c r="D140" s="298"/>
      <c r="E140" s="348" t="s">
        <v>178</v>
      </c>
      <c r="F140" s="349" t="s">
        <v>179</v>
      </c>
      <c r="G140" s="339"/>
      <c r="H140" s="495"/>
      <c r="I140" s="808"/>
      <c r="J140" s="501">
        <f>J138+J139</f>
        <v>0</v>
      </c>
      <c r="K140" s="790"/>
      <c r="L140" s="502">
        <f>L138+L139</f>
        <v>0</v>
      </c>
      <c r="M140" s="791"/>
      <c r="N140" s="503">
        <f>J140-L140</f>
        <v>0</v>
      </c>
      <c r="O140" s="323"/>
      <c r="P140" s="155"/>
    </row>
    <row r="141" spans="1:16" ht="18.75" customHeight="1" x14ac:dyDescent="0.15">
      <c r="A141" s="134"/>
      <c r="B141" s="171"/>
      <c r="C141" s="172"/>
      <c r="D141" s="295"/>
      <c r="E141" s="504"/>
      <c r="F141" s="505" t="s">
        <v>180</v>
      </c>
      <c r="G141" s="338"/>
      <c r="H141" s="492"/>
      <c r="I141" s="807"/>
      <c r="J141" s="476"/>
      <c r="K141" s="792"/>
      <c r="L141" s="477"/>
      <c r="M141" s="793"/>
      <c r="N141" s="494"/>
      <c r="O141" s="322"/>
      <c r="P141" s="155"/>
    </row>
    <row r="142" spans="1:16" ht="18.75" customHeight="1" x14ac:dyDescent="0.15">
      <c r="A142" s="134"/>
      <c r="B142" s="203"/>
      <c r="C142" s="204"/>
      <c r="D142" s="297"/>
      <c r="E142" s="491"/>
      <c r="F142" s="500"/>
      <c r="G142" s="328"/>
      <c r="H142" s="445"/>
      <c r="I142" s="798"/>
      <c r="J142" s="446">
        <f t="shared" ref="J142:J181" si="4">ROUNDDOWN(H142*I142,0)</f>
        <v>0</v>
      </c>
      <c r="K142" s="788"/>
      <c r="L142" s="447">
        <f t="shared" ref="L142:L181" si="5">ROUNDDOWN(H142*K142,0)</f>
        <v>0</v>
      </c>
      <c r="M142" s="789">
        <f>I142-K142</f>
        <v>0</v>
      </c>
      <c r="N142" s="449">
        <f>J142-L142</f>
        <v>0</v>
      </c>
      <c r="O142" s="313"/>
      <c r="P142" s="155"/>
    </row>
    <row r="143" spans="1:16" ht="18.75" customHeight="1" x14ac:dyDescent="0.15">
      <c r="A143" s="134"/>
      <c r="B143" s="203"/>
      <c r="C143" s="204"/>
      <c r="D143" s="297"/>
      <c r="E143" s="491"/>
      <c r="F143" s="500"/>
      <c r="G143" s="328"/>
      <c r="H143" s="445"/>
      <c r="I143" s="798"/>
      <c r="J143" s="446">
        <f t="shared" si="4"/>
        <v>0</v>
      </c>
      <c r="K143" s="788"/>
      <c r="L143" s="447">
        <f t="shared" si="5"/>
        <v>0</v>
      </c>
      <c r="M143" s="789">
        <f t="shared" ref="M143:N181" si="6">I143-K143</f>
        <v>0</v>
      </c>
      <c r="N143" s="449">
        <f>J143-L143</f>
        <v>0</v>
      </c>
      <c r="O143" s="313"/>
      <c r="P143" s="155"/>
    </row>
    <row r="144" spans="1:16" ht="18.75" customHeight="1" x14ac:dyDescent="0.15">
      <c r="A144" s="134"/>
      <c r="B144" s="203"/>
      <c r="C144" s="204"/>
      <c r="D144" s="297"/>
      <c r="E144" s="491"/>
      <c r="F144" s="500"/>
      <c r="G144" s="328"/>
      <c r="H144" s="445"/>
      <c r="I144" s="798"/>
      <c r="J144" s="446">
        <f t="shared" si="4"/>
        <v>0</v>
      </c>
      <c r="K144" s="788"/>
      <c r="L144" s="447">
        <f t="shared" si="5"/>
        <v>0</v>
      </c>
      <c r="M144" s="789">
        <f t="shared" si="6"/>
        <v>0</v>
      </c>
      <c r="N144" s="449">
        <f t="shared" si="6"/>
        <v>0</v>
      </c>
      <c r="O144" s="313"/>
      <c r="P144" s="155"/>
    </row>
    <row r="145" spans="1:16" ht="18.75" customHeight="1" x14ac:dyDescent="0.15">
      <c r="A145" s="134"/>
      <c r="B145" s="203"/>
      <c r="C145" s="204"/>
      <c r="D145" s="297"/>
      <c r="E145" s="491"/>
      <c r="F145" s="500"/>
      <c r="G145" s="328"/>
      <c r="H145" s="445"/>
      <c r="I145" s="798"/>
      <c r="J145" s="446">
        <f t="shared" si="4"/>
        <v>0</v>
      </c>
      <c r="K145" s="788"/>
      <c r="L145" s="447">
        <f t="shared" si="5"/>
        <v>0</v>
      </c>
      <c r="M145" s="789">
        <f t="shared" si="6"/>
        <v>0</v>
      </c>
      <c r="N145" s="449">
        <f t="shared" si="6"/>
        <v>0</v>
      </c>
      <c r="O145" s="313"/>
      <c r="P145" s="155"/>
    </row>
    <row r="146" spans="1:16" ht="18.75" customHeight="1" x14ac:dyDescent="0.15">
      <c r="A146" s="134"/>
      <c r="B146" s="203"/>
      <c r="C146" s="204"/>
      <c r="D146" s="297"/>
      <c r="E146" s="491"/>
      <c r="F146" s="500"/>
      <c r="G146" s="328"/>
      <c r="H146" s="445"/>
      <c r="I146" s="798"/>
      <c r="J146" s="446">
        <f t="shared" si="4"/>
        <v>0</v>
      </c>
      <c r="K146" s="788"/>
      <c r="L146" s="447">
        <f t="shared" si="5"/>
        <v>0</v>
      </c>
      <c r="M146" s="789">
        <f t="shared" si="6"/>
        <v>0</v>
      </c>
      <c r="N146" s="449">
        <f t="shared" si="6"/>
        <v>0</v>
      </c>
      <c r="O146" s="313"/>
      <c r="P146" s="155"/>
    </row>
    <row r="147" spans="1:16" ht="18.75" customHeight="1" x14ac:dyDescent="0.15">
      <c r="A147" s="134"/>
      <c r="B147" s="203"/>
      <c r="C147" s="204"/>
      <c r="D147" s="297"/>
      <c r="E147" s="491"/>
      <c r="F147" s="500"/>
      <c r="G147" s="328"/>
      <c r="H147" s="445"/>
      <c r="I147" s="798"/>
      <c r="J147" s="446">
        <f t="shared" si="4"/>
        <v>0</v>
      </c>
      <c r="K147" s="788"/>
      <c r="L147" s="447">
        <f t="shared" si="5"/>
        <v>0</v>
      </c>
      <c r="M147" s="789">
        <f t="shared" si="6"/>
        <v>0</v>
      </c>
      <c r="N147" s="449">
        <f t="shared" si="6"/>
        <v>0</v>
      </c>
      <c r="O147" s="313"/>
      <c r="P147" s="155"/>
    </row>
    <row r="148" spans="1:16" ht="18.75" customHeight="1" x14ac:dyDescent="0.15">
      <c r="A148" s="134"/>
      <c r="B148" s="203"/>
      <c r="C148" s="204"/>
      <c r="D148" s="297"/>
      <c r="E148" s="491"/>
      <c r="F148" s="500"/>
      <c r="G148" s="328"/>
      <c r="H148" s="445"/>
      <c r="I148" s="798"/>
      <c r="J148" s="446">
        <f t="shared" si="4"/>
        <v>0</v>
      </c>
      <c r="K148" s="788"/>
      <c r="L148" s="447">
        <f t="shared" si="5"/>
        <v>0</v>
      </c>
      <c r="M148" s="789">
        <f t="shared" si="6"/>
        <v>0</v>
      </c>
      <c r="N148" s="449">
        <f t="shared" si="6"/>
        <v>0</v>
      </c>
      <c r="O148" s="313"/>
      <c r="P148" s="155"/>
    </row>
    <row r="149" spans="1:16" ht="18.75" customHeight="1" x14ac:dyDescent="0.15">
      <c r="A149" s="134"/>
      <c r="B149" s="203"/>
      <c r="C149" s="204"/>
      <c r="D149" s="297"/>
      <c r="E149" s="491"/>
      <c r="F149" s="500"/>
      <c r="G149" s="328"/>
      <c r="H149" s="445"/>
      <c r="I149" s="798"/>
      <c r="J149" s="446">
        <f t="shared" si="4"/>
        <v>0</v>
      </c>
      <c r="K149" s="788"/>
      <c r="L149" s="447">
        <f t="shared" si="5"/>
        <v>0</v>
      </c>
      <c r="M149" s="789">
        <f t="shared" si="6"/>
        <v>0</v>
      </c>
      <c r="N149" s="449">
        <f t="shared" si="6"/>
        <v>0</v>
      </c>
      <c r="O149" s="313"/>
      <c r="P149" s="155"/>
    </row>
    <row r="150" spans="1:16" ht="18.75" customHeight="1" x14ac:dyDescent="0.15">
      <c r="A150" s="134"/>
      <c r="B150" s="203"/>
      <c r="C150" s="204"/>
      <c r="D150" s="297"/>
      <c r="E150" s="491"/>
      <c r="F150" s="500"/>
      <c r="G150" s="328"/>
      <c r="H150" s="445"/>
      <c r="I150" s="798"/>
      <c r="J150" s="446">
        <f t="shared" si="4"/>
        <v>0</v>
      </c>
      <c r="K150" s="788"/>
      <c r="L150" s="447">
        <f t="shared" si="5"/>
        <v>0</v>
      </c>
      <c r="M150" s="789">
        <f t="shared" si="6"/>
        <v>0</v>
      </c>
      <c r="N150" s="449">
        <f t="shared" si="6"/>
        <v>0</v>
      </c>
      <c r="O150" s="313"/>
      <c r="P150" s="155"/>
    </row>
    <row r="151" spans="1:16" ht="18.75" customHeight="1" x14ac:dyDescent="0.15">
      <c r="A151" s="134"/>
      <c r="B151" s="203"/>
      <c r="C151" s="204"/>
      <c r="D151" s="297"/>
      <c r="E151" s="491"/>
      <c r="F151" s="500"/>
      <c r="G151" s="328"/>
      <c r="H151" s="445"/>
      <c r="I151" s="798"/>
      <c r="J151" s="446">
        <f t="shared" si="4"/>
        <v>0</v>
      </c>
      <c r="K151" s="788"/>
      <c r="L151" s="447">
        <f t="shared" si="5"/>
        <v>0</v>
      </c>
      <c r="M151" s="789">
        <f t="shared" si="6"/>
        <v>0</v>
      </c>
      <c r="N151" s="449">
        <f t="shared" si="6"/>
        <v>0</v>
      </c>
      <c r="O151" s="313"/>
      <c r="P151" s="155"/>
    </row>
    <row r="152" spans="1:16" ht="18.75" customHeight="1" x14ac:dyDescent="0.15">
      <c r="A152" s="134"/>
      <c r="B152" s="203"/>
      <c r="C152" s="204"/>
      <c r="D152" s="297"/>
      <c r="E152" s="491"/>
      <c r="F152" s="500"/>
      <c r="G152" s="328"/>
      <c r="H152" s="445"/>
      <c r="I152" s="798"/>
      <c r="J152" s="446">
        <f t="shared" si="4"/>
        <v>0</v>
      </c>
      <c r="K152" s="788"/>
      <c r="L152" s="447">
        <f t="shared" si="5"/>
        <v>0</v>
      </c>
      <c r="M152" s="789">
        <f t="shared" si="6"/>
        <v>0</v>
      </c>
      <c r="N152" s="449">
        <f t="shared" si="6"/>
        <v>0</v>
      </c>
      <c r="O152" s="313"/>
      <c r="P152" s="155"/>
    </row>
    <row r="153" spans="1:16" ht="18.75" customHeight="1" x14ac:dyDescent="0.15">
      <c r="A153" s="134"/>
      <c r="B153" s="203"/>
      <c r="C153" s="204"/>
      <c r="D153" s="297"/>
      <c r="E153" s="491"/>
      <c r="F153" s="500"/>
      <c r="G153" s="328"/>
      <c r="H153" s="445"/>
      <c r="I153" s="798"/>
      <c r="J153" s="446">
        <f t="shared" si="4"/>
        <v>0</v>
      </c>
      <c r="K153" s="788"/>
      <c r="L153" s="447">
        <f t="shared" si="5"/>
        <v>0</v>
      </c>
      <c r="M153" s="789">
        <f t="shared" si="6"/>
        <v>0</v>
      </c>
      <c r="N153" s="449">
        <f>J153-L153</f>
        <v>0</v>
      </c>
      <c r="O153" s="313"/>
      <c r="P153" s="155"/>
    </row>
    <row r="154" spans="1:16" ht="18.75" customHeight="1" x14ac:dyDescent="0.15">
      <c r="A154" s="134"/>
      <c r="B154" s="203"/>
      <c r="C154" s="204"/>
      <c r="D154" s="297"/>
      <c r="E154" s="491"/>
      <c r="F154" s="500"/>
      <c r="G154" s="328"/>
      <c r="H154" s="445"/>
      <c r="I154" s="798"/>
      <c r="J154" s="446">
        <f t="shared" si="4"/>
        <v>0</v>
      </c>
      <c r="K154" s="788"/>
      <c r="L154" s="447">
        <f t="shared" si="5"/>
        <v>0</v>
      </c>
      <c r="M154" s="789">
        <f t="shared" si="6"/>
        <v>0</v>
      </c>
      <c r="N154" s="449">
        <f t="shared" si="6"/>
        <v>0</v>
      </c>
      <c r="O154" s="313"/>
      <c r="P154" s="155"/>
    </row>
    <row r="155" spans="1:16" ht="18.75" customHeight="1" x14ac:dyDescent="0.15">
      <c r="A155" s="134"/>
      <c r="B155" s="203"/>
      <c r="C155" s="204"/>
      <c r="D155" s="297"/>
      <c r="E155" s="491"/>
      <c r="F155" s="500"/>
      <c r="G155" s="328"/>
      <c r="H155" s="445"/>
      <c r="I155" s="798"/>
      <c r="J155" s="446">
        <f t="shared" si="4"/>
        <v>0</v>
      </c>
      <c r="K155" s="788"/>
      <c r="L155" s="447">
        <f t="shared" si="5"/>
        <v>0</v>
      </c>
      <c r="M155" s="789">
        <f t="shared" si="6"/>
        <v>0</v>
      </c>
      <c r="N155" s="449">
        <f t="shared" si="6"/>
        <v>0</v>
      </c>
      <c r="O155" s="313"/>
      <c r="P155" s="155"/>
    </row>
    <row r="156" spans="1:16" ht="18.75" customHeight="1" x14ac:dyDescent="0.15">
      <c r="A156" s="134"/>
      <c r="B156" s="203"/>
      <c r="C156" s="204"/>
      <c r="D156" s="297"/>
      <c r="E156" s="491"/>
      <c r="F156" s="500"/>
      <c r="G156" s="328"/>
      <c r="H156" s="445"/>
      <c r="I156" s="798"/>
      <c r="J156" s="446">
        <f t="shared" si="4"/>
        <v>0</v>
      </c>
      <c r="K156" s="788"/>
      <c r="L156" s="447">
        <f t="shared" si="5"/>
        <v>0</v>
      </c>
      <c r="M156" s="789">
        <f t="shared" si="6"/>
        <v>0</v>
      </c>
      <c r="N156" s="449">
        <f t="shared" si="6"/>
        <v>0</v>
      </c>
      <c r="O156" s="313"/>
      <c r="P156" s="155"/>
    </row>
    <row r="157" spans="1:16" ht="18.75" customHeight="1" x14ac:dyDescent="0.15">
      <c r="A157" s="134"/>
      <c r="B157" s="203"/>
      <c r="C157" s="204"/>
      <c r="D157" s="297"/>
      <c r="E157" s="491"/>
      <c r="F157" s="500"/>
      <c r="G157" s="328"/>
      <c r="H157" s="445"/>
      <c r="I157" s="798"/>
      <c r="J157" s="446">
        <f t="shared" si="4"/>
        <v>0</v>
      </c>
      <c r="K157" s="788"/>
      <c r="L157" s="447">
        <f t="shared" si="5"/>
        <v>0</v>
      </c>
      <c r="M157" s="789">
        <f t="shared" si="6"/>
        <v>0</v>
      </c>
      <c r="N157" s="449">
        <f t="shared" si="6"/>
        <v>0</v>
      </c>
      <c r="O157" s="313"/>
      <c r="P157" s="155"/>
    </row>
    <row r="158" spans="1:16" ht="18.75" customHeight="1" x14ac:dyDescent="0.15">
      <c r="A158" s="134"/>
      <c r="B158" s="203"/>
      <c r="C158" s="204"/>
      <c r="D158" s="297"/>
      <c r="E158" s="491"/>
      <c r="F158" s="500"/>
      <c r="G158" s="328"/>
      <c r="H158" s="445"/>
      <c r="I158" s="798"/>
      <c r="J158" s="446">
        <f t="shared" si="4"/>
        <v>0</v>
      </c>
      <c r="K158" s="788"/>
      <c r="L158" s="447">
        <f t="shared" si="5"/>
        <v>0</v>
      </c>
      <c r="M158" s="789">
        <f t="shared" si="6"/>
        <v>0</v>
      </c>
      <c r="N158" s="449">
        <f t="shared" si="6"/>
        <v>0</v>
      </c>
      <c r="O158" s="313"/>
      <c r="P158" s="155"/>
    </row>
    <row r="159" spans="1:16" ht="18.75" customHeight="1" x14ac:dyDescent="0.15">
      <c r="A159" s="134"/>
      <c r="B159" s="203"/>
      <c r="C159" s="204"/>
      <c r="D159" s="297"/>
      <c r="E159" s="491"/>
      <c r="F159" s="500"/>
      <c r="G159" s="328"/>
      <c r="H159" s="445"/>
      <c r="I159" s="798"/>
      <c r="J159" s="446">
        <f t="shared" si="4"/>
        <v>0</v>
      </c>
      <c r="K159" s="788"/>
      <c r="L159" s="447">
        <f t="shared" si="5"/>
        <v>0</v>
      </c>
      <c r="M159" s="789">
        <f t="shared" si="6"/>
        <v>0</v>
      </c>
      <c r="N159" s="449">
        <f t="shared" si="6"/>
        <v>0</v>
      </c>
      <c r="O159" s="313"/>
      <c r="P159" s="155"/>
    </row>
    <row r="160" spans="1:16" ht="18.75" customHeight="1" x14ac:dyDescent="0.15">
      <c r="A160" s="134"/>
      <c r="B160" s="203"/>
      <c r="C160" s="204"/>
      <c r="D160" s="297"/>
      <c r="E160" s="491"/>
      <c r="F160" s="500"/>
      <c r="G160" s="328"/>
      <c r="H160" s="445"/>
      <c r="I160" s="798"/>
      <c r="J160" s="446">
        <f t="shared" si="4"/>
        <v>0</v>
      </c>
      <c r="K160" s="788"/>
      <c r="L160" s="447">
        <f t="shared" si="5"/>
        <v>0</v>
      </c>
      <c r="M160" s="789">
        <f t="shared" si="6"/>
        <v>0</v>
      </c>
      <c r="N160" s="449">
        <f t="shared" si="6"/>
        <v>0</v>
      </c>
      <c r="O160" s="313"/>
      <c r="P160" s="155"/>
    </row>
    <row r="161" spans="1:16" ht="18.75" customHeight="1" x14ac:dyDescent="0.15">
      <c r="A161" s="134"/>
      <c r="B161" s="203"/>
      <c r="C161" s="204"/>
      <c r="D161" s="297"/>
      <c r="E161" s="491"/>
      <c r="F161" s="500"/>
      <c r="G161" s="328"/>
      <c r="H161" s="445"/>
      <c r="I161" s="798"/>
      <c r="J161" s="446">
        <f t="shared" si="4"/>
        <v>0</v>
      </c>
      <c r="K161" s="788"/>
      <c r="L161" s="447">
        <f t="shared" si="5"/>
        <v>0</v>
      </c>
      <c r="M161" s="789">
        <f t="shared" si="6"/>
        <v>0</v>
      </c>
      <c r="N161" s="449">
        <f t="shared" si="6"/>
        <v>0</v>
      </c>
      <c r="O161" s="313"/>
      <c r="P161" s="155"/>
    </row>
    <row r="162" spans="1:16" ht="18.75" customHeight="1" x14ac:dyDescent="0.15">
      <c r="A162" s="134"/>
      <c r="B162" s="203"/>
      <c r="C162" s="204"/>
      <c r="D162" s="297"/>
      <c r="E162" s="491"/>
      <c r="F162" s="500"/>
      <c r="G162" s="328"/>
      <c r="H162" s="445"/>
      <c r="I162" s="798"/>
      <c r="J162" s="446">
        <f t="shared" si="4"/>
        <v>0</v>
      </c>
      <c r="K162" s="788"/>
      <c r="L162" s="447">
        <f t="shared" si="5"/>
        <v>0</v>
      </c>
      <c r="M162" s="789">
        <f t="shared" si="6"/>
        <v>0</v>
      </c>
      <c r="N162" s="449">
        <f t="shared" si="6"/>
        <v>0</v>
      </c>
      <c r="O162" s="313"/>
      <c r="P162" s="155"/>
    </row>
    <row r="163" spans="1:16" ht="18.75" customHeight="1" x14ac:dyDescent="0.15">
      <c r="A163" s="134"/>
      <c r="B163" s="203"/>
      <c r="C163" s="204"/>
      <c r="D163" s="297"/>
      <c r="E163" s="491"/>
      <c r="F163" s="500"/>
      <c r="G163" s="328"/>
      <c r="H163" s="445"/>
      <c r="I163" s="798"/>
      <c r="J163" s="446">
        <f t="shared" si="4"/>
        <v>0</v>
      </c>
      <c r="K163" s="788"/>
      <c r="L163" s="447">
        <f t="shared" si="5"/>
        <v>0</v>
      </c>
      <c r="M163" s="789">
        <f t="shared" si="6"/>
        <v>0</v>
      </c>
      <c r="N163" s="449">
        <f>J163-L163</f>
        <v>0</v>
      </c>
      <c r="O163" s="313"/>
      <c r="P163" s="155"/>
    </row>
    <row r="164" spans="1:16" ht="18.75" customHeight="1" x14ac:dyDescent="0.15">
      <c r="A164" s="134"/>
      <c r="B164" s="203"/>
      <c r="C164" s="204"/>
      <c r="D164" s="297"/>
      <c r="E164" s="491"/>
      <c r="F164" s="500"/>
      <c r="G164" s="328"/>
      <c r="H164" s="445"/>
      <c r="I164" s="798"/>
      <c r="J164" s="446">
        <f t="shared" si="4"/>
        <v>0</v>
      </c>
      <c r="K164" s="788"/>
      <c r="L164" s="447">
        <f t="shared" si="5"/>
        <v>0</v>
      </c>
      <c r="M164" s="789">
        <f t="shared" si="6"/>
        <v>0</v>
      </c>
      <c r="N164" s="449">
        <f t="shared" si="6"/>
        <v>0</v>
      </c>
      <c r="O164" s="313"/>
      <c r="P164" s="155"/>
    </row>
    <row r="165" spans="1:16" ht="18.75" customHeight="1" x14ac:dyDescent="0.15">
      <c r="A165" s="134"/>
      <c r="B165" s="203"/>
      <c r="C165" s="204"/>
      <c r="D165" s="297"/>
      <c r="E165" s="491"/>
      <c r="F165" s="500"/>
      <c r="G165" s="328"/>
      <c r="H165" s="445"/>
      <c r="I165" s="798"/>
      <c r="J165" s="446">
        <f t="shared" si="4"/>
        <v>0</v>
      </c>
      <c r="K165" s="788"/>
      <c r="L165" s="447">
        <f t="shared" si="5"/>
        <v>0</v>
      </c>
      <c r="M165" s="789">
        <f t="shared" si="6"/>
        <v>0</v>
      </c>
      <c r="N165" s="449">
        <f t="shared" si="6"/>
        <v>0</v>
      </c>
      <c r="O165" s="313"/>
      <c r="P165" s="155"/>
    </row>
    <row r="166" spans="1:16" ht="18.75" customHeight="1" x14ac:dyDescent="0.15">
      <c r="A166" s="134"/>
      <c r="B166" s="203"/>
      <c r="C166" s="204"/>
      <c r="D166" s="297"/>
      <c r="E166" s="491"/>
      <c r="F166" s="500"/>
      <c r="G166" s="328"/>
      <c r="H166" s="445"/>
      <c r="I166" s="798"/>
      <c r="J166" s="446">
        <f t="shared" si="4"/>
        <v>0</v>
      </c>
      <c r="K166" s="788"/>
      <c r="L166" s="447">
        <f t="shared" si="5"/>
        <v>0</v>
      </c>
      <c r="M166" s="789">
        <f t="shared" si="6"/>
        <v>0</v>
      </c>
      <c r="N166" s="449">
        <f t="shared" si="6"/>
        <v>0</v>
      </c>
      <c r="O166" s="313"/>
      <c r="P166" s="155"/>
    </row>
    <row r="167" spans="1:16" ht="18.75" customHeight="1" x14ac:dyDescent="0.15">
      <c r="A167" s="134"/>
      <c r="B167" s="203"/>
      <c r="C167" s="204"/>
      <c r="D167" s="297"/>
      <c r="E167" s="491"/>
      <c r="F167" s="500"/>
      <c r="G167" s="328"/>
      <c r="H167" s="445"/>
      <c r="I167" s="798"/>
      <c r="J167" s="446">
        <f t="shared" si="4"/>
        <v>0</v>
      </c>
      <c r="K167" s="788"/>
      <c r="L167" s="447">
        <f t="shared" si="5"/>
        <v>0</v>
      </c>
      <c r="M167" s="789">
        <f t="shared" si="6"/>
        <v>0</v>
      </c>
      <c r="N167" s="449">
        <f t="shared" si="6"/>
        <v>0</v>
      </c>
      <c r="O167" s="313"/>
      <c r="P167" s="155"/>
    </row>
    <row r="168" spans="1:16" ht="18.75" customHeight="1" x14ac:dyDescent="0.15">
      <c r="A168" s="134"/>
      <c r="B168" s="203"/>
      <c r="C168" s="204"/>
      <c r="D168" s="297"/>
      <c r="E168" s="491"/>
      <c r="F168" s="500"/>
      <c r="G168" s="328"/>
      <c r="H168" s="445"/>
      <c r="I168" s="798"/>
      <c r="J168" s="446">
        <f t="shared" si="4"/>
        <v>0</v>
      </c>
      <c r="K168" s="788"/>
      <c r="L168" s="447">
        <f t="shared" si="5"/>
        <v>0</v>
      </c>
      <c r="M168" s="789">
        <f t="shared" si="6"/>
        <v>0</v>
      </c>
      <c r="N168" s="449">
        <f t="shared" si="6"/>
        <v>0</v>
      </c>
      <c r="O168" s="313"/>
      <c r="P168" s="155"/>
    </row>
    <row r="169" spans="1:16" ht="18.75" customHeight="1" x14ac:dyDescent="0.15">
      <c r="A169" s="134"/>
      <c r="B169" s="203"/>
      <c r="C169" s="204"/>
      <c r="D169" s="297"/>
      <c r="E169" s="491"/>
      <c r="F169" s="500"/>
      <c r="G169" s="328"/>
      <c r="H169" s="445"/>
      <c r="I169" s="798"/>
      <c r="J169" s="446">
        <f t="shared" si="4"/>
        <v>0</v>
      </c>
      <c r="K169" s="788"/>
      <c r="L169" s="447">
        <f t="shared" si="5"/>
        <v>0</v>
      </c>
      <c r="M169" s="789">
        <f t="shared" si="6"/>
        <v>0</v>
      </c>
      <c r="N169" s="449">
        <f t="shared" si="6"/>
        <v>0</v>
      </c>
      <c r="O169" s="313"/>
      <c r="P169" s="155"/>
    </row>
    <row r="170" spans="1:16" ht="18.75" customHeight="1" x14ac:dyDescent="0.15">
      <c r="A170" s="134"/>
      <c r="B170" s="203"/>
      <c r="C170" s="204"/>
      <c r="D170" s="297"/>
      <c r="E170" s="491"/>
      <c r="F170" s="500"/>
      <c r="G170" s="328"/>
      <c r="H170" s="445"/>
      <c r="I170" s="798"/>
      <c r="J170" s="446">
        <f t="shared" si="4"/>
        <v>0</v>
      </c>
      <c r="K170" s="788"/>
      <c r="L170" s="447">
        <f t="shared" si="5"/>
        <v>0</v>
      </c>
      <c r="M170" s="789">
        <f t="shared" si="6"/>
        <v>0</v>
      </c>
      <c r="N170" s="449">
        <f t="shared" si="6"/>
        <v>0</v>
      </c>
      <c r="O170" s="313"/>
      <c r="P170" s="155"/>
    </row>
    <row r="171" spans="1:16" ht="18.75" customHeight="1" x14ac:dyDescent="0.15">
      <c r="A171" s="134"/>
      <c r="B171" s="203"/>
      <c r="C171" s="204"/>
      <c r="D171" s="297"/>
      <c r="E171" s="491"/>
      <c r="F171" s="500"/>
      <c r="G171" s="328"/>
      <c r="H171" s="445"/>
      <c r="I171" s="798"/>
      <c r="J171" s="446">
        <f t="shared" si="4"/>
        <v>0</v>
      </c>
      <c r="K171" s="788"/>
      <c r="L171" s="447">
        <f t="shared" si="5"/>
        <v>0</v>
      </c>
      <c r="M171" s="789">
        <f t="shared" si="6"/>
        <v>0</v>
      </c>
      <c r="N171" s="449">
        <f t="shared" si="6"/>
        <v>0</v>
      </c>
      <c r="O171" s="313"/>
      <c r="P171" s="155"/>
    </row>
    <row r="172" spans="1:16" ht="18.75" customHeight="1" x14ac:dyDescent="0.15">
      <c r="A172" s="134"/>
      <c r="B172" s="203"/>
      <c r="C172" s="204"/>
      <c r="D172" s="297"/>
      <c r="E172" s="491"/>
      <c r="F172" s="500"/>
      <c r="G172" s="328"/>
      <c r="H172" s="445"/>
      <c r="I172" s="798"/>
      <c r="J172" s="446">
        <f t="shared" si="4"/>
        <v>0</v>
      </c>
      <c r="K172" s="788"/>
      <c r="L172" s="447">
        <f t="shared" si="5"/>
        <v>0</v>
      </c>
      <c r="M172" s="789">
        <f t="shared" si="6"/>
        <v>0</v>
      </c>
      <c r="N172" s="449">
        <f t="shared" si="6"/>
        <v>0</v>
      </c>
      <c r="O172" s="313"/>
      <c r="P172" s="155"/>
    </row>
    <row r="173" spans="1:16" ht="18.75" customHeight="1" x14ac:dyDescent="0.15">
      <c r="A173" s="134"/>
      <c r="B173" s="203"/>
      <c r="C173" s="204"/>
      <c r="D173" s="297"/>
      <c r="E173" s="491"/>
      <c r="F173" s="500"/>
      <c r="G173" s="328"/>
      <c r="H173" s="445"/>
      <c r="I173" s="798"/>
      <c r="J173" s="446">
        <f t="shared" si="4"/>
        <v>0</v>
      </c>
      <c r="K173" s="788"/>
      <c r="L173" s="447">
        <f t="shared" si="5"/>
        <v>0</v>
      </c>
      <c r="M173" s="789">
        <f t="shared" si="6"/>
        <v>0</v>
      </c>
      <c r="N173" s="449">
        <f>J173-L173</f>
        <v>0</v>
      </c>
      <c r="O173" s="313"/>
      <c r="P173" s="155"/>
    </row>
    <row r="174" spans="1:16" ht="18.75" customHeight="1" x14ac:dyDescent="0.15">
      <c r="A174" s="134"/>
      <c r="B174" s="203"/>
      <c r="C174" s="204"/>
      <c r="D174" s="297"/>
      <c r="E174" s="491"/>
      <c r="F174" s="500"/>
      <c r="G174" s="328"/>
      <c r="H174" s="445"/>
      <c r="I174" s="798"/>
      <c r="J174" s="446">
        <f t="shared" si="4"/>
        <v>0</v>
      </c>
      <c r="K174" s="788"/>
      <c r="L174" s="447">
        <f t="shared" si="5"/>
        <v>0</v>
      </c>
      <c r="M174" s="789">
        <f t="shared" si="6"/>
        <v>0</v>
      </c>
      <c r="N174" s="449">
        <f t="shared" si="6"/>
        <v>0</v>
      </c>
      <c r="O174" s="313"/>
      <c r="P174" s="155"/>
    </row>
    <row r="175" spans="1:16" ht="18.75" customHeight="1" x14ac:dyDescent="0.15">
      <c r="A175" s="134"/>
      <c r="B175" s="203"/>
      <c r="C175" s="204"/>
      <c r="D175" s="297"/>
      <c r="E175" s="491"/>
      <c r="F175" s="500"/>
      <c r="G175" s="328"/>
      <c r="H175" s="445"/>
      <c r="I175" s="798"/>
      <c r="J175" s="446">
        <f t="shared" si="4"/>
        <v>0</v>
      </c>
      <c r="K175" s="788"/>
      <c r="L175" s="447">
        <f t="shared" si="5"/>
        <v>0</v>
      </c>
      <c r="M175" s="789">
        <f t="shared" si="6"/>
        <v>0</v>
      </c>
      <c r="N175" s="449">
        <f t="shared" si="6"/>
        <v>0</v>
      </c>
      <c r="O175" s="313"/>
      <c r="P175" s="155"/>
    </row>
    <row r="176" spans="1:16" ht="18.75" customHeight="1" x14ac:dyDescent="0.15">
      <c r="A176" s="134"/>
      <c r="B176" s="203"/>
      <c r="C176" s="204"/>
      <c r="D176" s="297"/>
      <c r="E176" s="491"/>
      <c r="F176" s="500"/>
      <c r="G176" s="328"/>
      <c r="H176" s="445"/>
      <c r="I176" s="798"/>
      <c r="J176" s="446">
        <f t="shared" si="4"/>
        <v>0</v>
      </c>
      <c r="K176" s="788"/>
      <c r="L176" s="447">
        <f t="shared" si="5"/>
        <v>0</v>
      </c>
      <c r="M176" s="789">
        <f t="shared" si="6"/>
        <v>0</v>
      </c>
      <c r="N176" s="449">
        <f t="shared" si="6"/>
        <v>0</v>
      </c>
      <c r="O176" s="313"/>
      <c r="P176" s="155"/>
    </row>
    <row r="177" spans="1:16" ht="18.75" customHeight="1" x14ac:dyDescent="0.15">
      <c r="A177" s="134"/>
      <c r="B177" s="203"/>
      <c r="C177" s="204"/>
      <c r="D177" s="297"/>
      <c r="E177" s="491"/>
      <c r="F177" s="500"/>
      <c r="G177" s="328"/>
      <c r="H177" s="445"/>
      <c r="I177" s="798"/>
      <c r="J177" s="446">
        <f t="shared" si="4"/>
        <v>0</v>
      </c>
      <c r="K177" s="788"/>
      <c r="L177" s="447">
        <f t="shared" si="5"/>
        <v>0</v>
      </c>
      <c r="M177" s="789">
        <f t="shared" si="6"/>
        <v>0</v>
      </c>
      <c r="N177" s="449">
        <f t="shared" si="6"/>
        <v>0</v>
      </c>
      <c r="O177" s="313"/>
      <c r="P177" s="155"/>
    </row>
    <row r="178" spans="1:16" ht="18.75" customHeight="1" x14ac:dyDescent="0.15">
      <c r="A178" s="134"/>
      <c r="B178" s="203"/>
      <c r="C178" s="204"/>
      <c r="D178" s="297"/>
      <c r="E178" s="491"/>
      <c r="F178" s="500"/>
      <c r="G178" s="328"/>
      <c r="H178" s="445"/>
      <c r="I178" s="798"/>
      <c r="J178" s="446">
        <f t="shared" si="4"/>
        <v>0</v>
      </c>
      <c r="K178" s="788"/>
      <c r="L178" s="447">
        <f t="shared" si="5"/>
        <v>0</v>
      </c>
      <c r="M178" s="789">
        <f t="shared" si="6"/>
        <v>0</v>
      </c>
      <c r="N178" s="449">
        <f t="shared" si="6"/>
        <v>0</v>
      </c>
      <c r="O178" s="313"/>
      <c r="P178" s="155"/>
    </row>
    <row r="179" spans="1:16" ht="18.75" customHeight="1" x14ac:dyDescent="0.15">
      <c r="A179" s="134"/>
      <c r="B179" s="203"/>
      <c r="C179" s="204"/>
      <c r="D179" s="297"/>
      <c r="E179" s="491"/>
      <c r="F179" s="500"/>
      <c r="G179" s="328"/>
      <c r="H179" s="445"/>
      <c r="I179" s="798"/>
      <c r="J179" s="446">
        <f t="shared" si="4"/>
        <v>0</v>
      </c>
      <c r="K179" s="788"/>
      <c r="L179" s="447">
        <f t="shared" si="5"/>
        <v>0</v>
      </c>
      <c r="M179" s="789">
        <f t="shared" si="6"/>
        <v>0</v>
      </c>
      <c r="N179" s="449">
        <f t="shared" si="6"/>
        <v>0</v>
      </c>
      <c r="O179" s="313"/>
      <c r="P179" s="155"/>
    </row>
    <row r="180" spans="1:16" ht="18.75" customHeight="1" x14ac:dyDescent="0.15">
      <c r="A180" s="134"/>
      <c r="B180" s="203"/>
      <c r="C180" s="204"/>
      <c r="D180" s="297"/>
      <c r="E180" s="491"/>
      <c r="F180" s="500"/>
      <c r="G180" s="328"/>
      <c r="H180" s="445"/>
      <c r="I180" s="798"/>
      <c r="J180" s="446">
        <f t="shared" si="4"/>
        <v>0</v>
      </c>
      <c r="K180" s="788"/>
      <c r="L180" s="447">
        <f t="shared" si="5"/>
        <v>0</v>
      </c>
      <c r="M180" s="789">
        <f t="shared" si="6"/>
        <v>0</v>
      </c>
      <c r="N180" s="449">
        <f t="shared" si="6"/>
        <v>0</v>
      </c>
      <c r="O180" s="313"/>
      <c r="P180" s="155"/>
    </row>
    <row r="181" spans="1:16" ht="18.75" customHeight="1" x14ac:dyDescent="0.15">
      <c r="A181" s="134"/>
      <c r="B181" s="203"/>
      <c r="C181" s="204"/>
      <c r="D181" s="297"/>
      <c r="E181" s="491"/>
      <c r="F181" s="500"/>
      <c r="G181" s="328"/>
      <c r="H181" s="445"/>
      <c r="I181" s="798"/>
      <c r="J181" s="446">
        <f t="shared" si="4"/>
        <v>0</v>
      </c>
      <c r="K181" s="788"/>
      <c r="L181" s="447">
        <f t="shared" si="5"/>
        <v>0</v>
      </c>
      <c r="M181" s="789">
        <f t="shared" si="6"/>
        <v>0</v>
      </c>
      <c r="N181" s="449">
        <f t="shared" si="6"/>
        <v>0</v>
      </c>
      <c r="O181" s="313"/>
      <c r="P181" s="155"/>
    </row>
    <row r="182" spans="1:16" ht="18.75" customHeight="1" x14ac:dyDescent="0.15">
      <c r="A182" s="134"/>
      <c r="B182" s="203"/>
      <c r="C182" s="204"/>
      <c r="D182" s="297"/>
      <c r="E182" s="347" t="s">
        <v>419</v>
      </c>
      <c r="F182" s="170" t="s">
        <v>181</v>
      </c>
      <c r="G182" s="328"/>
      <c r="H182" s="445"/>
      <c r="I182" s="798"/>
      <c r="J182" s="450">
        <f>SUMIFS(J142:J181,D142:D181,"設備（部材）")</f>
        <v>0</v>
      </c>
      <c r="K182" s="788"/>
      <c r="L182" s="451">
        <f>SUMIFS(L142:L181,D142:D181,"設備（部材）")</f>
        <v>0</v>
      </c>
      <c r="M182" s="789"/>
      <c r="N182" s="453">
        <f>J182-L182</f>
        <v>0</v>
      </c>
      <c r="O182" s="313"/>
      <c r="P182" s="155"/>
    </row>
    <row r="183" spans="1:16" ht="18.75" customHeight="1" x14ac:dyDescent="0.15">
      <c r="A183" s="134"/>
      <c r="B183" s="203"/>
      <c r="C183" s="204"/>
      <c r="D183" s="297"/>
      <c r="E183" s="347" t="s">
        <v>182</v>
      </c>
      <c r="F183" s="170" t="s">
        <v>181</v>
      </c>
      <c r="G183" s="328"/>
      <c r="H183" s="445"/>
      <c r="I183" s="798"/>
      <c r="J183" s="450">
        <f>SUMIFS(J142:J181,D142:D181,"工事")</f>
        <v>0</v>
      </c>
      <c r="K183" s="788"/>
      <c r="L183" s="451">
        <f>SUMIFS(L142:L181,D142:D181,"工事")</f>
        <v>0</v>
      </c>
      <c r="M183" s="789"/>
      <c r="N183" s="453">
        <f>J183-L183</f>
        <v>0</v>
      </c>
      <c r="O183" s="313"/>
      <c r="P183" s="155"/>
    </row>
    <row r="184" spans="1:16" ht="18.75" customHeight="1" thickBot="1" x14ac:dyDescent="0.2">
      <c r="A184" s="134"/>
      <c r="B184" s="205"/>
      <c r="C184" s="206"/>
      <c r="D184" s="298"/>
      <c r="E184" s="348" t="s">
        <v>178</v>
      </c>
      <c r="F184" s="349" t="s">
        <v>179</v>
      </c>
      <c r="G184" s="339"/>
      <c r="H184" s="495"/>
      <c r="I184" s="808"/>
      <c r="J184" s="501">
        <f>J182+J183</f>
        <v>0</v>
      </c>
      <c r="K184" s="790"/>
      <c r="L184" s="502">
        <f>L182+L183</f>
        <v>0</v>
      </c>
      <c r="M184" s="791"/>
      <c r="N184" s="503">
        <f>J184-L184</f>
        <v>0</v>
      </c>
      <c r="O184" s="323"/>
      <c r="P184" s="155"/>
    </row>
    <row r="185" spans="1:16" ht="18.75" customHeight="1" x14ac:dyDescent="0.15">
      <c r="A185" s="134"/>
      <c r="B185" s="171"/>
      <c r="C185" s="172"/>
      <c r="D185" s="295"/>
      <c r="E185" s="504"/>
      <c r="F185" s="505" t="s">
        <v>180</v>
      </c>
      <c r="G185" s="338"/>
      <c r="H185" s="492"/>
      <c r="I185" s="807"/>
      <c r="J185" s="476"/>
      <c r="K185" s="792"/>
      <c r="L185" s="477"/>
      <c r="M185" s="793"/>
      <c r="N185" s="494"/>
      <c r="O185" s="322"/>
      <c r="P185" s="155"/>
    </row>
    <row r="186" spans="1:16" ht="18.75" customHeight="1" x14ac:dyDescent="0.15">
      <c r="A186" s="134"/>
      <c r="B186" s="203"/>
      <c r="C186" s="204"/>
      <c r="D186" s="297"/>
      <c r="E186" s="491"/>
      <c r="F186" s="500"/>
      <c r="G186" s="328"/>
      <c r="H186" s="445"/>
      <c r="I186" s="798"/>
      <c r="J186" s="446">
        <f t="shared" ref="J186:J215" si="7">ROUNDDOWN(H186*I186,0)</f>
        <v>0</v>
      </c>
      <c r="K186" s="788"/>
      <c r="L186" s="447">
        <f t="shared" ref="L186:L215" si="8">ROUNDDOWN(H186*K186,0)</f>
        <v>0</v>
      </c>
      <c r="M186" s="789">
        <f>I186-K186</f>
        <v>0</v>
      </c>
      <c r="N186" s="449">
        <f>J186-L186</f>
        <v>0</v>
      </c>
      <c r="O186" s="313"/>
      <c r="P186" s="155"/>
    </row>
    <row r="187" spans="1:16" ht="18.75" customHeight="1" x14ac:dyDescent="0.15">
      <c r="A187" s="134"/>
      <c r="B187" s="203"/>
      <c r="C187" s="204"/>
      <c r="D187" s="297"/>
      <c r="E187" s="491"/>
      <c r="F187" s="500"/>
      <c r="G187" s="328"/>
      <c r="H187" s="445"/>
      <c r="I187" s="798"/>
      <c r="J187" s="446">
        <f t="shared" si="7"/>
        <v>0</v>
      </c>
      <c r="K187" s="788"/>
      <c r="L187" s="447">
        <f t="shared" si="8"/>
        <v>0</v>
      </c>
      <c r="M187" s="789">
        <f t="shared" ref="M187:N215" si="9">I187-K187</f>
        <v>0</v>
      </c>
      <c r="N187" s="449">
        <f t="shared" si="9"/>
        <v>0</v>
      </c>
      <c r="O187" s="313"/>
      <c r="P187" s="155"/>
    </row>
    <row r="188" spans="1:16" ht="18.75" customHeight="1" x14ac:dyDescent="0.15">
      <c r="A188" s="134"/>
      <c r="B188" s="203"/>
      <c r="C188" s="204"/>
      <c r="D188" s="297"/>
      <c r="E188" s="491"/>
      <c r="F188" s="500"/>
      <c r="G188" s="328"/>
      <c r="H188" s="445"/>
      <c r="I188" s="798"/>
      <c r="J188" s="446">
        <f t="shared" si="7"/>
        <v>0</v>
      </c>
      <c r="K188" s="788"/>
      <c r="L188" s="447">
        <f t="shared" si="8"/>
        <v>0</v>
      </c>
      <c r="M188" s="789">
        <f t="shared" si="9"/>
        <v>0</v>
      </c>
      <c r="N188" s="449">
        <f t="shared" si="9"/>
        <v>0</v>
      </c>
      <c r="O188" s="313"/>
      <c r="P188" s="155"/>
    </row>
    <row r="189" spans="1:16" ht="18.75" customHeight="1" x14ac:dyDescent="0.15">
      <c r="A189" s="134"/>
      <c r="B189" s="203"/>
      <c r="C189" s="204"/>
      <c r="D189" s="297"/>
      <c r="E189" s="491"/>
      <c r="F189" s="500"/>
      <c r="G189" s="328"/>
      <c r="H189" s="445"/>
      <c r="I189" s="798"/>
      <c r="J189" s="446">
        <f t="shared" si="7"/>
        <v>0</v>
      </c>
      <c r="K189" s="788"/>
      <c r="L189" s="447">
        <f t="shared" si="8"/>
        <v>0</v>
      </c>
      <c r="M189" s="789">
        <f t="shared" si="9"/>
        <v>0</v>
      </c>
      <c r="N189" s="449">
        <f t="shared" si="9"/>
        <v>0</v>
      </c>
      <c r="O189" s="313"/>
      <c r="P189" s="155"/>
    </row>
    <row r="190" spans="1:16" ht="18.75" customHeight="1" x14ac:dyDescent="0.15">
      <c r="A190" s="134"/>
      <c r="B190" s="203"/>
      <c r="C190" s="204"/>
      <c r="D190" s="297"/>
      <c r="E190" s="491"/>
      <c r="F190" s="500"/>
      <c r="G190" s="328"/>
      <c r="H190" s="445"/>
      <c r="I190" s="798"/>
      <c r="J190" s="446">
        <f t="shared" si="7"/>
        <v>0</v>
      </c>
      <c r="K190" s="788"/>
      <c r="L190" s="447">
        <f t="shared" si="8"/>
        <v>0</v>
      </c>
      <c r="M190" s="789">
        <f t="shared" si="9"/>
        <v>0</v>
      </c>
      <c r="N190" s="449">
        <f t="shared" si="9"/>
        <v>0</v>
      </c>
      <c r="O190" s="313"/>
      <c r="P190" s="155"/>
    </row>
    <row r="191" spans="1:16" ht="18.75" customHeight="1" x14ac:dyDescent="0.15">
      <c r="A191" s="134"/>
      <c r="B191" s="203"/>
      <c r="C191" s="204"/>
      <c r="D191" s="297"/>
      <c r="E191" s="491"/>
      <c r="F191" s="500"/>
      <c r="G191" s="328"/>
      <c r="H191" s="445"/>
      <c r="I191" s="798"/>
      <c r="J191" s="446">
        <f t="shared" si="7"/>
        <v>0</v>
      </c>
      <c r="K191" s="788"/>
      <c r="L191" s="447">
        <f t="shared" si="8"/>
        <v>0</v>
      </c>
      <c r="M191" s="789">
        <f t="shared" si="9"/>
        <v>0</v>
      </c>
      <c r="N191" s="449">
        <f t="shared" si="9"/>
        <v>0</v>
      </c>
      <c r="O191" s="313"/>
      <c r="P191" s="155"/>
    </row>
    <row r="192" spans="1:16" ht="18.75" customHeight="1" x14ac:dyDescent="0.15">
      <c r="A192" s="134"/>
      <c r="B192" s="203"/>
      <c r="C192" s="204"/>
      <c r="D192" s="297"/>
      <c r="E192" s="491"/>
      <c r="F192" s="500"/>
      <c r="G192" s="328"/>
      <c r="H192" s="445"/>
      <c r="I192" s="798"/>
      <c r="J192" s="446">
        <f t="shared" si="7"/>
        <v>0</v>
      </c>
      <c r="K192" s="788"/>
      <c r="L192" s="447">
        <f t="shared" si="8"/>
        <v>0</v>
      </c>
      <c r="M192" s="789">
        <f t="shared" si="9"/>
        <v>0</v>
      </c>
      <c r="N192" s="449">
        <f t="shared" si="9"/>
        <v>0</v>
      </c>
      <c r="O192" s="313"/>
      <c r="P192" s="155"/>
    </row>
    <row r="193" spans="1:16" ht="18.75" customHeight="1" x14ac:dyDescent="0.15">
      <c r="A193" s="134"/>
      <c r="B193" s="203"/>
      <c r="C193" s="204"/>
      <c r="D193" s="297"/>
      <c r="E193" s="491"/>
      <c r="F193" s="500"/>
      <c r="G193" s="328"/>
      <c r="H193" s="445"/>
      <c r="I193" s="798"/>
      <c r="J193" s="446">
        <f t="shared" si="7"/>
        <v>0</v>
      </c>
      <c r="K193" s="788"/>
      <c r="L193" s="447">
        <f t="shared" si="8"/>
        <v>0</v>
      </c>
      <c r="M193" s="789">
        <f t="shared" si="9"/>
        <v>0</v>
      </c>
      <c r="N193" s="449">
        <f t="shared" si="9"/>
        <v>0</v>
      </c>
      <c r="O193" s="313"/>
      <c r="P193" s="155"/>
    </row>
    <row r="194" spans="1:16" ht="18.75" customHeight="1" x14ac:dyDescent="0.15">
      <c r="A194" s="134"/>
      <c r="B194" s="203"/>
      <c r="C194" s="204"/>
      <c r="D194" s="297"/>
      <c r="E194" s="491"/>
      <c r="F194" s="500"/>
      <c r="G194" s="328"/>
      <c r="H194" s="445"/>
      <c r="I194" s="798"/>
      <c r="J194" s="446">
        <f t="shared" si="7"/>
        <v>0</v>
      </c>
      <c r="K194" s="788"/>
      <c r="L194" s="447">
        <f t="shared" si="8"/>
        <v>0</v>
      </c>
      <c r="M194" s="789">
        <f t="shared" si="9"/>
        <v>0</v>
      </c>
      <c r="N194" s="449">
        <f t="shared" si="9"/>
        <v>0</v>
      </c>
      <c r="O194" s="313"/>
      <c r="P194" s="155"/>
    </row>
    <row r="195" spans="1:16" ht="18.75" customHeight="1" x14ac:dyDescent="0.15">
      <c r="A195" s="134"/>
      <c r="B195" s="203"/>
      <c r="C195" s="204"/>
      <c r="D195" s="297"/>
      <c r="E195" s="491"/>
      <c r="F195" s="500"/>
      <c r="G195" s="328"/>
      <c r="H195" s="445"/>
      <c r="I195" s="798"/>
      <c r="J195" s="446">
        <f t="shared" si="7"/>
        <v>0</v>
      </c>
      <c r="K195" s="788"/>
      <c r="L195" s="447">
        <f t="shared" si="8"/>
        <v>0</v>
      </c>
      <c r="M195" s="789">
        <f t="shared" si="9"/>
        <v>0</v>
      </c>
      <c r="N195" s="449">
        <f t="shared" si="9"/>
        <v>0</v>
      </c>
      <c r="O195" s="313"/>
      <c r="P195" s="155"/>
    </row>
    <row r="196" spans="1:16" ht="18.75" customHeight="1" x14ac:dyDescent="0.15">
      <c r="A196" s="134"/>
      <c r="B196" s="203"/>
      <c r="C196" s="204"/>
      <c r="D196" s="297"/>
      <c r="E196" s="491"/>
      <c r="F196" s="500"/>
      <c r="G196" s="328"/>
      <c r="H196" s="445"/>
      <c r="I196" s="798"/>
      <c r="J196" s="446">
        <f t="shared" si="7"/>
        <v>0</v>
      </c>
      <c r="K196" s="788"/>
      <c r="L196" s="447">
        <f t="shared" si="8"/>
        <v>0</v>
      </c>
      <c r="M196" s="789">
        <f t="shared" si="9"/>
        <v>0</v>
      </c>
      <c r="N196" s="449">
        <f t="shared" si="9"/>
        <v>0</v>
      </c>
      <c r="O196" s="313"/>
      <c r="P196" s="155"/>
    </row>
    <row r="197" spans="1:16" ht="18.75" customHeight="1" x14ac:dyDescent="0.15">
      <c r="A197" s="134"/>
      <c r="B197" s="203"/>
      <c r="C197" s="204"/>
      <c r="D197" s="297"/>
      <c r="E197" s="491"/>
      <c r="F197" s="500"/>
      <c r="G197" s="328"/>
      <c r="H197" s="445"/>
      <c r="I197" s="798"/>
      <c r="J197" s="446">
        <f t="shared" si="7"/>
        <v>0</v>
      </c>
      <c r="K197" s="788"/>
      <c r="L197" s="447">
        <f t="shared" si="8"/>
        <v>0</v>
      </c>
      <c r="M197" s="789">
        <f t="shared" si="9"/>
        <v>0</v>
      </c>
      <c r="N197" s="449">
        <f t="shared" si="9"/>
        <v>0</v>
      </c>
      <c r="O197" s="313"/>
      <c r="P197" s="155"/>
    </row>
    <row r="198" spans="1:16" ht="18.75" customHeight="1" x14ac:dyDescent="0.15">
      <c r="A198" s="134"/>
      <c r="B198" s="203"/>
      <c r="C198" s="204"/>
      <c r="D198" s="297"/>
      <c r="E198" s="491"/>
      <c r="F198" s="500"/>
      <c r="G198" s="328"/>
      <c r="H198" s="445"/>
      <c r="I198" s="798"/>
      <c r="J198" s="446">
        <f t="shared" si="7"/>
        <v>0</v>
      </c>
      <c r="K198" s="788"/>
      <c r="L198" s="447">
        <f t="shared" si="8"/>
        <v>0</v>
      </c>
      <c r="M198" s="789">
        <f t="shared" si="9"/>
        <v>0</v>
      </c>
      <c r="N198" s="449">
        <f t="shared" si="9"/>
        <v>0</v>
      </c>
      <c r="O198" s="313"/>
      <c r="P198" s="155"/>
    </row>
    <row r="199" spans="1:16" ht="18.75" customHeight="1" x14ac:dyDescent="0.15">
      <c r="A199" s="134"/>
      <c r="B199" s="203"/>
      <c r="C199" s="204"/>
      <c r="D199" s="297"/>
      <c r="E199" s="491"/>
      <c r="F199" s="500"/>
      <c r="G199" s="328"/>
      <c r="H199" s="445"/>
      <c r="I199" s="798"/>
      <c r="J199" s="446">
        <f t="shared" si="7"/>
        <v>0</v>
      </c>
      <c r="K199" s="788"/>
      <c r="L199" s="447">
        <f t="shared" si="8"/>
        <v>0</v>
      </c>
      <c r="M199" s="789">
        <f t="shared" si="9"/>
        <v>0</v>
      </c>
      <c r="N199" s="449">
        <f t="shared" si="9"/>
        <v>0</v>
      </c>
      <c r="O199" s="313"/>
      <c r="P199" s="155"/>
    </row>
    <row r="200" spans="1:16" ht="18.75" customHeight="1" x14ac:dyDescent="0.15">
      <c r="A200" s="134"/>
      <c r="B200" s="203"/>
      <c r="C200" s="204"/>
      <c r="D200" s="297"/>
      <c r="E200" s="491"/>
      <c r="F200" s="500"/>
      <c r="G200" s="328"/>
      <c r="H200" s="445"/>
      <c r="I200" s="798"/>
      <c r="J200" s="446">
        <f t="shared" si="7"/>
        <v>0</v>
      </c>
      <c r="K200" s="788"/>
      <c r="L200" s="447">
        <f t="shared" si="8"/>
        <v>0</v>
      </c>
      <c r="M200" s="789">
        <f t="shared" si="9"/>
        <v>0</v>
      </c>
      <c r="N200" s="449">
        <f t="shared" si="9"/>
        <v>0</v>
      </c>
      <c r="O200" s="313"/>
      <c r="P200" s="155"/>
    </row>
    <row r="201" spans="1:16" ht="18.75" customHeight="1" x14ac:dyDescent="0.15">
      <c r="A201" s="134"/>
      <c r="B201" s="203"/>
      <c r="C201" s="204"/>
      <c r="D201" s="297"/>
      <c r="E201" s="491"/>
      <c r="F201" s="500"/>
      <c r="G201" s="328"/>
      <c r="H201" s="445"/>
      <c r="I201" s="798"/>
      <c r="J201" s="446">
        <f t="shared" si="7"/>
        <v>0</v>
      </c>
      <c r="K201" s="788"/>
      <c r="L201" s="447">
        <f t="shared" si="8"/>
        <v>0</v>
      </c>
      <c r="M201" s="789">
        <f t="shared" si="9"/>
        <v>0</v>
      </c>
      <c r="N201" s="449">
        <f t="shared" si="9"/>
        <v>0</v>
      </c>
      <c r="O201" s="313"/>
      <c r="P201" s="155"/>
    </row>
    <row r="202" spans="1:16" ht="18.75" customHeight="1" x14ac:dyDescent="0.15">
      <c r="A202" s="134"/>
      <c r="B202" s="203"/>
      <c r="C202" s="204"/>
      <c r="D202" s="297"/>
      <c r="E202" s="491"/>
      <c r="F202" s="500"/>
      <c r="G202" s="328"/>
      <c r="H202" s="445"/>
      <c r="I202" s="798"/>
      <c r="J202" s="446">
        <f t="shared" si="7"/>
        <v>0</v>
      </c>
      <c r="K202" s="788"/>
      <c r="L202" s="447">
        <f t="shared" si="8"/>
        <v>0</v>
      </c>
      <c r="M202" s="789">
        <f t="shared" si="9"/>
        <v>0</v>
      </c>
      <c r="N202" s="449">
        <f t="shared" si="9"/>
        <v>0</v>
      </c>
      <c r="O202" s="313"/>
      <c r="P202" s="155"/>
    </row>
    <row r="203" spans="1:16" ht="18.75" customHeight="1" x14ac:dyDescent="0.15">
      <c r="A203" s="134"/>
      <c r="B203" s="203"/>
      <c r="C203" s="204"/>
      <c r="D203" s="297"/>
      <c r="E203" s="491"/>
      <c r="F203" s="500"/>
      <c r="G203" s="328"/>
      <c r="H203" s="445"/>
      <c r="I203" s="798"/>
      <c r="J203" s="446">
        <f t="shared" si="7"/>
        <v>0</v>
      </c>
      <c r="K203" s="788"/>
      <c r="L203" s="447">
        <f t="shared" si="8"/>
        <v>0</v>
      </c>
      <c r="M203" s="789">
        <f t="shared" si="9"/>
        <v>0</v>
      </c>
      <c r="N203" s="449">
        <f t="shared" si="9"/>
        <v>0</v>
      </c>
      <c r="O203" s="313"/>
      <c r="P203" s="155"/>
    </row>
    <row r="204" spans="1:16" ht="18.75" customHeight="1" x14ac:dyDescent="0.15">
      <c r="A204" s="134"/>
      <c r="B204" s="203"/>
      <c r="C204" s="204"/>
      <c r="D204" s="297"/>
      <c r="E204" s="491"/>
      <c r="F204" s="500"/>
      <c r="G204" s="328"/>
      <c r="H204" s="445"/>
      <c r="I204" s="798"/>
      <c r="J204" s="446">
        <f t="shared" si="7"/>
        <v>0</v>
      </c>
      <c r="K204" s="788"/>
      <c r="L204" s="447">
        <f t="shared" si="8"/>
        <v>0</v>
      </c>
      <c r="M204" s="789">
        <f t="shared" si="9"/>
        <v>0</v>
      </c>
      <c r="N204" s="449">
        <f t="shared" si="9"/>
        <v>0</v>
      </c>
      <c r="O204" s="313"/>
      <c r="P204" s="155"/>
    </row>
    <row r="205" spans="1:16" ht="18.75" customHeight="1" x14ac:dyDescent="0.15">
      <c r="A205" s="134"/>
      <c r="B205" s="203"/>
      <c r="C205" s="204"/>
      <c r="D205" s="297"/>
      <c r="E205" s="491"/>
      <c r="F205" s="500"/>
      <c r="G205" s="328"/>
      <c r="H205" s="445"/>
      <c r="I205" s="798"/>
      <c r="J205" s="446">
        <f t="shared" si="7"/>
        <v>0</v>
      </c>
      <c r="K205" s="788"/>
      <c r="L205" s="447">
        <f t="shared" si="8"/>
        <v>0</v>
      </c>
      <c r="M205" s="789">
        <f t="shared" si="9"/>
        <v>0</v>
      </c>
      <c r="N205" s="449">
        <f t="shared" si="9"/>
        <v>0</v>
      </c>
      <c r="O205" s="313"/>
      <c r="P205" s="155"/>
    </row>
    <row r="206" spans="1:16" ht="18.75" customHeight="1" x14ac:dyDescent="0.15">
      <c r="A206" s="134"/>
      <c r="B206" s="203"/>
      <c r="C206" s="204"/>
      <c r="D206" s="297"/>
      <c r="E206" s="491"/>
      <c r="F206" s="500"/>
      <c r="G206" s="328"/>
      <c r="H206" s="445"/>
      <c r="I206" s="798"/>
      <c r="J206" s="446">
        <f t="shared" si="7"/>
        <v>0</v>
      </c>
      <c r="K206" s="788"/>
      <c r="L206" s="447">
        <f t="shared" si="8"/>
        <v>0</v>
      </c>
      <c r="M206" s="789">
        <f t="shared" si="9"/>
        <v>0</v>
      </c>
      <c r="N206" s="449">
        <f t="shared" si="9"/>
        <v>0</v>
      </c>
      <c r="O206" s="313"/>
      <c r="P206" s="155"/>
    </row>
    <row r="207" spans="1:16" ht="18.75" customHeight="1" x14ac:dyDescent="0.15">
      <c r="A207" s="134"/>
      <c r="B207" s="203"/>
      <c r="C207" s="204"/>
      <c r="D207" s="297"/>
      <c r="E207" s="491"/>
      <c r="F207" s="500"/>
      <c r="G207" s="328"/>
      <c r="H207" s="445"/>
      <c r="I207" s="798"/>
      <c r="J207" s="446">
        <f t="shared" si="7"/>
        <v>0</v>
      </c>
      <c r="K207" s="788"/>
      <c r="L207" s="447">
        <f t="shared" si="8"/>
        <v>0</v>
      </c>
      <c r="M207" s="789">
        <f t="shared" si="9"/>
        <v>0</v>
      </c>
      <c r="N207" s="449">
        <f t="shared" si="9"/>
        <v>0</v>
      </c>
      <c r="O207" s="313"/>
      <c r="P207" s="155"/>
    </row>
    <row r="208" spans="1:16" ht="18.75" customHeight="1" x14ac:dyDescent="0.15">
      <c r="A208" s="134"/>
      <c r="B208" s="203"/>
      <c r="C208" s="204"/>
      <c r="D208" s="297"/>
      <c r="E208" s="491"/>
      <c r="F208" s="500"/>
      <c r="G208" s="328"/>
      <c r="H208" s="445"/>
      <c r="I208" s="798"/>
      <c r="J208" s="446">
        <f t="shared" si="7"/>
        <v>0</v>
      </c>
      <c r="K208" s="788"/>
      <c r="L208" s="447">
        <f t="shared" si="8"/>
        <v>0</v>
      </c>
      <c r="M208" s="789">
        <f t="shared" si="9"/>
        <v>0</v>
      </c>
      <c r="N208" s="449">
        <f t="shared" si="9"/>
        <v>0</v>
      </c>
      <c r="O208" s="313"/>
      <c r="P208" s="155"/>
    </row>
    <row r="209" spans="1:29" ht="18.75" customHeight="1" x14ac:dyDescent="0.15">
      <c r="A209" s="134"/>
      <c r="B209" s="203"/>
      <c r="C209" s="204"/>
      <c r="D209" s="297"/>
      <c r="E209" s="491"/>
      <c r="F209" s="500"/>
      <c r="G209" s="328"/>
      <c r="H209" s="445"/>
      <c r="I209" s="798"/>
      <c r="J209" s="446">
        <f t="shared" si="7"/>
        <v>0</v>
      </c>
      <c r="K209" s="788"/>
      <c r="L209" s="447">
        <f t="shared" si="8"/>
        <v>0</v>
      </c>
      <c r="M209" s="789">
        <f t="shared" si="9"/>
        <v>0</v>
      </c>
      <c r="N209" s="449">
        <f t="shared" si="9"/>
        <v>0</v>
      </c>
      <c r="O209" s="313"/>
      <c r="P209" s="155"/>
    </row>
    <row r="210" spans="1:29" ht="18.75" customHeight="1" x14ac:dyDescent="0.15">
      <c r="A210" s="134"/>
      <c r="B210" s="203"/>
      <c r="C210" s="204"/>
      <c r="D210" s="297"/>
      <c r="E210" s="491"/>
      <c r="F210" s="500"/>
      <c r="G210" s="328"/>
      <c r="H210" s="445"/>
      <c r="I210" s="798"/>
      <c r="J210" s="446">
        <f t="shared" si="7"/>
        <v>0</v>
      </c>
      <c r="K210" s="788"/>
      <c r="L210" s="447">
        <f t="shared" si="8"/>
        <v>0</v>
      </c>
      <c r="M210" s="789">
        <f t="shared" si="9"/>
        <v>0</v>
      </c>
      <c r="N210" s="449">
        <f t="shared" si="9"/>
        <v>0</v>
      </c>
      <c r="O210" s="313"/>
      <c r="P210" s="158"/>
    </row>
    <row r="211" spans="1:29" ht="18.75" customHeight="1" x14ac:dyDescent="0.15">
      <c r="A211" s="134"/>
      <c r="B211" s="203"/>
      <c r="C211" s="204"/>
      <c r="D211" s="297"/>
      <c r="E211" s="491"/>
      <c r="F211" s="500"/>
      <c r="G211" s="328"/>
      <c r="H211" s="445"/>
      <c r="I211" s="798"/>
      <c r="J211" s="446">
        <f t="shared" si="7"/>
        <v>0</v>
      </c>
      <c r="K211" s="788"/>
      <c r="L211" s="447">
        <f t="shared" si="8"/>
        <v>0</v>
      </c>
      <c r="M211" s="789">
        <f t="shared" si="9"/>
        <v>0</v>
      </c>
      <c r="N211" s="449">
        <f t="shared" si="9"/>
        <v>0</v>
      </c>
      <c r="O211" s="313"/>
      <c r="P211" s="149"/>
    </row>
    <row r="212" spans="1:29" ht="18.75" customHeight="1" x14ac:dyDescent="0.15">
      <c r="A212" s="134"/>
      <c r="B212" s="203"/>
      <c r="C212" s="204"/>
      <c r="D212" s="297"/>
      <c r="E212" s="491"/>
      <c r="F212" s="500"/>
      <c r="G212" s="328"/>
      <c r="H212" s="445"/>
      <c r="I212" s="798"/>
      <c r="J212" s="446">
        <f t="shared" si="7"/>
        <v>0</v>
      </c>
      <c r="K212" s="788"/>
      <c r="L212" s="447">
        <f t="shared" si="8"/>
        <v>0</v>
      </c>
      <c r="M212" s="789">
        <f t="shared" si="9"/>
        <v>0</v>
      </c>
      <c r="N212" s="449">
        <f t="shared" si="9"/>
        <v>0</v>
      </c>
      <c r="O212" s="313"/>
      <c r="P212" s="158"/>
    </row>
    <row r="213" spans="1:29" s="120" customFormat="1" ht="18.75" customHeight="1" x14ac:dyDescent="0.15">
      <c r="A213" s="134"/>
      <c r="B213" s="203"/>
      <c r="C213" s="204"/>
      <c r="D213" s="297"/>
      <c r="E213" s="491"/>
      <c r="F213" s="500"/>
      <c r="G213" s="328"/>
      <c r="H213" s="445"/>
      <c r="I213" s="798"/>
      <c r="J213" s="446">
        <f t="shared" si="7"/>
        <v>0</v>
      </c>
      <c r="K213" s="788"/>
      <c r="L213" s="447">
        <f t="shared" si="8"/>
        <v>0</v>
      </c>
      <c r="M213" s="789">
        <f t="shared" si="9"/>
        <v>0</v>
      </c>
      <c r="N213" s="449">
        <f t="shared" si="9"/>
        <v>0</v>
      </c>
      <c r="O213" s="313"/>
      <c r="Q213" s="119"/>
      <c r="R213" s="119"/>
      <c r="S213" s="119"/>
      <c r="T213" s="119"/>
      <c r="U213" s="119"/>
      <c r="V213" s="119"/>
      <c r="W213" s="119"/>
      <c r="X213" s="119"/>
      <c r="Y213" s="119"/>
      <c r="Z213" s="119"/>
      <c r="AA213" s="119"/>
      <c r="AB213" s="119"/>
      <c r="AC213" s="119"/>
    </row>
    <row r="214" spans="1:29" s="120" customFormat="1" ht="18.75" customHeight="1" x14ac:dyDescent="0.15">
      <c r="A214" s="134"/>
      <c r="B214" s="203"/>
      <c r="C214" s="204"/>
      <c r="D214" s="297"/>
      <c r="E214" s="491"/>
      <c r="F214" s="500"/>
      <c r="G214" s="328"/>
      <c r="H214" s="445"/>
      <c r="I214" s="798"/>
      <c r="J214" s="446">
        <f t="shared" si="7"/>
        <v>0</v>
      </c>
      <c r="K214" s="788"/>
      <c r="L214" s="447">
        <f t="shared" si="8"/>
        <v>0</v>
      </c>
      <c r="M214" s="789">
        <f t="shared" si="9"/>
        <v>0</v>
      </c>
      <c r="N214" s="449">
        <f t="shared" si="9"/>
        <v>0</v>
      </c>
      <c r="O214" s="313"/>
      <c r="Q214" s="119"/>
      <c r="R214" s="119"/>
      <c r="S214" s="119"/>
      <c r="T214" s="119"/>
      <c r="U214" s="119"/>
      <c r="V214" s="119"/>
      <c r="W214" s="119"/>
      <c r="X214" s="119"/>
      <c r="Y214" s="119"/>
      <c r="Z214" s="119"/>
      <c r="AA214" s="119"/>
      <c r="AB214" s="119"/>
      <c r="AC214" s="119"/>
    </row>
    <row r="215" spans="1:29" s="120" customFormat="1" ht="18.75" customHeight="1" x14ac:dyDescent="0.15">
      <c r="A215" s="134"/>
      <c r="B215" s="203"/>
      <c r="C215" s="204"/>
      <c r="D215" s="297"/>
      <c r="E215" s="491"/>
      <c r="F215" s="500"/>
      <c r="G215" s="328"/>
      <c r="H215" s="445"/>
      <c r="I215" s="798"/>
      <c r="J215" s="446">
        <f t="shared" si="7"/>
        <v>0</v>
      </c>
      <c r="K215" s="788"/>
      <c r="L215" s="447">
        <f t="shared" si="8"/>
        <v>0</v>
      </c>
      <c r="M215" s="789">
        <f t="shared" si="9"/>
        <v>0</v>
      </c>
      <c r="N215" s="449">
        <f t="shared" si="9"/>
        <v>0</v>
      </c>
      <c r="O215" s="313"/>
      <c r="Q215" s="119"/>
      <c r="R215" s="119"/>
      <c r="S215" s="119"/>
      <c r="T215" s="119"/>
      <c r="U215" s="119"/>
      <c r="V215" s="119"/>
      <c r="W215" s="119"/>
      <c r="X215" s="119"/>
      <c r="Y215" s="119"/>
      <c r="Z215" s="119"/>
      <c r="AA215" s="119"/>
      <c r="AB215" s="119"/>
      <c r="AC215" s="119"/>
    </row>
    <row r="216" spans="1:29" s="120" customFormat="1" ht="18.75" customHeight="1" x14ac:dyDescent="0.15">
      <c r="A216" s="134"/>
      <c r="B216" s="203"/>
      <c r="C216" s="204"/>
      <c r="D216" s="297"/>
      <c r="E216" s="347" t="s">
        <v>419</v>
      </c>
      <c r="F216" s="170" t="s">
        <v>181</v>
      </c>
      <c r="G216" s="328"/>
      <c r="H216" s="445"/>
      <c r="I216" s="798"/>
      <c r="J216" s="450">
        <f>SUMIFS(J186:J215,D186:D215,"設備（部材）")</f>
        <v>0</v>
      </c>
      <c r="K216" s="788"/>
      <c r="L216" s="451">
        <f>SUMIFS(L186:L215,D186:D215,"設備（部材）")</f>
        <v>0</v>
      </c>
      <c r="M216" s="789"/>
      <c r="N216" s="453">
        <f>J216-L216</f>
        <v>0</v>
      </c>
      <c r="O216" s="313"/>
      <c r="Q216" s="119"/>
      <c r="R216" s="119"/>
      <c r="S216" s="119"/>
      <c r="T216" s="119"/>
      <c r="U216" s="119"/>
      <c r="V216" s="119"/>
      <c r="W216" s="119"/>
      <c r="X216" s="119"/>
      <c r="Y216" s="119"/>
      <c r="Z216" s="119"/>
      <c r="AA216" s="119"/>
      <c r="AB216" s="119"/>
      <c r="AC216" s="119"/>
    </row>
    <row r="217" spans="1:29" s="120" customFormat="1" ht="18.75" customHeight="1" x14ac:dyDescent="0.15">
      <c r="A217" s="134"/>
      <c r="B217" s="203"/>
      <c r="C217" s="204"/>
      <c r="D217" s="297"/>
      <c r="E217" s="347" t="s">
        <v>182</v>
      </c>
      <c r="F217" s="170" t="s">
        <v>181</v>
      </c>
      <c r="G217" s="328"/>
      <c r="H217" s="445"/>
      <c r="I217" s="798"/>
      <c r="J217" s="450">
        <f>SUMIFS(J186:J215,D186:D215,"工事")</f>
        <v>0</v>
      </c>
      <c r="K217" s="788"/>
      <c r="L217" s="451">
        <f>SUMIFS(L186:L215,D186:D215,"工事")</f>
        <v>0</v>
      </c>
      <c r="M217" s="789"/>
      <c r="N217" s="453">
        <f>J217-L217</f>
        <v>0</v>
      </c>
      <c r="O217" s="313"/>
      <c r="Q217" s="119"/>
      <c r="R217" s="119"/>
      <c r="S217" s="119"/>
      <c r="T217" s="119"/>
      <c r="U217" s="119"/>
      <c r="V217" s="119"/>
      <c r="W217" s="119"/>
      <c r="X217" s="119"/>
      <c r="Y217" s="119"/>
      <c r="Z217" s="119"/>
      <c r="AA217" s="119"/>
      <c r="AB217" s="119"/>
      <c r="AC217" s="119"/>
    </row>
    <row r="218" spans="1:29" s="120" customFormat="1" ht="18.75" customHeight="1" thickBot="1" x14ac:dyDescent="0.2">
      <c r="A218" s="134"/>
      <c r="B218" s="205"/>
      <c r="C218" s="206"/>
      <c r="D218" s="298"/>
      <c r="E218" s="348" t="s">
        <v>178</v>
      </c>
      <c r="F218" s="349" t="s">
        <v>179</v>
      </c>
      <c r="G218" s="339"/>
      <c r="H218" s="495"/>
      <c r="I218" s="808"/>
      <c r="J218" s="501">
        <f>J216+J217</f>
        <v>0</v>
      </c>
      <c r="K218" s="790"/>
      <c r="L218" s="502">
        <f>L216+L217</f>
        <v>0</v>
      </c>
      <c r="M218" s="791"/>
      <c r="N218" s="503">
        <f>J218-L218</f>
        <v>0</v>
      </c>
      <c r="O218" s="323"/>
      <c r="Q218" s="119"/>
      <c r="R218" s="119"/>
      <c r="S218" s="119"/>
      <c r="T218" s="119"/>
      <c r="U218" s="119"/>
      <c r="V218" s="119"/>
      <c r="W218" s="119"/>
      <c r="X218" s="119"/>
      <c r="Y218" s="119"/>
      <c r="Z218" s="119"/>
      <c r="AA218" s="119"/>
      <c r="AB218" s="119"/>
      <c r="AC218" s="119"/>
    </row>
    <row r="219" spans="1:29" ht="18.75" customHeight="1" x14ac:dyDescent="0.15">
      <c r="A219" s="134"/>
      <c r="B219" s="171"/>
      <c r="C219" s="172"/>
      <c r="D219" s="295"/>
      <c r="E219" s="491"/>
      <c r="F219" s="499" t="s">
        <v>180</v>
      </c>
      <c r="G219" s="328"/>
      <c r="H219" s="445"/>
      <c r="I219" s="798"/>
      <c r="J219" s="446"/>
      <c r="K219" s="788"/>
      <c r="L219" s="447"/>
      <c r="M219" s="789"/>
      <c r="N219" s="449"/>
      <c r="O219" s="313"/>
      <c r="P219" s="155"/>
    </row>
    <row r="220" spans="1:29" ht="18.75" customHeight="1" x14ac:dyDescent="0.15">
      <c r="A220" s="134"/>
      <c r="B220" s="203"/>
      <c r="C220" s="204"/>
      <c r="D220" s="297"/>
      <c r="E220" s="491"/>
      <c r="F220" s="500"/>
      <c r="G220" s="328"/>
      <c r="H220" s="445"/>
      <c r="I220" s="798"/>
      <c r="J220" s="446">
        <f t="shared" ref="J220:J249" si="10">ROUNDDOWN(H220*I220,0)</f>
        <v>0</v>
      </c>
      <c r="K220" s="788"/>
      <c r="L220" s="447">
        <f t="shared" ref="L220:L249" si="11">ROUNDDOWN(H220*K220,0)</f>
        <v>0</v>
      </c>
      <c r="M220" s="789">
        <f t="shared" ref="M220:N249" si="12">I220-K220</f>
        <v>0</v>
      </c>
      <c r="N220" s="449">
        <f t="shared" si="12"/>
        <v>0</v>
      </c>
      <c r="O220" s="313"/>
      <c r="P220" s="155"/>
    </row>
    <row r="221" spans="1:29" ht="18.75" customHeight="1" x14ac:dyDescent="0.15">
      <c r="A221" s="134"/>
      <c r="B221" s="203"/>
      <c r="C221" s="204"/>
      <c r="D221" s="297"/>
      <c r="E221" s="491"/>
      <c r="F221" s="500"/>
      <c r="G221" s="328"/>
      <c r="H221" s="445"/>
      <c r="I221" s="798"/>
      <c r="J221" s="446">
        <f t="shared" si="10"/>
        <v>0</v>
      </c>
      <c r="K221" s="788"/>
      <c r="L221" s="447">
        <f t="shared" si="11"/>
        <v>0</v>
      </c>
      <c r="M221" s="789">
        <f t="shared" si="12"/>
        <v>0</v>
      </c>
      <c r="N221" s="449">
        <f t="shared" si="12"/>
        <v>0</v>
      </c>
      <c r="O221" s="313"/>
      <c r="P221" s="155"/>
    </row>
    <row r="222" spans="1:29" ht="18.75" customHeight="1" x14ac:dyDescent="0.15">
      <c r="A222" s="134"/>
      <c r="B222" s="203"/>
      <c r="C222" s="204"/>
      <c r="D222" s="297"/>
      <c r="E222" s="491"/>
      <c r="F222" s="500"/>
      <c r="G222" s="328"/>
      <c r="H222" s="445"/>
      <c r="I222" s="798"/>
      <c r="J222" s="446">
        <f t="shared" si="10"/>
        <v>0</v>
      </c>
      <c r="K222" s="788"/>
      <c r="L222" s="447">
        <f t="shared" si="11"/>
        <v>0</v>
      </c>
      <c r="M222" s="789">
        <f t="shared" si="12"/>
        <v>0</v>
      </c>
      <c r="N222" s="449">
        <f t="shared" si="12"/>
        <v>0</v>
      </c>
      <c r="O222" s="313"/>
      <c r="P222" s="155"/>
    </row>
    <row r="223" spans="1:29" ht="18.75" customHeight="1" x14ac:dyDescent="0.15">
      <c r="A223" s="134"/>
      <c r="B223" s="203"/>
      <c r="C223" s="204"/>
      <c r="D223" s="297"/>
      <c r="E223" s="491"/>
      <c r="F223" s="500"/>
      <c r="G223" s="328"/>
      <c r="H223" s="445"/>
      <c r="I223" s="798"/>
      <c r="J223" s="446">
        <f t="shared" si="10"/>
        <v>0</v>
      </c>
      <c r="K223" s="788"/>
      <c r="L223" s="447">
        <f t="shared" si="11"/>
        <v>0</v>
      </c>
      <c r="M223" s="789">
        <f t="shared" si="12"/>
        <v>0</v>
      </c>
      <c r="N223" s="449">
        <f t="shared" si="12"/>
        <v>0</v>
      </c>
      <c r="O223" s="313"/>
      <c r="P223" s="155"/>
    </row>
    <row r="224" spans="1:29" ht="18.75" customHeight="1" x14ac:dyDescent="0.15">
      <c r="A224" s="134"/>
      <c r="B224" s="203"/>
      <c r="C224" s="204"/>
      <c r="D224" s="297"/>
      <c r="E224" s="491"/>
      <c r="F224" s="500"/>
      <c r="G224" s="328"/>
      <c r="H224" s="445"/>
      <c r="I224" s="798"/>
      <c r="J224" s="446">
        <f t="shared" si="10"/>
        <v>0</v>
      </c>
      <c r="K224" s="788"/>
      <c r="L224" s="447">
        <f t="shared" si="11"/>
        <v>0</v>
      </c>
      <c r="M224" s="789">
        <f t="shared" si="12"/>
        <v>0</v>
      </c>
      <c r="N224" s="449">
        <f t="shared" si="12"/>
        <v>0</v>
      </c>
      <c r="O224" s="313"/>
      <c r="P224" s="155"/>
    </row>
    <row r="225" spans="1:16" ht="18.75" customHeight="1" x14ac:dyDescent="0.15">
      <c r="A225" s="134"/>
      <c r="B225" s="203"/>
      <c r="C225" s="204"/>
      <c r="D225" s="297"/>
      <c r="E225" s="491"/>
      <c r="F225" s="500"/>
      <c r="G225" s="328"/>
      <c r="H225" s="445"/>
      <c r="I225" s="798"/>
      <c r="J225" s="446">
        <f t="shared" si="10"/>
        <v>0</v>
      </c>
      <c r="K225" s="788"/>
      <c r="L225" s="447">
        <f t="shared" si="11"/>
        <v>0</v>
      </c>
      <c r="M225" s="789">
        <f t="shared" si="12"/>
        <v>0</v>
      </c>
      <c r="N225" s="449">
        <f t="shared" si="12"/>
        <v>0</v>
      </c>
      <c r="O225" s="313"/>
      <c r="P225" s="155"/>
    </row>
    <row r="226" spans="1:16" ht="18.75" customHeight="1" x14ac:dyDescent="0.15">
      <c r="A226" s="134"/>
      <c r="B226" s="203"/>
      <c r="C226" s="204"/>
      <c r="D226" s="297"/>
      <c r="E226" s="491"/>
      <c r="F226" s="500"/>
      <c r="G226" s="328"/>
      <c r="H226" s="445"/>
      <c r="I226" s="798"/>
      <c r="J226" s="446">
        <f t="shared" si="10"/>
        <v>0</v>
      </c>
      <c r="K226" s="788"/>
      <c r="L226" s="447">
        <f t="shared" si="11"/>
        <v>0</v>
      </c>
      <c r="M226" s="789">
        <f t="shared" si="12"/>
        <v>0</v>
      </c>
      <c r="N226" s="449">
        <f t="shared" si="12"/>
        <v>0</v>
      </c>
      <c r="O226" s="313"/>
      <c r="P226" s="155"/>
    </row>
    <row r="227" spans="1:16" ht="18.75" customHeight="1" x14ac:dyDescent="0.15">
      <c r="A227" s="134"/>
      <c r="B227" s="203"/>
      <c r="C227" s="204"/>
      <c r="D227" s="297"/>
      <c r="E227" s="491"/>
      <c r="F227" s="500"/>
      <c r="G227" s="328"/>
      <c r="H227" s="445"/>
      <c r="I227" s="798"/>
      <c r="J227" s="446">
        <f t="shared" si="10"/>
        <v>0</v>
      </c>
      <c r="K227" s="788"/>
      <c r="L227" s="447">
        <f t="shared" si="11"/>
        <v>0</v>
      </c>
      <c r="M227" s="789">
        <f t="shared" si="12"/>
        <v>0</v>
      </c>
      <c r="N227" s="449">
        <f t="shared" si="12"/>
        <v>0</v>
      </c>
      <c r="O227" s="313"/>
      <c r="P227" s="155"/>
    </row>
    <row r="228" spans="1:16" ht="18.75" customHeight="1" x14ac:dyDescent="0.15">
      <c r="A228" s="134"/>
      <c r="B228" s="203"/>
      <c r="C228" s="204"/>
      <c r="D228" s="297"/>
      <c r="E228" s="491"/>
      <c r="F228" s="500"/>
      <c r="G228" s="328"/>
      <c r="H228" s="445"/>
      <c r="I228" s="798"/>
      <c r="J228" s="446">
        <f t="shared" si="10"/>
        <v>0</v>
      </c>
      <c r="K228" s="788"/>
      <c r="L228" s="447">
        <f t="shared" si="11"/>
        <v>0</v>
      </c>
      <c r="M228" s="789">
        <f t="shared" si="12"/>
        <v>0</v>
      </c>
      <c r="N228" s="449">
        <f t="shared" si="12"/>
        <v>0</v>
      </c>
      <c r="O228" s="313"/>
      <c r="P228" s="155"/>
    </row>
    <row r="229" spans="1:16" ht="18.75" customHeight="1" x14ac:dyDescent="0.15">
      <c r="A229" s="134"/>
      <c r="B229" s="203"/>
      <c r="C229" s="204"/>
      <c r="D229" s="297"/>
      <c r="E229" s="491"/>
      <c r="F229" s="500"/>
      <c r="G229" s="328"/>
      <c r="H229" s="445"/>
      <c r="I229" s="798"/>
      <c r="J229" s="446">
        <f t="shared" si="10"/>
        <v>0</v>
      </c>
      <c r="K229" s="788"/>
      <c r="L229" s="447">
        <f t="shared" si="11"/>
        <v>0</v>
      </c>
      <c r="M229" s="789">
        <f t="shared" si="12"/>
        <v>0</v>
      </c>
      <c r="N229" s="449">
        <f t="shared" si="12"/>
        <v>0</v>
      </c>
      <c r="O229" s="313"/>
      <c r="P229" s="155"/>
    </row>
    <row r="230" spans="1:16" ht="18.75" customHeight="1" x14ac:dyDescent="0.15">
      <c r="A230" s="134"/>
      <c r="B230" s="203"/>
      <c r="C230" s="204"/>
      <c r="D230" s="297"/>
      <c r="E230" s="491"/>
      <c r="F230" s="500"/>
      <c r="G230" s="328"/>
      <c r="H230" s="445"/>
      <c r="I230" s="798"/>
      <c r="J230" s="446">
        <f t="shared" si="10"/>
        <v>0</v>
      </c>
      <c r="K230" s="788"/>
      <c r="L230" s="447">
        <f t="shared" si="11"/>
        <v>0</v>
      </c>
      <c r="M230" s="789">
        <f t="shared" si="12"/>
        <v>0</v>
      </c>
      <c r="N230" s="449">
        <f t="shared" si="12"/>
        <v>0</v>
      </c>
      <c r="O230" s="313"/>
      <c r="P230" s="155"/>
    </row>
    <row r="231" spans="1:16" ht="18.75" customHeight="1" x14ac:dyDescent="0.15">
      <c r="A231" s="134"/>
      <c r="B231" s="203"/>
      <c r="C231" s="204"/>
      <c r="D231" s="297"/>
      <c r="E231" s="491"/>
      <c r="F231" s="500"/>
      <c r="G231" s="328"/>
      <c r="H231" s="445"/>
      <c r="I231" s="798"/>
      <c r="J231" s="446">
        <f t="shared" si="10"/>
        <v>0</v>
      </c>
      <c r="K231" s="788"/>
      <c r="L231" s="447">
        <f t="shared" si="11"/>
        <v>0</v>
      </c>
      <c r="M231" s="789">
        <f t="shared" si="12"/>
        <v>0</v>
      </c>
      <c r="N231" s="449">
        <f t="shared" si="12"/>
        <v>0</v>
      </c>
      <c r="O231" s="313"/>
      <c r="P231" s="155"/>
    </row>
    <row r="232" spans="1:16" ht="18.75" customHeight="1" x14ac:dyDescent="0.15">
      <c r="A232" s="134"/>
      <c r="B232" s="203"/>
      <c r="C232" s="204"/>
      <c r="D232" s="297"/>
      <c r="E232" s="491"/>
      <c r="F232" s="500"/>
      <c r="G232" s="328"/>
      <c r="H232" s="445"/>
      <c r="I232" s="798"/>
      <c r="J232" s="446">
        <f t="shared" si="10"/>
        <v>0</v>
      </c>
      <c r="K232" s="788"/>
      <c r="L232" s="447">
        <f t="shared" si="11"/>
        <v>0</v>
      </c>
      <c r="M232" s="789">
        <f t="shared" si="12"/>
        <v>0</v>
      </c>
      <c r="N232" s="449">
        <f t="shared" si="12"/>
        <v>0</v>
      </c>
      <c r="O232" s="313"/>
      <c r="P232" s="155"/>
    </row>
    <row r="233" spans="1:16" ht="18.75" customHeight="1" x14ac:dyDescent="0.15">
      <c r="A233" s="134"/>
      <c r="B233" s="203"/>
      <c r="C233" s="204"/>
      <c r="D233" s="297"/>
      <c r="E233" s="491"/>
      <c r="F233" s="500"/>
      <c r="G233" s="328"/>
      <c r="H233" s="445"/>
      <c r="I233" s="798"/>
      <c r="J233" s="446">
        <f t="shared" si="10"/>
        <v>0</v>
      </c>
      <c r="K233" s="788"/>
      <c r="L233" s="447">
        <f t="shared" si="11"/>
        <v>0</v>
      </c>
      <c r="M233" s="789">
        <f t="shared" si="12"/>
        <v>0</v>
      </c>
      <c r="N233" s="449">
        <f t="shared" si="12"/>
        <v>0</v>
      </c>
      <c r="O233" s="313"/>
      <c r="P233" s="155"/>
    </row>
    <row r="234" spans="1:16" ht="18.75" customHeight="1" x14ac:dyDescent="0.15">
      <c r="A234" s="134"/>
      <c r="B234" s="203"/>
      <c r="C234" s="204"/>
      <c r="D234" s="297"/>
      <c r="E234" s="491"/>
      <c r="F234" s="500"/>
      <c r="G234" s="328"/>
      <c r="H234" s="445"/>
      <c r="I234" s="798"/>
      <c r="J234" s="446">
        <f t="shared" si="10"/>
        <v>0</v>
      </c>
      <c r="K234" s="788"/>
      <c r="L234" s="447">
        <f t="shared" si="11"/>
        <v>0</v>
      </c>
      <c r="M234" s="789">
        <f t="shared" si="12"/>
        <v>0</v>
      </c>
      <c r="N234" s="449">
        <f t="shared" si="12"/>
        <v>0</v>
      </c>
      <c r="O234" s="313"/>
      <c r="P234" s="155"/>
    </row>
    <row r="235" spans="1:16" ht="18.75" customHeight="1" x14ac:dyDescent="0.15">
      <c r="A235" s="134"/>
      <c r="B235" s="203"/>
      <c r="C235" s="204"/>
      <c r="D235" s="297"/>
      <c r="E235" s="491"/>
      <c r="F235" s="500"/>
      <c r="G235" s="328"/>
      <c r="H235" s="445"/>
      <c r="I235" s="798"/>
      <c r="J235" s="446">
        <f t="shared" si="10"/>
        <v>0</v>
      </c>
      <c r="K235" s="788"/>
      <c r="L235" s="447">
        <f t="shared" si="11"/>
        <v>0</v>
      </c>
      <c r="M235" s="789">
        <f t="shared" si="12"/>
        <v>0</v>
      </c>
      <c r="N235" s="449">
        <f t="shared" si="12"/>
        <v>0</v>
      </c>
      <c r="O235" s="313"/>
      <c r="P235" s="155"/>
    </row>
    <row r="236" spans="1:16" ht="18.75" customHeight="1" x14ac:dyDescent="0.15">
      <c r="A236" s="134"/>
      <c r="B236" s="203"/>
      <c r="C236" s="204"/>
      <c r="D236" s="297"/>
      <c r="E236" s="491"/>
      <c r="F236" s="500"/>
      <c r="G236" s="328"/>
      <c r="H236" s="445"/>
      <c r="I236" s="798"/>
      <c r="J236" s="446">
        <f t="shared" si="10"/>
        <v>0</v>
      </c>
      <c r="K236" s="788"/>
      <c r="L236" s="447">
        <f t="shared" si="11"/>
        <v>0</v>
      </c>
      <c r="M236" s="789">
        <f t="shared" si="12"/>
        <v>0</v>
      </c>
      <c r="N236" s="449">
        <f t="shared" si="12"/>
        <v>0</v>
      </c>
      <c r="O236" s="313"/>
      <c r="P236" s="155"/>
    </row>
    <row r="237" spans="1:16" ht="18.75" customHeight="1" x14ac:dyDescent="0.15">
      <c r="A237" s="134"/>
      <c r="B237" s="203"/>
      <c r="C237" s="204"/>
      <c r="D237" s="297"/>
      <c r="E237" s="491"/>
      <c r="F237" s="500"/>
      <c r="G237" s="328"/>
      <c r="H237" s="445"/>
      <c r="I237" s="798"/>
      <c r="J237" s="446">
        <f t="shared" si="10"/>
        <v>0</v>
      </c>
      <c r="K237" s="788"/>
      <c r="L237" s="447">
        <f t="shared" si="11"/>
        <v>0</v>
      </c>
      <c r="M237" s="789">
        <f t="shared" si="12"/>
        <v>0</v>
      </c>
      <c r="N237" s="449">
        <f t="shared" si="12"/>
        <v>0</v>
      </c>
      <c r="O237" s="313"/>
      <c r="P237" s="155"/>
    </row>
    <row r="238" spans="1:16" ht="18.75" customHeight="1" x14ac:dyDescent="0.15">
      <c r="A238" s="134"/>
      <c r="B238" s="203"/>
      <c r="C238" s="204"/>
      <c r="D238" s="297"/>
      <c r="E238" s="491"/>
      <c r="F238" s="500"/>
      <c r="G238" s="328"/>
      <c r="H238" s="445"/>
      <c r="I238" s="798"/>
      <c r="J238" s="446">
        <f t="shared" si="10"/>
        <v>0</v>
      </c>
      <c r="K238" s="788"/>
      <c r="L238" s="447">
        <f t="shared" si="11"/>
        <v>0</v>
      </c>
      <c r="M238" s="789">
        <f t="shared" si="12"/>
        <v>0</v>
      </c>
      <c r="N238" s="449">
        <f t="shared" si="12"/>
        <v>0</v>
      </c>
      <c r="O238" s="313"/>
      <c r="P238" s="155"/>
    </row>
    <row r="239" spans="1:16" ht="18.75" customHeight="1" x14ac:dyDescent="0.15">
      <c r="A239" s="134"/>
      <c r="B239" s="203"/>
      <c r="C239" s="204"/>
      <c r="D239" s="297"/>
      <c r="E239" s="491"/>
      <c r="F239" s="500"/>
      <c r="G239" s="328"/>
      <c r="H239" s="445"/>
      <c r="I239" s="798"/>
      <c r="J239" s="446">
        <f t="shared" si="10"/>
        <v>0</v>
      </c>
      <c r="K239" s="788"/>
      <c r="L239" s="447">
        <f t="shared" si="11"/>
        <v>0</v>
      </c>
      <c r="M239" s="789">
        <f t="shared" si="12"/>
        <v>0</v>
      </c>
      <c r="N239" s="449">
        <f t="shared" si="12"/>
        <v>0</v>
      </c>
      <c r="O239" s="313"/>
      <c r="P239" s="155"/>
    </row>
    <row r="240" spans="1:16" ht="18.75" customHeight="1" x14ac:dyDescent="0.15">
      <c r="A240" s="134"/>
      <c r="B240" s="203"/>
      <c r="C240" s="204"/>
      <c r="D240" s="297"/>
      <c r="E240" s="491"/>
      <c r="F240" s="500"/>
      <c r="G240" s="328"/>
      <c r="H240" s="445"/>
      <c r="I240" s="798"/>
      <c r="J240" s="446">
        <f t="shared" si="10"/>
        <v>0</v>
      </c>
      <c r="K240" s="788"/>
      <c r="L240" s="447">
        <f t="shared" si="11"/>
        <v>0</v>
      </c>
      <c r="M240" s="789">
        <f t="shared" si="12"/>
        <v>0</v>
      </c>
      <c r="N240" s="449">
        <f t="shared" si="12"/>
        <v>0</v>
      </c>
      <c r="O240" s="313"/>
      <c r="P240" s="155"/>
    </row>
    <row r="241" spans="1:29" ht="18.75" customHeight="1" x14ac:dyDescent="0.15">
      <c r="A241" s="134"/>
      <c r="B241" s="203"/>
      <c r="C241" s="204"/>
      <c r="D241" s="297"/>
      <c r="E241" s="491"/>
      <c r="F241" s="500"/>
      <c r="G241" s="328"/>
      <c r="H241" s="445"/>
      <c r="I241" s="798"/>
      <c r="J241" s="446">
        <f t="shared" si="10"/>
        <v>0</v>
      </c>
      <c r="K241" s="788"/>
      <c r="L241" s="447">
        <f t="shared" si="11"/>
        <v>0</v>
      </c>
      <c r="M241" s="789">
        <f t="shared" si="12"/>
        <v>0</v>
      </c>
      <c r="N241" s="449">
        <f t="shared" si="12"/>
        <v>0</v>
      </c>
      <c r="O241" s="313"/>
      <c r="P241" s="155"/>
    </row>
    <row r="242" spans="1:29" ht="18.75" customHeight="1" x14ac:dyDescent="0.15">
      <c r="A242" s="134"/>
      <c r="B242" s="203"/>
      <c r="C242" s="204"/>
      <c r="D242" s="297"/>
      <c r="E242" s="491"/>
      <c r="F242" s="500"/>
      <c r="G242" s="328"/>
      <c r="H242" s="445"/>
      <c r="I242" s="798"/>
      <c r="J242" s="446">
        <f t="shared" si="10"/>
        <v>0</v>
      </c>
      <c r="K242" s="788"/>
      <c r="L242" s="447">
        <f t="shared" si="11"/>
        <v>0</v>
      </c>
      <c r="M242" s="789">
        <f t="shared" si="12"/>
        <v>0</v>
      </c>
      <c r="N242" s="449">
        <f t="shared" si="12"/>
        <v>0</v>
      </c>
      <c r="O242" s="313"/>
      <c r="P242" s="155"/>
    </row>
    <row r="243" spans="1:29" ht="18.75" customHeight="1" x14ac:dyDescent="0.15">
      <c r="A243" s="134"/>
      <c r="B243" s="203"/>
      <c r="C243" s="204"/>
      <c r="D243" s="297"/>
      <c r="E243" s="491"/>
      <c r="F243" s="500"/>
      <c r="G243" s="328"/>
      <c r="H243" s="445"/>
      <c r="I243" s="798"/>
      <c r="J243" s="446">
        <f t="shared" si="10"/>
        <v>0</v>
      </c>
      <c r="K243" s="788"/>
      <c r="L243" s="447">
        <f t="shared" si="11"/>
        <v>0</v>
      </c>
      <c r="M243" s="789">
        <f t="shared" si="12"/>
        <v>0</v>
      </c>
      <c r="N243" s="449">
        <f t="shared" si="12"/>
        <v>0</v>
      </c>
      <c r="O243" s="313"/>
      <c r="P243" s="155"/>
    </row>
    <row r="244" spans="1:29" ht="18.75" customHeight="1" x14ac:dyDescent="0.15">
      <c r="A244" s="134"/>
      <c r="B244" s="203"/>
      <c r="C244" s="204"/>
      <c r="D244" s="297"/>
      <c r="E244" s="491"/>
      <c r="F244" s="500"/>
      <c r="G244" s="328"/>
      <c r="H244" s="445"/>
      <c r="I244" s="798"/>
      <c r="J244" s="446">
        <f t="shared" si="10"/>
        <v>0</v>
      </c>
      <c r="K244" s="788"/>
      <c r="L244" s="447">
        <f t="shared" si="11"/>
        <v>0</v>
      </c>
      <c r="M244" s="789">
        <f t="shared" si="12"/>
        <v>0</v>
      </c>
      <c r="N244" s="449">
        <f t="shared" si="12"/>
        <v>0</v>
      </c>
      <c r="O244" s="313"/>
      <c r="P244" s="155"/>
    </row>
    <row r="245" spans="1:29" ht="18.75" customHeight="1" x14ac:dyDescent="0.15">
      <c r="A245" s="134"/>
      <c r="B245" s="203"/>
      <c r="C245" s="204"/>
      <c r="D245" s="297"/>
      <c r="E245" s="491"/>
      <c r="F245" s="500"/>
      <c r="G245" s="328"/>
      <c r="H245" s="445"/>
      <c r="I245" s="798"/>
      <c r="J245" s="446">
        <f t="shared" si="10"/>
        <v>0</v>
      </c>
      <c r="K245" s="788"/>
      <c r="L245" s="447">
        <f t="shared" si="11"/>
        <v>0</v>
      </c>
      <c r="M245" s="789">
        <f t="shared" si="12"/>
        <v>0</v>
      </c>
      <c r="N245" s="449">
        <f t="shared" si="12"/>
        <v>0</v>
      </c>
      <c r="O245" s="313"/>
      <c r="P245" s="155"/>
    </row>
    <row r="246" spans="1:29" ht="18.75" customHeight="1" x14ac:dyDescent="0.15">
      <c r="A246" s="134"/>
      <c r="B246" s="203"/>
      <c r="C246" s="204"/>
      <c r="D246" s="297"/>
      <c r="E246" s="491"/>
      <c r="F246" s="500"/>
      <c r="G246" s="328"/>
      <c r="H246" s="445"/>
      <c r="I246" s="798"/>
      <c r="J246" s="446">
        <f t="shared" si="10"/>
        <v>0</v>
      </c>
      <c r="K246" s="788"/>
      <c r="L246" s="447">
        <f t="shared" si="11"/>
        <v>0</v>
      </c>
      <c r="M246" s="789">
        <f t="shared" si="12"/>
        <v>0</v>
      </c>
      <c r="N246" s="449">
        <f t="shared" si="12"/>
        <v>0</v>
      </c>
      <c r="O246" s="313"/>
      <c r="P246" s="155"/>
    </row>
    <row r="247" spans="1:29" ht="18.75" customHeight="1" x14ac:dyDescent="0.15">
      <c r="A247" s="134"/>
      <c r="B247" s="203"/>
      <c r="C247" s="204"/>
      <c r="D247" s="297"/>
      <c r="E247" s="491"/>
      <c r="F247" s="500"/>
      <c r="G247" s="328"/>
      <c r="H247" s="445"/>
      <c r="I247" s="798"/>
      <c r="J247" s="446">
        <f t="shared" si="10"/>
        <v>0</v>
      </c>
      <c r="K247" s="788"/>
      <c r="L247" s="447">
        <f t="shared" si="11"/>
        <v>0</v>
      </c>
      <c r="M247" s="789">
        <f t="shared" si="12"/>
        <v>0</v>
      </c>
      <c r="N247" s="449">
        <f t="shared" si="12"/>
        <v>0</v>
      </c>
      <c r="O247" s="313"/>
      <c r="P247" s="155"/>
    </row>
    <row r="248" spans="1:29" ht="18.75" customHeight="1" x14ac:dyDescent="0.15">
      <c r="A248" s="134"/>
      <c r="B248" s="203"/>
      <c r="C248" s="204"/>
      <c r="D248" s="297"/>
      <c r="E248" s="491"/>
      <c r="F248" s="500"/>
      <c r="G248" s="328"/>
      <c r="H248" s="445"/>
      <c r="I248" s="798"/>
      <c r="J248" s="446">
        <f t="shared" si="10"/>
        <v>0</v>
      </c>
      <c r="K248" s="788"/>
      <c r="L248" s="447">
        <f t="shared" si="11"/>
        <v>0</v>
      </c>
      <c r="M248" s="789">
        <f>I248-K248</f>
        <v>0</v>
      </c>
      <c r="N248" s="449">
        <f t="shared" si="12"/>
        <v>0</v>
      </c>
      <c r="O248" s="313"/>
      <c r="P248" s="155"/>
    </row>
    <row r="249" spans="1:29" ht="18.75" customHeight="1" x14ac:dyDescent="0.15">
      <c r="A249" s="134"/>
      <c r="B249" s="203"/>
      <c r="C249" s="204"/>
      <c r="D249" s="297"/>
      <c r="E249" s="491"/>
      <c r="F249" s="500"/>
      <c r="G249" s="328"/>
      <c r="H249" s="445"/>
      <c r="I249" s="798"/>
      <c r="J249" s="446">
        <f t="shared" si="10"/>
        <v>0</v>
      </c>
      <c r="K249" s="788"/>
      <c r="L249" s="447">
        <f t="shared" si="11"/>
        <v>0</v>
      </c>
      <c r="M249" s="789">
        <f t="shared" si="12"/>
        <v>0</v>
      </c>
      <c r="N249" s="449">
        <f>J249-L249</f>
        <v>0</v>
      </c>
      <c r="O249" s="313"/>
      <c r="P249" s="155"/>
    </row>
    <row r="250" spans="1:29" s="120" customFormat="1" ht="18.75" customHeight="1" x14ac:dyDescent="0.15">
      <c r="A250" s="134"/>
      <c r="B250" s="203"/>
      <c r="C250" s="204"/>
      <c r="D250" s="297"/>
      <c r="E250" s="347" t="s">
        <v>419</v>
      </c>
      <c r="F250" s="170" t="s">
        <v>181</v>
      </c>
      <c r="G250" s="328"/>
      <c r="H250" s="445"/>
      <c r="I250" s="798"/>
      <c r="J250" s="450">
        <f>SUMIFS(J220:J249,D220:D249,"設備（部材）")</f>
        <v>0</v>
      </c>
      <c r="K250" s="788"/>
      <c r="L250" s="451">
        <f>SUMIFS(L220:L249,D220:D249,"設備（部材）")</f>
        <v>0</v>
      </c>
      <c r="M250" s="789"/>
      <c r="N250" s="453">
        <f>J250-L250</f>
        <v>0</v>
      </c>
      <c r="O250" s="313"/>
      <c r="Q250" s="119"/>
      <c r="R250" s="119"/>
      <c r="S250" s="119"/>
      <c r="T250" s="119"/>
      <c r="U250" s="119"/>
      <c r="V250" s="119"/>
      <c r="W250" s="119"/>
      <c r="X250" s="119"/>
      <c r="Y250" s="119"/>
      <c r="Z250" s="119"/>
      <c r="AA250" s="119"/>
      <c r="AB250" s="119"/>
      <c r="AC250" s="119"/>
    </row>
    <row r="251" spans="1:29" s="120" customFormat="1" ht="18.75" customHeight="1" x14ac:dyDescent="0.15">
      <c r="A251" s="134"/>
      <c r="B251" s="203"/>
      <c r="C251" s="204"/>
      <c r="D251" s="297"/>
      <c r="E251" s="347" t="s">
        <v>182</v>
      </c>
      <c r="F251" s="170" t="s">
        <v>181</v>
      </c>
      <c r="G251" s="328"/>
      <c r="H251" s="445"/>
      <c r="I251" s="798"/>
      <c r="J251" s="450">
        <f>SUMIFS(J220:J249,D220:D249,"工事")</f>
        <v>0</v>
      </c>
      <c r="K251" s="788"/>
      <c r="L251" s="451">
        <f>SUMIFS(L220:L249,D220:D249,"工事")</f>
        <v>0</v>
      </c>
      <c r="M251" s="789"/>
      <c r="N251" s="453">
        <f>J251-L251</f>
        <v>0</v>
      </c>
      <c r="O251" s="313"/>
      <c r="Q251" s="119"/>
      <c r="R251" s="119"/>
      <c r="S251" s="119"/>
      <c r="T251" s="119"/>
      <c r="U251" s="119"/>
      <c r="V251" s="119"/>
      <c r="W251" s="119"/>
      <c r="X251" s="119"/>
      <c r="Y251" s="119"/>
      <c r="Z251" s="119"/>
      <c r="AA251" s="119"/>
      <c r="AB251" s="119"/>
      <c r="AC251" s="119"/>
    </row>
    <row r="252" spans="1:29" s="120" customFormat="1" ht="18.75" customHeight="1" thickBot="1" x14ac:dyDescent="0.2">
      <c r="A252" s="134"/>
      <c r="B252" s="205"/>
      <c r="C252" s="206"/>
      <c r="D252" s="298"/>
      <c r="E252" s="348" t="s">
        <v>178</v>
      </c>
      <c r="F252" s="349" t="s">
        <v>179</v>
      </c>
      <c r="G252" s="339"/>
      <c r="H252" s="495"/>
      <c r="I252" s="808"/>
      <c r="J252" s="501">
        <f>J250+J251</f>
        <v>0</v>
      </c>
      <c r="K252" s="790"/>
      <c r="L252" s="502">
        <f>L250+L251</f>
        <v>0</v>
      </c>
      <c r="M252" s="791"/>
      <c r="N252" s="503">
        <f>J252-L252</f>
        <v>0</v>
      </c>
      <c r="O252" s="323"/>
      <c r="Q252" s="119"/>
      <c r="R252" s="119"/>
      <c r="S252" s="119"/>
      <c r="T252" s="119"/>
      <c r="U252" s="119"/>
      <c r="V252" s="119"/>
      <c r="W252" s="119"/>
      <c r="X252" s="119"/>
      <c r="Y252" s="119"/>
      <c r="Z252" s="119"/>
      <c r="AA252" s="119"/>
      <c r="AB252" s="119"/>
      <c r="AC252" s="119"/>
    </row>
    <row r="253" spans="1:29" ht="18.75" customHeight="1" x14ac:dyDescent="0.15">
      <c r="A253" s="134"/>
      <c r="B253" s="171"/>
      <c r="C253" s="172"/>
      <c r="D253" s="295"/>
      <c r="E253" s="491"/>
      <c r="F253" s="499" t="s">
        <v>180</v>
      </c>
      <c r="G253" s="328"/>
      <c r="H253" s="445"/>
      <c r="I253" s="798"/>
      <c r="J253" s="446"/>
      <c r="K253" s="788"/>
      <c r="L253" s="447"/>
      <c r="M253" s="789"/>
      <c r="N253" s="449"/>
      <c r="O253" s="313"/>
      <c r="P253" s="155"/>
    </row>
    <row r="254" spans="1:29" ht="18.75" customHeight="1" x14ac:dyDescent="0.15">
      <c r="A254" s="134"/>
      <c r="B254" s="203"/>
      <c r="C254" s="204"/>
      <c r="D254" s="297"/>
      <c r="E254" s="491"/>
      <c r="F254" s="500"/>
      <c r="G254" s="328"/>
      <c r="H254" s="445"/>
      <c r="I254" s="798"/>
      <c r="J254" s="446">
        <f t="shared" ref="J254:J283" si="13">ROUNDDOWN(H254*I254,0)</f>
        <v>0</v>
      </c>
      <c r="K254" s="788"/>
      <c r="L254" s="447">
        <f t="shared" ref="L254:L283" si="14">ROUNDDOWN(H254*K254,0)</f>
        <v>0</v>
      </c>
      <c r="M254" s="789">
        <f>I254-K254</f>
        <v>0</v>
      </c>
      <c r="N254" s="449">
        <f>J254-L254</f>
        <v>0</v>
      </c>
      <c r="O254" s="313"/>
      <c r="P254" s="155"/>
    </row>
    <row r="255" spans="1:29" ht="18.75" customHeight="1" x14ac:dyDescent="0.15">
      <c r="A255" s="134"/>
      <c r="B255" s="203"/>
      <c r="C255" s="204"/>
      <c r="D255" s="297"/>
      <c r="E255" s="491"/>
      <c r="F255" s="500"/>
      <c r="G255" s="328"/>
      <c r="H255" s="445"/>
      <c r="I255" s="798"/>
      <c r="J255" s="446">
        <f t="shared" si="13"/>
        <v>0</v>
      </c>
      <c r="K255" s="788"/>
      <c r="L255" s="447">
        <f t="shared" si="14"/>
        <v>0</v>
      </c>
      <c r="M255" s="789">
        <f t="shared" ref="M255:N273" si="15">I255-K255</f>
        <v>0</v>
      </c>
      <c r="N255" s="449">
        <f t="shared" si="15"/>
        <v>0</v>
      </c>
      <c r="O255" s="313"/>
      <c r="P255" s="155"/>
    </row>
    <row r="256" spans="1:29" ht="18.75" customHeight="1" x14ac:dyDescent="0.15">
      <c r="A256" s="134"/>
      <c r="B256" s="203"/>
      <c r="C256" s="204"/>
      <c r="D256" s="297"/>
      <c r="E256" s="491"/>
      <c r="F256" s="499"/>
      <c r="G256" s="328"/>
      <c r="H256" s="445"/>
      <c r="I256" s="798"/>
      <c r="J256" s="446">
        <f t="shared" si="13"/>
        <v>0</v>
      </c>
      <c r="K256" s="788"/>
      <c r="L256" s="447">
        <f t="shared" si="14"/>
        <v>0</v>
      </c>
      <c r="M256" s="789">
        <f t="shared" si="15"/>
        <v>0</v>
      </c>
      <c r="N256" s="449">
        <f t="shared" si="15"/>
        <v>0</v>
      </c>
      <c r="O256" s="313"/>
      <c r="P256" s="155"/>
    </row>
    <row r="257" spans="1:16" ht="18.75" customHeight="1" x14ac:dyDescent="0.15">
      <c r="A257" s="134"/>
      <c r="B257" s="203"/>
      <c r="C257" s="204"/>
      <c r="D257" s="297"/>
      <c r="E257" s="491"/>
      <c r="F257" s="499"/>
      <c r="G257" s="328"/>
      <c r="H257" s="445"/>
      <c r="I257" s="798"/>
      <c r="J257" s="446">
        <f t="shared" si="13"/>
        <v>0</v>
      </c>
      <c r="K257" s="788"/>
      <c r="L257" s="447">
        <f t="shared" si="14"/>
        <v>0</v>
      </c>
      <c r="M257" s="789">
        <f t="shared" si="15"/>
        <v>0</v>
      </c>
      <c r="N257" s="449">
        <f t="shared" si="15"/>
        <v>0</v>
      </c>
      <c r="O257" s="313"/>
      <c r="P257" s="155"/>
    </row>
    <row r="258" spans="1:16" ht="18.75" customHeight="1" x14ac:dyDescent="0.15">
      <c r="A258" s="134"/>
      <c r="B258" s="203"/>
      <c r="C258" s="204"/>
      <c r="D258" s="297"/>
      <c r="E258" s="491"/>
      <c r="F258" s="499"/>
      <c r="G258" s="328"/>
      <c r="H258" s="445"/>
      <c r="I258" s="798"/>
      <c r="J258" s="446">
        <f t="shared" si="13"/>
        <v>0</v>
      </c>
      <c r="K258" s="788"/>
      <c r="L258" s="447">
        <f t="shared" si="14"/>
        <v>0</v>
      </c>
      <c r="M258" s="789">
        <f t="shared" si="15"/>
        <v>0</v>
      </c>
      <c r="N258" s="449">
        <f t="shared" si="15"/>
        <v>0</v>
      </c>
      <c r="O258" s="313"/>
      <c r="P258" s="155"/>
    </row>
    <row r="259" spans="1:16" ht="18.75" customHeight="1" x14ac:dyDescent="0.15">
      <c r="A259" s="134"/>
      <c r="B259" s="203"/>
      <c r="C259" s="204"/>
      <c r="D259" s="297"/>
      <c r="E259" s="491"/>
      <c r="F259" s="499"/>
      <c r="G259" s="328"/>
      <c r="H259" s="445"/>
      <c r="I259" s="798"/>
      <c r="J259" s="446">
        <f t="shared" si="13"/>
        <v>0</v>
      </c>
      <c r="K259" s="788"/>
      <c r="L259" s="447">
        <f t="shared" si="14"/>
        <v>0</v>
      </c>
      <c r="M259" s="789">
        <f t="shared" si="15"/>
        <v>0</v>
      </c>
      <c r="N259" s="449">
        <f t="shared" si="15"/>
        <v>0</v>
      </c>
      <c r="O259" s="313"/>
      <c r="P259" s="155"/>
    </row>
    <row r="260" spans="1:16" ht="18.75" customHeight="1" x14ac:dyDescent="0.15">
      <c r="A260" s="134"/>
      <c r="B260" s="203"/>
      <c r="C260" s="204"/>
      <c r="D260" s="297"/>
      <c r="E260" s="491"/>
      <c r="F260" s="499"/>
      <c r="G260" s="328"/>
      <c r="H260" s="445"/>
      <c r="I260" s="798"/>
      <c r="J260" s="446">
        <f t="shared" si="13"/>
        <v>0</v>
      </c>
      <c r="K260" s="788"/>
      <c r="L260" s="447">
        <f t="shared" si="14"/>
        <v>0</v>
      </c>
      <c r="M260" s="789">
        <f t="shared" si="15"/>
        <v>0</v>
      </c>
      <c r="N260" s="449">
        <f t="shared" si="15"/>
        <v>0</v>
      </c>
      <c r="O260" s="313"/>
      <c r="P260" s="155"/>
    </row>
    <row r="261" spans="1:16" ht="18.75" customHeight="1" x14ac:dyDescent="0.15">
      <c r="A261" s="134"/>
      <c r="B261" s="203"/>
      <c r="C261" s="204"/>
      <c r="D261" s="297"/>
      <c r="E261" s="491"/>
      <c r="F261" s="499"/>
      <c r="G261" s="328"/>
      <c r="H261" s="445"/>
      <c r="I261" s="798"/>
      <c r="J261" s="446">
        <f t="shared" si="13"/>
        <v>0</v>
      </c>
      <c r="K261" s="788"/>
      <c r="L261" s="447">
        <f t="shared" si="14"/>
        <v>0</v>
      </c>
      <c r="M261" s="789">
        <f t="shared" si="15"/>
        <v>0</v>
      </c>
      <c r="N261" s="449">
        <f t="shared" si="15"/>
        <v>0</v>
      </c>
      <c r="O261" s="313"/>
      <c r="P261" s="155"/>
    </row>
    <row r="262" spans="1:16" ht="18.75" customHeight="1" x14ac:dyDescent="0.15">
      <c r="A262" s="134"/>
      <c r="B262" s="203"/>
      <c r="C262" s="204"/>
      <c r="D262" s="297"/>
      <c r="E262" s="491"/>
      <c r="F262" s="499"/>
      <c r="G262" s="328"/>
      <c r="H262" s="445"/>
      <c r="I262" s="798"/>
      <c r="J262" s="446">
        <f t="shared" si="13"/>
        <v>0</v>
      </c>
      <c r="K262" s="788"/>
      <c r="L262" s="447">
        <f t="shared" si="14"/>
        <v>0</v>
      </c>
      <c r="M262" s="789">
        <f t="shared" si="15"/>
        <v>0</v>
      </c>
      <c r="N262" s="449">
        <f t="shared" si="15"/>
        <v>0</v>
      </c>
      <c r="O262" s="313"/>
      <c r="P262" s="155"/>
    </row>
    <row r="263" spans="1:16" ht="18.75" customHeight="1" x14ac:dyDescent="0.15">
      <c r="A263" s="134"/>
      <c r="B263" s="203"/>
      <c r="C263" s="204"/>
      <c r="D263" s="297"/>
      <c r="E263" s="491"/>
      <c r="F263" s="499"/>
      <c r="G263" s="328"/>
      <c r="H263" s="445"/>
      <c r="I263" s="798"/>
      <c r="J263" s="446">
        <f t="shared" si="13"/>
        <v>0</v>
      </c>
      <c r="K263" s="788"/>
      <c r="L263" s="447">
        <f t="shared" si="14"/>
        <v>0</v>
      </c>
      <c r="M263" s="789">
        <f t="shared" si="15"/>
        <v>0</v>
      </c>
      <c r="N263" s="449">
        <f t="shared" si="15"/>
        <v>0</v>
      </c>
      <c r="O263" s="313"/>
      <c r="P263" s="155"/>
    </row>
    <row r="264" spans="1:16" ht="18.75" customHeight="1" x14ac:dyDescent="0.15">
      <c r="A264" s="134"/>
      <c r="B264" s="203"/>
      <c r="C264" s="204"/>
      <c r="D264" s="297"/>
      <c r="E264" s="491"/>
      <c r="F264" s="499"/>
      <c r="G264" s="328"/>
      <c r="H264" s="445"/>
      <c r="I264" s="798"/>
      <c r="J264" s="446">
        <f t="shared" si="13"/>
        <v>0</v>
      </c>
      <c r="K264" s="788"/>
      <c r="L264" s="447">
        <f t="shared" si="14"/>
        <v>0</v>
      </c>
      <c r="M264" s="789">
        <f t="shared" si="15"/>
        <v>0</v>
      </c>
      <c r="N264" s="449">
        <f t="shared" si="15"/>
        <v>0</v>
      </c>
      <c r="O264" s="313"/>
      <c r="P264" s="155"/>
    </row>
    <row r="265" spans="1:16" ht="18.75" customHeight="1" x14ac:dyDescent="0.15">
      <c r="A265" s="134"/>
      <c r="B265" s="203"/>
      <c r="C265" s="204"/>
      <c r="D265" s="297"/>
      <c r="E265" s="491"/>
      <c r="F265" s="499"/>
      <c r="G265" s="328"/>
      <c r="H265" s="445"/>
      <c r="I265" s="798"/>
      <c r="J265" s="446">
        <f t="shared" si="13"/>
        <v>0</v>
      </c>
      <c r="K265" s="788"/>
      <c r="L265" s="447">
        <f t="shared" si="14"/>
        <v>0</v>
      </c>
      <c r="M265" s="789">
        <f t="shared" si="15"/>
        <v>0</v>
      </c>
      <c r="N265" s="449">
        <f t="shared" si="15"/>
        <v>0</v>
      </c>
      <c r="O265" s="313"/>
      <c r="P265" s="155"/>
    </row>
    <row r="266" spans="1:16" ht="18.75" customHeight="1" x14ac:dyDescent="0.15">
      <c r="A266" s="134"/>
      <c r="B266" s="203"/>
      <c r="C266" s="204"/>
      <c r="D266" s="297"/>
      <c r="E266" s="491"/>
      <c r="F266" s="499"/>
      <c r="G266" s="328"/>
      <c r="H266" s="445"/>
      <c r="I266" s="798"/>
      <c r="J266" s="446">
        <f t="shared" si="13"/>
        <v>0</v>
      </c>
      <c r="K266" s="788"/>
      <c r="L266" s="447">
        <f t="shared" si="14"/>
        <v>0</v>
      </c>
      <c r="M266" s="789">
        <f t="shared" si="15"/>
        <v>0</v>
      </c>
      <c r="N266" s="449">
        <f t="shared" si="15"/>
        <v>0</v>
      </c>
      <c r="O266" s="313"/>
      <c r="P266" s="155"/>
    </row>
    <row r="267" spans="1:16" ht="18.75" customHeight="1" x14ac:dyDescent="0.15">
      <c r="A267" s="134"/>
      <c r="B267" s="203"/>
      <c r="C267" s="204"/>
      <c r="D267" s="297"/>
      <c r="E267" s="491"/>
      <c r="F267" s="499"/>
      <c r="G267" s="328"/>
      <c r="H267" s="445"/>
      <c r="I267" s="798"/>
      <c r="J267" s="446">
        <f t="shared" si="13"/>
        <v>0</v>
      </c>
      <c r="K267" s="788"/>
      <c r="L267" s="447">
        <f t="shared" si="14"/>
        <v>0</v>
      </c>
      <c r="M267" s="789">
        <f t="shared" si="15"/>
        <v>0</v>
      </c>
      <c r="N267" s="449">
        <f t="shared" si="15"/>
        <v>0</v>
      </c>
      <c r="O267" s="313"/>
      <c r="P267" s="155"/>
    </row>
    <row r="268" spans="1:16" ht="18.75" customHeight="1" x14ac:dyDescent="0.15">
      <c r="A268" s="134"/>
      <c r="B268" s="203"/>
      <c r="C268" s="204"/>
      <c r="D268" s="297"/>
      <c r="E268" s="491"/>
      <c r="F268" s="499"/>
      <c r="G268" s="328"/>
      <c r="H268" s="445"/>
      <c r="I268" s="798"/>
      <c r="J268" s="446">
        <f t="shared" si="13"/>
        <v>0</v>
      </c>
      <c r="K268" s="788"/>
      <c r="L268" s="447">
        <f t="shared" si="14"/>
        <v>0</v>
      </c>
      <c r="M268" s="789">
        <f t="shared" si="15"/>
        <v>0</v>
      </c>
      <c r="N268" s="449">
        <f t="shared" si="15"/>
        <v>0</v>
      </c>
      <c r="O268" s="313"/>
      <c r="P268" s="155"/>
    </row>
    <row r="269" spans="1:16" ht="18.75" customHeight="1" x14ac:dyDescent="0.15">
      <c r="A269" s="134"/>
      <c r="B269" s="203"/>
      <c r="C269" s="204"/>
      <c r="D269" s="297"/>
      <c r="E269" s="491"/>
      <c r="F269" s="499"/>
      <c r="G269" s="328"/>
      <c r="H269" s="445"/>
      <c r="I269" s="798"/>
      <c r="J269" s="446">
        <f t="shared" si="13"/>
        <v>0</v>
      </c>
      <c r="K269" s="788"/>
      <c r="L269" s="447">
        <f t="shared" si="14"/>
        <v>0</v>
      </c>
      <c r="M269" s="789">
        <f t="shared" si="15"/>
        <v>0</v>
      </c>
      <c r="N269" s="449">
        <f t="shared" si="15"/>
        <v>0</v>
      </c>
      <c r="O269" s="313"/>
      <c r="P269" s="155"/>
    </row>
    <row r="270" spans="1:16" ht="18.75" customHeight="1" x14ac:dyDescent="0.15">
      <c r="A270" s="134"/>
      <c r="B270" s="203"/>
      <c r="C270" s="204"/>
      <c r="D270" s="297"/>
      <c r="E270" s="491"/>
      <c r="F270" s="499"/>
      <c r="G270" s="328"/>
      <c r="H270" s="445"/>
      <c r="I270" s="798"/>
      <c r="J270" s="446">
        <f t="shared" si="13"/>
        <v>0</v>
      </c>
      <c r="K270" s="788"/>
      <c r="L270" s="447">
        <f t="shared" si="14"/>
        <v>0</v>
      </c>
      <c r="M270" s="789">
        <f t="shared" si="15"/>
        <v>0</v>
      </c>
      <c r="N270" s="449">
        <f t="shared" si="15"/>
        <v>0</v>
      </c>
      <c r="O270" s="313"/>
      <c r="P270" s="155"/>
    </row>
    <row r="271" spans="1:16" ht="18.75" customHeight="1" x14ac:dyDescent="0.15">
      <c r="A271" s="134"/>
      <c r="B271" s="203"/>
      <c r="C271" s="204"/>
      <c r="D271" s="297"/>
      <c r="E271" s="491"/>
      <c r="F271" s="499"/>
      <c r="G271" s="328"/>
      <c r="H271" s="445"/>
      <c r="I271" s="798"/>
      <c r="J271" s="446">
        <f t="shared" si="13"/>
        <v>0</v>
      </c>
      <c r="K271" s="788"/>
      <c r="L271" s="447">
        <f t="shared" si="14"/>
        <v>0</v>
      </c>
      <c r="M271" s="789">
        <f t="shared" si="15"/>
        <v>0</v>
      </c>
      <c r="N271" s="449">
        <f t="shared" si="15"/>
        <v>0</v>
      </c>
      <c r="O271" s="313"/>
      <c r="P271" s="155"/>
    </row>
    <row r="272" spans="1:16" ht="18.75" customHeight="1" x14ac:dyDescent="0.15">
      <c r="A272" s="134"/>
      <c r="B272" s="203"/>
      <c r="C272" s="204"/>
      <c r="D272" s="297"/>
      <c r="E272" s="491"/>
      <c r="F272" s="499"/>
      <c r="G272" s="328"/>
      <c r="H272" s="445"/>
      <c r="I272" s="798"/>
      <c r="J272" s="446">
        <f t="shared" si="13"/>
        <v>0</v>
      </c>
      <c r="K272" s="788"/>
      <c r="L272" s="447">
        <f t="shared" si="14"/>
        <v>0</v>
      </c>
      <c r="M272" s="789">
        <f t="shared" si="15"/>
        <v>0</v>
      </c>
      <c r="N272" s="449">
        <f t="shared" si="15"/>
        <v>0</v>
      </c>
      <c r="O272" s="313"/>
      <c r="P272" s="155"/>
    </row>
    <row r="273" spans="1:29" ht="18.75" customHeight="1" x14ac:dyDescent="0.15">
      <c r="A273" s="134"/>
      <c r="B273" s="203"/>
      <c r="C273" s="204"/>
      <c r="D273" s="297"/>
      <c r="E273" s="491"/>
      <c r="F273" s="499"/>
      <c r="G273" s="328"/>
      <c r="H273" s="445"/>
      <c r="I273" s="798"/>
      <c r="J273" s="446">
        <f t="shared" si="13"/>
        <v>0</v>
      </c>
      <c r="K273" s="788"/>
      <c r="L273" s="447">
        <f t="shared" si="14"/>
        <v>0</v>
      </c>
      <c r="M273" s="789">
        <f t="shared" si="15"/>
        <v>0</v>
      </c>
      <c r="N273" s="449">
        <f t="shared" si="15"/>
        <v>0</v>
      </c>
      <c r="O273" s="313"/>
      <c r="P273" s="155"/>
    </row>
    <row r="274" spans="1:29" ht="18.75" customHeight="1" x14ac:dyDescent="0.15">
      <c r="A274" s="134"/>
      <c r="B274" s="203"/>
      <c r="C274" s="204"/>
      <c r="D274" s="297"/>
      <c r="E274" s="491"/>
      <c r="F274" s="500"/>
      <c r="G274" s="328"/>
      <c r="H274" s="445"/>
      <c r="I274" s="798"/>
      <c r="J274" s="446">
        <f t="shared" si="13"/>
        <v>0</v>
      </c>
      <c r="K274" s="788"/>
      <c r="L274" s="447">
        <f t="shared" si="14"/>
        <v>0</v>
      </c>
      <c r="M274" s="789">
        <f t="shared" ref="M274:N283" si="16">I274-K274</f>
        <v>0</v>
      </c>
      <c r="N274" s="449">
        <f t="shared" si="16"/>
        <v>0</v>
      </c>
      <c r="O274" s="313"/>
      <c r="P274" s="155"/>
    </row>
    <row r="275" spans="1:29" ht="18.75" customHeight="1" x14ac:dyDescent="0.15">
      <c r="A275" s="134"/>
      <c r="B275" s="203"/>
      <c r="C275" s="204"/>
      <c r="D275" s="297"/>
      <c r="E275" s="491"/>
      <c r="F275" s="500"/>
      <c r="G275" s="328"/>
      <c r="H275" s="445"/>
      <c r="I275" s="798"/>
      <c r="J275" s="446">
        <f t="shared" si="13"/>
        <v>0</v>
      </c>
      <c r="K275" s="788"/>
      <c r="L275" s="447">
        <f t="shared" si="14"/>
        <v>0</v>
      </c>
      <c r="M275" s="789">
        <f t="shared" si="16"/>
        <v>0</v>
      </c>
      <c r="N275" s="449">
        <f t="shared" si="16"/>
        <v>0</v>
      </c>
      <c r="O275" s="313"/>
      <c r="P275" s="155"/>
    </row>
    <row r="276" spans="1:29" ht="18.75" customHeight="1" x14ac:dyDescent="0.15">
      <c r="A276" s="134"/>
      <c r="B276" s="203"/>
      <c r="C276" s="204"/>
      <c r="D276" s="297"/>
      <c r="E276" s="491"/>
      <c r="F276" s="500"/>
      <c r="G276" s="328"/>
      <c r="H276" s="445"/>
      <c r="I276" s="798"/>
      <c r="J276" s="446">
        <f t="shared" si="13"/>
        <v>0</v>
      </c>
      <c r="K276" s="788"/>
      <c r="L276" s="447">
        <f t="shared" si="14"/>
        <v>0</v>
      </c>
      <c r="M276" s="789">
        <f t="shared" si="16"/>
        <v>0</v>
      </c>
      <c r="N276" s="449">
        <f t="shared" si="16"/>
        <v>0</v>
      </c>
      <c r="O276" s="313"/>
      <c r="P276" s="155"/>
    </row>
    <row r="277" spans="1:29" ht="18.75" customHeight="1" x14ac:dyDescent="0.15">
      <c r="A277" s="134"/>
      <c r="B277" s="203"/>
      <c r="C277" s="204"/>
      <c r="D277" s="297"/>
      <c r="E277" s="491"/>
      <c r="F277" s="500"/>
      <c r="G277" s="328"/>
      <c r="H277" s="445"/>
      <c r="I277" s="798"/>
      <c r="J277" s="446">
        <f t="shared" si="13"/>
        <v>0</v>
      </c>
      <c r="K277" s="788"/>
      <c r="L277" s="447">
        <f t="shared" si="14"/>
        <v>0</v>
      </c>
      <c r="M277" s="789">
        <f t="shared" si="16"/>
        <v>0</v>
      </c>
      <c r="N277" s="449">
        <f t="shared" si="16"/>
        <v>0</v>
      </c>
      <c r="O277" s="313"/>
      <c r="P277" s="155"/>
    </row>
    <row r="278" spans="1:29" ht="18.75" customHeight="1" x14ac:dyDescent="0.15">
      <c r="A278" s="134"/>
      <c r="B278" s="203"/>
      <c r="C278" s="204"/>
      <c r="D278" s="297"/>
      <c r="E278" s="491"/>
      <c r="F278" s="500"/>
      <c r="G278" s="328"/>
      <c r="H278" s="445"/>
      <c r="I278" s="798"/>
      <c r="J278" s="446">
        <f t="shared" si="13"/>
        <v>0</v>
      </c>
      <c r="K278" s="788"/>
      <c r="L278" s="447">
        <f t="shared" si="14"/>
        <v>0</v>
      </c>
      <c r="M278" s="789">
        <f t="shared" si="16"/>
        <v>0</v>
      </c>
      <c r="N278" s="449">
        <f t="shared" si="16"/>
        <v>0</v>
      </c>
      <c r="O278" s="313"/>
      <c r="P278" s="155"/>
    </row>
    <row r="279" spans="1:29" ht="18.75" customHeight="1" x14ac:dyDescent="0.15">
      <c r="A279" s="134"/>
      <c r="B279" s="203"/>
      <c r="C279" s="204"/>
      <c r="D279" s="297"/>
      <c r="E279" s="491"/>
      <c r="F279" s="500"/>
      <c r="G279" s="328"/>
      <c r="H279" s="445"/>
      <c r="I279" s="798"/>
      <c r="J279" s="446">
        <f t="shared" si="13"/>
        <v>0</v>
      </c>
      <c r="K279" s="788"/>
      <c r="L279" s="447">
        <f t="shared" si="14"/>
        <v>0</v>
      </c>
      <c r="M279" s="789">
        <f t="shared" si="16"/>
        <v>0</v>
      </c>
      <c r="N279" s="449">
        <f t="shared" si="16"/>
        <v>0</v>
      </c>
      <c r="O279" s="313"/>
      <c r="P279" s="155"/>
    </row>
    <row r="280" spans="1:29" ht="18.75" customHeight="1" x14ac:dyDescent="0.15">
      <c r="A280" s="134"/>
      <c r="B280" s="203"/>
      <c r="C280" s="204"/>
      <c r="D280" s="297"/>
      <c r="E280" s="491"/>
      <c r="F280" s="500"/>
      <c r="G280" s="328"/>
      <c r="H280" s="445"/>
      <c r="I280" s="798"/>
      <c r="J280" s="446">
        <f t="shared" si="13"/>
        <v>0</v>
      </c>
      <c r="K280" s="788"/>
      <c r="L280" s="447">
        <f t="shared" si="14"/>
        <v>0</v>
      </c>
      <c r="M280" s="789">
        <f t="shared" si="16"/>
        <v>0</v>
      </c>
      <c r="N280" s="449">
        <f t="shared" si="16"/>
        <v>0</v>
      </c>
      <c r="O280" s="313"/>
      <c r="P280" s="155"/>
    </row>
    <row r="281" spans="1:29" ht="18.75" customHeight="1" x14ac:dyDescent="0.15">
      <c r="A281" s="134"/>
      <c r="B281" s="203"/>
      <c r="C281" s="204"/>
      <c r="D281" s="297"/>
      <c r="E281" s="491"/>
      <c r="F281" s="500"/>
      <c r="G281" s="328"/>
      <c r="H281" s="445"/>
      <c r="I281" s="798"/>
      <c r="J281" s="446">
        <f t="shared" si="13"/>
        <v>0</v>
      </c>
      <c r="K281" s="788"/>
      <c r="L281" s="447">
        <f t="shared" si="14"/>
        <v>0</v>
      </c>
      <c r="M281" s="789">
        <f t="shared" si="16"/>
        <v>0</v>
      </c>
      <c r="N281" s="449">
        <f t="shared" si="16"/>
        <v>0</v>
      </c>
      <c r="O281" s="313"/>
      <c r="P281" s="155"/>
    </row>
    <row r="282" spans="1:29" ht="18.75" customHeight="1" x14ac:dyDescent="0.15">
      <c r="A282" s="134"/>
      <c r="B282" s="203"/>
      <c r="C282" s="204"/>
      <c r="D282" s="297"/>
      <c r="E282" s="491"/>
      <c r="F282" s="500"/>
      <c r="G282" s="328"/>
      <c r="H282" s="445"/>
      <c r="I282" s="798"/>
      <c r="J282" s="446">
        <f t="shared" si="13"/>
        <v>0</v>
      </c>
      <c r="K282" s="788"/>
      <c r="L282" s="447">
        <f t="shared" si="14"/>
        <v>0</v>
      </c>
      <c r="M282" s="789">
        <f t="shared" si="16"/>
        <v>0</v>
      </c>
      <c r="N282" s="449">
        <f t="shared" si="16"/>
        <v>0</v>
      </c>
      <c r="O282" s="313"/>
      <c r="P282" s="155"/>
    </row>
    <row r="283" spans="1:29" ht="18.75" customHeight="1" x14ac:dyDescent="0.15">
      <c r="A283" s="134"/>
      <c r="B283" s="203"/>
      <c r="C283" s="204"/>
      <c r="D283" s="297"/>
      <c r="E283" s="491"/>
      <c r="F283" s="500"/>
      <c r="G283" s="328"/>
      <c r="H283" s="445"/>
      <c r="I283" s="798"/>
      <c r="J283" s="446">
        <f t="shared" si="13"/>
        <v>0</v>
      </c>
      <c r="K283" s="788"/>
      <c r="L283" s="447">
        <f t="shared" si="14"/>
        <v>0</v>
      </c>
      <c r="M283" s="789">
        <f t="shared" si="16"/>
        <v>0</v>
      </c>
      <c r="N283" s="449">
        <f t="shared" si="16"/>
        <v>0</v>
      </c>
      <c r="O283" s="313"/>
      <c r="P283" s="155"/>
    </row>
    <row r="284" spans="1:29" s="120" customFormat="1" ht="18.75" customHeight="1" x14ac:dyDescent="0.15">
      <c r="A284" s="134"/>
      <c r="B284" s="203"/>
      <c r="C284" s="204"/>
      <c r="D284" s="297"/>
      <c r="E284" s="347" t="s">
        <v>419</v>
      </c>
      <c r="F284" s="170" t="s">
        <v>181</v>
      </c>
      <c r="G284" s="328"/>
      <c r="H284" s="445"/>
      <c r="I284" s="798"/>
      <c r="J284" s="450">
        <f>SUMIFS(J254:J283,D254:D283,"設備（部材）")</f>
        <v>0</v>
      </c>
      <c r="K284" s="788"/>
      <c r="L284" s="451">
        <f>SUMIFS(L254:L283,D254:D283,"設備（部材）")</f>
        <v>0</v>
      </c>
      <c r="M284" s="789"/>
      <c r="N284" s="453">
        <f>J284-L284</f>
        <v>0</v>
      </c>
      <c r="O284" s="313"/>
      <c r="Q284" s="119"/>
      <c r="R284" s="119"/>
      <c r="S284" s="119"/>
      <c r="T284" s="119"/>
      <c r="U284" s="119"/>
      <c r="V284" s="119"/>
      <c r="W284" s="119"/>
      <c r="X284" s="119"/>
      <c r="Y284" s="119"/>
      <c r="Z284" s="119"/>
      <c r="AA284" s="119"/>
      <c r="AB284" s="119"/>
      <c r="AC284" s="119"/>
    </row>
    <row r="285" spans="1:29" s="120" customFormat="1" ht="18.75" customHeight="1" x14ac:dyDescent="0.15">
      <c r="A285" s="134"/>
      <c r="B285" s="203"/>
      <c r="C285" s="204"/>
      <c r="D285" s="297"/>
      <c r="E285" s="347" t="s">
        <v>182</v>
      </c>
      <c r="F285" s="170" t="s">
        <v>181</v>
      </c>
      <c r="G285" s="328"/>
      <c r="H285" s="445"/>
      <c r="I285" s="798"/>
      <c r="J285" s="450">
        <f>SUMIFS(J254:J283,D254:D283,"工事")</f>
        <v>0</v>
      </c>
      <c r="K285" s="788"/>
      <c r="L285" s="451">
        <f>SUMIFS(L254:L283,D254:D283,"工事")</f>
        <v>0</v>
      </c>
      <c r="M285" s="789"/>
      <c r="N285" s="453">
        <f>J285-L285</f>
        <v>0</v>
      </c>
      <c r="O285" s="313"/>
      <c r="Q285" s="119"/>
      <c r="R285" s="119"/>
      <c r="S285" s="119"/>
      <c r="T285" s="119"/>
      <c r="U285" s="119"/>
      <c r="V285" s="119"/>
      <c r="W285" s="119"/>
      <c r="X285" s="119"/>
      <c r="Y285" s="119"/>
      <c r="Z285" s="119"/>
      <c r="AA285" s="119"/>
      <c r="AB285" s="119"/>
      <c r="AC285" s="119"/>
    </row>
    <row r="286" spans="1:29" s="120" customFormat="1" ht="18.75" customHeight="1" thickBot="1" x14ac:dyDescent="0.2">
      <c r="A286" s="134"/>
      <c r="B286" s="205"/>
      <c r="C286" s="206"/>
      <c r="D286" s="298"/>
      <c r="E286" s="348" t="s">
        <v>178</v>
      </c>
      <c r="F286" s="349" t="s">
        <v>179</v>
      </c>
      <c r="G286" s="339"/>
      <c r="H286" s="495"/>
      <c r="I286" s="808"/>
      <c r="J286" s="501">
        <f>J284+J285</f>
        <v>0</v>
      </c>
      <c r="K286" s="790"/>
      <c r="L286" s="502">
        <f>L284+L285</f>
        <v>0</v>
      </c>
      <c r="M286" s="791"/>
      <c r="N286" s="503">
        <f>J286-L286</f>
        <v>0</v>
      </c>
      <c r="O286" s="323"/>
      <c r="Q286" s="119"/>
      <c r="R286" s="119"/>
      <c r="S286" s="119"/>
      <c r="T286" s="119"/>
      <c r="U286" s="119"/>
      <c r="V286" s="119"/>
      <c r="W286" s="119"/>
      <c r="X286" s="119"/>
      <c r="Y286" s="119"/>
      <c r="Z286" s="119"/>
      <c r="AA286" s="119"/>
      <c r="AB286" s="119"/>
      <c r="AC286" s="119"/>
    </row>
    <row r="287" spans="1:29" ht="18.75" customHeight="1" x14ac:dyDescent="0.15">
      <c r="A287" s="134"/>
      <c r="B287" s="171"/>
      <c r="C287" s="172"/>
      <c r="D287" s="295"/>
      <c r="E287" s="491"/>
      <c r="F287" s="499" t="s">
        <v>180</v>
      </c>
      <c r="G287" s="328"/>
      <c r="H287" s="445"/>
      <c r="I287" s="798"/>
      <c r="J287" s="446"/>
      <c r="K287" s="788"/>
      <c r="L287" s="447"/>
      <c r="M287" s="789"/>
      <c r="N287" s="449"/>
      <c r="O287" s="313"/>
      <c r="P287" s="155"/>
    </row>
    <row r="288" spans="1:29" ht="18.75" customHeight="1" x14ac:dyDescent="0.15">
      <c r="A288" s="134"/>
      <c r="B288" s="203"/>
      <c r="C288" s="204"/>
      <c r="D288" s="297"/>
      <c r="E288" s="491"/>
      <c r="F288" s="500"/>
      <c r="G288" s="328"/>
      <c r="H288" s="445"/>
      <c r="I288" s="798"/>
      <c r="J288" s="446">
        <f t="shared" ref="J288:J318" si="17">ROUNDDOWN(H288*I288,0)</f>
        <v>0</v>
      </c>
      <c r="K288" s="788"/>
      <c r="L288" s="447">
        <f t="shared" ref="L288:L318" si="18">ROUNDDOWN(H288*K288,0)</f>
        <v>0</v>
      </c>
      <c r="M288" s="789">
        <f>I288-K288</f>
        <v>0</v>
      </c>
      <c r="N288" s="449">
        <f>J288-L288</f>
        <v>0</v>
      </c>
      <c r="O288" s="313"/>
      <c r="P288" s="155"/>
    </row>
    <row r="289" spans="1:16" ht="18.75" customHeight="1" x14ac:dyDescent="0.15">
      <c r="A289" s="134"/>
      <c r="B289" s="203"/>
      <c r="C289" s="204"/>
      <c r="D289" s="297"/>
      <c r="E289" s="491"/>
      <c r="F289" s="500"/>
      <c r="G289" s="328"/>
      <c r="H289" s="445"/>
      <c r="I289" s="798"/>
      <c r="J289" s="446">
        <f t="shared" si="17"/>
        <v>0</v>
      </c>
      <c r="K289" s="788"/>
      <c r="L289" s="447">
        <f t="shared" si="18"/>
        <v>0</v>
      </c>
      <c r="M289" s="789">
        <f t="shared" ref="M289:N295" si="19">I289-K289</f>
        <v>0</v>
      </c>
      <c r="N289" s="449">
        <f t="shared" si="19"/>
        <v>0</v>
      </c>
      <c r="O289" s="313"/>
      <c r="P289" s="155"/>
    </row>
    <row r="290" spans="1:16" ht="18.75" customHeight="1" x14ac:dyDescent="0.15">
      <c r="A290" s="134"/>
      <c r="B290" s="203"/>
      <c r="C290" s="204"/>
      <c r="D290" s="297"/>
      <c r="E290" s="491"/>
      <c r="F290" s="499"/>
      <c r="G290" s="328"/>
      <c r="H290" s="445"/>
      <c r="I290" s="798"/>
      <c r="J290" s="446">
        <f t="shared" si="17"/>
        <v>0</v>
      </c>
      <c r="K290" s="788"/>
      <c r="L290" s="447">
        <f t="shared" si="18"/>
        <v>0</v>
      </c>
      <c r="M290" s="789">
        <f t="shared" si="19"/>
        <v>0</v>
      </c>
      <c r="N290" s="449">
        <f t="shared" si="19"/>
        <v>0</v>
      </c>
      <c r="O290" s="313"/>
      <c r="P290" s="155"/>
    </row>
    <row r="291" spans="1:16" ht="18.75" customHeight="1" x14ac:dyDescent="0.15">
      <c r="A291" s="134"/>
      <c r="B291" s="203"/>
      <c r="C291" s="204"/>
      <c r="D291" s="297"/>
      <c r="E291" s="491"/>
      <c r="F291" s="499"/>
      <c r="G291" s="328"/>
      <c r="H291" s="445"/>
      <c r="I291" s="798"/>
      <c r="J291" s="446">
        <f t="shared" si="17"/>
        <v>0</v>
      </c>
      <c r="K291" s="788"/>
      <c r="L291" s="447">
        <f t="shared" si="18"/>
        <v>0</v>
      </c>
      <c r="M291" s="789">
        <f t="shared" si="19"/>
        <v>0</v>
      </c>
      <c r="N291" s="449">
        <f t="shared" si="19"/>
        <v>0</v>
      </c>
      <c r="O291" s="313"/>
      <c r="P291" s="155"/>
    </row>
    <row r="292" spans="1:16" ht="18.75" customHeight="1" x14ac:dyDescent="0.15">
      <c r="A292" s="134"/>
      <c r="B292" s="203"/>
      <c r="C292" s="204"/>
      <c r="D292" s="297"/>
      <c r="E292" s="491"/>
      <c r="F292" s="499"/>
      <c r="G292" s="328"/>
      <c r="H292" s="445"/>
      <c r="I292" s="798"/>
      <c r="J292" s="446">
        <f t="shared" si="17"/>
        <v>0</v>
      </c>
      <c r="K292" s="788"/>
      <c r="L292" s="447">
        <f t="shared" si="18"/>
        <v>0</v>
      </c>
      <c r="M292" s="789">
        <f t="shared" si="19"/>
        <v>0</v>
      </c>
      <c r="N292" s="449">
        <f t="shared" si="19"/>
        <v>0</v>
      </c>
      <c r="O292" s="313"/>
      <c r="P292" s="155"/>
    </row>
    <row r="293" spans="1:16" ht="18.75" customHeight="1" x14ac:dyDescent="0.15">
      <c r="A293" s="134"/>
      <c r="B293" s="203"/>
      <c r="C293" s="204"/>
      <c r="D293" s="297"/>
      <c r="E293" s="491"/>
      <c r="F293" s="499"/>
      <c r="G293" s="328"/>
      <c r="H293" s="445"/>
      <c r="I293" s="798"/>
      <c r="J293" s="446">
        <f t="shared" si="17"/>
        <v>0</v>
      </c>
      <c r="K293" s="788"/>
      <c r="L293" s="447">
        <f t="shared" si="18"/>
        <v>0</v>
      </c>
      <c r="M293" s="789">
        <f t="shared" si="19"/>
        <v>0</v>
      </c>
      <c r="N293" s="449">
        <f t="shared" si="19"/>
        <v>0</v>
      </c>
      <c r="O293" s="313"/>
      <c r="P293" s="155"/>
    </row>
    <row r="294" spans="1:16" ht="18.75" customHeight="1" x14ac:dyDescent="0.15">
      <c r="A294" s="134"/>
      <c r="B294" s="203"/>
      <c r="C294" s="204"/>
      <c r="D294" s="297"/>
      <c r="E294" s="491"/>
      <c r="F294" s="499"/>
      <c r="G294" s="328"/>
      <c r="H294" s="445"/>
      <c r="I294" s="798"/>
      <c r="J294" s="446">
        <f t="shared" si="17"/>
        <v>0</v>
      </c>
      <c r="K294" s="788"/>
      <c r="L294" s="447">
        <f t="shared" si="18"/>
        <v>0</v>
      </c>
      <c r="M294" s="789">
        <f t="shared" si="19"/>
        <v>0</v>
      </c>
      <c r="N294" s="449">
        <f t="shared" si="19"/>
        <v>0</v>
      </c>
      <c r="O294" s="313"/>
      <c r="P294" s="155"/>
    </row>
    <row r="295" spans="1:16" ht="18.75" customHeight="1" x14ac:dyDescent="0.15">
      <c r="A295" s="134"/>
      <c r="B295" s="203"/>
      <c r="C295" s="204"/>
      <c r="D295" s="297"/>
      <c r="E295" s="491"/>
      <c r="F295" s="499"/>
      <c r="G295" s="328"/>
      <c r="H295" s="445"/>
      <c r="I295" s="798"/>
      <c r="J295" s="446">
        <f t="shared" si="17"/>
        <v>0</v>
      </c>
      <c r="K295" s="788"/>
      <c r="L295" s="447">
        <f t="shared" si="18"/>
        <v>0</v>
      </c>
      <c r="M295" s="789">
        <f t="shared" si="19"/>
        <v>0</v>
      </c>
      <c r="N295" s="449">
        <f t="shared" si="19"/>
        <v>0</v>
      </c>
      <c r="O295" s="313"/>
      <c r="P295" s="155"/>
    </row>
    <row r="296" spans="1:16" ht="18.75" customHeight="1" x14ac:dyDescent="0.15">
      <c r="A296" s="134"/>
      <c r="B296" s="203"/>
      <c r="C296" s="204"/>
      <c r="D296" s="297"/>
      <c r="E296" s="491"/>
      <c r="F296" s="500"/>
      <c r="G296" s="328"/>
      <c r="H296" s="445"/>
      <c r="I296" s="798"/>
      <c r="J296" s="446">
        <f t="shared" si="17"/>
        <v>0</v>
      </c>
      <c r="K296" s="788"/>
      <c r="L296" s="447">
        <f t="shared" si="18"/>
        <v>0</v>
      </c>
      <c r="M296" s="789">
        <f>I296-K296</f>
        <v>0</v>
      </c>
      <c r="N296" s="449">
        <f>J296-L296</f>
        <v>0</v>
      </c>
      <c r="O296" s="313"/>
      <c r="P296" s="155"/>
    </row>
    <row r="297" spans="1:16" ht="18.75" customHeight="1" x14ac:dyDescent="0.15">
      <c r="A297" s="134"/>
      <c r="B297" s="203"/>
      <c r="C297" s="204"/>
      <c r="D297" s="297"/>
      <c r="E297" s="491"/>
      <c r="F297" s="500"/>
      <c r="G297" s="328"/>
      <c r="H297" s="445"/>
      <c r="I297" s="798"/>
      <c r="J297" s="446">
        <f t="shared" si="17"/>
        <v>0</v>
      </c>
      <c r="K297" s="788"/>
      <c r="L297" s="447">
        <f t="shared" si="18"/>
        <v>0</v>
      </c>
      <c r="M297" s="789">
        <f t="shared" ref="M297:N318" si="20">I297-K297</f>
        <v>0</v>
      </c>
      <c r="N297" s="449">
        <f t="shared" si="20"/>
        <v>0</v>
      </c>
      <c r="O297" s="313"/>
      <c r="P297" s="155"/>
    </row>
    <row r="298" spans="1:16" ht="18.75" customHeight="1" x14ac:dyDescent="0.15">
      <c r="A298" s="134"/>
      <c r="B298" s="203"/>
      <c r="C298" s="204"/>
      <c r="D298" s="297"/>
      <c r="E298" s="491"/>
      <c r="F298" s="500"/>
      <c r="G298" s="328"/>
      <c r="H298" s="445"/>
      <c r="I298" s="798"/>
      <c r="J298" s="446">
        <f t="shared" si="17"/>
        <v>0</v>
      </c>
      <c r="K298" s="788"/>
      <c r="L298" s="447">
        <f t="shared" si="18"/>
        <v>0</v>
      </c>
      <c r="M298" s="789">
        <f t="shared" si="20"/>
        <v>0</v>
      </c>
      <c r="N298" s="449">
        <f t="shared" si="20"/>
        <v>0</v>
      </c>
      <c r="O298" s="313"/>
      <c r="P298" s="155"/>
    </row>
    <row r="299" spans="1:16" ht="18.75" customHeight="1" x14ac:dyDescent="0.15">
      <c r="A299" s="134"/>
      <c r="B299" s="203"/>
      <c r="C299" s="204"/>
      <c r="D299" s="297"/>
      <c r="E299" s="491"/>
      <c r="F299" s="500"/>
      <c r="G299" s="328"/>
      <c r="H299" s="445"/>
      <c r="I299" s="798"/>
      <c r="J299" s="446">
        <f t="shared" si="17"/>
        <v>0</v>
      </c>
      <c r="K299" s="788"/>
      <c r="L299" s="447">
        <f t="shared" si="18"/>
        <v>0</v>
      </c>
      <c r="M299" s="789">
        <f t="shared" si="20"/>
        <v>0</v>
      </c>
      <c r="N299" s="449">
        <f t="shared" si="20"/>
        <v>0</v>
      </c>
      <c r="O299" s="313"/>
      <c r="P299" s="155"/>
    </row>
    <row r="300" spans="1:16" ht="18.75" customHeight="1" x14ac:dyDescent="0.15">
      <c r="A300" s="134"/>
      <c r="B300" s="203"/>
      <c r="C300" s="204"/>
      <c r="D300" s="297"/>
      <c r="E300" s="491"/>
      <c r="F300" s="500"/>
      <c r="G300" s="328"/>
      <c r="H300" s="445"/>
      <c r="I300" s="798"/>
      <c r="J300" s="446">
        <f t="shared" si="17"/>
        <v>0</v>
      </c>
      <c r="K300" s="788"/>
      <c r="L300" s="447">
        <f t="shared" si="18"/>
        <v>0</v>
      </c>
      <c r="M300" s="789">
        <f t="shared" si="20"/>
        <v>0</v>
      </c>
      <c r="N300" s="449">
        <f t="shared" si="20"/>
        <v>0</v>
      </c>
      <c r="O300" s="313"/>
      <c r="P300" s="155"/>
    </row>
    <row r="301" spans="1:16" ht="18.75" customHeight="1" x14ac:dyDescent="0.15">
      <c r="A301" s="134"/>
      <c r="B301" s="203"/>
      <c r="C301" s="204"/>
      <c r="D301" s="297"/>
      <c r="E301" s="491"/>
      <c r="F301" s="500"/>
      <c r="G301" s="328"/>
      <c r="H301" s="445"/>
      <c r="I301" s="798"/>
      <c r="J301" s="446">
        <f t="shared" si="17"/>
        <v>0</v>
      </c>
      <c r="K301" s="788"/>
      <c r="L301" s="447">
        <f t="shared" si="18"/>
        <v>0</v>
      </c>
      <c r="M301" s="789">
        <f t="shared" si="20"/>
        <v>0</v>
      </c>
      <c r="N301" s="449">
        <f t="shared" si="20"/>
        <v>0</v>
      </c>
      <c r="O301" s="313"/>
      <c r="P301" s="155"/>
    </row>
    <row r="302" spans="1:16" ht="18.75" customHeight="1" x14ac:dyDescent="0.15">
      <c r="A302" s="134"/>
      <c r="B302" s="203"/>
      <c r="C302" s="204"/>
      <c r="D302" s="297"/>
      <c r="E302" s="491"/>
      <c r="F302" s="500"/>
      <c r="G302" s="328"/>
      <c r="H302" s="445"/>
      <c r="I302" s="798"/>
      <c r="J302" s="446">
        <f t="shared" si="17"/>
        <v>0</v>
      </c>
      <c r="K302" s="788"/>
      <c r="L302" s="447">
        <f t="shared" si="18"/>
        <v>0</v>
      </c>
      <c r="M302" s="789">
        <f t="shared" si="20"/>
        <v>0</v>
      </c>
      <c r="N302" s="449">
        <f t="shared" si="20"/>
        <v>0</v>
      </c>
      <c r="O302" s="313"/>
      <c r="P302" s="155"/>
    </row>
    <row r="303" spans="1:16" ht="18.75" customHeight="1" x14ac:dyDescent="0.15">
      <c r="A303" s="134"/>
      <c r="B303" s="203"/>
      <c r="C303" s="204"/>
      <c r="D303" s="297"/>
      <c r="E303" s="491"/>
      <c r="F303" s="500"/>
      <c r="G303" s="328"/>
      <c r="H303" s="445"/>
      <c r="I303" s="798"/>
      <c r="J303" s="446">
        <f t="shared" si="17"/>
        <v>0</v>
      </c>
      <c r="K303" s="788"/>
      <c r="L303" s="447">
        <f t="shared" si="18"/>
        <v>0</v>
      </c>
      <c r="M303" s="789">
        <f t="shared" si="20"/>
        <v>0</v>
      </c>
      <c r="N303" s="449">
        <f t="shared" si="20"/>
        <v>0</v>
      </c>
      <c r="O303" s="313"/>
      <c r="P303" s="155"/>
    </row>
    <row r="304" spans="1:16" ht="18.75" customHeight="1" x14ac:dyDescent="0.15">
      <c r="A304" s="134"/>
      <c r="B304" s="203"/>
      <c r="C304" s="204"/>
      <c r="D304" s="297"/>
      <c r="E304" s="491"/>
      <c r="F304" s="500"/>
      <c r="G304" s="328"/>
      <c r="H304" s="445"/>
      <c r="I304" s="798"/>
      <c r="J304" s="446">
        <f t="shared" si="17"/>
        <v>0</v>
      </c>
      <c r="K304" s="788"/>
      <c r="L304" s="447">
        <f t="shared" si="18"/>
        <v>0</v>
      </c>
      <c r="M304" s="789">
        <f t="shared" si="20"/>
        <v>0</v>
      </c>
      <c r="N304" s="449">
        <f t="shared" si="20"/>
        <v>0</v>
      </c>
      <c r="O304" s="313"/>
      <c r="P304" s="155"/>
    </row>
    <row r="305" spans="1:29" ht="18.75" customHeight="1" x14ac:dyDescent="0.15">
      <c r="A305" s="134"/>
      <c r="B305" s="203"/>
      <c r="C305" s="204"/>
      <c r="D305" s="297"/>
      <c r="E305" s="491"/>
      <c r="F305" s="500"/>
      <c r="G305" s="328"/>
      <c r="H305" s="445"/>
      <c r="I305" s="798"/>
      <c r="J305" s="446">
        <f t="shared" si="17"/>
        <v>0</v>
      </c>
      <c r="K305" s="788"/>
      <c r="L305" s="447">
        <f t="shared" si="18"/>
        <v>0</v>
      </c>
      <c r="M305" s="789">
        <f t="shared" si="20"/>
        <v>0</v>
      </c>
      <c r="N305" s="449">
        <f t="shared" si="20"/>
        <v>0</v>
      </c>
      <c r="O305" s="313"/>
      <c r="P305" s="155"/>
    </row>
    <row r="306" spans="1:29" ht="18.75" customHeight="1" x14ac:dyDescent="0.15">
      <c r="A306" s="134"/>
      <c r="B306" s="203"/>
      <c r="C306" s="204"/>
      <c r="D306" s="297"/>
      <c r="E306" s="491"/>
      <c r="F306" s="500"/>
      <c r="G306" s="328"/>
      <c r="H306" s="445"/>
      <c r="I306" s="798"/>
      <c r="J306" s="446">
        <f t="shared" si="17"/>
        <v>0</v>
      </c>
      <c r="K306" s="788"/>
      <c r="L306" s="447">
        <f t="shared" si="18"/>
        <v>0</v>
      </c>
      <c r="M306" s="789">
        <f t="shared" si="20"/>
        <v>0</v>
      </c>
      <c r="N306" s="449">
        <f t="shared" si="20"/>
        <v>0</v>
      </c>
      <c r="O306" s="313"/>
      <c r="P306" s="155"/>
    </row>
    <row r="307" spans="1:29" ht="18.75" customHeight="1" x14ac:dyDescent="0.15">
      <c r="A307" s="134"/>
      <c r="B307" s="203"/>
      <c r="C307" s="204"/>
      <c r="D307" s="297"/>
      <c r="E307" s="491"/>
      <c r="F307" s="500"/>
      <c r="G307" s="328"/>
      <c r="H307" s="445"/>
      <c r="I307" s="798"/>
      <c r="J307" s="446">
        <f t="shared" si="17"/>
        <v>0</v>
      </c>
      <c r="K307" s="788"/>
      <c r="L307" s="447">
        <f t="shared" si="18"/>
        <v>0</v>
      </c>
      <c r="M307" s="789">
        <f t="shared" si="20"/>
        <v>0</v>
      </c>
      <c r="N307" s="449">
        <f t="shared" si="20"/>
        <v>0</v>
      </c>
      <c r="O307" s="313"/>
      <c r="P307" s="155"/>
    </row>
    <row r="308" spans="1:29" ht="18.75" customHeight="1" x14ac:dyDescent="0.15">
      <c r="A308" s="134"/>
      <c r="B308" s="203"/>
      <c r="C308" s="204"/>
      <c r="D308" s="297"/>
      <c r="E308" s="491"/>
      <c r="F308" s="500"/>
      <c r="G308" s="328"/>
      <c r="H308" s="445"/>
      <c r="I308" s="798"/>
      <c r="J308" s="446">
        <f t="shared" si="17"/>
        <v>0</v>
      </c>
      <c r="K308" s="788"/>
      <c r="L308" s="447">
        <f t="shared" si="18"/>
        <v>0</v>
      </c>
      <c r="M308" s="789">
        <f t="shared" si="20"/>
        <v>0</v>
      </c>
      <c r="N308" s="449">
        <f t="shared" si="20"/>
        <v>0</v>
      </c>
      <c r="O308" s="313"/>
      <c r="P308" s="155"/>
    </row>
    <row r="309" spans="1:29" ht="18.75" customHeight="1" x14ac:dyDescent="0.15">
      <c r="A309" s="134"/>
      <c r="B309" s="203"/>
      <c r="C309" s="204"/>
      <c r="D309" s="297"/>
      <c r="E309" s="491"/>
      <c r="F309" s="500"/>
      <c r="G309" s="328"/>
      <c r="H309" s="445"/>
      <c r="I309" s="798"/>
      <c r="J309" s="446">
        <f t="shared" si="17"/>
        <v>0</v>
      </c>
      <c r="K309" s="788"/>
      <c r="L309" s="447">
        <f t="shared" si="18"/>
        <v>0</v>
      </c>
      <c r="M309" s="789">
        <f t="shared" si="20"/>
        <v>0</v>
      </c>
      <c r="N309" s="449">
        <f t="shared" si="20"/>
        <v>0</v>
      </c>
      <c r="O309" s="313"/>
      <c r="P309" s="155"/>
    </row>
    <row r="310" spans="1:29" ht="18.75" customHeight="1" x14ac:dyDescent="0.15">
      <c r="A310" s="134"/>
      <c r="B310" s="203"/>
      <c r="C310" s="204"/>
      <c r="D310" s="297"/>
      <c r="E310" s="491"/>
      <c r="F310" s="500"/>
      <c r="G310" s="328"/>
      <c r="H310" s="445"/>
      <c r="I310" s="798"/>
      <c r="J310" s="446">
        <f t="shared" si="17"/>
        <v>0</v>
      </c>
      <c r="K310" s="788"/>
      <c r="L310" s="447">
        <f t="shared" si="18"/>
        <v>0</v>
      </c>
      <c r="M310" s="789">
        <f t="shared" si="20"/>
        <v>0</v>
      </c>
      <c r="N310" s="449">
        <f t="shared" si="20"/>
        <v>0</v>
      </c>
      <c r="O310" s="313"/>
      <c r="P310" s="155"/>
    </row>
    <row r="311" spans="1:29" ht="18.75" customHeight="1" x14ac:dyDescent="0.15">
      <c r="A311" s="134"/>
      <c r="B311" s="203"/>
      <c r="C311" s="204"/>
      <c r="D311" s="297"/>
      <c r="E311" s="491"/>
      <c r="F311" s="500"/>
      <c r="G311" s="328"/>
      <c r="H311" s="445"/>
      <c r="I311" s="798"/>
      <c r="J311" s="446">
        <f t="shared" si="17"/>
        <v>0</v>
      </c>
      <c r="K311" s="788"/>
      <c r="L311" s="447">
        <f t="shared" si="18"/>
        <v>0</v>
      </c>
      <c r="M311" s="789">
        <f t="shared" si="20"/>
        <v>0</v>
      </c>
      <c r="N311" s="449">
        <f t="shared" si="20"/>
        <v>0</v>
      </c>
      <c r="O311" s="313"/>
      <c r="P311" s="155"/>
    </row>
    <row r="312" spans="1:29" ht="18.75" customHeight="1" x14ac:dyDescent="0.15">
      <c r="A312" s="134"/>
      <c r="B312" s="203"/>
      <c r="C312" s="204"/>
      <c r="D312" s="297"/>
      <c r="E312" s="491"/>
      <c r="F312" s="500"/>
      <c r="G312" s="328"/>
      <c r="H312" s="445"/>
      <c r="I312" s="798"/>
      <c r="J312" s="446">
        <f t="shared" si="17"/>
        <v>0</v>
      </c>
      <c r="K312" s="788"/>
      <c r="L312" s="447">
        <f t="shared" si="18"/>
        <v>0</v>
      </c>
      <c r="M312" s="789">
        <f>I312-K312</f>
        <v>0</v>
      </c>
      <c r="N312" s="449">
        <f t="shared" si="20"/>
        <v>0</v>
      </c>
      <c r="O312" s="313"/>
      <c r="P312" s="155"/>
    </row>
    <row r="313" spans="1:29" ht="18.75" customHeight="1" x14ac:dyDescent="0.15">
      <c r="A313" s="134"/>
      <c r="B313" s="203"/>
      <c r="C313" s="204"/>
      <c r="D313" s="297"/>
      <c r="E313" s="491"/>
      <c r="F313" s="500"/>
      <c r="G313" s="328"/>
      <c r="H313" s="445"/>
      <c r="I313" s="798"/>
      <c r="J313" s="446">
        <f t="shared" si="17"/>
        <v>0</v>
      </c>
      <c r="K313" s="788"/>
      <c r="L313" s="447">
        <f t="shared" si="18"/>
        <v>0</v>
      </c>
      <c r="M313" s="789">
        <f t="shared" si="20"/>
        <v>0</v>
      </c>
      <c r="N313" s="449">
        <f t="shared" si="20"/>
        <v>0</v>
      </c>
      <c r="O313" s="313"/>
      <c r="P313" s="155"/>
    </row>
    <row r="314" spans="1:29" ht="18.75" customHeight="1" x14ac:dyDescent="0.15">
      <c r="A314" s="134"/>
      <c r="B314" s="203"/>
      <c r="C314" s="204"/>
      <c r="D314" s="297"/>
      <c r="E314" s="491"/>
      <c r="F314" s="500"/>
      <c r="G314" s="328"/>
      <c r="H314" s="445"/>
      <c r="I314" s="798"/>
      <c r="J314" s="446">
        <f t="shared" si="17"/>
        <v>0</v>
      </c>
      <c r="K314" s="788"/>
      <c r="L314" s="447">
        <f t="shared" si="18"/>
        <v>0</v>
      </c>
      <c r="M314" s="789">
        <f t="shared" si="20"/>
        <v>0</v>
      </c>
      <c r="N314" s="449">
        <f>J314-L314</f>
        <v>0</v>
      </c>
      <c r="O314" s="313"/>
      <c r="P314" s="155"/>
    </row>
    <row r="315" spans="1:29" ht="18.75" customHeight="1" x14ac:dyDescent="0.15">
      <c r="A315" s="134"/>
      <c r="B315" s="203"/>
      <c r="C315" s="204"/>
      <c r="D315" s="297"/>
      <c r="E315" s="491"/>
      <c r="F315" s="500"/>
      <c r="G315" s="328"/>
      <c r="H315" s="445"/>
      <c r="I315" s="798"/>
      <c r="J315" s="446">
        <f t="shared" si="17"/>
        <v>0</v>
      </c>
      <c r="K315" s="788"/>
      <c r="L315" s="447">
        <f t="shared" si="18"/>
        <v>0</v>
      </c>
      <c r="M315" s="789">
        <f t="shared" si="20"/>
        <v>0</v>
      </c>
      <c r="N315" s="449">
        <f t="shared" si="20"/>
        <v>0</v>
      </c>
      <c r="O315" s="313"/>
      <c r="P315" s="155"/>
    </row>
    <row r="316" spans="1:29" ht="18.75" customHeight="1" x14ac:dyDescent="0.15">
      <c r="A316" s="134"/>
      <c r="B316" s="203"/>
      <c r="C316" s="204"/>
      <c r="D316" s="297"/>
      <c r="E316" s="491"/>
      <c r="F316" s="500"/>
      <c r="G316" s="328"/>
      <c r="H316" s="445"/>
      <c r="I316" s="798"/>
      <c r="J316" s="446">
        <f t="shared" si="17"/>
        <v>0</v>
      </c>
      <c r="K316" s="788"/>
      <c r="L316" s="447">
        <f t="shared" si="18"/>
        <v>0</v>
      </c>
      <c r="M316" s="789">
        <f t="shared" si="20"/>
        <v>0</v>
      </c>
      <c r="N316" s="449">
        <f t="shared" si="20"/>
        <v>0</v>
      </c>
      <c r="O316" s="313"/>
      <c r="P316" s="155"/>
    </row>
    <row r="317" spans="1:29" ht="18.75" customHeight="1" x14ac:dyDescent="0.15">
      <c r="A317" s="134"/>
      <c r="B317" s="203"/>
      <c r="C317" s="204"/>
      <c r="D317" s="297"/>
      <c r="E317" s="491"/>
      <c r="F317" s="500"/>
      <c r="G317" s="328"/>
      <c r="H317" s="445"/>
      <c r="I317" s="798"/>
      <c r="J317" s="446">
        <f t="shared" si="17"/>
        <v>0</v>
      </c>
      <c r="K317" s="788"/>
      <c r="L317" s="447">
        <f t="shared" si="18"/>
        <v>0</v>
      </c>
      <c r="M317" s="789">
        <f>I317-K317</f>
        <v>0</v>
      </c>
      <c r="N317" s="449">
        <f t="shared" si="20"/>
        <v>0</v>
      </c>
      <c r="O317" s="313"/>
      <c r="P317" s="155"/>
    </row>
    <row r="318" spans="1:29" ht="18.75" customHeight="1" x14ac:dyDescent="0.15">
      <c r="A318" s="134"/>
      <c r="B318" s="203"/>
      <c r="C318" s="204"/>
      <c r="D318" s="297"/>
      <c r="E318" s="491"/>
      <c r="F318" s="500"/>
      <c r="G318" s="328"/>
      <c r="H318" s="445"/>
      <c r="I318" s="798"/>
      <c r="J318" s="446">
        <f t="shared" si="17"/>
        <v>0</v>
      </c>
      <c r="K318" s="788"/>
      <c r="L318" s="447">
        <f t="shared" si="18"/>
        <v>0</v>
      </c>
      <c r="M318" s="789">
        <f t="shared" si="20"/>
        <v>0</v>
      </c>
      <c r="N318" s="449">
        <f t="shared" si="20"/>
        <v>0</v>
      </c>
      <c r="O318" s="313"/>
      <c r="P318" s="155"/>
    </row>
    <row r="319" spans="1:29" s="120" customFormat="1" ht="18.75" customHeight="1" x14ac:dyDescent="0.15">
      <c r="A319" s="134"/>
      <c r="B319" s="203"/>
      <c r="C319" s="204"/>
      <c r="D319" s="297"/>
      <c r="E319" s="347" t="s">
        <v>419</v>
      </c>
      <c r="F319" s="170" t="s">
        <v>181</v>
      </c>
      <c r="G319" s="328"/>
      <c r="H319" s="445"/>
      <c r="I319" s="798"/>
      <c r="J319" s="450">
        <f>SUMIFS(J288:J318,D288:D318,"設備（部材）")</f>
        <v>0</v>
      </c>
      <c r="K319" s="788"/>
      <c r="L319" s="451">
        <f>SUMIFS(L288:L318,D288:D318,"設備（部材）")</f>
        <v>0</v>
      </c>
      <c r="M319" s="789"/>
      <c r="N319" s="453">
        <f>J319-L319</f>
        <v>0</v>
      </c>
      <c r="O319" s="313"/>
      <c r="Q319" s="119"/>
      <c r="R319" s="119"/>
      <c r="S319" s="119"/>
      <c r="T319" s="119"/>
      <c r="U319" s="119"/>
      <c r="V319" s="119"/>
      <c r="W319" s="119"/>
      <c r="X319" s="119"/>
      <c r="Y319" s="119"/>
      <c r="Z319" s="119"/>
      <c r="AA319" s="119"/>
      <c r="AB319" s="119"/>
      <c r="AC319" s="119"/>
    </row>
    <row r="320" spans="1:29" s="120" customFormat="1" ht="18.75" customHeight="1" x14ac:dyDescent="0.15">
      <c r="A320" s="134"/>
      <c r="B320" s="203"/>
      <c r="C320" s="204"/>
      <c r="D320" s="297"/>
      <c r="E320" s="347" t="s">
        <v>182</v>
      </c>
      <c r="F320" s="170" t="s">
        <v>181</v>
      </c>
      <c r="G320" s="328"/>
      <c r="H320" s="445"/>
      <c r="I320" s="798"/>
      <c r="J320" s="450">
        <f>SUMIFS(J288:J318,D288:D318,"工事")</f>
        <v>0</v>
      </c>
      <c r="K320" s="788"/>
      <c r="L320" s="451">
        <f>SUMIFS(L288:L318,D288:D318,"工事")</f>
        <v>0</v>
      </c>
      <c r="M320" s="789"/>
      <c r="N320" s="453">
        <f>J320-L320</f>
        <v>0</v>
      </c>
      <c r="O320" s="313"/>
      <c r="Q320" s="119"/>
      <c r="R320" s="119"/>
      <c r="S320" s="119"/>
      <c r="T320" s="119"/>
      <c r="U320" s="119"/>
      <c r="V320" s="119"/>
      <c r="W320" s="119"/>
      <c r="X320" s="119"/>
      <c r="Y320" s="119"/>
      <c r="Z320" s="119"/>
      <c r="AA320" s="119"/>
      <c r="AB320" s="119"/>
      <c r="AC320" s="119"/>
    </row>
    <row r="321" spans="1:29" s="120" customFormat="1" ht="18.75" customHeight="1" thickBot="1" x14ac:dyDescent="0.2">
      <c r="A321" s="134"/>
      <c r="B321" s="205"/>
      <c r="C321" s="206"/>
      <c r="D321" s="298"/>
      <c r="E321" s="348" t="s">
        <v>178</v>
      </c>
      <c r="F321" s="349" t="s">
        <v>179</v>
      </c>
      <c r="G321" s="339"/>
      <c r="H321" s="495"/>
      <c r="I321" s="808"/>
      <c r="J321" s="501">
        <f>J319+J320</f>
        <v>0</v>
      </c>
      <c r="K321" s="790"/>
      <c r="L321" s="502">
        <f>L319+L320</f>
        <v>0</v>
      </c>
      <c r="M321" s="791"/>
      <c r="N321" s="503">
        <f>J321-L321</f>
        <v>0</v>
      </c>
      <c r="O321" s="323"/>
      <c r="Q321" s="119"/>
      <c r="R321" s="119"/>
      <c r="S321" s="119"/>
      <c r="T321" s="119"/>
      <c r="U321" s="119"/>
      <c r="V321" s="119"/>
      <c r="W321" s="119"/>
      <c r="X321" s="119"/>
      <c r="Y321" s="119"/>
      <c r="Z321" s="119"/>
      <c r="AA321" s="119"/>
      <c r="AB321" s="119"/>
      <c r="AC321" s="119"/>
    </row>
    <row r="322" spans="1:29" ht="18.75" customHeight="1" x14ac:dyDescent="0.15">
      <c r="A322" s="134"/>
      <c r="B322" s="171"/>
      <c r="C322" s="172"/>
      <c r="D322" s="295"/>
      <c r="E322" s="491"/>
      <c r="F322" s="499" t="s">
        <v>180</v>
      </c>
      <c r="G322" s="328"/>
      <c r="H322" s="445"/>
      <c r="I322" s="798"/>
      <c r="J322" s="446"/>
      <c r="K322" s="788"/>
      <c r="L322" s="447"/>
      <c r="M322" s="789"/>
      <c r="N322" s="449"/>
      <c r="O322" s="313"/>
      <c r="P322" s="155"/>
    </row>
    <row r="323" spans="1:29" ht="18.75" customHeight="1" x14ac:dyDescent="0.15">
      <c r="A323" s="134"/>
      <c r="B323" s="203"/>
      <c r="C323" s="204"/>
      <c r="D323" s="297"/>
      <c r="E323" s="491"/>
      <c r="F323" s="500"/>
      <c r="G323" s="328"/>
      <c r="H323" s="445"/>
      <c r="I323" s="798"/>
      <c r="J323" s="446">
        <f t="shared" ref="J323:J353" si="21">ROUNDDOWN(H323*I323,0)</f>
        <v>0</v>
      </c>
      <c r="K323" s="788"/>
      <c r="L323" s="447">
        <f t="shared" ref="L323:L353" si="22">ROUNDDOWN(H323*K323,0)</f>
        <v>0</v>
      </c>
      <c r="M323" s="789">
        <f>I323-K323</f>
        <v>0</v>
      </c>
      <c r="N323" s="449">
        <f>J323-L323</f>
        <v>0</v>
      </c>
      <c r="O323" s="313"/>
      <c r="P323" s="155"/>
    </row>
    <row r="324" spans="1:29" ht="18.75" customHeight="1" x14ac:dyDescent="0.15">
      <c r="A324" s="134"/>
      <c r="B324" s="203"/>
      <c r="C324" s="204"/>
      <c r="D324" s="297"/>
      <c r="E324" s="491"/>
      <c r="F324" s="500"/>
      <c r="G324" s="328"/>
      <c r="H324" s="445"/>
      <c r="I324" s="798"/>
      <c r="J324" s="446">
        <f t="shared" si="21"/>
        <v>0</v>
      </c>
      <c r="K324" s="788"/>
      <c r="L324" s="447">
        <f t="shared" si="22"/>
        <v>0</v>
      </c>
      <c r="M324" s="789">
        <f t="shared" ref="M324:N343" si="23">I324-K324</f>
        <v>0</v>
      </c>
      <c r="N324" s="449">
        <f t="shared" si="23"/>
        <v>0</v>
      </c>
      <c r="O324" s="313"/>
      <c r="P324" s="155"/>
    </row>
    <row r="325" spans="1:29" ht="18.75" customHeight="1" x14ac:dyDescent="0.15">
      <c r="A325" s="134"/>
      <c r="B325" s="203"/>
      <c r="C325" s="204"/>
      <c r="D325" s="297"/>
      <c r="E325" s="491"/>
      <c r="F325" s="499"/>
      <c r="G325" s="328"/>
      <c r="H325" s="445"/>
      <c r="I325" s="798"/>
      <c r="J325" s="446">
        <f t="shared" si="21"/>
        <v>0</v>
      </c>
      <c r="K325" s="788"/>
      <c r="L325" s="447">
        <f t="shared" si="22"/>
        <v>0</v>
      </c>
      <c r="M325" s="789">
        <f t="shared" si="23"/>
        <v>0</v>
      </c>
      <c r="N325" s="449">
        <f t="shared" si="23"/>
        <v>0</v>
      </c>
      <c r="O325" s="313"/>
      <c r="P325" s="155"/>
    </row>
    <row r="326" spans="1:29" ht="18.75" customHeight="1" x14ac:dyDescent="0.15">
      <c r="A326" s="134"/>
      <c r="B326" s="203"/>
      <c r="C326" s="204"/>
      <c r="D326" s="297"/>
      <c r="E326" s="491"/>
      <c r="F326" s="499"/>
      <c r="G326" s="328"/>
      <c r="H326" s="445"/>
      <c r="I326" s="798"/>
      <c r="J326" s="446">
        <f t="shared" si="21"/>
        <v>0</v>
      </c>
      <c r="K326" s="788"/>
      <c r="L326" s="447">
        <f t="shared" si="22"/>
        <v>0</v>
      </c>
      <c r="M326" s="789">
        <f t="shared" si="23"/>
        <v>0</v>
      </c>
      <c r="N326" s="449">
        <f t="shared" si="23"/>
        <v>0</v>
      </c>
      <c r="O326" s="313"/>
      <c r="P326" s="155"/>
    </row>
    <row r="327" spans="1:29" ht="18.75" customHeight="1" x14ac:dyDescent="0.15">
      <c r="A327" s="134"/>
      <c r="B327" s="203"/>
      <c r="C327" s="204"/>
      <c r="D327" s="297"/>
      <c r="E327" s="491"/>
      <c r="F327" s="499"/>
      <c r="G327" s="328"/>
      <c r="H327" s="445"/>
      <c r="I327" s="798"/>
      <c r="J327" s="446">
        <f t="shared" si="21"/>
        <v>0</v>
      </c>
      <c r="K327" s="788"/>
      <c r="L327" s="447">
        <f t="shared" si="22"/>
        <v>0</v>
      </c>
      <c r="M327" s="789">
        <f t="shared" si="23"/>
        <v>0</v>
      </c>
      <c r="N327" s="449">
        <f t="shared" si="23"/>
        <v>0</v>
      </c>
      <c r="O327" s="313"/>
      <c r="P327" s="155"/>
    </row>
    <row r="328" spans="1:29" ht="18.75" customHeight="1" x14ac:dyDescent="0.15">
      <c r="A328" s="134"/>
      <c r="B328" s="203"/>
      <c r="C328" s="204"/>
      <c r="D328" s="297"/>
      <c r="E328" s="491"/>
      <c r="F328" s="499"/>
      <c r="G328" s="328"/>
      <c r="H328" s="445"/>
      <c r="I328" s="798"/>
      <c r="J328" s="446">
        <f t="shared" si="21"/>
        <v>0</v>
      </c>
      <c r="K328" s="788"/>
      <c r="L328" s="447">
        <f t="shared" si="22"/>
        <v>0</v>
      </c>
      <c r="M328" s="789">
        <f t="shared" si="23"/>
        <v>0</v>
      </c>
      <c r="N328" s="449">
        <f t="shared" si="23"/>
        <v>0</v>
      </c>
      <c r="O328" s="313"/>
      <c r="P328" s="155"/>
    </row>
    <row r="329" spans="1:29" ht="18.75" customHeight="1" x14ac:dyDescent="0.15">
      <c r="A329" s="134"/>
      <c r="B329" s="203"/>
      <c r="C329" s="204"/>
      <c r="D329" s="297"/>
      <c r="E329" s="491"/>
      <c r="F329" s="499"/>
      <c r="G329" s="328"/>
      <c r="H329" s="445"/>
      <c r="I329" s="798"/>
      <c r="J329" s="446">
        <f t="shared" si="21"/>
        <v>0</v>
      </c>
      <c r="K329" s="788"/>
      <c r="L329" s="447">
        <f t="shared" si="22"/>
        <v>0</v>
      </c>
      <c r="M329" s="789">
        <f t="shared" si="23"/>
        <v>0</v>
      </c>
      <c r="N329" s="449">
        <f t="shared" si="23"/>
        <v>0</v>
      </c>
      <c r="O329" s="313"/>
      <c r="P329" s="155"/>
    </row>
    <row r="330" spans="1:29" ht="18.75" customHeight="1" x14ac:dyDescent="0.15">
      <c r="A330" s="134"/>
      <c r="B330" s="203"/>
      <c r="C330" s="204"/>
      <c r="D330" s="297"/>
      <c r="E330" s="491"/>
      <c r="F330" s="499"/>
      <c r="G330" s="328"/>
      <c r="H330" s="445"/>
      <c r="I330" s="798"/>
      <c r="J330" s="446">
        <f t="shared" si="21"/>
        <v>0</v>
      </c>
      <c r="K330" s="788"/>
      <c r="L330" s="447">
        <f t="shared" si="22"/>
        <v>0</v>
      </c>
      <c r="M330" s="789">
        <f t="shared" si="23"/>
        <v>0</v>
      </c>
      <c r="N330" s="449">
        <f t="shared" si="23"/>
        <v>0</v>
      </c>
      <c r="O330" s="313"/>
      <c r="P330" s="155"/>
    </row>
    <row r="331" spans="1:29" ht="18.75" customHeight="1" x14ac:dyDescent="0.15">
      <c r="A331" s="134"/>
      <c r="B331" s="203"/>
      <c r="C331" s="204"/>
      <c r="D331" s="297"/>
      <c r="E331" s="491"/>
      <c r="F331" s="499"/>
      <c r="G331" s="328"/>
      <c r="H331" s="445"/>
      <c r="I331" s="798"/>
      <c r="J331" s="446">
        <f t="shared" si="21"/>
        <v>0</v>
      </c>
      <c r="K331" s="788"/>
      <c r="L331" s="447">
        <f t="shared" si="22"/>
        <v>0</v>
      </c>
      <c r="M331" s="789">
        <f t="shared" si="23"/>
        <v>0</v>
      </c>
      <c r="N331" s="449">
        <f t="shared" si="23"/>
        <v>0</v>
      </c>
      <c r="O331" s="313"/>
      <c r="P331" s="155"/>
    </row>
    <row r="332" spans="1:29" ht="18.75" customHeight="1" x14ac:dyDescent="0.15">
      <c r="A332" s="134"/>
      <c r="B332" s="203"/>
      <c r="C332" s="204"/>
      <c r="D332" s="297"/>
      <c r="E332" s="491"/>
      <c r="F332" s="499"/>
      <c r="G332" s="328"/>
      <c r="H332" s="445"/>
      <c r="I332" s="798"/>
      <c r="J332" s="446">
        <f t="shared" si="21"/>
        <v>0</v>
      </c>
      <c r="K332" s="788"/>
      <c r="L332" s="447">
        <f t="shared" si="22"/>
        <v>0</v>
      </c>
      <c r="M332" s="789">
        <f t="shared" si="23"/>
        <v>0</v>
      </c>
      <c r="N332" s="449">
        <f t="shared" si="23"/>
        <v>0</v>
      </c>
      <c r="O332" s="313"/>
      <c r="P332" s="155"/>
    </row>
    <row r="333" spans="1:29" ht="18.75" customHeight="1" x14ac:dyDescent="0.15">
      <c r="A333" s="134"/>
      <c r="B333" s="203"/>
      <c r="C333" s="204"/>
      <c r="D333" s="297"/>
      <c r="E333" s="491"/>
      <c r="F333" s="499"/>
      <c r="G333" s="328"/>
      <c r="H333" s="445"/>
      <c r="I333" s="798"/>
      <c r="J333" s="446">
        <f t="shared" si="21"/>
        <v>0</v>
      </c>
      <c r="K333" s="788"/>
      <c r="L333" s="447">
        <f t="shared" si="22"/>
        <v>0</v>
      </c>
      <c r="M333" s="789">
        <f t="shared" si="23"/>
        <v>0</v>
      </c>
      <c r="N333" s="449">
        <f t="shared" si="23"/>
        <v>0</v>
      </c>
      <c r="O333" s="313"/>
      <c r="P333" s="155"/>
    </row>
    <row r="334" spans="1:29" ht="18.75" customHeight="1" x14ac:dyDescent="0.15">
      <c r="A334" s="134"/>
      <c r="B334" s="203"/>
      <c r="C334" s="204"/>
      <c r="D334" s="297"/>
      <c r="E334" s="491"/>
      <c r="F334" s="499"/>
      <c r="G334" s="328"/>
      <c r="H334" s="445"/>
      <c r="I334" s="798"/>
      <c r="J334" s="446">
        <f t="shared" si="21"/>
        <v>0</v>
      </c>
      <c r="K334" s="788"/>
      <c r="L334" s="447">
        <f t="shared" si="22"/>
        <v>0</v>
      </c>
      <c r="M334" s="789">
        <f t="shared" si="23"/>
        <v>0</v>
      </c>
      <c r="N334" s="449">
        <f t="shared" si="23"/>
        <v>0</v>
      </c>
      <c r="O334" s="313"/>
      <c r="P334" s="155"/>
    </row>
    <row r="335" spans="1:29" ht="18.75" customHeight="1" x14ac:dyDescent="0.15">
      <c r="A335" s="134"/>
      <c r="B335" s="203"/>
      <c r="C335" s="204"/>
      <c r="D335" s="297"/>
      <c r="E335" s="491"/>
      <c r="F335" s="499"/>
      <c r="G335" s="328"/>
      <c r="H335" s="445"/>
      <c r="I335" s="798"/>
      <c r="J335" s="446">
        <f t="shared" si="21"/>
        <v>0</v>
      </c>
      <c r="K335" s="788"/>
      <c r="L335" s="447">
        <f t="shared" si="22"/>
        <v>0</v>
      </c>
      <c r="M335" s="789">
        <f t="shared" si="23"/>
        <v>0</v>
      </c>
      <c r="N335" s="449">
        <f t="shared" si="23"/>
        <v>0</v>
      </c>
      <c r="O335" s="313"/>
      <c r="P335" s="155"/>
    </row>
    <row r="336" spans="1:29" ht="18.75" customHeight="1" x14ac:dyDescent="0.15">
      <c r="A336" s="134"/>
      <c r="B336" s="203"/>
      <c r="C336" s="204"/>
      <c r="D336" s="297"/>
      <c r="E336" s="491"/>
      <c r="F336" s="499"/>
      <c r="G336" s="328"/>
      <c r="H336" s="445"/>
      <c r="I336" s="798"/>
      <c r="J336" s="446">
        <f t="shared" si="21"/>
        <v>0</v>
      </c>
      <c r="K336" s="788"/>
      <c r="L336" s="447">
        <f t="shared" si="22"/>
        <v>0</v>
      </c>
      <c r="M336" s="789">
        <f t="shared" si="23"/>
        <v>0</v>
      </c>
      <c r="N336" s="449">
        <f t="shared" si="23"/>
        <v>0</v>
      </c>
      <c r="O336" s="313"/>
      <c r="P336" s="155"/>
    </row>
    <row r="337" spans="1:16" ht="18.75" customHeight="1" x14ac:dyDescent="0.15">
      <c r="A337" s="134"/>
      <c r="B337" s="203"/>
      <c r="C337" s="204"/>
      <c r="D337" s="297"/>
      <c r="E337" s="491"/>
      <c r="F337" s="499"/>
      <c r="G337" s="328"/>
      <c r="H337" s="445"/>
      <c r="I337" s="798"/>
      <c r="J337" s="446">
        <f t="shared" si="21"/>
        <v>0</v>
      </c>
      <c r="K337" s="788"/>
      <c r="L337" s="447">
        <f t="shared" si="22"/>
        <v>0</v>
      </c>
      <c r="M337" s="789">
        <f t="shared" si="23"/>
        <v>0</v>
      </c>
      <c r="N337" s="449">
        <f t="shared" si="23"/>
        <v>0</v>
      </c>
      <c r="O337" s="313"/>
      <c r="P337" s="155"/>
    </row>
    <row r="338" spans="1:16" ht="18.75" customHeight="1" x14ac:dyDescent="0.15">
      <c r="A338" s="134"/>
      <c r="B338" s="203"/>
      <c r="C338" s="204"/>
      <c r="D338" s="297"/>
      <c r="E338" s="491"/>
      <c r="F338" s="499"/>
      <c r="G338" s="328"/>
      <c r="H338" s="445"/>
      <c r="I338" s="798"/>
      <c r="J338" s="446">
        <f t="shared" si="21"/>
        <v>0</v>
      </c>
      <c r="K338" s="788"/>
      <c r="L338" s="447">
        <f t="shared" si="22"/>
        <v>0</v>
      </c>
      <c r="M338" s="789">
        <f t="shared" si="23"/>
        <v>0</v>
      </c>
      <c r="N338" s="449">
        <f t="shared" si="23"/>
        <v>0</v>
      </c>
      <c r="O338" s="313"/>
      <c r="P338" s="155"/>
    </row>
    <row r="339" spans="1:16" ht="18.75" customHeight="1" x14ac:dyDescent="0.15">
      <c r="A339" s="134"/>
      <c r="B339" s="203"/>
      <c r="C339" s="204"/>
      <c r="D339" s="297"/>
      <c r="E339" s="491"/>
      <c r="F339" s="499"/>
      <c r="G339" s="328"/>
      <c r="H339" s="445"/>
      <c r="I339" s="798"/>
      <c r="J339" s="446">
        <f t="shared" si="21"/>
        <v>0</v>
      </c>
      <c r="K339" s="788"/>
      <c r="L339" s="447">
        <f t="shared" si="22"/>
        <v>0</v>
      </c>
      <c r="M339" s="789">
        <f t="shared" si="23"/>
        <v>0</v>
      </c>
      <c r="N339" s="449">
        <f t="shared" si="23"/>
        <v>0</v>
      </c>
      <c r="O339" s="313"/>
      <c r="P339" s="155"/>
    </row>
    <row r="340" spans="1:16" ht="18.75" customHeight="1" x14ac:dyDescent="0.15">
      <c r="A340" s="134"/>
      <c r="B340" s="203"/>
      <c r="C340" s="204"/>
      <c r="D340" s="297"/>
      <c r="E340" s="491"/>
      <c r="F340" s="499"/>
      <c r="G340" s="328"/>
      <c r="H340" s="445"/>
      <c r="I340" s="798"/>
      <c r="J340" s="446">
        <f t="shared" si="21"/>
        <v>0</v>
      </c>
      <c r="K340" s="788"/>
      <c r="L340" s="447">
        <f t="shared" si="22"/>
        <v>0</v>
      </c>
      <c r="M340" s="789">
        <f t="shared" si="23"/>
        <v>0</v>
      </c>
      <c r="N340" s="449">
        <f t="shared" si="23"/>
        <v>0</v>
      </c>
      <c r="O340" s="313"/>
      <c r="P340" s="155"/>
    </row>
    <row r="341" spans="1:16" ht="18.75" customHeight="1" x14ac:dyDescent="0.15">
      <c r="A341" s="134"/>
      <c r="B341" s="203"/>
      <c r="C341" s="204"/>
      <c r="D341" s="297"/>
      <c r="E341" s="491"/>
      <c r="F341" s="499"/>
      <c r="G341" s="328"/>
      <c r="H341" s="445"/>
      <c r="I341" s="798"/>
      <c r="J341" s="446">
        <f t="shared" si="21"/>
        <v>0</v>
      </c>
      <c r="K341" s="788"/>
      <c r="L341" s="447">
        <f t="shared" si="22"/>
        <v>0</v>
      </c>
      <c r="M341" s="789">
        <f t="shared" si="23"/>
        <v>0</v>
      </c>
      <c r="N341" s="449">
        <f t="shared" si="23"/>
        <v>0</v>
      </c>
      <c r="O341" s="313"/>
      <c r="P341" s="155"/>
    </row>
    <row r="342" spans="1:16" ht="18.75" customHeight="1" x14ac:dyDescent="0.15">
      <c r="A342" s="134"/>
      <c r="B342" s="203"/>
      <c r="C342" s="204"/>
      <c r="D342" s="297"/>
      <c r="E342" s="491"/>
      <c r="F342" s="499"/>
      <c r="G342" s="328"/>
      <c r="H342" s="445"/>
      <c r="I342" s="798"/>
      <c r="J342" s="446">
        <f t="shared" si="21"/>
        <v>0</v>
      </c>
      <c r="K342" s="788"/>
      <c r="L342" s="447">
        <f t="shared" si="22"/>
        <v>0</v>
      </c>
      <c r="M342" s="789">
        <f t="shared" si="23"/>
        <v>0</v>
      </c>
      <c r="N342" s="449">
        <f t="shared" si="23"/>
        <v>0</v>
      </c>
      <c r="O342" s="313"/>
      <c r="P342" s="155"/>
    </row>
    <row r="343" spans="1:16" ht="18.75" customHeight="1" x14ac:dyDescent="0.15">
      <c r="A343" s="134"/>
      <c r="B343" s="203"/>
      <c r="C343" s="204"/>
      <c r="D343" s="297"/>
      <c r="E343" s="491"/>
      <c r="F343" s="499"/>
      <c r="G343" s="328"/>
      <c r="H343" s="445"/>
      <c r="I343" s="798"/>
      <c r="J343" s="446">
        <f t="shared" si="21"/>
        <v>0</v>
      </c>
      <c r="K343" s="788"/>
      <c r="L343" s="447">
        <f t="shared" si="22"/>
        <v>0</v>
      </c>
      <c r="M343" s="789">
        <f t="shared" si="23"/>
        <v>0</v>
      </c>
      <c r="N343" s="449">
        <f t="shared" si="23"/>
        <v>0</v>
      </c>
      <c r="O343" s="313"/>
      <c r="P343" s="155"/>
    </row>
    <row r="344" spans="1:16" ht="18.75" customHeight="1" x14ac:dyDescent="0.15">
      <c r="A344" s="134"/>
      <c r="B344" s="203"/>
      <c r="C344" s="204"/>
      <c r="D344" s="297"/>
      <c r="E344" s="491"/>
      <c r="F344" s="500"/>
      <c r="G344" s="328"/>
      <c r="H344" s="445"/>
      <c r="I344" s="798"/>
      <c r="J344" s="446">
        <f t="shared" si="21"/>
        <v>0</v>
      </c>
      <c r="K344" s="788"/>
      <c r="L344" s="447">
        <f t="shared" si="22"/>
        <v>0</v>
      </c>
      <c r="M344" s="789">
        <f t="shared" ref="M344:N353" si="24">I344-K344</f>
        <v>0</v>
      </c>
      <c r="N344" s="449">
        <f t="shared" si="24"/>
        <v>0</v>
      </c>
      <c r="O344" s="313"/>
      <c r="P344" s="155"/>
    </row>
    <row r="345" spans="1:16" ht="18.75" customHeight="1" x14ac:dyDescent="0.15">
      <c r="A345" s="134"/>
      <c r="B345" s="203"/>
      <c r="C345" s="204"/>
      <c r="D345" s="297"/>
      <c r="E345" s="491"/>
      <c r="F345" s="500"/>
      <c r="G345" s="328"/>
      <c r="H345" s="445"/>
      <c r="I345" s="798"/>
      <c r="J345" s="446">
        <f t="shared" si="21"/>
        <v>0</v>
      </c>
      <c r="K345" s="788"/>
      <c r="L345" s="447">
        <f t="shared" si="22"/>
        <v>0</v>
      </c>
      <c r="M345" s="789">
        <f t="shared" si="24"/>
        <v>0</v>
      </c>
      <c r="N345" s="449">
        <f t="shared" si="24"/>
        <v>0</v>
      </c>
      <c r="O345" s="313"/>
      <c r="P345" s="155"/>
    </row>
    <row r="346" spans="1:16" ht="18.75" customHeight="1" x14ac:dyDescent="0.15">
      <c r="A346" s="134"/>
      <c r="B346" s="203"/>
      <c r="C346" s="204"/>
      <c r="D346" s="297"/>
      <c r="E346" s="491"/>
      <c r="F346" s="500"/>
      <c r="G346" s="328"/>
      <c r="H346" s="445"/>
      <c r="I346" s="798"/>
      <c r="J346" s="446">
        <f t="shared" si="21"/>
        <v>0</v>
      </c>
      <c r="K346" s="788"/>
      <c r="L346" s="447">
        <f t="shared" si="22"/>
        <v>0</v>
      </c>
      <c r="M346" s="789">
        <f t="shared" si="24"/>
        <v>0</v>
      </c>
      <c r="N346" s="449">
        <f t="shared" si="24"/>
        <v>0</v>
      </c>
      <c r="O346" s="313"/>
      <c r="P346" s="155"/>
    </row>
    <row r="347" spans="1:16" ht="18.75" customHeight="1" x14ac:dyDescent="0.15">
      <c r="A347" s="134"/>
      <c r="B347" s="203"/>
      <c r="C347" s="204"/>
      <c r="D347" s="297"/>
      <c r="E347" s="491"/>
      <c r="F347" s="500"/>
      <c r="G347" s="328"/>
      <c r="H347" s="445"/>
      <c r="I347" s="798"/>
      <c r="J347" s="446">
        <f t="shared" si="21"/>
        <v>0</v>
      </c>
      <c r="K347" s="788"/>
      <c r="L347" s="447">
        <f t="shared" si="22"/>
        <v>0</v>
      </c>
      <c r="M347" s="789">
        <f t="shared" si="24"/>
        <v>0</v>
      </c>
      <c r="N347" s="449">
        <f t="shared" si="24"/>
        <v>0</v>
      </c>
      <c r="O347" s="313"/>
      <c r="P347" s="155"/>
    </row>
    <row r="348" spans="1:16" ht="18.75" customHeight="1" x14ac:dyDescent="0.15">
      <c r="A348" s="134"/>
      <c r="B348" s="203"/>
      <c r="C348" s="204"/>
      <c r="D348" s="297"/>
      <c r="E348" s="491"/>
      <c r="F348" s="500"/>
      <c r="G348" s="328"/>
      <c r="H348" s="445"/>
      <c r="I348" s="798"/>
      <c r="J348" s="446">
        <f t="shared" si="21"/>
        <v>0</v>
      </c>
      <c r="K348" s="788"/>
      <c r="L348" s="447">
        <f t="shared" si="22"/>
        <v>0</v>
      </c>
      <c r="M348" s="789">
        <f t="shared" si="24"/>
        <v>0</v>
      </c>
      <c r="N348" s="449">
        <f t="shared" si="24"/>
        <v>0</v>
      </c>
      <c r="O348" s="313"/>
      <c r="P348" s="155"/>
    </row>
    <row r="349" spans="1:16" ht="18.75" customHeight="1" x14ac:dyDescent="0.15">
      <c r="A349" s="134"/>
      <c r="B349" s="203"/>
      <c r="C349" s="204"/>
      <c r="D349" s="297"/>
      <c r="E349" s="491"/>
      <c r="F349" s="500"/>
      <c r="G349" s="328"/>
      <c r="H349" s="445"/>
      <c r="I349" s="798"/>
      <c r="J349" s="446">
        <f t="shared" si="21"/>
        <v>0</v>
      </c>
      <c r="K349" s="788"/>
      <c r="L349" s="447">
        <f t="shared" si="22"/>
        <v>0</v>
      </c>
      <c r="M349" s="789">
        <f t="shared" si="24"/>
        <v>0</v>
      </c>
      <c r="N349" s="449">
        <f t="shared" si="24"/>
        <v>0</v>
      </c>
      <c r="O349" s="313"/>
      <c r="P349" s="155"/>
    </row>
    <row r="350" spans="1:16" ht="18.75" customHeight="1" x14ac:dyDescent="0.15">
      <c r="A350" s="134"/>
      <c r="B350" s="203"/>
      <c r="C350" s="204"/>
      <c r="D350" s="297"/>
      <c r="E350" s="491"/>
      <c r="F350" s="500"/>
      <c r="G350" s="328"/>
      <c r="H350" s="445"/>
      <c r="I350" s="798"/>
      <c r="J350" s="446">
        <f t="shared" si="21"/>
        <v>0</v>
      </c>
      <c r="K350" s="788"/>
      <c r="L350" s="447">
        <f t="shared" si="22"/>
        <v>0</v>
      </c>
      <c r="M350" s="789">
        <f t="shared" si="24"/>
        <v>0</v>
      </c>
      <c r="N350" s="449">
        <f t="shared" si="24"/>
        <v>0</v>
      </c>
      <c r="O350" s="313"/>
      <c r="P350" s="155"/>
    </row>
    <row r="351" spans="1:16" ht="18.75" customHeight="1" x14ac:dyDescent="0.15">
      <c r="A351" s="134"/>
      <c r="B351" s="203"/>
      <c r="C351" s="204"/>
      <c r="D351" s="297"/>
      <c r="E351" s="491"/>
      <c r="F351" s="500"/>
      <c r="G351" s="328"/>
      <c r="H351" s="445"/>
      <c r="I351" s="798"/>
      <c r="J351" s="446">
        <f t="shared" si="21"/>
        <v>0</v>
      </c>
      <c r="K351" s="788"/>
      <c r="L351" s="447">
        <f t="shared" si="22"/>
        <v>0</v>
      </c>
      <c r="M351" s="789">
        <f>I351-K351</f>
        <v>0</v>
      </c>
      <c r="N351" s="449">
        <f t="shared" si="24"/>
        <v>0</v>
      </c>
      <c r="O351" s="313"/>
      <c r="P351" s="155"/>
    </row>
    <row r="352" spans="1:16" ht="18.75" customHeight="1" x14ac:dyDescent="0.15">
      <c r="A352" s="134"/>
      <c r="B352" s="203"/>
      <c r="C352" s="204"/>
      <c r="D352" s="297"/>
      <c r="E352" s="491"/>
      <c r="F352" s="500"/>
      <c r="G352" s="328"/>
      <c r="H352" s="445"/>
      <c r="I352" s="798"/>
      <c r="J352" s="446">
        <f t="shared" si="21"/>
        <v>0</v>
      </c>
      <c r="K352" s="788"/>
      <c r="L352" s="447">
        <f t="shared" si="22"/>
        <v>0</v>
      </c>
      <c r="M352" s="789">
        <f t="shared" si="24"/>
        <v>0</v>
      </c>
      <c r="N352" s="449">
        <f>J352-L352</f>
        <v>0</v>
      </c>
      <c r="O352" s="313"/>
      <c r="P352" s="155"/>
    </row>
    <row r="353" spans="1:29" ht="18.75" customHeight="1" x14ac:dyDescent="0.15">
      <c r="A353" s="134"/>
      <c r="B353" s="203"/>
      <c r="C353" s="204"/>
      <c r="D353" s="297"/>
      <c r="E353" s="491"/>
      <c r="F353" s="500"/>
      <c r="G353" s="328"/>
      <c r="H353" s="445"/>
      <c r="I353" s="798"/>
      <c r="J353" s="446">
        <f t="shared" si="21"/>
        <v>0</v>
      </c>
      <c r="K353" s="788"/>
      <c r="L353" s="447">
        <f t="shared" si="22"/>
        <v>0</v>
      </c>
      <c r="M353" s="789">
        <f t="shared" si="24"/>
        <v>0</v>
      </c>
      <c r="N353" s="449">
        <f t="shared" si="24"/>
        <v>0</v>
      </c>
      <c r="O353" s="313"/>
      <c r="P353" s="155"/>
    </row>
    <row r="354" spans="1:29" s="120" customFormat="1" ht="18.75" customHeight="1" x14ac:dyDescent="0.15">
      <c r="A354" s="134"/>
      <c r="B354" s="203"/>
      <c r="C354" s="204"/>
      <c r="D354" s="297"/>
      <c r="E354" s="347" t="s">
        <v>419</v>
      </c>
      <c r="F354" s="170" t="s">
        <v>181</v>
      </c>
      <c r="G354" s="328"/>
      <c r="H354" s="445"/>
      <c r="I354" s="798"/>
      <c r="J354" s="450">
        <f>SUMIFS(J323:J353,D323:D353,"設備（部材）")</f>
        <v>0</v>
      </c>
      <c r="K354" s="788"/>
      <c r="L354" s="451">
        <f>SUMIFS(L323:L353,D323:D353,"設備（部材）")</f>
        <v>0</v>
      </c>
      <c r="M354" s="789"/>
      <c r="N354" s="453">
        <f>J354-L354</f>
        <v>0</v>
      </c>
      <c r="O354" s="313"/>
      <c r="Q354" s="119"/>
      <c r="R354" s="119"/>
      <c r="S354" s="119"/>
      <c r="T354" s="119"/>
      <c r="U354" s="119"/>
      <c r="V354" s="119"/>
      <c r="W354" s="119"/>
      <c r="X354" s="119"/>
      <c r="Y354" s="119"/>
      <c r="Z354" s="119"/>
      <c r="AA354" s="119"/>
      <c r="AB354" s="119"/>
      <c r="AC354" s="119"/>
    </row>
    <row r="355" spans="1:29" s="120" customFormat="1" ht="18.75" customHeight="1" x14ac:dyDescent="0.15">
      <c r="A355" s="134"/>
      <c r="B355" s="203"/>
      <c r="C355" s="204"/>
      <c r="D355" s="297"/>
      <c r="E355" s="347" t="s">
        <v>182</v>
      </c>
      <c r="F355" s="170" t="s">
        <v>181</v>
      </c>
      <c r="G355" s="328"/>
      <c r="H355" s="445"/>
      <c r="I355" s="798"/>
      <c r="J355" s="450">
        <f>SUMIFS(J323:J353,D323:D353,"工事")</f>
        <v>0</v>
      </c>
      <c r="K355" s="788"/>
      <c r="L355" s="451">
        <f>SUMIFS(L323:L353,D323:D353,"工事")</f>
        <v>0</v>
      </c>
      <c r="M355" s="789"/>
      <c r="N355" s="453">
        <f>J355-L355</f>
        <v>0</v>
      </c>
      <c r="O355" s="313"/>
      <c r="Q355" s="119"/>
      <c r="R355" s="119"/>
      <c r="S355" s="119"/>
      <c r="T355" s="119"/>
      <c r="U355" s="119"/>
      <c r="V355" s="119"/>
      <c r="W355" s="119"/>
      <c r="X355" s="119"/>
      <c r="Y355" s="119"/>
      <c r="Z355" s="119"/>
      <c r="AA355" s="119"/>
      <c r="AB355" s="119"/>
      <c r="AC355" s="119"/>
    </row>
    <row r="356" spans="1:29" s="120" customFormat="1" ht="18.75" customHeight="1" thickBot="1" x14ac:dyDescent="0.2">
      <c r="A356" s="134"/>
      <c r="B356" s="205"/>
      <c r="C356" s="206"/>
      <c r="D356" s="298"/>
      <c r="E356" s="348" t="s">
        <v>178</v>
      </c>
      <c r="F356" s="349" t="s">
        <v>179</v>
      </c>
      <c r="G356" s="339"/>
      <c r="H356" s="495"/>
      <c r="I356" s="808"/>
      <c r="J356" s="501">
        <f>J354+J355</f>
        <v>0</v>
      </c>
      <c r="K356" s="790"/>
      <c r="L356" s="502">
        <f>L354+L355</f>
        <v>0</v>
      </c>
      <c r="M356" s="791"/>
      <c r="N356" s="503">
        <f>J356-L356</f>
        <v>0</v>
      </c>
      <c r="O356" s="323"/>
      <c r="Q356" s="119"/>
      <c r="R356" s="119"/>
      <c r="S356" s="119"/>
      <c r="T356" s="119"/>
      <c r="U356" s="119"/>
      <c r="V356" s="119"/>
      <c r="W356" s="119"/>
      <c r="X356" s="119"/>
      <c r="Y356" s="119"/>
      <c r="Z356" s="119"/>
      <c r="AA356" s="119"/>
      <c r="AB356" s="119"/>
      <c r="AC356" s="119"/>
    </row>
    <row r="357" spans="1:29" ht="18.75" customHeight="1" x14ac:dyDescent="0.15">
      <c r="A357" s="134"/>
      <c r="B357" s="171"/>
      <c r="C357" s="172"/>
      <c r="D357" s="295"/>
      <c r="E357" s="491"/>
      <c r="F357" s="499" t="s">
        <v>180</v>
      </c>
      <c r="G357" s="328"/>
      <c r="H357" s="445"/>
      <c r="I357" s="798"/>
      <c r="J357" s="446"/>
      <c r="K357" s="788"/>
      <c r="L357" s="447"/>
      <c r="M357" s="789"/>
      <c r="N357" s="449"/>
      <c r="O357" s="313"/>
      <c r="P357" s="155"/>
    </row>
    <row r="358" spans="1:29" ht="18.75" customHeight="1" x14ac:dyDescent="0.15">
      <c r="A358" s="134"/>
      <c r="B358" s="203"/>
      <c r="C358" s="204"/>
      <c r="D358" s="297"/>
      <c r="E358" s="491"/>
      <c r="F358" s="500"/>
      <c r="G358" s="328"/>
      <c r="H358" s="445"/>
      <c r="I358" s="798"/>
      <c r="J358" s="446">
        <f t="shared" ref="J358:J388" si="25">ROUNDDOWN(H358*I358,0)</f>
        <v>0</v>
      </c>
      <c r="K358" s="788"/>
      <c r="L358" s="447">
        <f t="shared" ref="L358:L388" si="26">ROUNDDOWN(H358*K358,0)</f>
        <v>0</v>
      </c>
      <c r="M358" s="789">
        <f>I358-K358</f>
        <v>0</v>
      </c>
      <c r="N358" s="449">
        <f>J358-L358</f>
        <v>0</v>
      </c>
      <c r="O358" s="313"/>
      <c r="P358" s="155"/>
    </row>
    <row r="359" spans="1:29" ht="18.75" customHeight="1" x14ac:dyDescent="0.15">
      <c r="A359" s="134"/>
      <c r="B359" s="203"/>
      <c r="C359" s="204"/>
      <c r="D359" s="297"/>
      <c r="E359" s="491"/>
      <c r="F359" s="500"/>
      <c r="G359" s="328"/>
      <c r="H359" s="445"/>
      <c r="I359" s="798"/>
      <c r="J359" s="446">
        <f t="shared" si="25"/>
        <v>0</v>
      </c>
      <c r="K359" s="788"/>
      <c r="L359" s="447">
        <f t="shared" si="26"/>
        <v>0</v>
      </c>
      <c r="M359" s="789">
        <f t="shared" ref="M359:N377" si="27">I359-K359</f>
        <v>0</v>
      </c>
      <c r="N359" s="449">
        <f t="shared" si="27"/>
        <v>0</v>
      </c>
      <c r="O359" s="313"/>
      <c r="P359" s="155"/>
    </row>
    <row r="360" spans="1:29" ht="18.75" customHeight="1" x14ac:dyDescent="0.15">
      <c r="A360" s="134"/>
      <c r="B360" s="203"/>
      <c r="C360" s="204"/>
      <c r="D360" s="297"/>
      <c r="E360" s="491"/>
      <c r="F360" s="499"/>
      <c r="G360" s="328"/>
      <c r="H360" s="445"/>
      <c r="I360" s="798"/>
      <c r="J360" s="446">
        <f t="shared" si="25"/>
        <v>0</v>
      </c>
      <c r="K360" s="788"/>
      <c r="L360" s="447">
        <f t="shared" si="26"/>
        <v>0</v>
      </c>
      <c r="M360" s="789">
        <f t="shared" si="27"/>
        <v>0</v>
      </c>
      <c r="N360" s="449">
        <f t="shared" si="27"/>
        <v>0</v>
      </c>
      <c r="O360" s="313"/>
      <c r="P360" s="155"/>
    </row>
    <row r="361" spans="1:29" ht="18.75" customHeight="1" x14ac:dyDescent="0.15">
      <c r="A361" s="134"/>
      <c r="B361" s="203"/>
      <c r="C361" s="204"/>
      <c r="D361" s="297"/>
      <c r="E361" s="491"/>
      <c r="F361" s="499"/>
      <c r="G361" s="328"/>
      <c r="H361" s="445"/>
      <c r="I361" s="798"/>
      <c r="J361" s="446">
        <f t="shared" si="25"/>
        <v>0</v>
      </c>
      <c r="K361" s="788"/>
      <c r="L361" s="447">
        <f t="shared" si="26"/>
        <v>0</v>
      </c>
      <c r="M361" s="789">
        <f t="shared" si="27"/>
        <v>0</v>
      </c>
      <c r="N361" s="449">
        <f t="shared" si="27"/>
        <v>0</v>
      </c>
      <c r="O361" s="313"/>
      <c r="P361" s="155"/>
    </row>
    <row r="362" spans="1:29" ht="18.75" customHeight="1" x14ac:dyDescent="0.15">
      <c r="A362" s="134"/>
      <c r="B362" s="203"/>
      <c r="C362" s="204"/>
      <c r="D362" s="297"/>
      <c r="E362" s="491"/>
      <c r="F362" s="499"/>
      <c r="G362" s="328"/>
      <c r="H362" s="445"/>
      <c r="I362" s="798"/>
      <c r="J362" s="446">
        <f t="shared" si="25"/>
        <v>0</v>
      </c>
      <c r="K362" s="788"/>
      <c r="L362" s="447">
        <f t="shared" si="26"/>
        <v>0</v>
      </c>
      <c r="M362" s="789">
        <f t="shared" si="27"/>
        <v>0</v>
      </c>
      <c r="N362" s="449">
        <f t="shared" si="27"/>
        <v>0</v>
      </c>
      <c r="O362" s="313"/>
      <c r="P362" s="155"/>
    </row>
    <row r="363" spans="1:29" ht="18.75" customHeight="1" x14ac:dyDescent="0.15">
      <c r="A363" s="134"/>
      <c r="B363" s="203"/>
      <c r="C363" s="204"/>
      <c r="D363" s="297"/>
      <c r="E363" s="491"/>
      <c r="F363" s="499"/>
      <c r="G363" s="328"/>
      <c r="H363" s="445"/>
      <c r="I363" s="798"/>
      <c r="J363" s="446">
        <f t="shared" si="25"/>
        <v>0</v>
      </c>
      <c r="K363" s="788"/>
      <c r="L363" s="447">
        <f t="shared" si="26"/>
        <v>0</v>
      </c>
      <c r="M363" s="789">
        <f t="shared" si="27"/>
        <v>0</v>
      </c>
      <c r="N363" s="449">
        <f t="shared" si="27"/>
        <v>0</v>
      </c>
      <c r="O363" s="313"/>
      <c r="P363" s="155"/>
    </row>
    <row r="364" spans="1:29" ht="18.75" customHeight="1" x14ac:dyDescent="0.15">
      <c r="A364" s="134"/>
      <c r="B364" s="203"/>
      <c r="C364" s="204"/>
      <c r="D364" s="297"/>
      <c r="E364" s="491"/>
      <c r="F364" s="499"/>
      <c r="G364" s="328"/>
      <c r="H364" s="445"/>
      <c r="I364" s="798"/>
      <c r="J364" s="446">
        <f t="shared" si="25"/>
        <v>0</v>
      </c>
      <c r="K364" s="788"/>
      <c r="L364" s="447">
        <f t="shared" si="26"/>
        <v>0</v>
      </c>
      <c r="M364" s="789">
        <f t="shared" si="27"/>
        <v>0</v>
      </c>
      <c r="N364" s="449">
        <f t="shared" si="27"/>
        <v>0</v>
      </c>
      <c r="O364" s="313"/>
      <c r="P364" s="155"/>
    </row>
    <row r="365" spans="1:29" ht="18.75" customHeight="1" x14ac:dyDescent="0.15">
      <c r="A365" s="134"/>
      <c r="B365" s="203"/>
      <c r="C365" s="204"/>
      <c r="D365" s="297"/>
      <c r="E365" s="491"/>
      <c r="F365" s="499"/>
      <c r="G365" s="328"/>
      <c r="H365" s="445"/>
      <c r="I365" s="798"/>
      <c r="J365" s="446">
        <f t="shared" si="25"/>
        <v>0</v>
      </c>
      <c r="K365" s="788"/>
      <c r="L365" s="447">
        <f t="shared" si="26"/>
        <v>0</v>
      </c>
      <c r="M365" s="789">
        <f t="shared" si="27"/>
        <v>0</v>
      </c>
      <c r="N365" s="449">
        <f t="shared" si="27"/>
        <v>0</v>
      </c>
      <c r="O365" s="313"/>
      <c r="P365" s="155"/>
    </row>
    <row r="366" spans="1:29" ht="18.75" customHeight="1" x14ac:dyDescent="0.15">
      <c r="A366" s="134"/>
      <c r="B366" s="203"/>
      <c r="C366" s="204"/>
      <c r="D366" s="297"/>
      <c r="E366" s="491"/>
      <c r="F366" s="499"/>
      <c r="G366" s="328"/>
      <c r="H366" s="445"/>
      <c r="I366" s="798"/>
      <c r="J366" s="446">
        <f t="shared" si="25"/>
        <v>0</v>
      </c>
      <c r="K366" s="788"/>
      <c r="L366" s="447">
        <f t="shared" si="26"/>
        <v>0</v>
      </c>
      <c r="M366" s="789">
        <f t="shared" si="27"/>
        <v>0</v>
      </c>
      <c r="N366" s="449">
        <f t="shared" si="27"/>
        <v>0</v>
      </c>
      <c r="O366" s="313"/>
      <c r="P366" s="155"/>
    </row>
    <row r="367" spans="1:29" ht="18.75" customHeight="1" x14ac:dyDescent="0.15">
      <c r="A367" s="134"/>
      <c r="B367" s="203"/>
      <c r="C367" s="204"/>
      <c r="D367" s="297"/>
      <c r="E367" s="491"/>
      <c r="F367" s="499"/>
      <c r="G367" s="328"/>
      <c r="H367" s="445"/>
      <c r="I367" s="798"/>
      <c r="J367" s="446">
        <f t="shared" si="25"/>
        <v>0</v>
      </c>
      <c r="K367" s="788"/>
      <c r="L367" s="447">
        <f t="shared" si="26"/>
        <v>0</v>
      </c>
      <c r="M367" s="789">
        <f t="shared" si="27"/>
        <v>0</v>
      </c>
      <c r="N367" s="449">
        <f t="shared" si="27"/>
        <v>0</v>
      </c>
      <c r="O367" s="313"/>
      <c r="P367" s="155"/>
    </row>
    <row r="368" spans="1:29" ht="18.75" customHeight="1" x14ac:dyDescent="0.15">
      <c r="A368" s="134"/>
      <c r="B368" s="203"/>
      <c r="C368" s="204"/>
      <c r="D368" s="297"/>
      <c r="E368" s="491"/>
      <c r="F368" s="499"/>
      <c r="G368" s="328"/>
      <c r="H368" s="445"/>
      <c r="I368" s="798"/>
      <c r="J368" s="446">
        <f t="shared" si="25"/>
        <v>0</v>
      </c>
      <c r="K368" s="788"/>
      <c r="L368" s="447">
        <f t="shared" si="26"/>
        <v>0</v>
      </c>
      <c r="M368" s="789">
        <f t="shared" si="27"/>
        <v>0</v>
      </c>
      <c r="N368" s="449">
        <f t="shared" si="27"/>
        <v>0</v>
      </c>
      <c r="O368" s="313"/>
      <c r="P368" s="155"/>
    </row>
    <row r="369" spans="1:16" ht="18.75" customHeight="1" x14ac:dyDescent="0.15">
      <c r="A369" s="134"/>
      <c r="B369" s="203"/>
      <c r="C369" s="204"/>
      <c r="D369" s="297"/>
      <c r="E369" s="491"/>
      <c r="F369" s="499"/>
      <c r="G369" s="328"/>
      <c r="H369" s="445"/>
      <c r="I369" s="798"/>
      <c r="J369" s="446">
        <f t="shared" si="25"/>
        <v>0</v>
      </c>
      <c r="K369" s="788"/>
      <c r="L369" s="447">
        <f t="shared" si="26"/>
        <v>0</v>
      </c>
      <c r="M369" s="789">
        <f t="shared" si="27"/>
        <v>0</v>
      </c>
      <c r="N369" s="449">
        <f t="shared" si="27"/>
        <v>0</v>
      </c>
      <c r="O369" s="313"/>
      <c r="P369" s="155"/>
    </row>
    <row r="370" spans="1:16" ht="18.75" customHeight="1" x14ac:dyDescent="0.15">
      <c r="A370" s="134"/>
      <c r="B370" s="203"/>
      <c r="C370" s="204"/>
      <c r="D370" s="297"/>
      <c r="E370" s="491"/>
      <c r="F370" s="499"/>
      <c r="G370" s="328"/>
      <c r="H370" s="445"/>
      <c r="I370" s="798"/>
      <c r="J370" s="446">
        <f t="shared" si="25"/>
        <v>0</v>
      </c>
      <c r="K370" s="788"/>
      <c r="L370" s="447">
        <f t="shared" si="26"/>
        <v>0</v>
      </c>
      <c r="M370" s="789">
        <f t="shared" si="27"/>
        <v>0</v>
      </c>
      <c r="N370" s="449">
        <f t="shared" si="27"/>
        <v>0</v>
      </c>
      <c r="O370" s="313"/>
      <c r="P370" s="155"/>
    </row>
    <row r="371" spans="1:16" ht="18.75" customHeight="1" x14ac:dyDescent="0.15">
      <c r="A371" s="134"/>
      <c r="B371" s="203"/>
      <c r="C371" s="204"/>
      <c r="D371" s="297"/>
      <c r="E371" s="491"/>
      <c r="F371" s="499"/>
      <c r="G371" s="328"/>
      <c r="H371" s="445"/>
      <c r="I371" s="798"/>
      <c r="J371" s="446">
        <f t="shared" si="25"/>
        <v>0</v>
      </c>
      <c r="K371" s="788"/>
      <c r="L371" s="447">
        <f t="shared" si="26"/>
        <v>0</v>
      </c>
      <c r="M371" s="789">
        <f t="shared" si="27"/>
        <v>0</v>
      </c>
      <c r="N371" s="449">
        <f t="shared" si="27"/>
        <v>0</v>
      </c>
      <c r="O371" s="313"/>
      <c r="P371" s="155"/>
    </row>
    <row r="372" spans="1:16" ht="18.75" customHeight="1" x14ac:dyDescent="0.15">
      <c r="A372" s="134"/>
      <c r="B372" s="203"/>
      <c r="C372" s="204"/>
      <c r="D372" s="297"/>
      <c r="E372" s="491"/>
      <c r="F372" s="499"/>
      <c r="G372" s="328"/>
      <c r="H372" s="445"/>
      <c r="I372" s="798"/>
      <c r="J372" s="446">
        <f t="shared" si="25"/>
        <v>0</v>
      </c>
      <c r="K372" s="788"/>
      <c r="L372" s="447">
        <f t="shared" si="26"/>
        <v>0</v>
      </c>
      <c r="M372" s="789">
        <f t="shared" si="27"/>
        <v>0</v>
      </c>
      <c r="N372" s="449">
        <f t="shared" si="27"/>
        <v>0</v>
      </c>
      <c r="O372" s="313"/>
      <c r="P372" s="155"/>
    </row>
    <row r="373" spans="1:16" ht="18.75" customHeight="1" x14ac:dyDescent="0.15">
      <c r="A373" s="134"/>
      <c r="B373" s="203"/>
      <c r="C373" s="204"/>
      <c r="D373" s="297"/>
      <c r="E373" s="491"/>
      <c r="F373" s="499"/>
      <c r="G373" s="328"/>
      <c r="H373" s="445"/>
      <c r="I373" s="798"/>
      <c r="J373" s="446">
        <f t="shared" si="25"/>
        <v>0</v>
      </c>
      <c r="K373" s="788"/>
      <c r="L373" s="447">
        <f t="shared" si="26"/>
        <v>0</v>
      </c>
      <c r="M373" s="789">
        <f t="shared" si="27"/>
        <v>0</v>
      </c>
      <c r="N373" s="449">
        <f t="shared" si="27"/>
        <v>0</v>
      </c>
      <c r="O373" s="313"/>
      <c r="P373" s="155"/>
    </row>
    <row r="374" spans="1:16" ht="18.75" customHeight="1" x14ac:dyDescent="0.15">
      <c r="A374" s="134"/>
      <c r="B374" s="203"/>
      <c r="C374" s="204"/>
      <c r="D374" s="297"/>
      <c r="E374" s="491"/>
      <c r="F374" s="499"/>
      <c r="G374" s="328"/>
      <c r="H374" s="445"/>
      <c r="I374" s="798"/>
      <c r="J374" s="446">
        <f t="shared" si="25"/>
        <v>0</v>
      </c>
      <c r="K374" s="788"/>
      <c r="L374" s="447">
        <f t="shared" si="26"/>
        <v>0</v>
      </c>
      <c r="M374" s="789">
        <f t="shared" si="27"/>
        <v>0</v>
      </c>
      <c r="N374" s="449">
        <f t="shared" si="27"/>
        <v>0</v>
      </c>
      <c r="O374" s="313"/>
      <c r="P374" s="155"/>
    </row>
    <row r="375" spans="1:16" ht="18.75" customHeight="1" x14ac:dyDescent="0.15">
      <c r="A375" s="134"/>
      <c r="B375" s="203"/>
      <c r="C375" s="204"/>
      <c r="D375" s="297"/>
      <c r="E375" s="491"/>
      <c r="F375" s="499"/>
      <c r="G375" s="328"/>
      <c r="H375" s="445"/>
      <c r="I375" s="798"/>
      <c r="J375" s="446">
        <f t="shared" si="25"/>
        <v>0</v>
      </c>
      <c r="K375" s="788"/>
      <c r="L375" s="447">
        <f t="shared" si="26"/>
        <v>0</v>
      </c>
      <c r="M375" s="789">
        <f t="shared" si="27"/>
        <v>0</v>
      </c>
      <c r="N375" s="449">
        <f t="shared" si="27"/>
        <v>0</v>
      </c>
      <c r="O375" s="313"/>
      <c r="P375" s="155"/>
    </row>
    <row r="376" spans="1:16" ht="18.75" customHeight="1" x14ac:dyDescent="0.15">
      <c r="A376" s="134"/>
      <c r="B376" s="203"/>
      <c r="C376" s="204"/>
      <c r="D376" s="297"/>
      <c r="E376" s="491"/>
      <c r="F376" s="499"/>
      <c r="G376" s="328"/>
      <c r="H376" s="445"/>
      <c r="I376" s="798"/>
      <c r="J376" s="446">
        <f t="shared" si="25"/>
        <v>0</v>
      </c>
      <c r="K376" s="788"/>
      <c r="L376" s="447">
        <f t="shared" si="26"/>
        <v>0</v>
      </c>
      <c r="M376" s="789">
        <f t="shared" si="27"/>
        <v>0</v>
      </c>
      <c r="N376" s="449">
        <f t="shared" si="27"/>
        <v>0</v>
      </c>
      <c r="O376" s="313"/>
      <c r="P376" s="155"/>
    </row>
    <row r="377" spans="1:16" ht="18.75" customHeight="1" x14ac:dyDescent="0.15">
      <c r="A377" s="134"/>
      <c r="B377" s="203"/>
      <c r="C377" s="204"/>
      <c r="D377" s="297"/>
      <c r="E377" s="491"/>
      <c r="F377" s="499"/>
      <c r="G377" s="328"/>
      <c r="H377" s="445"/>
      <c r="I377" s="798"/>
      <c r="J377" s="446">
        <f t="shared" si="25"/>
        <v>0</v>
      </c>
      <c r="K377" s="788"/>
      <c r="L377" s="447">
        <f t="shared" si="26"/>
        <v>0</v>
      </c>
      <c r="M377" s="789">
        <f t="shared" si="27"/>
        <v>0</v>
      </c>
      <c r="N377" s="449">
        <f t="shared" si="27"/>
        <v>0</v>
      </c>
      <c r="O377" s="313"/>
      <c r="P377" s="155"/>
    </row>
    <row r="378" spans="1:16" ht="18.75" customHeight="1" x14ac:dyDescent="0.15">
      <c r="A378" s="134"/>
      <c r="B378" s="203"/>
      <c r="C378" s="204"/>
      <c r="D378" s="297"/>
      <c r="E378" s="491"/>
      <c r="F378" s="500"/>
      <c r="G378" s="328"/>
      <c r="H378" s="445"/>
      <c r="I378" s="798"/>
      <c r="J378" s="446">
        <f t="shared" si="25"/>
        <v>0</v>
      </c>
      <c r="K378" s="788"/>
      <c r="L378" s="447">
        <f t="shared" si="26"/>
        <v>0</v>
      </c>
      <c r="M378" s="789">
        <f t="shared" ref="M378:N388" si="28">I378-K378</f>
        <v>0</v>
      </c>
      <c r="N378" s="449">
        <f t="shared" si="28"/>
        <v>0</v>
      </c>
      <c r="O378" s="313"/>
      <c r="P378" s="155"/>
    </row>
    <row r="379" spans="1:16" ht="18.75" customHeight="1" x14ac:dyDescent="0.15">
      <c r="A379" s="134"/>
      <c r="B379" s="203"/>
      <c r="C379" s="204"/>
      <c r="D379" s="297"/>
      <c r="E379" s="491"/>
      <c r="F379" s="500"/>
      <c r="G379" s="328"/>
      <c r="H379" s="445"/>
      <c r="I379" s="798"/>
      <c r="J379" s="446">
        <f t="shared" si="25"/>
        <v>0</v>
      </c>
      <c r="K379" s="788"/>
      <c r="L379" s="447">
        <f t="shared" si="26"/>
        <v>0</v>
      </c>
      <c r="M379" s="789">
        <f t="shared" si="28"/>
        <v>0</v>
      </c>
      <c r="N379" s="449">
        <f t="shared" si="28"/>
        <v>0</v>
      </c>
      <c r="O379" s="313"/>
      <c r="P379" s="155"/>
    </row>
    <row r="380" spans="1:16" ht="18.75" customHeight="1" x14ac:dyDescent="0.15">
      <c r="A380" s="134"/>
      <c r="B380" s="203"/>
      <c r="C380" s="204"/>
      <c r="D380" s="297"/>
      <c r="E380" s="491"/>
      <c r="F380" s="500"/>
      <c r="G380" s="328"/>
      <c r="H380" s="445"/>
      <c r="I380" s="798"/>
      <c r="J380" s="446">
        <f t="shared" si="25"/>
        <v>0</v>
      </c>
      <c r="K380" s="788"/>
      <c r="L380" s="447">
        <f t="shared" si="26"/>
        <v>0</v>
      </c>
      <c r="M380" s="789">
        <f t="shared" si="28"/>
        <v>0</v>
      </c>
      <c r="N380" s="449">
        <f t="shared" si="28"/>
        <v>0</v>
      </c>
      <c r="O380" s="313"/>
      <c r="P380" s="155"/>
    </row>
    <row r="381" spans="1:16" ht="18.75" customHeight="1" x14ac:dyDescent="0.15">
      <c r="A381" s="134"/>
      <c r="B381" s="203"/>
      <c r="C381" s="204"/>
      <c r="D381" s="297"/>
      <c r="E381" s="491"/>
      <c r="F381" s="500"/>
      <c r="G381" s="328"/>
      <c r="H381" s="445"/>
      <c r="I381" s="798"/>
      <c r="J381" s="446">
        <f t="shared" si="25"/>
        <v>0</v>
      </c>
      <c r="K381" s="788"/>
      <c r="L381" s="447">
        <f t="shared" si="26"/>
        <v>0</v>
      </c>
      <c r="M381" s="789">
        <f t="shared" si="28"/>
        <v>0</v>
      </c>
      <c r="N381" s="449">
        <f t="shared" si="28"/>
        <v>0</v>
      </c>
      <c r="O381" s="313"/>
      <c r="P381" s="155"/>
    </row>
    <row r="382" spans="1:16" ht="18.75" customHeight="1" x14ac:dyDescent="0.15">
      <c r="A382" s="134"/>
      <c r="B382" s="203"/>
      <c r="C382" s="204"/>
      <c r="D382" s="297"/>
      <c r="E382" s="491"/>
      <c r="F382" s="500"/>
      <c r="G382" s="328"/>
      <c r="H382" s="445"/>
      <c r="I382" s="798"/>
      <c r="J382" s="446">
        <f t="shared" si="25"/>
        <v>0</v>
      </c>
      <c r="K382" s="788"/>
      <c r="L382" s="447">
        <f t="shared" si="26"/>
        <v>0</v>
      </c>
      <c r="M382" s="789">
        <f t="shared" si="28"/>
        <v>0</v>
      </c>
      <c r="N382" s="449">
        <f t="shared" si="28"/>
        <v>0</v>
      </c>
      <c r="O382" s="313"/>
      <c r="P382" s="155"/>
    </row>
    <row r="383" spans="1:16" ht="18.75" customHeight="1" x14ac:dyDescent="0.15">
      <c r="A383" s="134"/>
      <c r="B383" s="203"/>
      <c r="C383" s="204"/>
      <c r="D383" s="297"/>
      <c r="E383" s="491"/>
      <c r="F383" s="500"/>
      <c r="G383" s="328"/>
      <c r="H383" s="445"/>
      <c r="I383" s="798"/>
      <c r="J383" s="446">
        <f t="shared" si="25"/>
        <v>0</v>
      </c>
      <c r="K383" s="788"/>
      <c r="L383" s="447">
        <f t="shared" si="26"/>
        <v>0</v>
      </c>
      <c r="M383" s="789">
        <f t="shared" si="28"/>
        <v>0</v>
      </c>
      <c r="N383" s="449">
        <f t="shared" si="28"/>
        <v>0</v>
      </c>
      <c r="O383" s="313"/>
      <c r="P383" s="155"/>
    </row>
    <row r="384" spans="1:16" ht="18.75" customHeight="1" x14ac:dyDescent="0.15">
      <c r="A384" s="134"/>
      <c r="B384" s="203"/>
      <c r="C384" s="204"/>
      <c r="D384" s="297"/>
      <c r="E384" s="491"/>
      <c r="F384" s="500"/>
      <c r="G384" s="328"/>
      <c r="H384" s="445"/>
      <c r="I384" s="798"/>
      <c r="J384" s="446">
        <f t="shared" si="25"/>
        <v>0</v>
      </c>
      <c r="K384" s="788"/>
      <c r="L384" s="447">
        <f t="shared" si="26"/>
        <v>0</v>
      </c>
      <c r="M384" s="789">
        <f t="shared" si="28"/>
        <v>0</v>
      </c>
      <c r="N384" s="449">
        <f t="shared" si="28"/>
        <v>0</v>
      </c>
      <c r="O384" s="313"/>
      <c r="P384" s="155"/>
    </row>
    <row r="385" spans="1:29" ht="18.75" customHeight="1" x14ac:dyDescent="0.15">
      <c r="A385" s="134"/>
      <c r="B385" s="203"/>
      <c r="C385" s="204"/>
      <c r="D385" s="297"/>
      <c r="E385" s="491"/>
      <c r="F385" s="500"/>
      <c r="G385" s="328"/>
      <c r="H385" s="445"/>
      <c r="I385" s="798"/>
      <c r="J385" s="446">
        <f t="shared" si="25"/>
        <v>0</v>
      </c>
      <c r="K385" s="788"/>
      <c r="L385" s="447">
        <f t="shared" si="26"/>
        <v>0</v>
      </c>
      <c r="M385" s="789">
        <f t="shared" si="28"/>
        <v>0</v>
      </c>
      <c r="N385" s="449">
        <f t="shared" si="28"/>
        <v>0</v>
      </c>
      <c r="O385" s="313"/>
      <c r="P385" s="155"/>
    </row>
    <row r="386" spans="1:29" ht="18.75" customHeight="1" x14ac:dyDescent="0.15">
      <c r="A386" s="134"/>
      <c r="B386" s="203"/>
      <c r="C386" s="204"/>
      <c r="D386" s="297"/>
      <c r="E386" s="491"/>
      <c r="F386" s="500"/>
      <c r="G386" s="328"/>
      <c r="H386" s="445"/>
      <c r="I386" s="798"/>
      <c r="J386" s="446">
        <f t="shared" si="25"/>
        <v>0</v>
      </c>
      <c r="K386" s="788"/>
      <c r="L386" s="447">
        <f t="shared" si="26"/>
        <v>0</v>
      </c>
      <c r="M386" s="789">
        <f t="shared" si="28"/>
        <v>0</v>
      </c>
      <c r="N386" s="449">
        <f t="shared" si="28"/>
        <v>0</v>
      </c>
      <c r="O386" s="313"/>
      <c r="P386" s="155"/>
    </row>
    <row r="387" spans="1:29" ht="18.75" customHeight="1" x14ac:dyDescent="0.15">
      <c r="A387" s="134"/>
      <c r="B387" s="203"/>
      <c r="C387" s="204"/>
      <c r="D387" s="297"/>
      <c r="E387" s="491"/>
      <c r="F387" s="500"/>
      <c r="G387" s="328"/>
      <c r="H387" s="445"/>
      <c r="I387" s="798"/>
      <c r="J387" s="446">
        <f t="shared" si="25"/>
        <v>0</v>
      </c>
      <c r="K387" s="788"/>
      <c r="L387" s="447">
        <f t="shared" si="26"/>
        <v>0</v>
      </c>
      <c r="M387" s="789">
        <f t="shared" si="28"/>
        <v>0</v>
      </c>
      <c r="N387" s="449">
        <f t="shared" si="28"/>
        <v>0</v>
      </c>
      <c r="O387" s="313"/>
      <c r="P387" s="155"/>
    </row>
    <row r="388" spans="1:29" ht="18.75" customHeight="1" x14ac:dyDescent="0.15">
      <c r="A388" s="134"/>
      <c r="B388" s="203"/>
      <c r="C388" s="204"/>
      <c r="D388" s="297"/>
      <c r="E388" s="491"/>
      <c r="F388" s="500"/>
      <c r="G388" s="328"/>
      <c r="H388" s="445"/>
      <c r="I388" s="798"/>
      <c r="J388" s="446">
        <f t="shared" si="25"/>
        <v>0</v>
      </c>
      <c r="K388" s="788"/>
      <c r="L388" s="447">
        <f t="shared" si="26"/>
        <v>0</v>
      </c>
      <c r="M388" s="789">
        <f t="shared" si="28"/>
        <v>0</v>
      </c>
      <c r="N388" s="449">
        <f t="shared" si="28"/>
        <v>0</v>
      </c>
      <c r="O388" s="313"/>
      <c r="P388" s="155"/>
    </row>
    <row r="389" spans="1:29" s="120" customFormat="1" ht="18.75" customHeight="1" x14ac:dyDescent="0.15">
      <c r="A389" s="134"/>
      <c r="B389" s="203"/>
      <c r="C389" s="204"/>
      <c r="D389" s="297"/>
      <c r="E389" s="347" t="s">
        <v>419</v>
      </c>
      <c r="F389" s="170" t="s">
        <v>181</v>
      </c>
      <c r="G389" s="328"/>
      <c r="H389" s="445"/>
      <c r="I389" s="798"/>
      <c r="J389" s="450">
        <f>SUMIFS(J358:J388,D358:D388,"設備（部材）")</f>
        <v>0</v>
      </c>
      <c r="K389" s="788"/>
      <c r="L389" s="451">
        <f>SUMIFS(L358:L388,D358:D388,"設備（部材）")</f>
        <v>0</v>
      </c>
      <c r="M389" s="789"/>
      <c r="N389" s="453">
        <f>J389-L389</f>
        <v>0</v>
      </c>
      <c r="O389" s="313"/>
      <c r="Q389" s="119"/>
      <c r="R389" s="119"/>
      <c r="S389" s="119"/>
      <c r="T389" s="119"/>
      <c r="U389" s="119"/>
      <c r="V389" s="119"/>
      <c r="W389" s="119"/>
      <c r="X389" s="119"/>
      <c r="Y389" s="119"/>
      <c r="Z389" s="119"/>
      <c r="AA389" s="119"/>
      <c r="AB389" s="119"/>
      <c r="AC389" s="119"/>
    </row>
    <row r="390" spans="1:29" s="120" customFormat="1" ht="18.75" customHeight="1" x14ac:dyDescent="0.15">
      <c r="A390" s="134"/>
      <c r="B390" s="203"/>
      <c r="C390" s="204"/>
      <c r="D390" s="297"/>
      <c r="E390" s="347" t="s">
        <v>182</v>
      </c>
      <c r="F390" s="170" t="s">
        <v>181</v>
      </c>
      <c r="G390" s="328"/>
      <c r="H390" s="445"/>
      <c r="I390" s="798"/>
      <c r="J390" s="450">
        <f>SUMIFS(J358:J388,D358:D388,"工事")</f>
        <v>0</v>
      </c>
      <c r="K390" s="788"/>
      <c r="L390" s="451">
        <f>SUMIFS(L358:L388,D358:D388,"工事")</f>
        <v>0</v>
      </c>
      <c r="M390" s="789"/>
      <c r="N390" s="453">
        <f>J390-L390</f>
        <v>0</v>
      </c>
      <c r="O390" s="313"/>
      <c r="Q390" s="119"/>
      <c r="R390" s="119"/>
      <c r="S390" s="119"/>
      <c r="T390" s="119"/>
      <c r="U390" s="119"/>
      <c r="V390" s="119"/>
      <c r="W390" s="119"/>
      <c r="X390" s="119"/>
      <c r="Y390" s="119"/>
      <c r="Z390" s="119"/>
      <c r="AA390" s="119"/>
      <c r="AB390" s="119"/>
      <c r="AC390" s="119"/>
    </row>
    <row r="391" spans="1:29" s="120" customFormat="1" ht="18.75" customHeight="1" thickBot="1" x14ac:dyDescent="0.2">
      <c r="A391" s="134"/>
      <c r="B391" s="205"/>
      <c r="C391" s="206"/>
      <c r="D391" s="298"/>
      <c r="E391" s="348" t="s">
        <v>178</v>
      </c>
      <c r="F391" s="349" t="s">
        <v>179</v>
      </c>
      <c r="G391" s="339"/>
      <c r="H391" s="495"/>
      <c r="I391" s="808"/>
      <c r="J391" s="501">
        <f>J389+J390</f>
        <v>0</v>
      </c>
      <c r="K391" s="790"/>
      <c r="L391" s="502">
        <f>L389+L390</f>
        <v>0</v>
      </c>
      <c r="M391" s="791"/>
      <c r="N391" s="503">
        <f>J391-L391</f>
        <v>0</v>
      </c>
      <c r="O391" s="323"/>
      <c r="Q391" s="119"/>
      <c r="R391" s="119"/>
      <c r="S391" s="119"/>
      <c r="T391" s="119"/>
      <c r="U391" s="119"/>
      <c r="V391" s="119"/>
      <c r="W391" s="119"/>
      <c r="X391" s="119"/>
      <c r="Y391" s="119"/>
      <c r="Z391" s="119"/>
      <c r="AA391" s="119"/>
      <c r="AB391" s="119"/>
      <c r="AC391" s="119"/>
    </row>
    <row r="392" spans="1:29" ht="18.75" customHeight="1" x14ac:dyDescent="0.15">
      <c r="A392" s="134"/>
      <c r="B392" s="171"/>
      <c r="C392" s="172"/>
      <c r="D392" s="295"/>
      <c r="E392" s="491"/>
      <c r="F392" s="499" t="s">
        <v>180</v>
      </c>
      <c r="G392" s="328"/>
      <c r="H392" s="445"/>
      <c r="I392" s="798"/>
      <c r="J392" s="446"/>
      <c r="K392" s="788"/>
      <c r="L392" s="447"/>
      <c r="M392" s="789"/>
      <c r="N392" s="449"/>
      <c r="O392" s="313"/>
      <c r="P392" s="155"/>
    </row>
    <row r="393" spans="1:29" ht="18.75" customHeight="1" x14ac:dyDescent="0.15">
      <c r="A393" s="134"/>
      <c r="B393" s="203"/>
      <c r="C393" s="204"/>
      <c r="D393" s="297"/>
      <c r="E393" s="491"/>
      <c r="F393" s="500"/>
      <c r="G393" s="328"/>
      <c r="H393" s="445"/>
      <c r="I393" s="798"/>
      <c r="J393" s="446">
        <f t="shared" ref="J393:J423" si="29">ROUNDDOWN(H393*I393,0)</f>
        <v>0</v>
      </c>
      <c r="K393" s="788"/>
      <c r="L393" s="447">
        <f t="shared" ref="L393:L423" si="30">ROUNDDOWN(H393*K393,0)</f>
        <v>0</v>
      </c>
      <c r="M393" s="789">
        <f>I393-K393</f>
        <v>0</v>
      </c>
      <c r="N393" s="449">
        <f>J393-L393</f>
        <v>0</v>
      </c>
      <c r="O393" s="313"/>
      <c r="P393" s="155"/>
    </row>
    <row r="394" spans="1:29" ht="18.75" customHeight="1" x14ac:dyDescent="0.15">
      <c r="A394" s="134"/>
      <c r="B394" s="203"/>
      <c r="C394" s="204"/>
      <c r="D394" s="297"/>
      <c r="E394" s="491"/>
      <c r="F394" s="500"/>
      <c r="G394" s="328"/>
      <c r="H394" s="445"/>
      <c r="I394" s="798"/>
      <c r="J394" s="446">
        <f t="shared" si="29"/>
        <v>0</v>
      </c>
      <c r="K394" s="788"/>
      <c r="L394" s="447">
        <f t="shared" si="30"/>
        <v>0</v>
      </c>
      <c r="M394" s="789">
        <f t="shared" ref="M394:N412" si="31">I394-K394</f>
        <v>0</v>
      </c>
      <c r="N394" s="449">
        <f t="shared" si="31"/>
        <v>0</v>
      </c>
      <c r="O394" s="313"/>
      <c r="P394" s="155"/>
    </row>
    <row r="395" spans="1:29" ht="18.75" customHeight="1" x14ac:dyDescent="0.15">
      <c r="A395" s="134"/>
      <c r="B395" s="203"/>
      <c r="C395" s="204"/>
      <c r="D395" s="297"/>
      <c r="E395" s="491"/>
      <c r="F395" s="499"/>
      <c r="G395" s="328"/>
      <c r="H395" s="445"/>
      <c r="I395" s="798"/>
      <c r="J395" s="446">
        <f t="shared" si="29"/>
        <v>0</v>
      </c>
      <c r="K395" s="788"/>
      <c r="L395" s="447">
        <f t="shared" si="30"/>
        <v>0</v>
      </c>
      <c r="M395" s="789">
        <f t="shared" si="31"/>
        <v>0</v>
      </c>
      <c r="N395" s="449">
        <f t="shared" si="31"/>
        <v>0</v>
      </c>
      <c r="O395" s="313"/>
      <c r="P395" s="155"/>
    </row>
    <row r="396" spans="1:29" ht="18.75" customHeight="1" x14ac:dyDescent="0.15">
      <c r="A396" s="134"/>
      <c r="B396" s="203"/>
      <c r="C396" s="204"/>
      <c r="D396" s="297"/>
      <c r="E396" s="491"/>
      <c r="F396" s="499"/>
      <c r="G396" s="328"/>
      <c r="H396" s="445"/>
      <c r="I396" s="798"/>
      <c r="J396" s="446">
        <f t="shared" si="29"/>
        <v>0</v>
      </c>
      <c r="K396" s="788"/>
      <c r="L396" s="447">
        <f t="shared" si="30"/>
        <v>0</v>
      </c>
      <c r="M396" s="789">
        <f t="shared" si="31"/>
        <v>0</v>
      </c>
      <c r="N396" s="449">
        <f t="shared" si="31"/>
        <v>0</v>
      </c>
      <c r="O396" s="313"/>
      <c r="P396" s="155"/>
    </row>
    <row r="397" spans="1:29" ht="18.75" customHeight="1" x14ac:dyDescent="0.15">
      <c r="A397" s="134"/>
      <c r="B397" s="203"/>
      <c r="C397" s="204"/>
      <c r="D397" s="297"/>
      <c r="E397" s="491"/>
      <c r="F397" s="499"/>
      <c r="G397" s="328"/>
      <c r="H397" s="445"/>
      <c r="I397" s="798"/>
      <c r="J397" s="446">
        <f t="shared" si="29"/>
        <v>0</v>
      </c>
      <c r="K397" s="788"/>
      <c r="L397" s="447">
        <f t="shared" si="30"/>
        <v>0</v>
      </c>
      <c r="M397" s="789">
        <f t="shared" si="31"/>
        <v>0</v>
      </c>
      <c r="N397" s="449">
        <f t="shared" si="31"/>
        <v>0</v>
      </c>
      <c r="O397" s="313"/>
      <c r="P397" s="155"/>
    </row>
    <row r="398" spans="1:29" ht="18.75" customHeight="1" x14ac:dyDescent="0.15">
      <c r="A398" s="134"/>
      <c r="B398" s="203"/>
      <c r="C398" s="204"/>
      <c r="D398" s="297"/>
      <c r="E398" s="491"/>
      <c r="F398" s="499"/>
      <c r="G398" s="328"/>
      <c r="H398" s="445"/>
      <c r="I398" s="798"/>
      <c r="J398" s="446">
        <f t="shared" si="29"/>
        <v>0</v>
      </c>
      <c r="K398" s="788"/>
      <c r="L398" s="447">
        <f t="shared" si="30"/>
        <v>0</v>
      </c>
      <c r="M398" s="789">
        <f t="shared" si="31"/>
        <v>0</v>
      </c>
      <c r="N398" s="449">
        <f t="shared" si="31"/>
        <v>0</v>
      </c>
      <c r="O398" s="313"/>
      <c r="P398" s="155"/>
    </row>
    <row r="399" spans="1:29" ht="18.75" customHeight="1" x14ac:dyDescent="0.15">
      <c r="A399" s="134"/>
      <c r="B399" s="203"/>
      <c r="C399" s="204"/>
      <c r="D399" s="297"/>
      <c r="E399" s="491"/>
      <c r="F399" s="499"/>
      <c r="G399" s="328"/>
      <c r="H399" s="445"/>
      <c r="I399" s="798"/>
      <c r="J399" s="446">
        <f t="shared" si="29"/>
        <v>0</v>
      </c>
      <c r="K399" s="788"/>
      <c r="L399" s="447">
        <f t="shared" si="30"/>
        <v>0</v>
      </c>
      <c r="M399" s="789">
        <f t="shared" si="31"/>
        <v>0</v>
      </c>
      <c r="N399" s="449">
        <f t="shared" si="31"/>
        <v>0</v>
      </c>
      <c r="O399" s="313"/>
      <c r="P399" s="155"/>
    </row>
    <row r="400" spans="1:29" ht="18.75" customHeight="1" x14ac:dyDescent="0.15">
      <c r="A400" s="134"/>
      <c r="B400" s="203"/>
      <c r="C400" s="204"/>
      <c r="D400" s="297"/>
      <c r="E400" s="491"/>
      <c r="F400" s="499"/>
      <c r="G400" s="328"/>
      <c r="H400" s="445"/>
      <c r="I400" s="798"/>
      <c r="J400" s="446">
        <f t="shared" si="29"/>
        <v>0</v>
      </c>
      <c r="K400" s="788"/>
      <c r="L400" s="447">
        <f t="shared" si="30"/>
        <v>0</v>
      </c>
      <c r="M400" s="789">
        <f t="shared" si="31"/>
        <v>0</v>
      </c>
      <c r="N400" s="449">
        <f t="shared" si="31"/>
        <v>0</v>
      </c>
      <c r="O400" s="313"/>
      <c r="P400" s="155"/>
    </row>
    <row r="401" spans="1:16" ht="18.75" customHeight="1" x14ac:dyDescent="0.15">
      <c r="A401" s="134"/>
      <c r="B401" s="203"/>
      <c r="C401" s="204"/>
      <c r="D401" s="297"/>
      <c r="E401" s="491"/>
      <c r="F401" s="499"/>
      <c r="G401" s="328"/>
      <c r="H401" s="445"/>
      <c r="I401" s="798"/>
      <c r="J401" s="446">
        <f t="shared" si="29"/>
        <v>0</v>
      </c>
      <c r="K401" s="788"/>
      <c r="L401" s="447">
        <f t="shared" si="30"/>
        <v>0</v>
      </c>
      <c r="M401" s="789">
        <f t="shared" si="31"/>
        <v>0</v>
      </c>
      <c r="N401" s="449">
        <f t="shared" si="31"/>
        <v>0</v>
      </c>
      <c r="O401" s="313"/>
      <c r="P401" s="155"/>
    </row>
    <row r="402" spans="1:16" ht="18.75" customHeight="1" x14ac:dyDescent="0.15">
      <c r="A402" s="134"/>
      <c r="B402" s="203"/>
      <c r="C402" s="204"/>
      <c r="D402" s="297"/>
      <c r="E402" s="491"/>
      <c r="F402" s="499"/>
      <c r="G402" s="328"/>
      <c r="H402" s="445"/>
      <c r="I402" s="798"/>
      <c r="J402" s="446">
        <f t="shared" si="29"/>
        <v>0</v>
      </c>
      <c r="K402" s="788"/>
      <c r="L402" s="447">
        <f t="shared" si="30"/>
        <v>0</v>
      </c>
      <c r="M402" s="789">
        <f t="shared" si="31"/>
        <v>0</v>
      </c>
      <c r="N402" s="449">
        <f t="shared" si="31"/>
        <v>0</v>
      </c>
      <c r="O402" s="313"/>
      <c r="P402" s="155"/>
    </row>
    <row r="403" spans="1:16" ht="18.75" customHeight="1" x14ac:dyDescent="0.15">
      <c r="A403" s="134"/>
      <c r="B403" s="203"/>
      <c r="C403" s="204"/>
      <c r="D403" s="297"/>
      <c r="E403" s="491"/>
      <c r="F403" s="499"/>
      <c r="G403" s="328"/>
      <c r="H403" s="445"/>
      <c r="I403" s="798"/>
      <c r="J403" s="446">
        <f t="shared" si="29"/>
        <v>0</v>
      </c>
      <c r="K403" s="788"/>
      <c r="L403" s="447">
        <f t="shared" si="30"/>
        <v>0</v>
      </c>
      <c r="M403" s="789">
        <f t="shared" si="31"/>
        <v>0</v>
      </c>
      <c r="N403" s="449">
        <f t="shared" si="31"/>
        <v>0</v>
      </c>
      <c r="O403" s="313"/>
      <c r="P403" s="155"/>
    </row>
    <row r="404" spans="1:16" ht="18.75" customHeight="1" x14ac:dyDescent="0.15">
      <c r="A404" s="134"/>
      <c r="B404" s="203"/>
      <c r="C404" s="204"/>
      <c r="D404" s="297"/>
      <c r="E404" s="491"/>
      <c r="F404" s="499"/>
      <c r="G404" s="328"/>
      <c r="H404" s="445"/>
      <c r="I404" s="798"/>
      <c r="J404" s="446">
        <f t="shared" si="29"/>
        <v>0</v>
      </c>
      <c r="K404" s="788"/>
      <c r="L404" s="447">
        <f t="shared" si="30"/>
        <v>0</v>
      </c>
      <c r="M404" s="789">
        <f t="shared" si="31"/>
        <v>0</v>
      </c>
      <c r="N404" s="449">
        <f t="shared" si="31"/>
        <v>0</v>
      </c>
      <c r="O404" s="313"/>
      <c r="P404" s="155"/>
    </row>
    <row r="405" spans="1:16" ht="18.75" customHeight="1" x14ac:dyDescent="0.15">
      <c r="A405" s="134"/>
      <c r="B405" s="203"/>
      <c r="C405" s="204"/>
      <c r="D405" s="297"/>
      <c r="E405" s="491"/>
      <c r="F405" s="499"/>
      <c r="G405" s="328"/>
      <c r="H405" s="445"/>
      <c r="I405" s="798"/>
      <c r="J405" s="446">
        <f t="shared" si="29"/>
        <v>0</v>
      </c>
      <c r="K405" s="788"/>
      <c r="L405" s="447">
        <f t="shared" si="30"/>
        <v>0</v>
      </c>
      <c r="M405" s="789">
        <f t="shared" si="31"/>
        <v>0</v>
      </c>
      <c r="N405" s="449">
        <f t="shared" si="31"/>
        <v>0</v>
      </c>
      <c r="O405" s="313"/>
      <c r="P405" s="155"/>
    </row>
    <row r="406" spans="1:16" ht="18.75" customHeight="1" x14ac:dyDescent="0.15">
      <c r="A406" s="134"/>
      <c r="B406" s="203"/>
      <c r="C406" s="204"/>
      <c r="D406" s="297"/>
      <c r="E406" s="491"/>
      <c r="F406" s="499"/>
      <c r="G406" s="328"/>
      <c r="H406" s="445"/>
      <c r="I406" s="798"/>
      <c r="J406" s="446">
        <f t="shared" si="29"/>
        <v>0</v>
      </c>
      <c r="K406" s="788"/>
      <c r="L406" s="447">
        <f t="shared" si="30"/>
        <v>0</v>
      </c>
      <c r="M406" s="789">
        <f t="shared" si="31"/>
        <v>0</v>
      </c>
      <c r="N406" s="449">
        <f t="shared" si="31"/>
        <v>0</v>
      </c>
      <c r="O406" s="313"/>
      <c r="P406" s="155"/>
    </row>
    <row r="407" spans="1:16" ht="18.75" customHeight="1" x14ac:dyDescent="0.15">
      <c r="A407" s="134"/>
      <c r="B407" s="203"/>
      <c r="C407" s="204"/>
      <c r="D407" s="297"/>
      <c r="E407" s="491"/>
      <c r="F407" s="499"/>
      <c r="G407" s="328"/>
      <c r="H407" s="445"/>
      <c r="I407" s="798"/>
      <c r="J407" s="446">
        <f t="shared" si="29"/>
        <v>0</v>
      </c>
      <c r="K407" s="788"/>
      <c r="L407" s="447">
        <f t="shared" si="30"/>
        <v>0</v>
      </c>
      <c r="M407" s="789">
        <f t="shared" si="31"/>
        <v>0</v>
      </c>
      <c r="N407" s="449">
        <f t="shared" si="31"/>
        <v>0</v>
      </c>
      <c r="O407" s="313"/>
      <c r="P407" s="155"/>
    </row>
    <row r="408" spans="1:16" ht="18.75" customHeight="1" x14ac:dyDescent="0.15">
      <c r="A408" s="134"/>
      <c r="B408" s="203"/>
      <c r="C408" s="204"/>
      <c r="D408" s="297"/>
      <c r="E408" s="491"/>
      <c r="F408" s="499"/>
      <c r="G408" s="328"/>
      <c r="H408" s="445"/>
      <c r="I408" s="798"/>
      <c r="J408" s="446">
        <f t="shared" si="29"/>
        <v>0</v>
      </c>
      <c r="K408" s="788"/>
      <c r="L408" s="447">
        <f t="shared" si="30"/>
        <v>0</v>
      </c>
      <c r="M408" s="789">
        <f t="shared" si="31"/>
        <v>0</v>
      </c>
      <c r="N408" s="449">
        <f t="shared" si="31"/>
        <v>0</v>
      </c>
      <c r="O408" s="313"/>
      <c r="P408" s="155"/>
    </row>
    <row r="409" spans="1:16" ht="18.75" customHeight="1" x14ac:dyDescent="0.15">
      <c r="A409" s="134"/>
      <c r="B409" s="203"/>
      <c r="C409" s="204"/>
      <c r="D409" s="297"/>
      <c r="E409" s="491"/>
      <c r="F409" s="499"/>
      <c r="G409" s="328"/>
      <c r="H409" s="445"/>
      <c r="I409" s="798"/>
      <c r="J409" s="446">
        <f t="shared" si="29"/>
        <v>0</v>
      </c>
      <c r="K409" s="788"/>
      <c r="L409" s="447">
        <f t="shared" si="30"/>
        <v>0</v>
      </c>
      <c r="M409" s="789">
        <f t="shared" si="31"/>
        <v>0</v>
      </c>
      <c r="N409" s="449">
        <f t="shared" si="31"/>
        <v>0</v>
      </c>
      <c r="O409" s="313"/>
      <c r="P409" s="155"/>
    </row>
    <row r="410" spans="1:16" ht="18.75" customHeight="1" x14ac:dyDescent="0.15">
      <c r="A410" s="134"/>
      <c r="B410" s="203"/>
      <c r="C410" s="204"/>
      <c r="D410" s="297"/>
      <c r="E410" s="491"/>
      <c r="F410" s="499"/>
      <c r="G410" s="328"/>
      <c r="H410" s="445"/>
      <c r="I410" s="798"/>
      <c r="J410" s="446">
        <f t="shared" si="29"/>
        <v>0</v>
      </c>
      <c r="K410" s="788"/>
      <c r="L410" s="447">
        <f t="shared" si="30"/>
        <v>0</v>
      </c>
      <c r="M410" s="789">
        <f t="shared" si="31"/>
        <v>0</v>
      </c>
      <c r="N410" s="449">
        <f t="shared" si="31"/>
        <v>0</v>
      </c>
      <c r="O410" s="313"/>
      <c r="P410" s="155"/>
    </row>
    <row r="411" spans="1:16" ht="18.75" customHeight="1" x14ac:dyDescent="0.15">
      <c r="A411" s="134"/>
      <c r="B411" s="203"/>
      <c r="C411" s="204"/>
      <c r="D411" s="297"/>
      <c r="E411" s="491"/>
      <c r="F411" s="499"/>
      <c r="G411" s="328"/>
      <c r="H411" s="445"/>
      <c r="I411" s="798"/>
      <c r="J411" s="446">
        <f t="shared" si="29"/>
        <v>0</v>
      </c>
      <c r="K411" s="788"/>
      <c r="L411" s="447">
        <f t="shared" si="30"/>
        <v>0</v>
      </c>
      <c r="M411" s="789">
        <f t="shared" si="31"/>
        <v>0</v>
      </c>
      <c r="N411" s="449">
        <f t="shared" si="31"/>
        <v>0</v>
      </c>
      <c r="O411" s="313"/>
      <c r="P411" s="155"/>
    </row>
    <row r="412" spans="1:16" ht="18.75" customHeight="1" x14ac:dyDescent="0.15">
      <c r="A412" s="134"/>
      <c r="B412" s="203"/>
      <c r="C412" s="204"/>
      <c r="D412" s="297"/>
      <c r="E412" s="491"/>
      <c r="F412" s="499"/>
      <c r="G412" s="328"/>
      <c r="H412" s="445"/>
      <c r="I412" s="798"/>
      <c r="J412" s="446">
        <f t="shared" si="29"/>
        <v>0</v>
      </c>
      <c r="K412" s="788"/>
      <c r="L412" s="447">
        <f t="shared" si="30"/>
        <v>0</v>
      </c>
      <c r="M412" s="789">
        <f t="shared" si="31"/>
        <v>0</v>
      </c>
      <c r="N412" s="449">
        <f t="shared" si="31"/>
        <v>0</v>
      </c>
      <c r="O412" s="313"/>
      <c r="P412" s="155"/>
    </row>
    <row r="413" spans="1:16" ht="18.75" customHeight="1" x14ac:dyDescent="0.15">
      <c r="A413" s="134"/>
      <c r="B413" s="203"/>
      <c r="C413" s="204"/>
      <c r="D413" s="297"/>
      <c r="E413" s="491"/>
      <c r="F413" s="500"/>
      <c r="G413" s="328"/>
      <c r="H413" s="445"/>
      <c r="I413" s="798"/>
      <c r="J413" s="446">
        <f t="shared" si="29"/>
        <v>0</v>
      </c>
      <c r="K413" s="788"/>
      <c r="L413" s="447">
        <f t="shared" si="30"/>
        <v>0</v>
      </c>
      <c r="M413" s="789">
        <f t="shared" ref="M413:N423" si="32">I413-K413</f>
        <v>0</v>
      </c>
      <c r="N413" s="449">
        <f t="shared" si="32"/>
        <v>0</v>
      </c>
      <c r="O413" s="313"/>
      <c r="P413" s="155"/>
    </row>
    <row r="414" spans="1:16" ht="18.75" customHeight="1" x14ac:dyDescent="0.15">
      <c r="A414" s="134"/>
      <c r="B414" s="203"/>
      <c r="C414" s="204"/>
      <c r="D414" s="297"/>
      <c r="E414" s="491"/>
      <c r="F414" s="500"/>
      <c r="G414" s="328"/>
      <c r="H414" s="445"/>
      <c r="I414" s="798"/>
      <c r="J414" s="446">
        <f t="shared" si="29"/>
        <v>0</v>
      </c>
      <c r="K414" s="788"/>
      <c r="L414" s="447">
        <f t="shared" si="30"/>
        <v>0</v>
      </c>
      <c r="M414" s="789">
        <f t="shared" si="32"/>
        <v>0</v>
      </c>
      <c r="N414" s="449">
        <f t="shared" si="32"/>
        <v>0</v>
      </c>
      <c r="O414" s="313"/>
      <c r="P414" s="155"/>
    </row>
    <row r="415" spans="1:16" ht="18.75" customHeight="1" x14ac:dyDescent="0.15">
      <c r="A415" s="134"/>
      <c r="B415" s="203"/>
      <c r="C415" s="204"/>
      <c r="D415" s="297"/>
      <c r="E415" s="491"/>
      <c r="F415" s="500"/>
      <c r="G415" s="328"/>
      <c r="H415" s="445"/>
      <c r="I415" s="798"/>
      <c r="J415" s="446">
        <f t="shared" si="29"/>
        <v>0</v>
      </c>
      <c r="K415" s="788"/>
      <c r="L415" s="447">
        <f t="shared" si="30"/>
        <v>0</v>
      </c>
      <c r="M415" s="789">
        <f t="shared" si="32"/>
        <v>0</v>
      </c>
      <c r="N415" s="449">
        <f t="shared" si="32"/>
        <v>0</v>
      </c>
      <c r="O415" s="313"/>
      <c r="P415" s="155"/>
    </row>
    <row r="416" spans="1:16" ht="18.75" customHeight="1" x14ac:dyDescent="0.15">
      <c r="A416" s="134"/>
      <c r="B416" s="203"/>
      <c r="C416" s="204"/>
      <c r="D416" s="297"/>
      <c r="E416" s="491"/>
      <c r="F416" s="500"/>
      <c r="G416" s="328"/>
      <c r="H416" s="445"/>
      <c r="I416" s="798"/>
      <c r="J416" s="446">
        <f t="shared" si="29"/>
        <v>0</v>
      </c>
      <c r="K416" s="788"/>
      <c r="L416" s="447">
        <f t="shared" si="30"/>
        <v>0</v>
      </c>
      <c r="M416" s="789">
        <f t="shared" si="32"/>
        <v>0</v>
      </c>
      <c r="N416" s="449">
        <f t="shared" si="32"/>
        <v>0</v>
      </c>
      <c r="O416" s="313"/>
      <c r="P416" s="155"/>
    </row>
    <row r="417" spans="1:29" ht="18.75" customHeight="1" x14ac:dyDescent="0.15">
      <c r="A417" s="134"/>
      <c r="B417" s="203"/>
      <c r="C417" s="204"/>
      <c r="D417" s="297"/>
      <c r="E417" s="491"/>
      <c r="F417" s="500"/>
      <c r="G417" s="328"/>
      <c r="H417" s="445"/>
      <c r="I417" s="798"/>
      <c r="J417" s="446">
        <f t="shared" si="29"/>
        <v>0</v>
      </c>
      <c r="K417" s="788"/>
      <c r="L417" s="447">
        <f t="shared" si="30"/>
        <v>0</v>
      </c>
      <c r="M417" s="789">
        <f t="shared" si="32"/>
        <v>0</v>
      </c>
      <c r="N417" s="449">
        <f t="shared" si="32"/>
        <v>0</v>
      </c>
      <c r="O417" s="313"/>
      <c r="P417" s="155"/>
    </row>
    <row r="418" spans="1:29" ht="18.75" customHeight="1" x14ac:dyDescent="0.15">
      <c r="A418" s="134"/>
      <c r="B418" s="203"/>
      <c r="C418" s="204"/>
      <c r="D418" s="297"/>
      <c r="E418" s="491"/>
      <c r="F418" s="500"/>
      <c r="G418" s="328"/>
      <c r="H418" s="445"/>
      <c r="I418" s="798"/>
      <c r="J418" s="446">
        <f t="shared" si="29"/>
        <v>0</v>
      </c>
      <c r="K418" s="788"/>
      <c r="L418" s="447">
        <f t="shared" si="30"/>
        <v>0</v>
      </c>
      <c r="M418" s="789">
        <f t="shared" si="32"/>
        <v>0</v>
      </c>
      <c r="N418" s="449">
        <f t="shared" si="32"/>
        <v>0</v>
      </c>
      <c r="O418" s="313"/>
      <c r="P418" s="155"/>
    </row>
    <row r="419" spans="1:29" ht="18.75" customHeight="1" x14ac:dyDescent="0.15">
      <c r="A419" s="134"/>
      <c r="B419" s="203"/>
      <c r="C419" s="204"/>
      <c r="D419" s="297"/>
      <c r="E419" s="491"/>
      <c r="F419" s="500"/>
      <c r="G419" s="328"/>
      <c r="H419" s="445"/>
      <c r="I419" s="798"/>
      <c r="J419" s="446">
        <f t="shared" si="29"/>
        <v>0</v>
      </c>
      <c r="K419" s="788"/>
      <c r="L419" s="447">
        <f t="shared" si="30"/>
        <v>0</v>
      </c>
      <c r="M419" s="789">
        <f t="shared" si="32"/>
        <v>0</v>
      </c>
      <c r="N419" s="449">
        <f t="shared" si="32"/>
        <v>0</v>
      </c>
      <c r="O419" s="313"/>
      <c r="P419" s="155"/>
    </row>
    <row r="420" spans="1:29" ht="18.75" customHeight="1" x14ac:dyDescent="0.15">
      <c r="A420" s="134"/>
      <c r="B420" s="203"/>
      <c r="C420" s="204"/>
      <c r="D420" s="297"/>
      <c r="E420" s="491"/>
      <c r="F420" s="500"/>
      <c r="G420" s="328"/>
      <c r="H420" s="445"/>
      <c r="I420" s="798"/>
      <c r="J420" s="446">
        <f t="shared" si="29"/>
        <v>0</v>
      </c>
      <c r="K420" s="788"/>
      <c r="L420" s="447">
        <f t="shared" si="30"/>
        <v>0</v>
      </c>
      <c r="M420" s="789">
        <f t="shared" si="32"/>
        <v>0</v>
      </c>
      <c r="N420" s="449">
        <f t="shared" si="32"/>
        <v>0</v>
      </c>
      <c r="O420" s="313"/>
      <c r="P420" s="155"/>
    </row>
    <row r="421" spans="1:29" ht="18.75" customHeight="1" x14ac:dyDescent="0.15">
      <c r="A421" s="134"/>
      <c r="B421" s="203"/>
      <c r="C421" s="204"/>
      <c r="D421" s="297"/>
      <c r="E421" s="491"/>
      <c r="F421" s="500"/>
      <c r="G421" s="328"/>
      <c r="H421" s="445"/>
      <c r="I421" s="798"/>
      <c r="J421" s="446">
        <f t="shared" si="29"/>
        <v>0</v>
      </c>
      <c r="K421" s="788"/>
      <c r="L421" s="447">
        <f t="shared" si="30"/>
        <v>0</v>
      </c>
      <c r="M421" s="789">
        <f t="shared" si="32"/>
        <v>0</v>
      </c>
      <c r="N421" s="449">
        <f t="shared" si="32"/>
        <v>0</v>
      </c>
      <c r="O421" s="313"/>
      <c r="P421" s="155"/>
    </row>
    <row r="422" spans="1:29" ht="18.75" customHeight="1" x14ac:dyDescent="0.15">
      <c r="A422" s="134"/>
      <c r="B422" s="203"/>
      <c r="C422" s="204"/>
      <c r="D422" s="297"/>
      <c r="E422" s="491"/>
      <c r="F422" s="500"/>
      <c r="G422" s="328"/>
      <c r="H422" s="445"/>
      <c r="I422" s="798"/>
      <c r="J422" s="446">
        <f t="shared" si="29"/>
        <v>0</v>
      </c>
      <c r="K422" s="788"/>
      <c r="L422" s="447">
        <f t="shared" si="30"/>
        <v>0</v>
      </c>
      <c r="M422" s="789">
        <f t="shared" si="32"/>
        <v>0</v>
      </c>
      <c r="N422" s="449">
        <f t="shared" si="32"/>
        <v>0</v>
      </c>
      <c r="O422" s="313"/>
      <c r="P422" s="155"/>
    </row>
    <row r="423" spans="1:29" ht="18.75" customHeight="1" x14ac:dyDescent="0.15">
      <c r="A423" s="134"/>
      <c r="B423" s="203"/>
      <c r="C423" s="204"/>
      <c r="D423" s="297"/>
      <c r="E423" s="491"/>
      <c r="F423" s="500"/>
      <c r="G423" s="328"/>
      <c r="H423" s="445"/>
      <c r="I423" s="798"/>
      <c r="J423" s="446">
        <f t="shared" si="29"/>
        <v>0</v>
      </c>
      <c r="K423" s="788"/>
      <c r="L423" s="447">
        <f t="shared" si="30"/>
        <v>0</v>
      </c>
      <c r="M423" s="789">
        <f t="shared" si="32"/>
        <v>0</v>
      </c>
      <c r="N423" s="449">
        <f t="shared" si="32"/>
        <v>0</v>
      </c>
      <c r="O423" s="313"/>
      <c r="P423" s="155"/>
    </row>
    <row r="424" spans="1:29" s="120" customFormat="1" ht="18.75" customHeight="1" x14ac:dyDescent="0.15">
      <c r="A424" s="134"/>
      <c r="B424" s="203"/>
      <c r="C424" s="204"/>
      <c r="D424" s="297"/>
      <c r="E424" s="347" t="s">
        <v>419</v>
      </c>
      <c r="F424" s="170" t="s">
        <v>181</v>
      </c>
      <c r="G424" s="328"/>
      <c r="H424" s="445"/>
      <c r="I424" s="798"/>
      <c r="J424" s="450">
        <f>SUMIFS(J393:J423,D393:D423,"設備（部材）")</f>
        <v>0</v>
      </c>
      <c r="K424" s="788"/>
      <c r="L424" s="451">
        <f>SUMIFS(L393:L423,D393:D423,"設備（部材）")</f>
        <v>0</v>
      </c>
      <c r="M424" s="789"/>
      <c r="N424" s="453">
        <f>J424-L424</f>
        <v>0</v>
      </c>
      <c r="O424" s="313"/>
      <c r="Q424" s="119"/>
      <c r="R424" s="119"/>
      <c r="S424" s="119"/>
      <c r="T424" s="119"/>
      <c r="U424" s="119"/>
      <c r="V424" s="119"/>
      <c r="W424" s="119"/>
      <c r="X424" s="119"/>
      <c r="Y424" s="119"/>
      <c r="Z424" s="119"/>
      <c r="AA424" s="119"/>
      <c r="AB424" s="119"/>
      <c r="AC424" s="119"/>
    </row>
    <row r="425" spans="1:29" s="120" customFormat="1" ht="18.75" customHeight="1" x14ac:dyDescent="0.15">
      <c r="A425" s="134"/>
      <c r="B425" s="203"/>
      <c r="C425" s="204"/>
      <c r="D425" s="297"/>
      <c r="E425" s="347" t="s">
        <v>182</v>
      </c>
      <c r="F425" s="170" t="s">
        <v>181</v>
      </c>
      <c r="G425" s="328"/>
      <c r="H425" s="445"/>
      <c r="I425" s="798"/>
      <c r="J425" s="450">
        <f>SUMIFS(J393:J423,D393:D423,"工事")</f>
        <v>0</v>
      </c>
      <c r="K425" s="788"/>
      <c r="L425" s="451">
        <f>SUMIFS(L393:L423,D393:D423,"工事")</f>
        <v>0</v>
      </c>
      <c r="M425" s="789"/>
      <c r="N425" s="453">
        <f>J425-L425</f>
        <v>0</v>
      </c>
      <c r="O425" s="313"/>
      <c r="Q425" s="119"/>
      <c r="R425" s="119"/>
      <c r="S425" s="119"/>
      <c r="T425" s="119"/>
      <c r="U425" s="119"/>
      <c r="V425" s="119"/>
      <c r="W425" s="119"/>
      <c r="X425" s="119"/>
      <c r="Y425" s="119"/>
      <c r="Z425" s="119"/>
      <c r="AA425" s="119"/>
      <c r="AB425" s="119"/>
      <c r="AC425" s="119"/>
    </row>
    <row r="426" spans="1:29" s="120" customFormat="1" ht="18.75" customHeight="1" thickBot="1" x14ac:dyDescent="0.2">
      <c r="A426" s="134"/>
      <c r="B426" s="205"/>
      <c r="C426" s="206"/>
      <c r="D426" s="298"/>
      <c r="E426" s="348" t="s">
        <v>178</v>
      </c>
      <c r="F426" s="349" t="s">
        <v>179</v>
      </c>
      <c r="G426" s="339"/>
      <c r="H426" s="495"/>
      <c r="I426" s="808"/>
      <c r="J426" s="501">
        <f>J424+J425</f>
        <v>0</v>
      </c>
      <c r="K426" s="790"/>
      <c r="L426" s="502">
        <f>L424+L425</f>
        <v>0</v>
      </c>
      <c r="M426" s="791"/>
      <c r="N426" s="503">
        <f>J426-L426</f>
        <v>0</v>
      </c>
      <c r="O426" s="323"/>
      <c r="Q426" s="119"/>
      <c r="R426" s="119"/>
      <c r="S426" s="119"/>
      <c r="T426" s="119"/>
      <c r="U426" s="119"/>
      <c r="V426" s="119"/>
      <c r="W426" s="119"/>
      <c r="X426" s="119"/>
      <c r="Y426" s="119"/>
      <c r="Z426" s="119"/>
      <c r="AA426" s="119"/>
      <c r="AB426" s="119"/>
      <c r="AC426" s="119"/>
    </row>
    <row r="427" spans="1:29" ht="18.75" customHeight="1" x14ac:dyDescent="0.15">
      <c r="A427" s="134"/>
      <c r="B427" s="171"/>
      <c r="C427" s="172"/>
      <c r="D427" s="295"/>
      <c r="E427" s="491"/>
      <c r="F427" s="499" t="s">
        <v>180</v>
      </c>
      <c r="G427" s="328"/>
      <c r="H427" s="445"/>
      <c r="I427" s="798"/>
      <c r="J427" s="446"/>
      <c r="K427" s="788"/>
      <c r="L427" s="447"/>
      <c r="M427" s="789"/>
      <c r="N427" s="449"/>
      <c r="O427" s="313"/>
      <c r="P427" s="155"/>
    </row>
    <row r="428" spans="1:29" ht="18.75" customHeight="1" x14ac:dyDescent="0.15">
      <c r="A428" s="134"/>
      <c r="B428" s="203"/>
      <c r="C428" s="204"/>
      <c r="D428" s="297"/>
      <c r="E428" s="491"/>
      <c r="F428" s="500"/>
      <c r="G428" s="328"/>
      <c r="H428" s="445"/>
      <c r="I428" s="798"/>
      <c r="J428" s="446">
        <f t="shared" ref="J428:J458" si="33">ROUNDDOWN(H428*I428,0)</f>
        <v>0</v>
      </c>
      <c r="K428" s="788"/>
      <c r="L428" s="447">
        <f t="shared" ref="L428:L458" si="34">ROUNDDOWN(H428*K428,0)</f>
        <v>0</v>
      </c>
      <c r="M428" s="789">
        <f>I428-K428</f>
        <v>0</v>
      </c>
      <c r="N428" s="449">
        <f>J428-L428</f>
        <v>0</v>
      </c>
      <c r="O428" s="313"/>
      <c r="P428" s="155"/>
    </row>
    <row r="429" spans="1:29" ht="18.75" customHeight="1" x14ac:dyDescent="0.15">
      <c r="A429" s="134"/>
      <c r="B429" s="203"/>
      <c r="C429" s="204"/>
      <c r="D429" s="297"/>
      <c r="E429" s="491"/>
      <c r="F429" s="500"/>
      <c r="G429" s="328"/>
      <c r="H429" s="445"/>
      <c r="I429" s="798"/>
      <c r="J429" s="446">
        <f t="shared" si="33"/>
        <v>0</v>
      </c>
      <c r="K429" s="788"/>
      <c r="L429" s="447">
        <f t="shared" si="34"/>
        <v>0</v>
      </c>
      <c r="M429" s="789">
        <f t="shared" ref="M429:N447" si="35">I429-K429</f>
        <v>0</v>
      </c>
      <c r="N429" s="449">
        <f t="shared" si="35"/>
        <v>0</v>
      </c>
      <c r="O429" s="313"/>
      <c r="P429" s="155"/>
    </row>
    <row r="430" spans="1:29" ht="18.75" customHeight="1" x14ac:dyDescent="0.15">
      <c r="A430" s="134"/>
      <c r="B430" s="203"/>
      <c r="C430" s="204"/>
      <c r="D430" s="297"/>
      <c r="E430" s="491"/>
      <c r="F430" s="499"/>
      <c r="G430" s="328"/>
      <c r="H430" s="445"/>
      <c r="I430" s="798"/>
      <c r="J430" s="446">
        <f t="shared" si="33"/>
        <v>0</v>
      </c>
      <c r="K430" s="788"/>
      <c r="L430" s="447">
        <f t="shared" si="34"/>
        <v>0</v>
      </c>
      <c r="M430" s="789">
        <f t="shared" si="35"/>
        <v>0</v>
      </c>
      <c r="N430" s="449">
        <f t="shared" si="35"/>
        <v>0</v>
      </c>
      <c r="O430" s="313"/>
      <c r="P430" s="155"/>
    </row>
    <row r="431" spans="1:29" ht="18.75" customHeight="1" x14ac:dyDescent="0.15">
      <c r="A431" s="134"/>
      <c r="B431" s="203"/>
      <c r="C431" s="204"/>
      <c r="D431" s="297"/>
      <c r="E431" s="491"/>
      <c r="F431" s="499"/>
      <c r="G431" s="328"/>
      <c r="H431" s="445"/>
      <c r="I431" s="798"/>
      <c r="J431" s="446">
        <f t="shared" si="33"/>
        <v>0</v>
      </c>
      <c r="K431" s="788"/>
      <c r="L431" s="447">
        <f t="shared" si="34"/>
        <v>0</v>
      </c>
      <c r="M431" s="789">
        <f t="shared" si="35"/>
        <v>0</v>
      </c>
      <c r="N431" s="449">
        <f t="shared" si="35"/>
        <v>0</v>
      </c>
      <c r="O431" s="313"/>
      <c r="P431" s="155"/>
    </row>
    <row r="432" spans="1:29" ht="18.75" customHeight="1" x14ac:dyDescent="0.15">
      <c r="A432" s="134"/>
      <c r="B432" s="203"/>
      <c r="C432" s="204"/>
      <c r="D432" s="297"/>
      <c r="E432" s="491"/>
      <c r="F432" s="499"/>
      <c r="G432" s="328"/>
      <c r="H432" s="445"/>
      <c r="I432" s="798"/>
      <c r="J432" s="446">
        <f t="shared" si="33"/>
        <v>0</v>
      </c>
      <c r="K432" s="788"/>
      <c r="L432" s="447">
        <f t="shared" si="34"/>
        <v>0</v>
      </c>
      <c r="M432" s="789">
        <f t="shared" si="35"/>
        <v>0</v>
      </c>
      <c r="N432" s="449">
        <f t="shared" si="35"/>
        <v>0</v>
      </c>
      <c r="O432" s="313"/>
      <c r="P432" s="155"/>
    </row>
    <row r="433" spans="1:16" ht="18.75" customHeight="1" x14ac:dyDescent="0.15">
      <c r="A433" s="134"/>
      <c r="B433" s="203"/>
      <c r="C433" s="204"/>
      <c r="D433" s="297"/>
      <c r="E433" s="491"/>
      <c r="F433" s="499"/>
      <c r="G433" s="328"/>
      <c r="H433" s="445"/>
      <c r="I433" s="798"/>
      <c r="J433" s="446">
        <f t="shared" si="33"/>
        <v>0</v>
      </c>
      <c r="K433" s="788"/>
      <c r="L433" s="447">
        <f t="shared" si="34"/>
        <v>0</v>
      </c>
      <c r="M433" s="789">
        <f t="shared" si="35"/>
        <v>0</v>
      </c>
      <c r="N433" s="449">
        <f t="shared" si="35"/>
        <v>0</v>
      </c>
      <c r="O433" s="313"/>
      <c r="P433" s="155"/>
    </row>
    <row r="434" spans="1:16" ht="18.75" customHeight="1" x14ac:dyDescent="0.15">
      <c r="A434" s="134"/>
      <c r="B434" s="203"/>
      <c r="C434" s="204"/>
      <c r="D434" s="297"/>
      <c r="E434" s="491"/>
      <c r="F434" s="499"/>
      <c r="G434" s="328"/>
      <c r="H434" s="445"/>
      <c r="I434" s="798"/>
      <c r="J434" s="446">
        <f t="shared" si="33"/>
        <v>0</v>
      </c>
      <c r="K434" s="788"/>
      <c r="L434" s="447">
        <f t="shared" si="34"/>
        <v>0</v>
      </c>
      <c r="M434" s="789">
        <f t="shared" si="35"/>
        <v>0</v>
      </c>
      <c r="N434" s="449">
        <f t="shared" si="35"/>
        <v>0</v>
      </c>
      <c r="O434" s="313"/>
      <c r="P434" s="155"/>
    </row>
    <row r="435" spans="1:16" ht="18.75" customHeight="1" x14ac:dyDescent="0.15">
      <c r="A435" s="134"/>
      <c r="B435" s="203"/>
      <c r="C435" s="204"/>
      <c r="D435" s="297"/>
      <c r="E435" s="491"/>
      <c r="F435" s="499"/>
      <c r="G435" s="328"/>
      <c r="H435" s="445"/>
      <c r="I435" s="798"/>
      <c r="J435" s="446">
        <f t="shared" si="33"/>
        <v>0</v>
      </c>
      <c r="K435" s="788"/>
      <c r="L435" s="447">
        <f t="shared" si="34"/>
        <v>0</v>
      </c>
      <c r="M435" s="789">
        <f t="shared" si="35"/>
        <v>0</v>
      </c>
      <c r="N435" s="449">
        <f t="shared" si="35"/>
        <v>0</v>
      </c>
      <c r="O435" s="313"/>
      <c r="P435" s="155"/>
    </row>
    <row r="436" spans="1:16" ht="18.75" customHeight="1" x14ac:dyDescent="0.15">
      <c r="A436" s="134"/>
      <c r="B436" s="203"/>
      <c r="C436" s="204"/>
      <c r="D436" s="297"/>
      <c r="E436" s="491"/>
      <c r="F436" s="499"/>
      <c r="G436" s="328"/>
      <c r="H436" s="445"/>
      <c r="I436" s="798"/>
      <c r="J436" s="446">
        <f t="shared" si="33"/>
        <v>0</v>
      </c>
      <c r="K436" s="788"/>
      <c r="L436" s="447">
        <f t="shared" si="34"/>
        <v>0</v>
      </c>
      <c r="M436" s="789">
        <f t="shared" si="35"/>
        <v>0</v>
      </c>
      <c r="N436" s="449">
        <f t="shared" si="35"/>
        <v>0</v>
      </c>
      <c r="O436" s="313"/>
      <c r="P436" s="155"/>
    </row>
    <row r="437" spans="1:16" ht="18.75" customHeight="1" x14ac:dyDescent="0.15">
      <c r="A437" s="134"/>
      <c r="B437" s="203"/>
      <c r="C437" s="204"/>
      <c r="D437" s="297"/>
      <c r="E437" s="491"/>
      <c r="F437" s="499"/>
      <c r="G437" s="328"/>
      <c r="H437" s="445"/>
      <c r="I437" s="798"/>
      <c r="J437" s="446">
        <f t="shared" si="33"/>
        <v>0</v>
      </c>
      <c r="K437" s="788"/>
      <c r="L437" s="447">
        <f t="shared" si="34"/>
        <v>0</v>
      </c>
      <c r="M437" s="789">
        <f t="shared" si="35"/>
        <v>0</v>
      </c>
      <c r="N437" s="449">
        <f t="shared" si="35"/>
        <v>0</v>
      </c>
      <c r="O437" s="313"/>
      <c r="P437" s="155"/>
    </row>
    <row r="438" spans="1:16" ht="18.75" customHeight="1" x14ac:dyDescent="0.15">
      <c r="A438" s="134"/>
      <c r="B438" s="203"/>
      <c r="C438" s="204"/>
      <c r="D438" s="297"/>
      <c r="E438" s="491"/>
      <c r="F438" s="499"/>
      <c r="G438" s="328"/>
      <c r="H438" s="445"/>
      <c r="I438" s="798"/>
      <c r="J438" s="446">
        <f t="shared" si="33"/>
        <v>0</v>
      </c>
      <c r="K438" s="788"/>
      <c r="L438" s="447">
        <f t="shared" si="34"/>
        <v>0</v>
      </c>
      <c r="M438" s="789">
        <f t="shared" si="35"/>
        <v>0</v>
      </c>
      <c r="N438" s="449">
        <f t="shared" si="35"/>
        <v>0</v>
      </c>
      <c r="O438" s="313"/>
      <c r="P438" s="155"/>
    </row>
    <row r="439" spans="1:16" ht="18.75" customHeight="1" x14ac:dyDescent="0.15">
      <c r="A439" s="134"/>
      <c r="B439" s="203"/>
      <c r="C439" s="204"/>
      <c r="D439" s="297"/>
      <c r="E439" s="491"/>
      <c r="F439" s="499"/>
      <c r="G439" s="328"/>
      <c r="H439" s="445"/>
      <c r="I439" s="798"/>
      <c r="J439" s="446">
        <f t="shared" si="33"/>
        <v>0</v>
      </c>
      <c r="K439" s="788"/>
      <c r="L439" s="447">
        <f t="shared" si="34"/>
        <v>0</v>
      </c>
      <c r="M439" s="789">
        <f t="shared" si="35"/>
        <v>0</v>
      </c>
      <c r="N439" s="449">
        <f t="shared" si="35"/>
        <v>0</v>
      </c>
      <c r="O439" s="313"/>
      <c r="P439" s="155"/>
    </row>
    <row r="440" spans="1:16" ht="18.75" customHeight="1" x14ac:dyDescent="0.15">
      <c r="A440" s="134"/>
      <c r="B440" s="203"/>
      <c r="C440" s="204"/>
      <c r="D440" s="297"/>
      <c r="E440" s="491"/>
      <c r="F440" s="499"/>
      <c r="G440" s="328"/>
      <c r="H440" s="445"/>
      <c r="I440" s="798"/>
      <c r="J440" s="446">
        <f t="shared" si="33"/>
        <v>0</v>
      </c>
      <c r="K440" s="788"/>
      <c r="L440" s="447">
        <f t="shared" si="34"/>
        <v>0</v>
      </c>
      <c r="M440" s="789">
        <f t="shared" si="35"/>
        <v>0</v>
      </c>
      <c r="N440" s="449">
        <f t="shared" si="35"/>
        <v>0</v>
      </c>
      <c r="O440" s="313"/>
      <c r="P440" s="155"/>
    </row>
    <row r="441" spans="1:16" ht="18.75" customHeight="1" x14ac:dyDescent="0.15">
      <c r="A441" s="134"/>
      <c r="B441" s="203"/>
      <c r="C441" s="204"/>
      <c r="D441" s="297"/>
      <c r="E441" s="491"/>
      <c r="F441" s="499"/>
      <c r="G441" s="328"/>
      <c r="H441" s="445"/>
      <c r="I441" s="798"/>
      <c r="J441" s="446">
        <f t="shared" si="33"/>
        <v>0</v>
      </c>
      <c r="K441" s="788"/>
      <c r="L441" s="447">
        <f t="shared" si="34"/>
        <v>0</v>
      </c>
      <c r="M441" s="789">
        <f t="shared" si="35"/>
        <v>0</v>
      </c>
      <c r="N441" s="449">
        <f t="shared" si="35"/>
        <v>0</v>
      </c>
      <c r="O441" s="313"/>
      <c r="P441" s="155"/>
    </row>
    <row r="442" spans="1:16" ht="18.75" customHeight="1" x14ac:dyDescent="0.15">
      <c r="A442" s="134"/>
      <c r="B442" s="203"/>
      <c r="C442" s="204"/>
      <c r="D442" s="297"/>
      <c r="E442" s="491"/>
      <c r="F442" s="499"/>
      <c r="G442" s="328"/>
      <c r="H442" s="445"/>
      <c r="I442" s="798"/>
      <c r="J442" s="446">
        <f t="shared" si="33"/>
        <v>0</v>
      </c>
      <c r="K442" s="788"/>
      <c r="L442" s="447">
        <f t="shared" si="34"/>
        <v>0</v>
      </c>
      <c r="M442" s="789">
        <f t="shared" si="35"/>
        <v>0</v>
      </c>
      <c r="N442" s="449">
        <f t="shared" si="35"/>
        <v>0</v>
      </c>
      <c r="O442" s="313"/>
      <c r="P442" s="155"/>
    </row>
    <row r="443" spans="1:16" ht="18.75" customHeight="1" x14ac:dyDescent="0.15">
      <c r="A443" s="134"/>
      <c r="B443" s="203"/>
      <c r="C443" s="204"/>
      <c r="D443" s="297"/>
      <c r="E443" s="491"/>
      <c r="F443" s="499"/>
      <c r="G443" s="328"/>
      <c r="H443" s="445"/>
      <c r="I443" s="798"/>
      <c r="J443" s="446">
        <f t="shared" si="33"/>
        <v>0</v>
      </c>
      <c r="K443" s="788"/>
      <c r="L443" s="447">
        <f t="shared" si="34"/>
        <v>0</v>
      </c>
      <c r="M443" s="789">
        <f t="shared" si="35"/>
        <v>0</v>
      </c>
      <c r="N443" s="449">
        <f t="shared" si="35"/>
        <v>0</v>
      </c>
      <c r="O443" s="313"/>
      <c r="P443" s="155"/>
    </row>
    <row r="444" spans="1:16" ht="18.75" customHeight="1" x14ac:dyDescent="0.15">
      <c r="A444" s="134"/>
      <c r="B444" s="203"/>
      <c r="C444" s="204"/>
      <c r="D444" s="297"/>
      <c r="E444" s="491"/>
      <c r="F444" s="499"/>
      <c r="G444" s="328"/>
      <c r="H444" s="445"/>
      <c r="I444" s="798"/>
      <c r="J444" s="446">
        <f t="shared" si="33"/>
        <v>0</v>
      </c>
      <c r="K444" s="788"/>
      <c r="L444" s="447">
        <f t="shared" si="34"/>
        <v>0</v>
      </c>
      <c r="M444" s="789">
        <f t="shared" si="35"/>
        <v>0</v>
      </c>
      <c r="N444" s="449">
        <f t="shared" si="35"/>
        <v>0</v>
      </c>
      <c r="O444" s="313"/>
      <c r="P444" s="155"/>
    </row>
    <row r="445" spans="1:16" ht="18.75" customHeight="1" x14ac:dyDescent="0.15">
      <c r="A445" s="134"/>
      <c r="B445" s="203"/>
      <c r="C445" s="204"/>
      <c r="D445" s="297"/>
      <c r="E445" s="491"/>
      <c r="F445" s="499"/>
      <c r="G445" s="328"/>
      <c r="H445" s="445"/>
      <c r="I445" s="798"/>
      <c r="J445" s="446">
        <f t="shared" si="33"/>
        <v>0</v>
      </c>
      <c r="K445" s="788"/>
      <c r="L445" s="447">
        <f t="shared" si="34"/>
        <v>0</v>
      </c>
      <c r="M445" s="789">
        <f t="shared" si="35"/>
        <v>0</v>
      </c>
      <c r="N445" s="449">
        <f t="shared" si="35"/>
        <v>0</v>
      </c>
      <c r="O445" s="313"/>
      <c r="P445" s="155"/>
    </row>
    <row r="446" spans="1:16" ht="18.75" customHeight="1" x14ac:dyDescent="0.15">
      <c r="A446" s="134"/>
      <c r="B446" s="203"/>
      <c r="C446" s="204"/>
      <c r="D446" s="297"/>
      <c r="E446" s="491"/>
      <c r="F446" s="499"/>
      <c r="G446" s="328"/>
      <c r="H446" s="445"/>
      <c r="I446" s="798"/>
      <c r="J446" s="446">
        <f t="shared" si="33"/>
        <v>0</v>
      </c>
      <c r="K446" s="788"/>
      <c r="L446" s="447">
        <f t="shared" si="34"/>
        <v>0</v>
      </c>
      <c r="M446" s="789">
        <f t="shared" si="35"/>
        <v>0</v>
      </c>
      <c r="N446" s="449">
        <f t="shared" si="35"/>
        <v>0</v>
      </c>
      <c r="O446" s="313"/>
      <c r="P446" s="155"/>
    </row>
    <row r="447" spans="1:16" ht="18.75" customHeight="1" x14ac:dyDescent="0.15">
      <c r="A447" s="134"/>
      <c r="B447" s="203"/>
      <c r="C447" s="204"/>
      <c r="D447" s="297"/>
      <c r="E447" s="491"/>
      <c r="F447" s="499"/>
      <c r="G447" s="328"/>
      <c r="H447" s="445"/>
      <c r="I447" s="798"/>
      <c r="J447" s="446">
        <f t="shared" si="33"/>
        <v>0</v>
      </c>
      <c r="K447" s="788"/>
      <c r="L447" s="447">
        <f t="shared" si="34"/>
        <v>0</v>
      </c>
      <c r="M447" s="789">
        <f t="shared" si="35"/>
        <v>0</v>
      </c>
      <c r="N447" s="449">
        <f t="shared" si="35"/>
        <v>0</v>
      </c>
      <c r="O447" s="313"/>
      <c r="P447" s="155"/>
    </row>
    <row r="448" spans="1:16" ht="18.75" customHeight="1" x14ac:dyDescent="0.15">
      <c r="A448" s="134"/>
      <c r="B448" s="203"/>
      <c r="C448" s="204"/>
      <c r="D448" s="297"/>
      <c r="E448" s="491"/>
      <c r="F448" s="500"/>
      <c r="G448" s="328"/>
      <c r="H448" s="445"/>
      <c r="I448" s="798"/>
      <c r="J448" s="446">
        <f t="shared" si="33"/>
        <v>0</v>
      </c>
      <c r="K448" s="788"/>
      <c r="L448" s="447">
        <f t="shared" si="34"/>
        <v>0</v>
      </c>
      <c r="M448" s="789">
        <f t="shared" ref="M448:N458" si="36">I448-K448</f>
        <v>0</v>
      </c>
      <c r="N448" s="449">
        <f t="shared" si="36"/>
        <v>0</v>
      </c>
      <c r="O448" s="313"/>
      <c r="P448" s="155"/>
    </row>
    <row r="449" spans="1:29" ht="18.75" customHeight="1" x14ac:dyDescent="0.15">
      <c r="A449" s="134"/>
      <c r="B449" s="203"/>
      <c r="C449" s="204"/>
      <c r="D449" s="297"/>
      <c r="E449" s="491"/>
      <c r="F449" s="500"/>
      <c r="G449" s="328"/>
      <c r="H449" s="445"/>
      <c r="I449" s="798"/>
      <c r="J449" s="446">
        <f t="shared" si="33"/>
        <v>0</v>
      </c>
      <c r="K449" s="788"/>
      <c r="L449" s="447">
        <f t="shared" si="34"/>
        <v>0</v>
      </c>
      <c r="M449" s="789">
        <f t="shared" si="36"/>
        <v>0</v>
      </c>
      <c r="N449" s="449">
        <f t="shared" si="36"/>
        <v>0</v>
      </c>
      <c r="O449" s="313"/>
      <c r="P449" s="155"/>
    </row>
    <row r="450" spans="1:29" ht="18.75" customHeight="1" x14ac:dyDescent="0.15">
      <c r="A450" s="134"/>
      <c r="B450" s="203"/>
      <c r="C450" s="204"/>
      <c r="D450" s="297"/>
      <c r="E450" s="491"/>
      <c r="F450" s="500"/>
      <c r="G450" s="328"/>
      <c r="H450" s="445"/>
      <c r="I450" s="798"/>
      <c r="J450" s="446">
        <f t="shared" si="33"/>
        <v>0</v>
      </c>
      <c r="K450" s="788"/>
      <c r="L450" s="447">
        <f t="shared" si="34"/>
        <v>0</v>
      </c>
      <c r="M450" s="789">
        <f t="shared" si="36"/>
        <v>0</v>
      </c>
      <c r="N450" s="449">
        <f t="shared" si="36"/>
        <v>0</v>
      </c>
      <c r="O450" s="313"/>
      <c r="P450" s="155"/>
    </row>
    <row r="451" spans="1:29" ht="18.75" customHeight="1" x14ac:dyDescent="0.15">
      <c r="A451" s="134"/>
      <c r="B451" s="203"/>
      <c r="C451" s="204"/>
      <c r="D451" s="297"/>
      <c r="E451" s="491"/>
      <c r="F451" s="500"/>
      <c r="G451" s="328"/>
      <c r="H451" s="445"/>
      <c r="I451" s="798"/>
      <c r="J451" s="446">
        <f t="shared" si="33"/>
        <v>0</v>
      </c>
      <c r="K451" s="788"/>
      <c r="L451" s="447">
        <f t="shared" si="34"/>
        <v>0</v>
      </c>
      <c r="M451" s="789">
        <f t="shared" si="36"/>
        <v>0</v>
      </c>
      <c r="N451" s="449">
        <f t="shared" si="36"/>
        <v>0</v>
      </c>
      <c r="O451" s="313"/>
      <c r="P451" s="155"/>
    </row>
    <row r="452" spans="1:29" ht="18.75" customHeight="1" x14ac:dyDescent="0.15">
      <c r="A452" s="134"/>
      <c r="B452" s="203"/>
      <c r="C452" s="204"/>
      <c r="D452" s="297"/>
      <c r="E452" s="491"/>
      <c r="F452" s="500"/>
      <c r="G452" s="328"/>
      <c r="H452" s="445"/>
      <c r="I452" s="798"/>
      <c r="J452" s="446">
        <f t="shared" si="33"/>
        <v>0</v>
      </c>
      <c r="K452" s="788"/>
      <c r="L452" s="447">
        <f t="shared" si="34"/>
        <v>0</v>
      </c>
      <c r="M452" s="789">
        <f t="shared" si="36"/>
        <v>0</v>
      </c>
      <c r="N452" s="449">
        <f t="shared" si="36"/>
        <v>0</v>
      </c>
      <c r="O452" s="313"/>
      <c r="P452" s="155"/>
    </row>
    <row r="453" spans="1:29" ht="18.75" customHeight="1" x14ac:dyDescent="0.15">
      <c r="A453" s="134"/>
      <c r="B453" s="203"/>
      <c r="C453" s="204"/>
      <c r="D453" s="297"/>
      <c r="E453" s="491"/>
      <c r="F453" s="500"/>
      <c r="G453" s="328"/>
      <c r="H453" s="445"/>
      <c r="I453" s="798"/>
      <c r="J453" s="446">
        <f t="shared" si="33"/>
        <v>0</v>
      </c>
      <c r="K453" s="788"/>
      <c r="L453" s="447">
        <f t="shared" si="34"/>
        <v>0</v>
      </c>
      <c r="M453" s="789">
        <f t="shared" si="36"/>
        <v>0</v>
      </c>
      <c r="N453" s="449">
        <f t="shared" si="36"/>
        <v>0</v>
      </c>
      <c r="O453" s="313"/>
      <c r="P453" s="155"/>
    </row>
    <row r="454" spans="1:29" ht="18.75" customHeight="1" x14ac:dyDescent="0.15">
      <c r="A454" s="134"/>
      <c r="B454" s="203"/>
      <c r="C454" s="204"/>
      <c r="D454" s="297"/>
      <c r="E454" s="491"/>
      <c r="F454" s="500"/>
      <c r="G454" s="328"/>
      <c r="H454" s="445"/>
      <c r="I454" s="798"/>
      <c r="J454" s="446">
        <f t="shared" si="33"/>
        <v>0</v>
      </c>
      <c r="K454" s="788"/>
      <c r="L454" s="447">
        <f t="shared" si="34"/>
        <v>0</v>
      </c>
      <c r="M454" s="789">
        <f t="shared" si="36"/>
        <v>0</v>
      </c>
      <c r="N454" s="449">
        <f t="shared" si="36"/>
        <v>0</v>
      </c>
      <c r="O454" s="313"/>
      <c r="P454" s="155"/>
    </row>
    <row r="455" spans="1:29" ht="18.75" customHeight="1" x14ac:dyDescent="0.15">
      <c r="A455" s="134"/>
      <c r="B455" s="203"/>
      <c r="C455" s="204"/>
      <c r="D455" s="297"/>
      <c r="E455" s="491"/>
      <c r="F455" s="500"/>
      <c r="G455" s="328"/>
      <c r="H455" s="445"/>
      <c r="I455" s="798"/>
      <c r="J455" s="446">
        <f t="shared" si="33"/>
        <v>0</v>
      </c>
      <c r="K455" s="788"/>
      <c r="L455" s="447">
        <f t="shared" si="34"/>
        <v>0</v>
      </c>
      <c r="M455" s="789">
        <f t="shared" si="36"/>
        <v>0</v>
      </c>
      <c r="N455" s="449">
        <f t="shared" si="36"/>
        <v>0</v>
      </c>
      <c r="O455" s="313"/>
      <c r="P455" s="155"/>
    </row>
    <row r="456" spans="1:29" ht="18.75" customHeight="1" x14ac:dyDescent="0.15">
      <c r="A456" s="134"/>
      <c r="B456" s="203"/>
      <c r="C456" s="204"/>
      <c r="D456" s="297"/>
      <c r="E456" s="491"/>
      <c r="F456" s="500"/>
      <c r="G456" s="328"/>
      <c r="H456" s="445"/>
      <c r="I456" s="798"/>
      <c r="J456" s="446">
        <f t="shared" si="33"/>
        <v>0</v>
      </c>
      <c r="K456" s="788"/>
      <c r="L456" s="447">
        <f t="shared" si="34"/>
        <v>0</v>
      </c>
      <c r="M456" s="789">
        <f t="shared" si="36"/>
        <v>0</v>
      </c>
      <c r="N456" s="449">
        <f t="shared" si="36"/>
        <v>0</v>
      </c>
      <c r="O456" s="313"/>
      <c r="P456" s="155"/>
    </row>
    <row r="457" spans="1:29" ht="18.75" customHeight="1" x14ac:dyDescent="0.15">
      <c r="A457" s="134"/>
      <c r="B457" s="203"/>
      <c r="C457" s="204"/>
      <c r="D457" s="297"/>
      <c r="E457" s="491"/>
      <c r="F457" s="500"/>
      <c r="G457" s="328"/>
      <c r="H457" s="445"/>
      <c r="I457" s="798"/>
      <c r="J457" s="446">
        <f t="shared" si="33"/>
        <v>0</v>
      </c>
      <c r="K457" s="788"/>
      <c r="L457" s="447">
        <f t="shared" si="34"/>
        <v>0</v>
      </c>
      <c r="M457" s="789">
        <f t="shared" si="36"/>
        <v>0</v>
      </c>
      <c r="N457" s="449">
        <f t="shared" si="36"/>
        <v>0</v>
      </c>
      <c r="O457" s="313"/>
      <c r="P457" s="155"/>
    </row>
    <row r="458" spans="1:29" ht="18.75" customHeight="1" x14ac:dyDescent="0.15">
      <c r="A458" s="134"/>
      <c r="B458" s="203"/>
      <c r="C458" s="204"/>
      <c r="D458" s="297"/>
      <c r="E458" s="491"/>
      <c r="F458" s="500"/>
      <c r="G458" s="328"/>
      <c r="H458" s="445"/>
      <c r="I458" s="798"/>
      <c r="J458" s="446">
        <f t="shared" si="33"/>
        <v>0</v>
      </c>
      <c r="K458" s="788"/>
      <c r="L458" s="447">
        <f t="shared" si="34"/>
        <v>0</v>
      </c>
      <c r="M458" s="789">
        <f t="shared" si="36"/>
        <v>0</v>
      </c>
      <c r="N458" s="449">
        <f t="shared" si="36"/>
        <v>0</v>
      </c>
      <c r="O458" s="313"/>
      <c r="P458" s="155"/>
    </row>
    <row r="459" spans="1:29" s="120" customFormat="1" ht="18.75" customHeight="1" x14ac:dyDescent="0.15">
      <c r="A459" s="134"/>
      <c r="B459" s="203"/>
      <c r="C459" s="204"/>
      <c r="D459" s="297"/>
      <c r="E459" s="347" t="s">
        <v>419</v>
      </c>
      <c r="F459" s="170" t="s">
        <v>181</v>
      </c>
      <c r="G459" s="328"/>
      <c r="H459" s="445"/>
      <c r="I459" s="798"/>
      <c r="J459" s="450">
        <f>SUMIFS(J428:J458,D428:D458,"設備（部材）")</f>
        <v>0</v>
      </c>
      <c r="K459" s="788"/>
      <c r="L459" s="451">
        <f>SUMIFS(L428:L458,D428:D458,"設備（部材）")</f>
        <v>0</v>
      </c>
      <c r="M459" s="789"/>
      <c r="N459" s="453">
        <f>J459-L459</f>
        <v>0</v>
      </c>
      <c r="O459" s="313"/>
      <c r="Q459" s="119"/>
      <c r="R459" s="119"/>
      <c r="S459" s="119"/>
      <c r="T459" s="119"/>
      <c r="U459" s="119"/>
      <c r="V459" s="119"/>
      <c r="W459" s="119"/>
      <c r="X459" s="119"/>
      <c r="Y459" s="119"/>
      <c r="Z459" s="119"/>
      <c r="AA459" s="119"/>
      <c r="AB459" s="119"/>
      <c r="AC459" s="119"/>
    </row>
    <row r="460" spans="1:29" s="120" customFormat="1" ht="18.75" customHeight="1" x14ac:dyDescent="0.15">
      <c r="A460" s="134"/>
      <c r="B460" s="203"/>
      <c r="C460" s="204"/>
      <c r="D460" s="297"/>
      <c r="E460" s="347" t="s">
        <v>182</v>
      </c>
      <c r="F460" s="170" t="s">
        <v>181</v>
      </c>
      <c r="G460" s="328"/>
      <c r="H460" s="445"/>
      <c r="I460" s="798"/>
      <c r="J460" s="450">
        <f>SUMIFS(J428:J458,D428:D458,"工事")</f>
        <v>0</v>
      </c>
      <c r="K460" s="788"/>
      <c r="L460" s="451">
        <f>SUMIFS(L428:L458,D428:D458,"工事")</f>
        <v>0</v>
      </c>
      <c r="M460" s="789"/>
      <c r="N460" s="453">
        <f>J460-L460</f>
        <v>0</v>
      </c>
      <c r="O460" s="313"/>
      <c r="Q460" s="119"/>
      <c r="R460" s="119"/>
      <c r="S460" s="119"/>
      <c r="T460" s="119"/>
      <c r="U460" s="119"/>
      <c r="V460" s="119"/>
      <c r="W460" s="119"/>
      <c r="X460" s="119"/>
      <c r="Y460" s="119"/>
      <c r="Z460" s="119"/>
      <c r="AA460" s="119"/>
      <c r="AB460" s="119"/>
      <c r="AC460" s="119"/>
    </row>
    <row r="461" spans="1:29" s="120" customFormat="1" ht="18.75" customHeight="1" thickBot="1" x14ac:dyDescent="0.2">
      <c r="A461" s="134"/>
      <c r="B461" s="205"/>
      <c r="C461" s="206"/>
      <c r="D461" s="298"/>
      <c r="E461" s="348" t="s">
        <v>178</v>
      </c>
      <c r="F461" s="349" t="s">
        <v>179</v>
      </c>
      <c r="G461" s="339"/>
      <c r="H461" s="495"/>
      <c r="I461" s="808"/>
      <c r="J461" s="501">
        <f>J459+J460</f>
        <v>0</v>
      </c>
      <c r="K461" s="790"/>
      <c r="L461" s="502">
        <f>L459+L460</f>
        <v>0</v>
      </c>
      <c r="M461" s="791"/>
      <c r="N461" s="503">
        <f>J461-L461</f>
        <v>0</v>
      </c>
      <c r="O461" s="323"/>
      <c r="Q461" s="119"/>
      <c r="R461" s="119"/>
      <c r="S461" s="119"/>
      <c r="T461" s="119"/>
      <c r="U461" s="119"/>
      <c r="V461" s="119"/>
      <c r="W461" s="119"/>
      <c r="X461" s="119"/>
      <c r="Y461" s="119"/>
      <c r="Z461" s="119"/>
      <c r="AA461" s="119"/>
      <c r="AB461" s="119"/>
      <c r="AC461" s="119"/>
    </row>
    <row r="462" spans="1:29" ht="18.75" customHeight="1" x14ac:dyDescent="0.15">
      <c r="A462" s="134"/>
      <c r="B462" s="171"/>
      <c r="C462" s="172"/>
      <c r="D462" s="295"/>
      <c r="E462" s="491"/>
      <c r="F462" s="499" t="s">
        <v>180</v>
      </c>
      <c r="G462" s="328"/>
      <c r="H462" s="445"/>
      <c r="I462" s="798"/>
      <c r="J462" s="446"/>
      <c r="K462" s="788"/>
      <c r="L462" s="447"/>
      <c r="M462" s="789"/>
      <c r="N462" s="449"/>
      <c r="O462" s="313"/>
      <c r="P462" s="155"/>
    </row>
    <row r="463" spans="1:29" ht="18.75" customHeight="1" x14ac:dyDescent="0.15">
      <c r="A463" s="134"/>
      <c r="B463" s="203"/>
      <c r="C463" s="204"/>
      <c r="D463" s="297"/>
      <c r="E463" s="491"/>
      <c r="F463" s="500"/>
      <c r="G463" s="328"/>
      <c r="H463" s="445"/>
      <c r="I463" s="798"/>
      <c r="J463" s="446">
        <f t="shared" ref="J463:J493" si="37">ROUNDDOWN(H463*I463,0)</f>
        <v>0</v>
      </c>
      <c r="K463" s="788"/>
      <c r="L463" s="447">
        <f t="shared" ref="L463:L493" si="38">ROUNDDOWN(H463*K463,0)</f>
        <v>0</v>
      </c>
      <c r="M463" s="789">
        <f>I463-K463</f>
        <v>0</v>
      </c>
      <c r="N463" s="449">
        <f>J463-L463</f>
        <v>0</v>
      </c>
      <c r="O463" s="313"/>
      <c r="P463" s="155"/>
    </row>
    <row r="464" spans="1:29" ht="18.75" customHeight="1" x14ac:dyDescent="0.15">
      <c r="A464" s="134"/>
      <c r="B464" s="203"/>
      <c r="C464" s="204"/>
      <c r="D464" s="297"/>
      <c r="E464" s="491"/>
      <c r="F464" s="500"/>
      <c r="G464" s="328"/>
      <c r="H464" s="445"/>
      <c r="I464" s="798"/>
      <c r="J464" s="446">
        <f t="shared" si="37"/>
        <v>0</v>
      </c>
      <c r="K464" s="788"/>
      <c r="L464" s="447">
        <f t="shared" si="38"/>
        <v>0</v>
      </c>
      <c r="M464" s="789">
        <f t="shared" ref="M464:N493" si="39">I464-K464</f>
        <v>0</v>
      </c>
      <c r="N464" s="449">
        <f t="shared" si="39"/>
        <v>0</v>
      </c>
      <c r="O464" s="313"/>
      <c r="P464" s="155"/>
    </row>
    <row r="465" spans="1:16" ht="18.75" customHeight="1" x14ac:dyDescent="0.15">
      <c r="A465" s="134"/>
      <c r="B465" s="203"/>
      <c r="C465" s="204"/>
      <c r="D465" s="297"/>
      <c r="E465" s="491"/>
      <c r="F465" s="499"/>
      <c r="G465" s="328"/>
      <c r="H465" s="445"/>
      <c r="I465" s="798"/>
      <c r="J465" s="446">
        <f t="shared" si="37"/>
        <v>0</v>
      </c>
      <c r="K465" s="788"/>
      <c r="L465" s="447">
        <f t="shared" si="38"/>
        <v>0</v>
      </c>
      <c r="M465" s="789">
        <f t="shared" si="39"/>
        <v>0</v>
      </c>
      <c r="N465" s="449">
        <f t="shared" si="39"/>
        <v>0</v>
      </c>
      <c r="O465" s="313"/>
      <c r="P465" s="155"/>
    </row>
    <row r="466" spans="1:16" ht="18.75" customHeight="1" x14ac:dyDescent="0.15">
      <c r="A466" s="134"/>
      <c r="B466" s="203"/>
      <c r="C466" s="204"/>
      <c r="D466" s="297"/>
      <c r="E466" s="491"/>
      <c r="F466" s="499"/>
      <c r="G466" s="328"/>
      <c r="H466" s="445"/>
      <c r="I466" s="798"/>
      <c r="J466" s="446">
        <f t="shared" si="37"/>
        <v>0</v>
      </c>
      <c r="K466" s="788"/>
      <c r="L466" s="447">
        <f t="shared" si="38"/>
        <v>0</v>
      </c>
      <c r="M466" s="789">
        <f t="shared" si="39"/>
        <v>0</v>
      </c>
      <c r="N466" s="449">
        <f t="shared" si="39"/>
        <v>0</v>
      </c>
      <c r="O466" s="313"/>
      <c r="P466" s="155"/>
    </row>
    <row r="467" spans="1:16" ht="18.75" customHeight="1" x14ac:dyDescent="0.15">
      <c r="A467" s="134"/>
      <c r="B467" s="203"/>
      <c r="C467" s="204"/>
      <c r="D467" s="297"/>
      <c r="E467" s="491"/>
      <c r="F467" s="499"/>
      <c r="G467" s="328"/>
      <c r="H467" s="445"/>
      <c r="I467" s="798"/>
      <c r="J467" s="446">
        <f t="shared" si="37"/>
        <v>0</v>
      </c>
      <c r="K467" s="788"/>
      <c r="L467" s="447">
        <f t="shared" si="38"/>
        <v>0</v>
      </c>
      <c r="M467" s="789">
        <f t="shared" si="39"/>
        <v>0</v>
      </c>
      <c r="N467" s="449">
        <f t="shared" si="39"/>
        <v>0</v>
      </c>
      <c r="O467" s="313"/>
      <c r="P467" s="155"/>
    </row>
    <row r="468" spans="1:16" ht="18.75" customHeight="1" x14ac:dyDescent="0.15">
      <c r="A468" s="134"/>
      <c r="B468" s="203"/>
      <c r="C468" s="204"/>
      <c r="D468" s="297"/>
      <c r="E468" s="491"/>
      <c r="F468" s="499"/>
      <c r="G468" s="328"/>
      <c r="H468" s="445"/>
      <c r="I468" s="798"/>
      <c r="J468" s="446">
        <f t="shared" si="37"/>
        <v>0</v>
      </c>
      <c r="K468" s="788"/>
      <c r="L468" s="447">
        <f t="shared" si="38"/>
        <v>0</v>
      </c>
      <c r="M468" s="789">
        <f t="shared" si="39"/>
        <v>0</v>
      </c>
      <c r="N468" s="449">
        <f t="shared" si="39"/>
        <v>0</v>
      </c>
      <c r="O468" s="313"/>
      <c r="P468" s="155"/>
    </row>
    <row r="469" spans="1:16" ht="18.75" customHeight="1" x14ac:dyDescent="0.15">
      <c r="A469" s="134"/>
      <c r="B469" s="203"/>
      <c r="C469" s="204"/>
      <c r="D469" s="297"/>
      <c r="E469" s="491"/>
      <c r="F469" s="499"/>
      <c r="G469" s="328"/>
      <c r="H469" s="445"/>
      <c r="I469" s="798"/>
      <c r="J469" s="446">
        <f t="shared" si="37"/>
        <v>0</v>
      </c>
      <c r="K469" s="788"/>
      <c r="L469" s="447">
        <f t="shared" si="38"/>
        <v>0</v>
      </c>
      <c r="M469" s="789">
        <f t="shared" si="39"/>
        <v>0</v>
      </c>
      <c r="N469" s="449">
        <f t="shared" si="39"/>
        <v>0</v>
      </c>
      <c r="O469" s="313"/>
      <c r="P469" s="155"/>
    </row>
    <row r="470" spans="1:16" ht="18.75" customHeight="1" x14ac:dyDescent="0.15">
      <c r="A470" s="134"/>
      <c r="B470" s="203"/>
      <c r="C470" s="204"/>
      <c r="D470" s="297"/>
      <c r="E470" s="491"/>
      <c r="F470" s="499"/>
      <c r="G470" s="328"/>
      <c r="H470" s="445"/>
      <c r="I470" s="798"/>
      <c r="J470" s="446">
        <f t="shared" si="37"/>
        <v>0</v>
      </c>
      <c r="K470" s="788"/>
      <c r="L470" s="447">
        <f t="shared" si="38"/>
        <v>0</v>
      </c>
      <c r="M470" s="789">
        <f t="shared" si="39"/>
        <v>0</v>
      </c>
      <c r="N470" s="449">
        <f t="shared" si="39"/>
        <v>0</v>
      </c>
      <c r="O470" s="313"/>
      <c r="P470" s="155"/>
    </row>
    <row r="471" spans="1:16" ht="18.75" customHeight="1" x14ac:dyDescent="0.15">
      <c r="A471" s="134"/>
      <c r="B471" s="203"/>
      <c r="C471" s="204"/>
      <c r="D471" s="297"/>
      <c r="E471" s="491"/>
      <c r="F471" s="499"/>
      <c r="G471" s="328"/>
      <c r="H471" s="445"/>
      <c r="I471" s="798"/>
      <c r="J471" s="446">
        <f t="shared" si="37"/>
        <v>0</v>
      </c>
      <c r="K471" s="788"/>
      <c r="L471" s="447">
        <f t="shared" si="38"/>
        <v>0</v>
      </c>
      <c r="M471" s="789">
        <f t="shared" si="39"/>
        <v>0</v>
      </c>
      <c r="N471" s="449">
        <f t="shared" si="39"/>
        <v>0</v>
      </c>
      <c r="O471" s="313"/>
      <c r="P471" s="155"/>
    </row>
    <row r="472" spans="1:16" ht="18.75" customHeight="1" x14ac:dyDescent="0.15">
      <c r="A472" s="134"/>
      <c r="B472" s="203"/>
      <c r="C472" s="204"/>
      <c r="D472" s="297"/>
      <c r="E472" s="491"/>
      <c r="F472" s="499"/>
      <c r="G472" s="328"/>
      <c r="H472" s="445"/>
      <c r="I472" s="798"/>
      <c r="J472" s="446">
        <f t="shared" si="37"/>
        <v>0</v>
      </c>
      <c r="K472" s="788"/>
      <c r="L472" s="447">
        <f t="shared" si="38"/>
        <v>0</v>
      </c>
      <c r="M472" s="789">
        <f t="shared" si="39"/>
        <v>0</v>
      </c>
      <c r="N472" s="449">
        <f t="shared" si="39"/>
        <v>0</v>
      </c>
      <c r="O472" s="313"/>
      <c r="P472" s="155"/>
    </row>
    <row r="473" spans="1:16" ht="18.75" customHeight="1" x14ac:dyDescent="0.15">
      <c r="A473" s="134"/>
      <c r="B473" s="203"/>
      <c r="C473" s="204"/>
      <c r="D473" s="297"/>
      <c r="E473" s="491"/>
      <c r="F473" s="499"/>
      <c r="G473" s="328"/>
      <c r="H473" s="445"/>
      <c r="I473" s="798"/>
      <c r="J473" s="446">
        <f t="shared" si="37"/>
        <v>0</v>
      </c>
      <c r="K473" s="788"/>
      <c r="L473" s="447">
        <f t="shared" si="38"/>
        <v>0</v>
      </c>
      <c r="M473" s="789">
        <f t="shared" si="39"/>
        <v>0</v>
      </c>
      <c r="N473" s="449">
        <f t="shared" si="39"/>
        <v>0</v>
      </c>
      <c r="O473" s="313"/>
      <c r="P473" s="155"/>
    </row>
    <row r="474" spans="1:16" ht="18.75" customHeight="1" x14ac:dyDescent="0.15">
      <c r="A474" s="134"/>
      <c r="B474" s="203"/>
      <c r="C474" s="204"/>
      <c r="D474" s="297"/>
      <c r="E474" s="491"/>
      <c r="F474" s="499"/>
      <c r="G474" s="328"/>
      <c r="H474" s="445"/>
      <c r="I474" s="798"/>
      <c r="J474" s="446">
        <f t="shared" si="37"/>
        <v>0</v>
      </c>
      <c r="K474" s="788"/>
      <c r="L474" s="447">
        <f t="shared" si="38"/>
        <v>0</v>
      </c>
      <c r="M474" s="789">
        <f t="shared" si="39"/>
        <v>0</v>
      </c>
      <c r="N474" s="449">
        <f t="shared" si="39"/>
        <v>0</v>
      </c>
      <c r="O474" s="313"/>
      <c r="P474" s="155"/>
    </row>
    <row r="475" spans="1:16" ht="18.75" customHeight="1" x14ac:dyDescent="0.15">
      <c r="A475" s="134"/>
      <c r="B475" s="203"/>
      <c r="C475" s="204"/>
      <c r="D475" s="297"/>
      <c r="E475" s="491"/>
      <c r="F475" s="499"/>
      <c r="G475" s="328"/>
      <c r="H475" s="445"/>
      <c r="I475" s="798"/>
      <c r="J475" s="446">
        <f t="shared" si="37"/>
        <v>0</v>
      </c>
      <c r="K475" s="788"/>
      <c r="L475" s="447">
        <f t="shared" si="38"/>
        <v>0</v>
      </c>
      <c r="M475" s="789">
        <f t="shared" si="39"/>
        <v>0</v>
      </c>
      <c r="N475" s="449">
        <f t="shared" si="39"/>
        <v>0</v>
      </c>
      <c r="O475" s="313"/>
      <c r="P475" s="155"/>
    </row>
    <row r="476" spans="1:16" ht="18.75" customHeight="1" x14ac:dyDescent="0.15">
      <c r="A476" s="134"/>
      <c r="B476" s="203"/>
      <c r="C476" s="204"/>
      <c r="D476" s="297"/>
      <c r="E476" s="491"/>
      <c r="F476" s="499"/>
      <c r="G476" s="328"/>
      <c r="H476" s="445"/>
      <c r="I476" s="798"/>
      <c r="J476" s="446">
        <f t="shared" si="37"/>
        <v>0</v>
      </c>
      <c r="K476" s="788"/>
      <c r="L476" s="447">
        <f t="shared" si="38"/>
        <v>0</v>
      </c>
      <c r="M476" s="789">
        <f t="shared" si="39"/>
        <v>0</v>
      </c>
      <c r="N476" s="449">
        <f t="shared" si="39"/>
        <v>0</v>
      </c>
      <c r="O476" s="313"/>
      <c r="P476" s="155"/>
    </row>
    <row r="477" spans="1:16" ht="18.75" customHeight="1" x14ac:dyDescent="0.15">
      <c r="A477" s="134"/>
      <c r="B477" s="203"/>
      <c r="C477" s="204"/>
      <c r="D477" s="297"/>
      <c r="E477" s="491"/>
      <c r="F477" s="499"/>
      <c r="G477" s="328"/>
      <c r="H477" s="445"/>
      <c r="I477" s="798"/>
      <c r="J477" s="446">
        <f t="shared" si="37"/>
        <v>0</v>
      </c>
      <c r="K477" s="788"/>
      <c r="L477" s="447">
        <f t="shared" si="38"/>
        <v>0</v>
      </c>
      <c r="M477" s="789">
        <f t="shared" si="39"/>
        <v>0</v>
      </c>
      <c r="N477" s="449">
        <f t="shared" si="39"/>
        <v>0</v>
      </c>
      <c r="O477" s="313"/>
      <c r="P477" s="155"/>
    </row>
    <row r="478" spans="1:16" ht="18.75" customHeight="1" x14ac:dyDescent="0.15">
      <c r="A478" s="134"/>
      <c r="B478" s="203"/>
      <c r="C478" s="204"/>
      <c r="D478" s="297"/>
      <c r="E478" s="491"/>
      <c r="F478" s="499"/>
      <c r="G478" s="328"/>
      <c r="H478" s="445"/>
      <c r="I478" s="798"/>
      <c r="J478" s="446">
        <f t="shared" si="37"/>
        <v>0</v>
      </c>
      <c r="K478" s="788"/>
      <c r="L478" s="447">
        <f t="shared" si="38"/>
        <v>0</v>
      </c>
      <c r="M478" s="789">
        <f t="shared" si="39"/>
        <v>0</v>
      </c>
      <c r="N478" s="449">
        <f t="shared" si="39"/>
        <v>0</v>
      </c>
      <c r="O478" s="313"/>
      <c r="P478" s="155"/>
    </row>
    <row r="479" spans="1:16" ht="18.75" customHeight="1" x14ac:dyDescent="0.15">
      <c r="A479" s="134"/>
      <c r="B479" s="203"/>
      <c r="C479" s="204"/>
      <c r="D479" s="297"/>
      <c r="E479" s="491"/>
      <c r="F479" s="499"/>
      <c r="G479" s="328"/>
      <c r="H479" s="445"/>
      <c r="I479" s="798"/>
      <c r="J479" s="446">
        <f t="shared" si="37"/>
        <v>0</v>
      </c>
      <c r="K479" s="788"/>
      <c r="L479" s="447">
        <f t="shared" si="38"/>
        <v>0</v>
      </c>
      <c r="M479" s="789">
        <f t="shared" si="39"/>
        <v>0</v>
      </c>
      <c r="N479" s="449">
        <f t="shared" si="39"/>
        <v>0</v>
      </c>
      <c r="O479" s="313"/>
      <c r="P479" s="155"/>
    </row>
    <row r="480" spans="1:16" ht="18.75" customHeight="1" x14ac:dyDescent="0.15">
      <c r="A480" s="134"/>
      <c r="B480" s="203"/>
      <c r="C480" s="204"/>
      <c r="D480" s="297"/>
      <c r="E480" s="491"/>
      <c r="F480" s="499"/>
      <c r="G480" s="328"/>
      <c r="H480" s="445"/>
      <c r="I480" s="798"/>
      <c r="J480" s="446">
        <f t="shared" si="37"/>
        <v>0</v>
      </c>
      <c r="K480" s="788"/>
      <c r="L480" s="447">
        <f t="shared" si="38"/>
        <v>0</v>
      </c>
      <c r="M480" s="789">
        <f t="shared" si="39"/>
        <v>0</v>
      </c>
      <c r="N480" s="449">
        <f t="shared" si="39"/>
        <v>0</v>
      </c>
      <c r="O480" s="313"/>
      <c r="P480" s="155"/>
    </row>
    <row r="481" spans="1:29" ht="18.75" customHeight="1" x14ac:dyDescent="0.15">
      <c r="A481" s="134"/>
      <c r="B481" s="203"/>
      <c r="C481" s="204"/>
      <c r="D481" s="297"/>
      <c r="E481" s="491"/>
      <c r="F481" s="499"/>
      <c r="G481" s="328"/>
      <c r="H481" s="445"/>
      <c r="I481" s="798"/>
      <c r="J481" s="446">
        <f t="shared" si="37"/>
        <v>0</v>
      </c>
      <c r="K481" s="788"/>
      <c r="L481" s="447">
        <f t="shared" si="38"/>
        <v>0</v>
      </c>
      <c r="M481" s="789">
        <f t="shared" si="39"/>
        <v>0</v>
      </c>
      <c r="N481" s="449">
        <f t="shared" si="39"/>
        <v>0</v>
      </c>
      <c r="O481" s="313"/>
      <c r="P481" s="155"/>
    </row>
    <row r="482" spans="1:29" ht="18.75" customHeight="1" x14ac:dyDescent="0.15">
      <c r="A482" s="134"/>
      <c r="B482" s="203"/>
      <c r="C482" s="204"/>
      <c r="D482" s="297"/>
      <c r="E482" s="491"/>
      <c r="F482" s="499"/>
      <c r="G482" s="328"/>
      <c r="H482" s="445"/>
      <c r="I482" s="798"/>
      <c r="J482" s="446">
        <f t="shared" si="37"/>
        <v>0</v>
      </c>
      <c r="K482" s="788"/>
      <c r="L482" s="447">
        <f t="shared" si="38"/>
        <v>0</v>
      </c>
      <c r="M482" s="789">
        <f t="shared" si="39"/>
        <v>0</v>
      </c>
      <c r="N482" s="449">
        <f t="shared" si="39"/>
        <v>0</v>
      </c>
      <c r="O482" s="313"/>
      <c r="P482" s="155"/>
    </row>
    <row r="483" spans="1:29" ht="18.75" customHeight="1" x14ac:dyDescent="0.15">
      <c r="A483" s="134"/>
      <c r="B483" s="203"/>
      <c r="C483" s="204"/>
      <c r="D483" s="297"/>
      <c r="E483" s="491"/>
      <c r="F483" s="500"/>
      <c r="G483" s="328"/>
      <c r="H483" s="445"/>
      <c r="I483" s="798"/>
      <c r="J483" s="446">
        <f t="shared" si="37"/>
        <v>0</v>
      </c>
      <c r="K483" s="788"/>
      <c r="L483" s="447">
        <f t="shared" si="38"/>
        <v>0</v>
      </c>
      <c r="M483" s="789">
        <f t="shared" si="39"/>
        <v>0</v>
      </c>
      <c r="N483" s="449">
        <f t="shared" si="39"/>
        <v>0</v>
      </c>
      <c r="O483" s="313"/>
      <c r="P483" s="155"/>
    </row>
    <row r="484" spans="1:29" ht="18.75" customHeight="1" x14ac:dyDescent="0.15">
      <c r="A484" s="134"/>
      <c r="B484" s="203"/>
      <c r="C484" s="204"/>
      <c r="D484" s="297"/>
      <c r="E484" s="491"/>
      <c r="F484" s="500"/>
      <c r="G484" s="328"/>
      <c r="H484" s="445"/>
      <c r="I484" s="798"/>
      <c r="J484" s="446">
        <f t="shared" si="37"/>
        <v>0</v>
      </c>
      <c r="K484" s="788"/>
      <c r="L484" s="447">
        <f t="shared" si="38"/>
        <v>0</v>
      </c>
      <c r="M484" s="789">
        <f t="shared" si="39"/>
        <v>0</v>
      </c>
      <c r="N484" s="449">
        <f t="shared" si="39"/>
        <v>0</v>
      </c>
      <c r="O484" s="313"/>
      <c r="P484" s="155"/>
    </row>
    <row r="485" spans="1:29" ht="18.75" customHeight="1" x14ac:dyDescent="0.15">
      <c r="A485" s="134"/>
      <c r="B485" s="203"/>
      <c r="C485" s="204"/>
      <c r="D485" s="297"/>
      <c r="E485" s="491"/>
      <c r="F485" s="500"/>
      <c r="G485" s="328"/>
      <c r="H485" s="445"/>
      <c r="I485" s="798"/>
      <c r="J485" s="446">
        <f t="shared" si="37"/>
        <v>0</v>
      </c>
      <c r="K485" s="788"/>
      <c r="L485" s="447">
        <f t="shared" si="38"/>
        <v>0</v>
      </c>
      <c r="M485" s="789">
        <f t="shared" si="39"/>
        <v>0</v>
      </c>
      <c r="N485" s="449">
        <f t="shared" si="39"/>
        <v>0</v>
      </c>
      <c r="O485" s="313"/>
      <c r="P485" s="155"/>
    </row>
    <row r="486" spans="1:29" ht="18.75" customHeight="1" x14ac:dyDescent="0.15">
      <c r="A486" s="134"/>
      <c r="B486" s="203"/>
      <c r="C486" s="204"/>
      <c r="D486" s="297"/>
      <c r="E486" s="491"/>
      <c r="F486" s="500"/>
      <c r="G486" s="328"/>
      <c r="H486" s="445"/>
      <c r="I486" s="798"/>
      <c r="J486" s="446">
        <f t="shared" si="37"/>
        <v>0</v>
      </c>
      <c r="K486" s="788"/>
      <c r="L486" s="447">
        <f t="shared" si="38"/>
        <v>0</v>
      </c>
      <c r="M486" s="789">
        <f t="shared" si="39"/>
        <v>0</v>
      </c>
      <c r="N486" s="449">
        <f t="shared" si="39"/>
        <v>0</v>
      </c>
      <c r="O486" s="313"/>
      <c r="P486" s="155"/>
    </row>
    <row r="487" spans="1:29" ht="18.75" customHeight="1" x14ac:dyDescent="0.15">
      <c r="A487" s="134"/>
      <c r="B487" s="203"/>
      <c r="C487" s="204"/>
      <c r="D487" s="297"/>
      <c r="E487" s="491"/>
      <c r="F487" s="500"/>
      <c r="G487" s="328"/>
      <c r="H487" s="445"/>
      <c r="I487" s="798"/>
      <c r="J487" s="446">
        <f t="shared" si="37"/>
        <v>0</v>
      </c>
      <c r="K487" s="788"/>
      <c r="L487" s="447">
        <f t="shared" si="38"/>
        <v>0</v>
      </c>
      <c r="M487" s="789">
        <f t="shared" si="39"/>
        <v>0</v>
      </c>
      <c r="N487" s="449">
        <f t="shared" si="39"/>
        <v>0</v>
      </c>
      <c r="O487" s="313"/>
      <c r="P487" s="155"/>
    </row>
    <row r="488" spans="1:29" ht="18.75" customHeight="1" x14ac:dyDescent="0.15">
      <c r="A488" s="134"/>
      <c r="B488" s="203"/>
      <c r="C488" s="204"/>
      <c r="D488" s="297"/>
      <c r="E488" s="491"/>
      <c r="F488" s="500"/>
      <c r="G488" s="328"/>
      <c r="H488" s="445"/>
      <c r="I488" s="798"/>
      <c r="J488" s="446">
        <f t="shared" si="37"/>
        <v>0</v>
      </c>
      <c r="K488" s="788"/>
      <c r="L488" s="447">
        <f t="shared" si="38"/>
        <v>0</v>
      </c>
      <c r="M488" s="789">
        <f t="shared" si="39"/>
        <v>0</v>
      </c>
      <c r="N488" s="449">
        <f t="shared" si="39"/>
        <v>0</v>
      </c>
      <c r="O488" s="313"/>
      <c r="P488" s="155"/>
    </row>
    <row r="489" spans="1:29" ht="18.75" customHeight="1" x14ac:dyDescent="0.15">
      <c r="A489" s="134"/>
      <c r="B489" s="203"/>
      <c r="C489" s="204"/>
      <c r="D489" s="297"/>
      <c r="E489" s="491"/>
      <c r="F489" s="500"/>
      <c r="G489" s="328"/>
      <c r="H489" s="445"/>
      <c r="I489" s="798"/>
      <c r="J489" s="446">
        <f t="shared" si="37"/>
        <v>0</v>
      </c>
      <c r="K489" s="788"/>
      <c r="L489" s="447">
        <f t="shared" si="38"/>
        <v>0</v>
      </c>
      <c r="M489" s="789">
        <f t="shared" si="39"/>
        <v>0</v>
      </c>
      <c r="N489" s="449">
        <f t="shared" si="39"/>
        <v>0</v>
      </c>
      <c r="O489" s="313"/>
      <c r="P489" s="155"/>
    </row>
    <row r="490" spans="1:29" ht="18.75" customHeight="1" x14ac:dyDescent="0.15">
      <c r="A490" s="134"/>
      <c r="B490" s="203"/>
      <c r="C490" s="204"/>
      <c r="D490" s="297"/>
      <c r="E490" s="491"/>
      <c r="F490" s="500"/>
      <c r="G490" s="328"/>
      <c r="H490" s="445"/>
      <c r="I490" s="798"/>
      <c r="J490" s="446">
        <f t="shared" si="37"/>
        <v>0</v>
      </c>
      <c r="K490" s="788"/>
      <c r="L490" s="447">
        <f t="shared" si="38"/>
        <v>0</v>
      </c>
      <c r="M490" s="789">
        <f t="shared" si="39"/>
        <v>0</v>
      </c>
      <c r="N490" s="449">
        <f t="shared" si="39"/>
        <v>0</v>
      </c>
      <c r="O490" s="313"/>
      <c r="P490" s="155"/>
    </row>
    <row r="491" spans="1:29" ht="18.75" customHeight="1" x14ac:dyDescent="0.15">
      <c r="A491" s="134"/>
      <c r="B491" s="203"/>
      <c r="C491" s="204"/>
      <c r="D491" s="297"/>
      <c r="E491" s="491"/>
      <c r="F491" s="500"/>
      <c r="G491" s="328"/>
      <c r="H491" s="445"/>
      <c r="I491" s="798"/>
      <c r="J491" s="446">
        <f t="shared" si="37"/>
        <v>0</v>
      </c>
      <c r="K491" s="788"/>
      <c r="L491" s="447">
        <f t="shared" si="38"/>
        <v>0</v>
      </c>
      <c r="M491" s="789">
        <f t="shared" si="39"/>
        <v>0</v>
      </c>
      <c r="N491" s="449">
        <f t="shared" si="39"/>
        <v>0</v>
      </c>
      <c r="O491" s="313"/>
      <c r="P491" s="155"/>
    </row>
    <row r="492" spans="1:29" ht="18.75" customHeight="1" x14ac:dyDescent="0.15">
      <c r="A492" s="134"/>
      <c r="B492" s="203"/>
      <c r="C492" s="204"/>
      <c r="D492" s="297"/>
      <c r="E492" s="491"/>
      <c r="F492" s="500"/>
      <c r="G492" s="328"/>
      <c r="H492" s="445"/>
      <c r="I492" s="798"/>
      <c r="J492" s="446">
        <f t="shared" si="37"/>
        <v>0</v>
      </c>
      <c r="K492" s="788"/>
      <c r="L492" s="447">
        <f t="shared" si="38"/>
        <v>0</v>
      </c>
      <c r="M492" s="789">
        <f t="shared" si="39"/>
        <v>0</v>
      </c>
      <c r="N492" s="449">
        <f t="shared" si="39"/>
        <v>0</v>
      </c>
      <c r="O492" s="313"/>
      <c r="P492" s="155"/>
    </row>
    <row r="493" spans="1:29" ht="18.75" customHeight="1" x14ac:dyDescent="0.15">
      <c r="A493" s="134"/>
      <c r="B493" s="203"/>
      <c r="C493" s="204"/>
      <c r="D493" s="297"/>
      <c r="E493" s="491"/>
      <c r="F493" s="500"/>
      <c r="G493" s="328"/>
      <c r="H493" s="445"/>
      <c r="I493" s="798"/>
      <c r="J493" s="446">
        <f t="shared" si="37"/>
        <v>0</v>
      </c>
      <c r="K493" s="788"/>
      <c r="L493" s="447">
        <f t="shared" si="38"/>
        <v>0</v>
      </c>
      <c r="M493" s="789">
        <f t="shared" si="39"/>
        <v>0</v>
      </c>
      <c r="N493" s="449">
        <f t="shared" si="39"/>
        <v>0</v>
      </c>
      <c r="O493" s="313"/>
      <c r="P493" s="155"/>
    </row>
    <row r="494" spans="1:29" s="120" customFormat="1" ht="18.75" customHeight="1" x14ac:dyDescent="0.15">
      <c r="A494" s="134"/>
      <c r="B494" s="203"/>
      <c r="C494" s="204"/>
      <c r="D494" s="297"/>
      <c r="E494" s="347" t="s">
        <v>419</v>
      </c>
      <c r="F494" s="170" t="s">
        <v>181</v>
      </c>
      <c r="G494" s="328"/>
      <c r="H494" s="445"/>
      <c r="I494" s="798"/>
      <c r="J494" s="450">
        <f>SUMIFS(J463:J493,D463:D493,"設備（部材）")</f>
        <v>0</v>
      </c>
      <c r="K494" s="788"/>
      <c r="L494" s="451">
        <f>SUMIFS(L463:L493,D463:D493,"設備（部材）")</f>
        <v>0</v>
      </c>
      <c r="M494" s="789"/>
      <c r="N494" s="453">
        <f>J494-L494</f>
        <v>0</v>
      </c>
      <c r="O494" s="313"/>
      <c r="Q494" s="119"/>
      <c r="R494" s="119"/>
      <c r="S494" s="119"/>
      <c r="T494" s="119"/>
      <c r="U494" s="119"/>
      <c r="V494" s="119"/>
      <c r="W494" s="119"/>
      <c r="X494" s="119"/>
      <c r="Y494" s="119"/>
      <c r="Z494" s="119"/>
      <c r="AA494" s="119"/>
      <c r="AB494" s="119"/>
      <c r="AC494" s="119"/>
    </row>
    <row r="495" spans="1:29" s="120" customFormat="1" ht="18.75" customHeight="1" x14ac:dyDescent="0.15">
      <c r="A495" s="134"/>
      <c r="B495" s="203"/>
      <c r="C495" s="204"/>
      <c r="D495" s="297"/>
      <c r="E495" s="347" t="s">
        <v>182</v>
      </c>
      <c r="F495" s="170" t="s">
        <v>181</v>
      </c>
      <c r="G495" s="328"/>
      <c r="H495" s="445"/>
      <c r="I495" s="798"/>
      <c r="J495" s="450">
        <f>SUMIFS(J463:J493,D463:D493,"工事")</f>
        <v>0</v>
      </c>
      <c r="K495" s="788"/>
      <c r="L495" s="451">
        <f>SUMIFS(L463:L493,D463:D493,"工事")</f>
        <v>0</v>
      </c>
      <c r="M495" s="789"/>
      <c r="N495" s="453">
        <f>J495-L495</f>
        <v>0</v>
      </c>
      <c r="O495" s="313"/>
      <c r="Q495" s="119"/>
      <c r="R495" s="119"/>
      <c r="S495" s="119"/>
      <c r="T495" s="119"/>
      <c r="U495" s="119"/>
      <c r="V495" s="119"/>
      <c r="W495" s="119"/>
      <c r="X495" s="119"/>
      <c r="Y495" s="119"/>
      <c r="Z495" s="119"/>
      <c r="AA495" s="119"/>
      <c r="AB495" s="119"/>
      <c r="AC495" s="119"/>
    </row>
    <row r="496" spans="1:29" s="120" customFormat="1" ht="18.75" customHeight="1" thickBot="1" x14ac:dyDescent="0.2">
      <c r="A496" s="134"/>
      <c r="B496" s="205"/>
      <c r="C496" s="206"/>
      <c r="D496" s="298"/>
      <c r="E496" s="348" t="s">
        <v>178</v>
      </c>
      <c r="F496" s="349" t="s">
        <v>179</v>
      </c>
      <c r="G496" s="339"/>
      <c r="H496" s="495"/>
      <c r="I496" s="808"/>
      <c r="J496" s="501">
        <f>J494+J495</f>
        <v>0</v>
      </c>
      <c r="K496" s="790"/>
      <c r="L496" s="502">
        <f>L494+L495</f>
        <v>0</v>
      </c>
      <c r="M496" s="791"/>
      <c r="N496" s="503">
        <f>J496-L496</f>
        <v>0</v>
      </c>
      <c r="O496" s="323"/>
      <c r="Q496" s="119"/>
      <c r="R496" s="119"/>
      <c r="S496" s="119"/>
      <c r="T496" s="119"/>
      <c r="U496" s="119"/>
      <c r="V496" s="119"/>
      <c r="W496" s="119"/>
      <c r="X496" s="119"/>
      <c r="Y496" s="119"/>
      <c r="Z496" s="119"/>
      <c r="AA496" s="119"/>
      <c r="AB496" s="119"/>
      <c r="AC496" s="119"/>
    </row>
    <row r="497" spans="1:16" ht="18.75" customHeight="1" x14ac:dyDescent="0.15">
      <c r="A497" s="134"/>
      <c r="B497" s="171"/>
      <c r="C497" s="172"/>
      <c r="D497" s="295"/>
      <c r="E497" s="491"/>
      <c r="F497" s="499" t="s">
        <v>180</v>
      </c>
      <c r="G497" s="328"/>
      <c r="H497" s="445"/>
      <c r="I497" s="798"/>
      <c r="J497" s="446"/>
      <c r="K497" s="788"/>
      <c r="L497" s="447"/>
      <c r="M497" s="789"/>
      <c r="N497" s="449"/>
      <c r="O497" s="313"/>
      <c r="P497" s="155"/>
    </row>
    <row r="498" spans="1:16" ht="18.75" customHeight="1" x14ac:dyDescent="0.15">
      <c r="A498" s="134"/>
      <c r="B498" s="203"/>
      <c r="C498" s="204"/>
      <c r="D498" s="297"/>
      <c r="E498" s="491"/>
      <c r="F498" s="500"/>
      <c r="G498" s="328"/>
      <c r="H498" s="445"/>
      <c r="I498" s="798"/>
      <c r="J498" s="446">
        <f t="shared" ref="J498:J528" si="40">ROUNDDOWN(H498*I498,0)</f>
        <v>0</v>
      </c>
      <c r="K498" s="788"/>
      <c r="L498" s="447">
        <f t="shared" ref="L498:L528" si="41">ROUNDDOWN(H498*K498,0)</f>
        <v>0</v>
      </c>
      <c r="M498" s="789">
        <f>I498-K498</f>
        <v>0</v>
      </c>
      <c r="N498" s="449">
        <f>J498-L498</f>
        <v>0</v>
      </c>
      <c r="O498" s="313"/>
      <c r="P498" s="155"/>
    </row>
    <row r="499" spans="1:16" ht="18.75" customHeight="1" x14ac:dyDescent="0.15">
      <c r="A499" s="134"/>
      <c r="B499" s="203"/>
      <c r="C499" s="204"/>
      <c r="D499" s="297"/>
      <c r="E499" s="491"/>
      <c r="F499" s="500"/>
      <c r="G499" s="328"/>
      <c r="H499" s="445"/>
      <c r="I499" s="798"/>
      <c r="J499" s="446">
        <f t="shared" si="40"/>
        <v>0</v>
      </c>
      <c r="K499" s="788"/>
      <c r="L499" s="447">
        <f t="shared" si="41"/>
        <v>0</v>
      </c>
      <c r="M499" s="789">
        <f t="shared" ref="M499:N528" si="42">I499-K499</f>
        <v>0</v>
      </c>
      <c r="N499" s="449">
        <f t="shared" si="42"/>
        <v>0</v>
      </c>
      <c r="O499" s="313"/>
      <c r="P499" s="155"/>
    </row>
    <row r="500" spans="1:16" ht="18.75" customHeight="1" x14ac:dyDescent="0.15">
      <c r="A500" s="134"/>
      <c r="B500" s="203"/>
      <c r="C500" s="204"/>
      <c r="D500" s="297"/>
      <c r="E500" s="491"/>
      <c r="F500" s="499"/>
      <c r="G500" s="328"/>
      <c r="H500" s="445"/>
      <c r="I500" s="798"/>
      <c r="J500" s="446">
        <f t="shared" si="40"/>
        <v>0</v>
      </c>
      <c r="K500" s="788"/>
      <c r="L500" s="447">
        <f t="shared" si="41"/>
        <v>0</v>
      </c>
      <c r="M500" s="789">
        <f t="shared" si="42"/>
        <v>0</v>
      </c>
      <c r="N500" s="449">
        <f t="shared" si="42"/>
        <v>0</v>
      </c>
      <c r="O500" s="313"/>
      <c r="P500" s="155"/>
    </row>
    <row r="501" spans="1:16" ht="18.75" customHeight="1" x14ac:dyDescent="0.15">
      <c r="A501" s="134"/>
      <c r="B501" s="203"/>
      <c r="C501" s="204"/>
      <c r="D501" s="297"/>
      <c r="E501" s="491"/>
      <c r="F501" s="499"/>
      <c r="G501" s="328"/>
      <c r="H501" s="445"/>
      <c r="I501" s="798"/>
      <c r="J501" s="446">
        <f t="shared" si="40"/>
        <v>0</v>
      </c>
      <c r="K501" s="788"/>
      <c r="L501" s="447">
        <f t="shared" si="41"/>
        <v>0</v>
      </c>
      <c r="M501" s="789">
        <f t="shared" si="42"/>
        <v>0</v>
      </c>
      <c r="N501" s="449">
        <f t="shared" si="42"/>
        <v>0</v>
      </c>
      <c r="O501" s="313"/>
      <c r="P501" s="155"/>
    </row>
    <row r="502" spans="1:16" ht="18.75" customHeight="1" x14ac:dyDescent="0.15">
      <c r="A502" s="134"/>
      <c r="B502" s="203"/>
      <c r="C502" s="204"/>
      <c r="D502" s="297"/>
      <c r="E502" s="491"/>
      <c r="F502" s="499"/>
      <c r="G502" s="328"/>
      <c r="H502" s="445"/>
      <c r="I502" s="798"/>
      <c r="J502" s="446">
        <f t="shared" si="40"/>
        <v>0</v>
      </c>
      <c r="K502" s="788"/>
      <c r="L502" s="447">
        <f t="shared" si="41"/>
        <v>0</v>
      </c>
      <c r="M502" s="789">
        <f t="shared" si="42"/>
        <v>0</v>
      </c>
      <c r="N502" s="449">
        <f t="shared" si="42"/>
        <v>0</v>
      </c>
      <c r="O502" s="313"/>
      <c r="P502" s="155"/>
    </row>
    <row r="503" spans="1:16" ht="18.75" customHeight="1" x14ac:dyDescent="0.15">
      <c r="A503" s="134"/>
      <c r="B503" s="203"/>
      <c r="C503" s="204"/>
      <c r="D503" s="297"/>
      <c r="E503" s="491"/>
      <c r="F503" s="499"/>
      <c r="G503" s="328"/>
      <c r="H503" s="445"/>
      <c r="I503" s="798"/>
      <c r="J503" s="446">
        <f t="shared" si="40"/>
        <v>0</v>
      </c>
      <c r="K503" s="788"/>
      <c r="L503" s="447">
        <f t="shared" si="41"/>
        <v>0</v>
      </c>
      <c r="M503" s="789">
        <f t="shared" si="42"/>
        <v>0</v>
      </c>
      <c r="N503" s="449">
        <f t="shared" si="42"/>
        <v>0</v>
      </c>
      <c r="O503" s="313"/>
      <c r="P503" s="155"/>
    </row>
    <row r="504" spans="1:16" ht="18.75" customHeight="1" x14ac:dyDescent="0.15">
      <c r="A504" s="134"/>
      <c r="B504" s="203"/>
      <c r="C504" s="204"/>
      <c r="D504" s="297"/>
      <c r="E504" s="491"/>
      <c r="F504" s="499"/>
      <c r="G504" s="328"/>
      <c r="H504" s="445"/>
      <c r="I504" s="798"/>
      <c r="J504" s="446">
        <f t="shared" si="40"/>
        <v>0</v>
      </c>
      <c r="K504" s="788"/>
      <c r="L504" s="447">
        <f t="shared" si="41"/>
        <v>0</v>
      </c>
      <c r="M504" s="789">
        <f t="shared" si="42"/>
        <v>0</v>
      </c>
      <c r="N504" s="449">
        <f t="shared" si="42"/>
        <v>0</v>
      </c>
      <c r="O504" s="313"/>
      <c r="P504" s="155"/>
    </row>
    <row r="505" spans="1:16" ht="18.75" customHeight="1" x14ac:dyDescent="0.15">
      <c r="A505" s="134"/>
      <c r="B505" s="203"/>
      <c r="C505" s="204"/>
      <c r="D505" s="297"/>
      <c r="E505" s="491"/>
      <c r="F505" s="499"/>
      <c r="G505" s="328"/>
      <c r="H505" s="445"/>
      <c r="I505" s="798"/>
      <c r="J505" s="446">
        <f t="shared" si="40"/>
        <v>0</v>
      </c>
      <c r="K505" s="788"/>
      <c r="L505" s="447">
        <f t="shared" si="41"/>
        <v>0</v>
      </c>
      <c r="M505" s="789">
        <f t="shared" si="42"/>
        <v>0</v>
      </c>
      <c r="N505" s="449">
        <f t="shared" si="42"/>
        <v>0</v>
      </c>
      <c r="O505" s="313"/>
      <c r="P505" s="155"/>
    </row>
    <row r="506" spans="1:16" ht="18.75" customHeight="1" x14ac:dyDescent="0.15">
      <c r="A506" s="134"/>
      <c r="B506" s="203"/>
      <c r="C506" s="204"/>
      <c r="D506" s="297"/>
      <c r="E506" s="491"/>
      <c r="F506" s="499"/>
      <c r="G506" s="328"/>
      <c r="H506" s="445"/>
      <c r="I506" s="798"/>
      <c r="J506" s="446">
        <f t="shared" si="40"/>
        <v>0</v>
      </c>
      <c r="K506" s="788"/>
      <c r="L506" s="447">
        <f t="shared" si="41"/>
        <v>0</v>
      </c>
      <c r="M506" s="789">
        <f t="shared" si="42"/>
        <v>0</v>
      </c>
      <c r="N506" s="449">
        <f t="shared" si="42"/>
        <v>0</v>
      </c>
      <c r="O506" s="313"/>
      <c r="P506" s="155"/>
    </row>
    <row r="507" spans="1:16" ht="18.75" customHeight="1" x14ac:dyDescent="0.15">
      <c r="A507" s="134"/>
      <c r="B507" s="203"/>
      <c r="C507" s="204"/>
      <c r="D507" s="297"/>
      <c r="E507" s="491"/>
      <c r="F507" s="499"/>
      <c r="G507" s="328"/>
      <c r="H507" s="445"/>
      <c r="I507" s="798"/>
      <c r="J507" s="446">
        <f t="shared" si="40"/>
        <v>0</v>
      </c>
      <c r="K507" s="788"/>
      <c r="L507" s="447">
        <f t="shared" si="41"/>
        <v>0</v>
      </c>
      <c r="M507" s="789">
        <f t="shared" si="42"/>
        <v>0</v>
      </c>
      <c r="N507" s="449">
        <f t="shared" si="42"/>
        <v>0</v>
      </c>
      <c r="O507" s="313"/>
      <c r="P507" s="155"/>
    </row>
    <row r="508" spans="1:16" ht="18.75" customHeight="1" x14ac:dyDescent="0.15">
      <c r="A508" s="134"/>
      <c r="B508" s="203"/>
      <c r="C508" s="204"/>
      <c r="D508" s="297"/>
      <c r="E508" s="491"/>
      <c r="F508" s="499"/>
      <c r="G508" s="328"/>
      <c r="H508" s="445"/>
      <c r="I508" s="798"/>
      <c r="J508" s="446">
        <f t="shared" si="40"/>
        <v>0</v>
      </c>
      <c r="K508" s="788"/>
      <c r="L508" s="447">
        <f t="shared" si="41"/>
        <v>0</v>
      </c>
      <c r="M508" s="789">
        <f t="shared" si="42"/>
        <v>0</v>
      </c>
      <c r="N508" s="449">
        <f t="shared" si="42"/>
        <v>0</v>
      </c>
      <c r="O508" s="313"/>
      <c r="P508" s="155"/>
    </row>
    <row r="509" spans="1:16" ht="18.75" customHeight="1" x14ac:dyDescent="0.15">
      <c r="A509" s="134"/>
      <c r="B509" s="203"/>
      <c r="C509" s="204"/>
      <c r="D509" s="297"/>
      <c r="E509" s="491"/>
      <c r="F509" s="499"/>
      <c r="G509" s="328"/>
      <c r="H509" s="445"/>
      <c r="I509" s="798"/>
      <c r="J509" s="446">
        <f t="shared" si="40"/>
        <v>0</v>
      </c>
      <c r="K509" s="788"/>
      <c r="L509" s="447">
        <f t="shared" si="41"/>
        <v>0</v>
      </c>
      <c r="M509" s="789">
        <f t="shared" si="42"/>
        <v>0</v>
      </c>
      <c r="N509" s="449">
        <f t="shared" si="42"/>
        <v>0</v>
      </c>
      <c r="O509" s="313"/>
      <c r="P509" s="155"/>
    </row>
    <row r="510" spans="1:16" ht="18.75" customHeight="1" x14ac:dyDescent="0.15">
      <c r="A510" s="134"/>
      <c r="B510" s="203"/>
      <c r="C510" s="204"/>
      <c r="D510" s="297"/>
      <c r="E510" s="491"/>
      <c r="F510" s="499"/>
      <c r="G510" s="328"/>
      <c r="H510" s="445"/>
      <c r="I510" s="798"/>
      <c r="J510" s="446">
        <f t="shared" si="40"/>
        <v>0</v>
      </c>
      <c r="K510" s="788"/>
      <c r="L510" s="447">
        <f t="shared" si="41"/>
        <v>0</v>
      </c>
      <c r="M510" s="789">
        <f t="shared" si="42"/>
        <v>0</v>
      </c>
      <c r="N510" s="449">
        <f t="shared" si="42"/>
        <v>0</v>
      </c>
      <c r="O510" s="313"/>
      <c r="P510" s="155"/>
    </row>
    <row r="511" spans="1:16" ht="18.75" customHeight="1" x14ac:dyDescent="0.15">
      <c r="A511" s="134"/>
      <c r="B511" s="203"/>
      <c r="C511" s="204"/>
      <c r="D511" s="297"/>
      <c r="E511" s="491"/>
      <c r="F511" s="499"/>
      <c r="G511" s="328"/>
      <c r="H511" s="445"/>
      <c r="I511" s="798"/>
      <c r="J511" s="446">
        <f t="shared" si="40"/>
        <v>0</v>
      </c>
      <c r="K511" s="788"/>
      <c r="L511" s="447">
        <f t="shared" si="41"/>
        <v>0</v>
      </c>
      <c r="M511" s="789">
        <f t="shared" si="42"/>
        <v>0</v>
      </c>
      <c r="N511" s="449">
        <f t="shared" si="42"/>
        <v>0</v>
      </c>
      <c r="O511" s="313"/>
      <c r="P511" s="155"/>
    </row>
    <row r="512" spans="1:16" ht="18.75" customHeight="1" x14ac:dyDescent="0.15">
      <c r="A512" s="134"/>
      <c r="B512" s="203"/>
      <c r="C512" s="204"/>
      <c r="D512" s="297"/>
      <c r="E512" s="491"/>
      <c r="F512" s="499"/>
      <c r="G512" s="328"/>
      <c r="H512" s="445"/>
      <c r="I512" s="798"/>
      <c r="J512" s="446">
        <f t="shared" si="40"/>
        <v>0</v>
      </c>
      <c r="K512" s="788"/>
      <c r="L512" s="447">
        <f t="shared" si="41"/>
        <v>0</v>
      </c>
      <c r="M512" s="789">
        <f t="shared" si="42"/>
        <v>0</v>
      </c>
      <c r="N512" s="449">
        <f t="shared" si="42"/>
        <v>0</v>
      </c>
      <c r="O512" s="313"/>
      <c r="P512" s="155"/>
    </row>
    <row r="513" spans="1:16" ht="18.75" customHeight="1" x14ac:dyDescent="0.15">
      <c r="A513" s="134"/>
      <c r="B513" s="203"/>
      <c r="C513" s="204"/>
      <c r="D513" s="297"/>
      <c r="E513" s="491"/>
      <c r="F513" s="499"/>
      <c r="G513" s="328"/>
      <c r="H513" s="445"/>
      <c r="I513" s="798"/>
      <c r="J513" s="446">
        <f t="shared" si="40"/>
        <v>0</v>
      </c>
      <c r="K513" s="788"/>
      <c r="L513" s="447">
        <f t="shared" si="41"/>
        <v>0</v>
      </c>
      <c r="M513" s="789">
        <f t="shared" si="42"/>
        <v>0</v>
      </c>
      <c r="N513" s="449">
        <f t="shared" si="42"/>
        <v>0</v>
      </c>
      <c r="O513" s="313"/>
      <c r="P513" s="155"/>
    </row>
    <row r="514" spans="1:16" ht="18.75" customHeight="1" x14ac:dyDescent="0.15">
      <c r="A514" s="134"/>
      <c r="B514" s="203"/>
      <c r="C514" s="204"/>
      <c r="D514" s="297"/>
      <c r="E514" s="491"/>
      <c r="F514" s="499"/>
      <c r="G514" s="328"/>
      <c r="H514" s="445"/>
      <c r="I514" s="798"/>
      <c r="J514" s="446">
        <f t="shared" si="40"/>
        <v>0</v>
      </c>
      <c r="K514" s="788"/>
      <c r="L514" s="447">
        <f t="shared" si="41"/>
        <v>0</v>
      </c>
      <c r="M514" s="789">
        <f t="shared" si="42"/>
        <v>0</v>
      </c>
      <c r="N514" s="449">
        <f t="shared" si="42"/>
        <v>0</v>
      </c>
      <c r="O514" s="313"/>
      <c r="P514" s="155"/>
    </row>
    <row r="515" spans="1:16" ht="18.75" customHeight="1" x14ac:dyDescent="0.15">
      <c r="A515" s="134"/>
      <c r="B515" s="203"/>
      <c r="C515" s="204"/>
      <c r="D515" s="297"/>
      <c r="E515" s="491"/>
      <c r="F515" s="499"/>
      <c r="G515" s="328"/>
      <c r="H515" s="445"/>
      <c r="I515" s="798"/>
      <c r="J515" s="446">
        <f t="shared" si="40"/>
        <v>0</v>
      </c>
      <c r="K515" s="788"/>
      <c r="L515" s="447">
        <f t="shared" si="41"/>
        <v>0</v>
      </c>
      <c r="M515" s="789">
        <f t="shared" si="42"/>
        <v>0</v>
      </c>
      <c r="N515" s="449">
        <f t="shared" si="42"/>
        <v>0</v>
      </c>
      <c r="O515" s="313"/>
      <c r="P515" s="155"/>
    </row>
    <row r="516" spans="1:16" ht="18.75" customHeight="1" x14ac:dyDescent="0.15">
      <c r="A516" s="134"/>
      <c r="B516" s="203"/>
      <c r="C516" s="204"/>
      <c r="D516" s="297"/>
      <c r="E516" s="491"/>
      <c r="F516" s="499"/>
      <c r="G516" s="328"/>
      <c r="H516" s="445"/>
      <c r="I516" s="798"/>
      <c r="J516" s="446">
        <f t="shared" si="40"/>
        <v>0</v>
      </c>
      <c r="K516" s="788"/>
      <c r="L516" s="447">
        <f t="shared" si="41"/>
        <v>0</v>
      </c>
      <c r="M516" s="789">
        <f t="shared" si="42"/>
        <v>0</v>
      </c>
      <c r="N516" s="449">
        <f t="shared" si="42"/>
        <v>0</v>
      </c>
      <c r="O516" s="313"/>
      <c r="P516" s="155"/>
    </row>
    <row r="517" spans="1:16" ht="18.75" customHeight="1" x14ac:dyDescent="0.15">
      <c r="A517" s="134"/>
      <c r="B517" s="203"/>
      <c r="C517" s="204"/>
      <c r="D517" s="297"/>
      <c r="E517" s="491"/>
      <c r="F517" s="499"/>
      <c r="G517" s="328"/>
      <c r="H517" s="445"/>
      <c r="I517" s="798"/>
      <c r="J517" s="446">
        <f t="shared" si="40"/>
        <v>0</v>
      </c>
      <c r="K517" s="788"/>
      <c r="L517" s="447">
        <f t="shared" si="41"/>
        <v>0</v>
      </c>
      <c r="M517" s="789">
        <f t="shared" si="42"/>
        <v>0</v>
      </c>
      <c r="N517" s="449">
        <f t="shared" si="42"/>
        <v>0</v>
      </c>
      <c r="O517" s="313"/>
      <c r="P517" s="155"/>
    </row>
    <row r="518" spans="1:16" ht="18.75" customHeight="1" x14ac:dyDescent="0.15">
      <c r="A518" s="134"/>
      <c r="B518" s="203"/>
      <c r="C518" s="204"/>
      <c r="D518" s="297"/>
      <c r="E518" s="491"/>
      <c r="F518" s="500"/>
      <c r="G518" s="328"/>
      <c r="H518" s="445"/>
      <c r="I518" s="798"/>
      <c r="J518" s="446">
        <f t="shared" si="40"/>
        <v>0</v>
      </c>
      <c r="K518" s="788"/>
      <c r="L518" s="447">
        <f t="shared" si="41"/>
        <v>0</v>
      </c>
      <c r="M518" s="789">
        <f t="shared" si="42"/>
        <v>0</v>
      </c>
      <c r="N518" s="449">
        <f t="shared" si="42"/>
        <v>0</v>
      </c>
      <c r="O518" s="313"/>
      <c r="P518" s="155"/>
    </row>
    <row r="519" spans="1:16" ht="18.75" customHeight="1" x14ac:dyDescent="0.15">
      <c r="A519" s="134"/>
      <c r="B519" s="203"/>
      <c r="C519" s="204"/>
      <c r="D519" s="297"/>
      <c r="E519" s="491"/>
      <c r="F519" s="500"/>
      <c r="G519" s="328"/>
      <c r="H519" s="445"/>
      <c r="I519" s="798"/>
      <c r="J519" s="446">
        <f t="shared" si="40"/>
        <v>0</v>
      </c>
      <c r="K519" s="788"/>
      <c r="L519" s="447">
        <f t="shared" si="41"/>
        <v>0</v>
      </c>
      <c r="M519" s="789">
        <f t="shared" si="42"/>
        <v>0</v>
      </c>
      <c r="N519" s="449">
        <f t="shared" si="42"/>
        <v>0</v>
      </c>
      <c r="O519" s="313"/>
      <c r="P519" s="155"/>
    </row>
    <row r="520" spans="1:16" ht="18.75" customHeight="1" x14ac:dyDescent="0.15">
      <c r="A520" s="134"/>
      <c r="B520" s="203"/>
      <c r="C520" s="204"/>
      <c r="D520" s="297"/>
      <c r="E520" s="491"/>
      <c r="F520" s="500"/>
      <c r="G520" s="328"/>
      <c r="H520" s="445"/>
      <c r="I520" s="798"/>
      <c r="J520" s="446">
        <f t="shared" si="40"/>
        <v>0</v>
      </c>
      <c r="K520" s="788"/>
      <c r="L520" s="447">
        <f t="shared" si="41"/>
        <v>0</v>
      </c>
      <c r="M520" s="789">
        <f t="shared" si="42"/>
        <v>0</v>
      </c>
      <c r="N520" s="449">
        <f t="shared" si="42"/>
        <v>0</v>
      </c>
      <c r="O520" s="313"/>
      <c r="P520" s="155"/>
    </row>
    <row r="521" spans="1:16" ht="18.75" customHeight="1" x14ac:dyDescent="0.15">
      <c r="A521" s="134"/>
      <c r="B521" s="203"/>
      <c r="C521" s="204"/>
      <c r="D521" s="297"/>
      <c r="E521" s="491"/>
      <c r="F521" s="500"/>
      <c r="G521" s="328"/>
      <c r="H521" s="445"/>
      <c r="I521" s="798"/>
      <c r="J521" s="446">
        <f t="shared" si="40"/>
        <v>0</v>
      </c>
      <c r="K521" s="788"/>
      <c r="L521" s="447">
        <f t="shared" si="41"/>
        <v>0</v>
      </c>
      <c r="M521" s="789">
        <f t="shared" si="42"/>
        <v>0</v>
      </c>
      <c r="N521" s="449">
        <f t="shared" si="42"/>
        <v>0</v>
      </c>
      <c r="O521" s="313"/>
      <c r="P521" s="155"/>
    </row>
    <row r="522" spans="1:16" ht="18.75" customHeight="1" x14ac:dyDescent="0.15">
      <c r="A522" s="134"/>
      <c r="B522" s="203"/>
      <c r="C522" s="204"/>
      <c r="D522" s="297"/>
      <c r="E522" s="491"/>
      <c r="F522" s="500"/>
      <c r="G522" s="328"/>
      <c r="H522" s="445"/>
      <c r="I522" s="798"/>
      <c r="J522" s="446">
        <f t="shared" si="40"/>
        <v>0</v>
      </c>
      <c r="K522" s="788"/>
      <c r="L522" s="447">
        <f t="shared" si="41"/>
        <v>0</v>
      </c>
      <c r="M522" s="789">
        <f t="shared" si="42"/>
        <v>0</v>
      </c>
      <c r="N522" s="449">
        <f t="shared" si="42"/>
        <v>0</v>
      </c>
      <c r="O522" s="313"/>
      <c r="P522" s="155"/>
    </row>
    <row r="523" spans="1:16" ht="18.75" customHeight="1" x14ac:dyDescent="0.15">
      <c r="A523" s="134"/>
      <c r="B523" s="203"/>
      <c r="C523" s="204"/>
      <c r="D523" s="297"/>
      <c r="E523" s="491"/>
      <c r="F523" s="500"/>
      <c r="G523" s="328"/>
      <c r="H523" s="445"/>
      <c r="I523" s="798"/>
      <c r="J523" s="446">
        <f t="shared" si="40"/>
        <v>0</v>
      </c>
      <c r="K523" s="788"/>
      <c r="L523" s="447">
        <f t="shared" si="41"/>
        <v>0</v>
      </c>
      <c r="M523" s="789">
        <f t="shared" si="42"/>
        <v>0</v>
      </c>
      <c r="N523" s="449">
        <f t="shared" si="42"/>
        <v>0</v>
      </c>
      <c r="O523" s="313"/>
      <c r="P523" s="155"/>
    </row>
    <row r="524" spans="1:16" ht="18.75" customHeight="1" x14ac:dyDescent="0.15">
      <c r="A524" s="134"/>
      <c r="B524" s="203"/>
      <c r="C524" s="204"/>
      <c r="D524" s="297"/>
      <c r="E524" s="491"/>
      <c r="F524" s="500"/>
      <c r="G524" s="328"/>
      <c r="H524" s="445"/>
      <c r="I524" s="798"/>
      <c r="J524" s="446">
        <f t="shared" si="40"/>
        <v>0</v>
      </c>
      <c r="K524" s="788"/>
      <c r="L524" s="447">
        <f t="shared" si="41"/>
        <v>0</v>
      </c>
      <c r="M524" s="789">
        <f t="shared" si="42"/>
        <v>0</v>
      </c>
      <c r="N524" s="449">
        <f t="shared" si="42"/>
        <v>0</v>
      </c>
      <c r="O524" s="313"/>
      <c r="P524" s="155"/>
    </row>
    <row r="525" spans="1:16" ht="18.75" customHeight="1" x14ac:dyDescent="0.15">
      <c r="A525" s="134"/>
      <c r="B525" s="203"/>
      <c r="C525" s="204"/>
      <c r="D525" s="297"/>
      <c r="E525" s="491"/>
      <c r="F525" s="500"/>
      <c r="G525" s="328"/>
      <c r="H525" s="445"/>
      <c r="I525" s="798"/>
      <c r="J525" s="446">
        <f t="shared" si="40"/>
        <v>0</v>
      </c>
      <c r="K525" s="788"/>
      <c r="L525" s="447">
        <f t="shared" si="41"/>
        <v>0</v>
      </c>
      <c r="M525" s="789">
        <f t="shared" si="42"/>
        <v>0</v>
      </c>
      <c r="N525" s="449">
        <f t="shared" si="42"/>
        <v>0</v>
      </c>
      <c r="O525" s="313"/>
      <c r="P525" s="155"/>
    </row>
    <row r="526" spans="1:16" ht="18.75" customHeight="1" x14ac:dyDescent="0.15">
      <c r="A526" s="134"/>
      <c r="B526" s="203"/>
      <c r="C526" s="204"/>
      <c r="D526" s="297"/>
      <c r="E526" s="491"/>
      <c r="F526" s="500"/>
      <c r="G526" s="328"/>
      <c r="H526" s="445"/>
      <c r="I526" s="798"/>
      <c r="J526" s="446">
        <f t="shared" si="40"/>
        <v>0</v>
      </c>
      <c r="K526" s="788"/>
      <c r="L526" s="447">
        <f t="shared" si="41"/>
        <v>0</v>
      </c>
      <c r="M526" s="789">
        <f t="shared" si="42"/>
        <v>0</v>
      </c>
      <c r="N526" s="449">
        <f t="shared" si="42"/>
        <v>0</v>
      </c>
      <c r="O526" s="313"/>
      <c r="P526" s="155"/>
    </row>
    <row r="527" spans="1:16" ht="18.75" customHeight="1" x14ac:dyDescent="0.15">
      <c r="A527" s="134"/>
      <c r="B527" s="203"/>
      <c r="C527" s="204"/>
      <c r="D527" s="297"/>
      <c r="E527" s="491"/>
      <c r="F527" s="500"/>
      <c r="G527" s="328"/>
      <c r="H527" s="445"/>
      <c r="I527" s="798"/>
      <c r="J527" s="446">
        <f t="shared" si="40"/>
        <v>0</v>
      </c>
      <c r="K527" s="788"/>
      <c r="L527" s="447">
        <f t="shared" si="41"/>
        <v>0</v>
      </c>
      <c r="M527" s="789">
        <f t="shared" si="42"/>
        <v>0</v>
      </c>
      <c r="N527" s="449">
        <f t="shared" si="42"/>
        <v>0</v>
      </c>
      <c r="O527" s="313"/>
      <c r="P527" s="155"/>
    </row>
    <row r="528" spans="1:16" ht="18.75" customHeight="1" x14ac:dyDescent="0.15">
      <c r="A528" s="134"/>
      <c r="B528" s="203"/>
      <c r="C528" s="204"/>
      <c r="D528" s="297"/>
      <c r="E528" s="491"/>
      <c r="F528" s="500"/>
      <c r="G528" s="328"/>
      <c r="H528" s="445"/>
      <c r="I528" s="798"/>
      <c r="J528" s="446">
        <f t="shared" si="40"/>
        <v>0</v>
      </c>
      <c r="K528" s="788"/>
      <c r="L528" s="447">
        <f t="shared" si="41"/>
        <v>0</v>
      </c>
      <c r="M528" s="789">
        <f t="shared" si="42"/>
        <v>0</v>
      </c>
      <c r="N528" s="449">
        <f t="shared" si="42"/>
        <v>0</v>
      </c>
      <c r="O528" s="313"/>
      <c r="P528" s="155"/>
    </row>
    <row r="529" spans="1:29" s="120" customFormat="1" ht="18.75" customHeight="1" x14ac:dyDescent="0.15">
      <c r="A529" s="134"/>
      <c r="B529" s="203"/>
      <c r="C529" s="204"/>
      <c r="D529" s="297"/>
      <c r="E529" s="347" t="s">
        <v>419</v>
      </c>
      <c r="F529" s="170" t="s">
        <v>181</v>
      </c>
      <c r="G529" s="328"/>
      <c r="H529" s="445"/>
      <c r="I529" s="798"/>
      <c r="J529" s="450">
        <f>SUMIFS(J498:J528,D498:D528,"設備（部材）")</f>
        <v>0</v>
      </c>
      <c r="K529" s="788"/>
      <c r="L529" s="451">
        <f>SUMIFS(L498:L528,D498:D528,"設備（部材）")</f>
        <v>0</v>
      </c>
      <c r="M529" s="789"/>
      <c r="N529" s="453">
        <f>J529-L529</f>
        <v>0</v>
      </c>
      <c r="O529" s="313"/>
      <c r="Q529" s="119"/>
      <c r="R529" s="119"/>
      <c r="S529" s="119"/>
      <c r="T529" s="119"/>
      <c r="U529" s="119"/>
      <c r="V529" s="119"/>
      <c r="W529" s="119"/>
      <c r="X529" s="119"/>
      <c r="Y529" s="119"/>
      <c r="Z529" s="119"/>
      <c r="AA529" s="119"/>
      <c r="AB529" s="119"/>
      <c r="AC529" s="119"/>
    </row>
    <row r="530" spans="1:29" s="120" customFormat="1" ht="18.75" customHeight="1" x14ac:dyDescent="0.15">
      <c r="A530" s="134"/>
      <c r="B530" s="203"/>
      <c r="C530" s="204"/>
      <c r="D530" s="297"/>
      <c r="E530" s="347" t="s">
        <v>182</v>
      </c>
      <c r="F530" s="170" t="s">
        <v>181</v>
      </c>
      <c r="G530" s="328"/>
      <c r="H530" s="445"/>
      <c r="I530" s="798"/>
      <c r="J530" s="450">
        <f>SUMIFS(J498:J528,D498:D528,"工事")</f>
        <v>0</v>
      </c>
      <c r="K530" s="788"/>
      <c r="L530" s="451">
        <f>SUMIFS(L498:L528,D498:D528,"工事")</f>
        <v>0</v>
      </c>
      <c r="M530" s="789"/>
      <c r="N530" s="453">
        <f>J530-L530</f>
        <v>0</v>
      </c>
      <c r="O530" s="313"/>
      <c r="Q530" s="119"/>
      <c r="R530" s="119"/>
      <c r="S530" s="119"/>
      <c r="T530" s="119"/>
      <c r="U530" s="119"/>
      <c r="V530" s="119"/>
      <c r="W530" s="119"/>
      <c r="X530" s="119"/>
      <c r="Y530" s="119"/>
      <c r="Z530" s="119"/>
      <c r="AA530" s="119"/>
      <c r="AB530" s="119"/>
      <c r="AC530" s="119"/>
    </row>
    <row r="531" spans="1:29" s="120" customFormat="1" ht="18.75" customHeight="1" thickBot="1" x14ac:dyDescent="0.2">
      <c r="A531" s="134"/>
      <c r="B531" s="205"/>
      <c r="C531" s="206"/>
      <c r="D531" s="298"/>
      <c r="E531" s="348" t="s">
        <v>178</v>
      </c>
      <c r="F531" s="349" t="s">
        <v>179</v>
      </c>
      <c r="G531" s="339"/>
      <c r="H531" s="495"/>
      <c r="I531" s="808"/>
      <c r="J531" s="501">
        <f>J529+J530</f>
        <v>0</v>
      </c>
      <c r="K531" s="790"/>
      <c r="L531" s="502">
        <f>L529+L530</f>
        <v>0</v>
      </c>
      <c r="M531" s="791"/>
      <c r="N531" s="503">
        <f>J531-L531</f>
        <v>0</v>
      </c>
      <c r="O531" s="323"/>
      <c r="Q531" s="119"/>
      <c r="R531" s="119"/>
      <c r="S531" s="119"/>
      <c r="T531" s="119"/>
      <c r="U531" s="119"/>
      <c r="V531" s="119"/>
      <c r="W531" s="119"/>
      <c r="X531" s="119"/>
      <c r="Y531" s="119"/>
      <c r="Z531" s="119"/>
      <c r="AA531" s="119"/>
      <c r="AB531" s="119"/>
      <c r="AC531" s="119"/>
    </row>
    <row r="532" spans="1:29" ht="18.75" customHeight="1" x14ac:dyDescent="0.15">
      <c r="A532" s="134"/>
      <c r="B532" s="171"/>
      <c r="C532" s="172"/>
      <c r="D532" s="295"/>
      <c r="E532" s="491"/>
      <c r="F532" s="499" t="s">
        <v>180</v>
      </c>
      <c r="G532" s="328"/>
      <c r="H532" s="445"/>
      <c r="I532" s="798"/>
      <c r="J532" s="446"/>
      <c r="K532" s="788"/>
      <c r="L532" s="447"/>
      <c r="M532" s="789"/>
      <c r="N532" s="449"/>
      <c r="O532" s="313"/>
      <c r="P532" s="155"/>
    </row>
    <row r="533" spans="1:29" ht="18.75" customHeight="1" x14ac:dyDescent="0.15">
      <c r="A533" s="134"/>
      <c r="B533" s="203"/>
      <c r="C533" s="204"/>
      <c r="D533" s="297"/>
      <c r="E533" s="491"/>
      <c r="F533" s="500"/>
      <c r="G533" s="328"/>
      <c r="H533" s="445"/>
      <c r="I533" s="798"/>
      <c r="J533" s="446">
        <f t="shared" ref="J533:J563" si="43">ROUNDDOWN(H533*I533,0)</f>
        <v>0</v>
      </c>
      <c r="K533" s="788"/>
      <c r="L533" s="447">
        <f t="shared" ref="L533:L563" si="44">ROUNDDOWN(H533*K533,0)</f>
        <v>0</v>
      </c>
      <c r="M533" s="789">
        <f>I533-K533</f>
        <v>0</v>
      </c>
      <c r="N533" s="449">
        <f>J533-L533</f>
        <v>0</v>
      </c>
      <c r="O533" s="313"/>
      <c r="P533" s="155"/>
    </row>
    <row r="534" spans="1:29" ht="18.75" customHeight="1" x14ac:dyDescent="0.15">
      <c r="A534" s="134"/>
      <c r="B534" s="203"/>
      <c r="C534" s="204"/>
      <c r="D534" s="297"/>
      <c r="E534" s="491"/>
      <c r="F534" s="500"/>
      <c r="G534" s="328"/>
      <c r="H534" s="445"/>
      <c r="I534" s="798"/>
      <c r="J534" s="446">
        <f t="shared" si="43"/>
        <v>0</v>
      </c>
      <c r="K534" s="788"/>
      <c r="L534" s="447">
        <f t="shared" si="44"/>
        <v>0</v>
      </c>
      <c r="M534" s="789">
        <f t="shared" ref="M534:N563" si="45">I534-K534</f>
        <v>0</v>
      </c>
      <c r="N534" s="449">
        <f t="shared" si="45"/>
        <v>0</v>
      </c>
      <c r="O534" s="313"/>
      <c r="P534" s="155"/>
    </row>
    <row r="535" spans="1:29" ht="18.75" customHeight="1" x14ac:dyDescent="0.15">
      <c r="A535" s="134"/>
      <c r="B535" s="203"/>
      <c r="C535" s="204"/>
      <c r="D535" s="297"/>
      <c r="E535" s="491"/>
      <c r="F535" s="499"/>
      <c r="G535" s="328"/>
      <c r="H535" s="445"/>
      <c r="I535" s="798"/>
      <c r="J535" s="446">
        <f t="shared" si="43"/>
        <v>0</v>
      </c>
      <c r="K535" s="788"/>
      <c r="L535" s="447">
        <f t="shared" si="44"/>
        <v>0</v>
      </c>
      <c r="M535" s="789">
        <f t="shared" si="45"/>
        <v>0</v>
      </c>
      <c r="N535" s="449">
        <f t="shared" si="45"/>
        <v>0</v>
      </c>
      <c r="O535" s="313"/>
      <c r="P535" s="155"/>
    </row>
    <row r="536" spans="1:29" ht="18.75" customHeight="1" x14ac:dyDescent="0.15">
      <c r="A536" s="134"/>
      <c r="B536" s="203"/>
      <c r="C536" s="204"/>
      <c r="D536" s="297"/>
      <c r="E536" s="491"/>
      <c r="F536" s="499"/>
      <c r="G536" s="328"/>
      <c r="H536" s="445"/>
      <c r="I536" s="798"/>
      <c r="J536" s="446">
        <f t="shared" si="43"/>
        <v>0</v>
      </c>
      <c r="K536" s="788"/>
      <c r="L536" s="447">
        <f t="shared" si="44"/>
        <v>0</v>
      </c>
      <c r="M536" s="789">
        <f t="shared" si="45"/>
        <v>0</v>
      </c>
      <c r="N536" s="449">
        <f t="shared" si="45"/>
        <v>0</v>
      </c>
      <c r="O536" s="313"/>
      <c r="P536" s="155"/>
    </row>
    <row r="537" spans="1:29" ht="18.75" customHeight="1" x14ac:dyDescent="0.15">
      <c r="A537" s="134"/>
      <c r="B537" s="203"/>
      <c r="C537" s="204"/>
      <c r="D537" s="297"/>
      <c r="E537" s="491"/>
      <c r="F537" s="499"/>
      <c r="G537" s="328"/>
      <c r="H537" s="445"/>
      <c r="I537" s="798"/>
      <c r="J537" s="446">
        <f t="shared" si="43"/>
        <v>0</v>
      </c>
      <c r="K537" s="788"/>
      <c r="L537" s="447">
        <f t="shared" si="44"/>
        <v>0</v>
      </c>
      <c r="M537" s="789">
        <f t="shared" si="45"/>
        <v>0</v>
      </c>
      <c r="N537" s="449">
        <f t="shared" si="45"/>
        <v>0</v>
      </c>
      <c r="O537" s="313"/>
      <c r="P537" s="155"/>
    </row>
    <row r="538" spans="1:29" ht="18.75" customHeight="1" x14ac:dyDescent="0.15">
      <c r="A538" s="134"/>
      <c r="B538" s="203"/>
      <c r="C538" s="204"/>
      <c r="D538" s="297"/>
      <c r="E538" s="491"/>
      <c r="F538" s="499"/>
      <c r="G538" s="328"/>
      <c r="H538" s="445"/>
      <c r="I538" s="798"/>
      <c r="J538" s="446">
        <f t="shared" si="43"/>
        <v>0</v>
      </c>
      <c r="K538" s="788"/>
      <c r="L538" s="447">
        <f t="shared" si="44"/>
        <v>0</v>
      </c>
      <c r="M538" s="789">
        <f t="shared" si="45"/>
        <v>0</v>
      </c>
      <c r="N538" s="449">
        <f t="shared" si="45"/>
        <v>0</v>
      </c>
      <c r="O538" s="313"/>
      <c r="P538" s="155"/>
    </row>
    <row r="539" spans="1:29" ht="18.75" customHeight="1" x14ac:dyDescent="0.15">
      <c r="A539" s="134"/>
      <c r="B539" s="203"/>
      <c r="C539" s="204"/>
      <c r="D539" s="297"/>
      <c r="E539" s="491"/>
      <c r="F539" s="499"/>
      <c r="G539" s="328"/>
      <c r="H539" s="445"/>
      <c r="I539" s="798"/>
      <c r="J539" s="446">
        <f t="shared" si="43"/>
        <v>0</v>
      </c>
      <c r="K539" s="788"/>
      <c r="L539" s="447">
        <f t="shared" si="44"/>
        <v>0</v>
      </c>
      <c r="M539" s="789">
        <f t="shared" si="45"/>
        <v>0</v>
      </c>
      <c r="N539" s="449">
        <f t="shared" si="45"/>
        <v>0</v>
      </c>
      <c r="O539" s="313"/>
      <c r="P539" s="155"/>
    </row>
    <row r="540" spans="1:29" ht="18.75" customHeight="1" x14ac:dyDescent="0.15">
      <c r="A540" s="134"/>
      <c r="B540" s="203"/>
      <c r="C540" s="204"/>
      <c r="D540" s="297"/>
      <c r="E540" s="491"/>
      <c r="F540" s="499"/>
      <c r="G540" s="328"/>
      <c r="H540" s="445"/>
      <c r="I540" s="798"/>
      <c r="J540" s="446">
        <f t="shared" si="43"/>
        <v>0</v>
      </c>
      <c r="K540" s="788"/>
      <c r="L540" s="447">
        <f t="shared" si="44"/>
        <v>0</v>
      </c>
      <c r="M540" s="789">
        <f t="shared" si="45"/>
        <v>0</v>
      </c>
      <c r="N540" s="449">
        <f t="shared" si="45"/>
        <v>0</v>
      </c>
      <c r="O540" s="313"/>
      <c r="P540" s="155"/>
    </row>
    <row r="541" spans="1:29" ht="18.75" customHeight="1" x14ac:dyDescent="0.15">
      <c r="A541" s="134"/>
      <c r="B541" s="203"/>
      <c r="C541" s="204"/>
      <c r="D541" s="297"/>
      <c r="E541" s="491"/>
      <c r="F541" s="499"/>
      <c r="G541" s="328"/>
      <c r="H541" s="445"/>
      <c r="I541" s="798"/>
      <c r="J541" s="446">
        <f t="shared" si="43"/>
        <v>0</v>
      </c>
      <c r="K541" s="788"/>
      <c r="L541" s="447">
        <f t="shared" si="44"/>
        <v>0</v>
      </c>
      <c r="M541" s="789">
        <f t="shared" si="45"/>
        <v>0</v>
      </c>
      <c r="N541" s="449">
        <f t="shared" si="45"/>
        <v>0</v>
      </c>
      <c r="O541" s="313"/>
      <c r="P541" s="155"/>
    </row>
    <row r="542" spans="1:29" ht="18.75" customHeight="1" x14ac:dyDescent="0.15">
      <c r="A542" s="134"/>
      <c r="B542" s="203"/>
      <c r="C542" s="204"/>
      <c r="D542" s="297"/>
      <c r="E542" s="491"/>
      <c r="F542" s="499"/>
      <c r="G542" s="328"/>
      <c r="H542" s="445"/>
      <c r="I542" s="798"/>
      <c r="J542" s="446">
        <f t="shared" si="43"/>
        <v>0</v>
      </c>
      <c r="K542" s="788"/>
      <c r="L542" s="447">
        <f t="shared" si="44"/>
        <v>0</v>
      </c>
      <c r="M542" s="789">
        <f t="shared" si="45"/>
        <v>0</v>
      </c>
      <c r="N542" s="449">
        <f t="shared" si="45"/>
        <v>0</v>
      </c>
      <c r="O542" s="313"/>
      <c r="P542" s="155"/>
    </row>
    <row r="543" spans="1:29" ht="18.75" customHeight="1" x14ac:dyDescent="0.15">
      <c r="A543" s="134"/>
      <c r="B543" s="203"/>
      <c r="C543" s="204"/>
      <c r="D543" s="297"/>
      <c r="E543" s="491"/>
      <c r="F543" s="499"/>
      <c r="G543" s="328"/>
      <c r="H543" s="445"/>
      <c r="I543" s="798"/>
      <c r="J543" s="446">
        <f t="shared" si="43"/>
        <v>0</v>
      </c>
      <c r="K543" s="788"/>
      <c r="L543" s="447">
        <f t="shared" si="44"/>
        <v>0</v>
      </c>
      <c r="M543" s="789">
        <f t="shared" si="45"/>
        <v>0</v>
      </c>
      <c r="N543" s="449">
        <f t="shared" si="45"/>
        <v>0</v>
      </c>
      <c r="O543" s="313"/>
      <c r="P543" s="155"/>
    </row>
    <row r="544" spans="1:29" ht="18.75" customHeight="1" x14ac:dyDescent="0.15">
      <c r="A544" s="134"/>
      <c r="B544" s="203"/>
      <c r="C544" s="204"/>
      <c r="D544" s="297"/>
      <c r="E544" s="491"/>
      <c r="F544" s="499"/>
      <c r="G544" s="328"/>
      <c r="H544" s="445"/>
      <c r="I544" s="798"/>
      <c r="J544" s="446">
        <f t="shared" si="43"/>
        <v>0</v>
      </c>
      <c r="K544" s="788"/>
      <c r="L544" s="447">
        <f t="shared" si="44"/>
        <v>0</v>
      </c>
      <c r="M544" s="789">
        <f t="shared" si="45"/>
        <v>0</v>
      </c>
      <c r="N544" s="449">
        <f t="shared" si="45"/>
        <v>0</v>
      </c>
      <c r="O544" s="313"/>
      <c r="P544" s="155"/>
    </row>
    <row r="545" spans="1:16" ht="18.75" customHeight="1" x14ac:dyDescent="0.15">
      <c r="A545" s="134"/>
      <c r="B545" s="203"/>
      <c r="C545" s="204"/>
      <c r="D545" s="297"/>
      <c r="E545" s="491"/>
      <c r="F545" s="499"/>
      <c r="G545" s="328"/>
      <c r="H545" s="445"/>
      <c r="I545" s="798"/>
      <c r="J545" s="446">
        <f t="shared" si="43"/>
        <v>0</v>
      </c>
      <c r="K545" s="788"/>
      <c r="L545" s="447">
        <f t="shared" si="44"/>
        <v>0</v>
      </c>
      <c r="M545" s="789">
        <f t="shared" si="45"/>
        <v>0</v>
      </c>
      <c r="N545" s="449">
        <f t="shared" si="45"/>
        <v>0</v>
      </c>
      <c r="O545" s="313"/>
      <c r="P545" s="155"/>
    </row>
    <row r="546" spans="1:16" ht="18.75" customHeight="1" x14ac:dyDescent="0.15">
      <c r="A546" s="134"/>
      <c r="B546" s="203"/>
      <c r="C546" s="204"/>
      <c r="D546" s="297"/>
      <c r="E546" s="491"/>
      <c r="F546" s="499"/>
      <c r="G546" s="328"/>
      <c r="H546" s="445"/>
      <c r="I546" s="798"/>
      <c r="J546" s="446">
        <f t="shared" si="43"/>
        <v>0</v>
      </c>
      <c r="K546" s="788"/>
      <c r="L546" s="447">
        <f t="shared" si="44"/>
        <v>0</v>
      </c>
      <c r="M546" s="789">
        <f t="shared" si="45"/>
        <v>0</v>
      </c>
      <c r="N546" s="449">
        <f t="shared" si="45"/>
        <v>0</v>
      </c>
      <c r="O546" s="313"/>
      <c r="P546" s="155"/>
    </row>
    <row r="547" spans="1:16" ht="18.75" customHeight="1" x14ac:dyDescent="0.15">
      <c r="A547" s="134"/>
      <c r="B547" s="203"/>
      <c r="C547" s="204"/>
      <c r="D547" s="297"/>
      <c r="E547" s="491"/>
      <c r="F547" s="499"/>
      <c r="G547" s="328"/>
      <c r="H547" s="445"/>
      <c r="I547" s="798"/>
      <c r="J547" s="446">
        <f t="shared" si="43"/>
        <v>0</v>
      </c>
      <c r="K547" s="788"/>
      <c r="L547" s="447">
        <f t="shared" si="44"/>
        <v>0</v>
      </c>
      <c r="M547" s="789">
        <f t="shared" si="45"/>
        <v>0</v>
      </c>
      <c r="N547" s="449">
        <f t="shared" si="45"/>
        <v>0</v>
      </c>
      <c r="O547" s="313"/>
      <c r="P547" s="155"/>
    </row>
    <row r="548" spans="1:16" ht="18.75" customHeight="1" x14ac:dyDescent="0.15">
      <c r="A548" s="134"/>
      <c r="B548" s="203"/>
      <c r="C548" s="204"/>
      <c r="D548" s="297"/>
      <c r="E548" s="491"/>
      <c r="F548" s="499"/>
      <c r="G548" s="328"/>
      <c r="H548" s="445"/>
      <c r="I548" s="798"/>
      <c r="J548" s="446">
        <f t="shared" si="43"/>
        <v>0</v>
      </c>
      <c r="K548" s="788"/>
      <c r="L548" s="447">
        <f t="shared" si="44"/>
        <v>0</v>
      </c>
      <c r="M548" s="789">
        <f t="shared" si="45"/>
        <v>0</v>
      </c>
      <c r="N548" s="449">
        <f t="shared" si="45"/>
        <v>0</v>
      </c>
      <c r="O548" s="313"/>
      <c r="P548" s="155"/>
    </row>
    <row r="549" spans="1:16" ht="18.75" customHeight="1" x14ac:dyDescent="0.15">
      <c r="A549" s="134"/>
      <c r="B549" s="203"/>
      <c r="C549" s="204"/>
      <c r="D549" s="297"/>
      <c r="E549" s="491"/>
      <c r="F549" s="499"/>
      <c r="G549" s="328"/>
      <c r="H549" s="445"/>
      <c r="I549" s="798"/>
      <c r="J549" s="446">
        <f t="shared" si="43"/>
        <v>0</v>
      </c>
      <c r="K549" s="788"/>
      <c r="L549" s="447">
        <f t="shared" si="44"/>
        <v>0</v>
      </c>
      <c r="M549" s="789">
        <f t="shared" si="45"/>
        <v>0</v>
      </c>
      <c r="N549" s="449">
        <f t="shared" si="45"/>
        <v>0</v>
      </c>
      <c r="O549" s="313"/>
      <c r="P549" s="155"/>
    </row>
    <row r="550" spans="1:16" ht="18.75" customHeight="1" x14ac:dyDescent="0.15">
      <c r="A550" s="134"/>
      <c r="B550" s="203"/>
      <c r="C550" s="204"/>
      <c r="D550" s="297"/>
      <c r="E550" s="491"/>
      <c r="F550" s="499"/>
      <c r="G550" s="328"/>
      <c r="H550" s="445"/>
      <c r="I550" s="798"/>
      <c r="J550" s="446">
        <f t="shared" si="43"/>
        <v>0</v>
      </c>
      <c r="K550" s="788"/>
      <c r="L550" s="447">
        <f t="shared" si="44"/>
        <v>0</v>
      </c>
      <c r="M550" s="789">
        <f t="shared" si="45"/>
        <v>0</v>
      </c>
      <c r="N550" s="449">
        <f t="shared" si="45"/>
        <v>0</v>
      </c>
      <c r="O550" s="313"/>
      <c r="P550" s="155"/>
    </row>
    <row r="551" spans="1:16" ht="18.75" customHeight="1" x14ac:dyDescent="0.15">
      <c r="A551" s="134"/>
      <c r="B551" s="203"/>
      <c r="C551" s="204"/>
      <c r="D551" s="297"/>
      <c r="E551" s="491"/>
      <c r="F551" s="499"/>
      <c r="G551" s="328"/>
      <c r="H551" s="445"/>
      <c r="I551" s="798"/>
      <c r="J551" s="446">
        <f t="shared" si="43"/>
        <v>0</v>
      </c>
      <c r="K551" s="788"/>
      <c r="L551" s="447">
        <f t="shared" si="44"/>
        <v>0</v>
      </c>
      <c r="M551" s="789">
        <f t="shared" si="45"/>
        <v>0</v>
      </c>
      <c r="N551" s="449">
        <f t="shared" si="45"/>
        <v>0</v>
      </c>
      <c r="O551" s="313"/>
      <c r="P551" s="155"/>
    </row>
    <row r="552" spans="1:16" ht="18.75" customHeight="1" x14ac:dyDescent="0.15">
      <c r="A552" s="134"/>
      <c r="B552" s="203"/>
      <c r="C552" s="204"/>
      <c r="D552" s="297"/>
      <c r="E552" s="491"/>
      <c r="F552" s="499"/>
      <c r="G552" s="328"/>
      <c r="H552" s="445"/>
      <c r="I552" s="798"/>
      <c r="J552" s="446">
        <f t="shared" si="43"/>
        <v>0</v>
      </c>
      <c r="K552" s="788"/>
      <c r="L552" s="447">
        <f t="shared" si="44"/>
        <v>0</v>
      </c>
      <c r="M552" s="789">
        <f t="shared" si="45"/>
        <v>0</v>
      </c>
      <c r="N552" s="449">
        <f t="shared" si="45"/>
        <v>0</v>
      </c>
      <c r="O552" s="313"/>
      <c r="P552" s="155"/>
    </row>
    <row r="553" spans="1:16" ht="18.75" customHeight="1" x14ac:dyDescent="0.15">
      <c r="A553" s="134"/>
      <c r="B553" s="203"/>
      <c r="C553" s="204"/>
      <c r="D553" s="297"/>
      <c r="E553" s="491"/>
      <c r="F553" s="500"/>
      <c r="G553" s="328"/>
      <c r="H553" s="445"/>
      <c r="I553" s="798"/>
      <c r="J553" s="446">
        <f t="shared" si="43"/>
        <v>0</v>
      </c>
      <c r="K553" s="788"/>
      <c r="L553" s="447">
        <f t="shared" si="44"/>
        <v>0</v>
      </c>
      <c r="M553" s="789">
        <f t="shared" si="45"/>
        <v>0</v>
      </c>
      <c r="N553" s="449">
        <f t="shared" si="45"/>
        <v>0</v>
      </c>
      <c r="O553" s="313"/>
      <c r="P553" s="155"/>
    </row>
    <row r="554" spans="1:16" ht="18.75" customHeight="1" x14ac:dyDescent="0.15">
      <c r="A554" s="134"/>
      <c r="B554" s="203"/>
      <c r="C554" s="204"/>
      <c r="D554" s="297"/>
      <c r="E554" s="491"/>
      <c r="F554" s="500"/>
      <c r="G554" s="328"/>
      <c r="H554" s="445"/>
      <c r="I554" s="798"/>
      <c r="J554" s="446">
        <f t="shared" si="43"/>
        <v>0</v>
      </c>
      <c r="K554" s="788"/>
      <c r="L554" s="447">
        <f t="shared" si="44"/>
        <v>0</v>
      </c>
      <c r="M554" s="789">
        <f t="shared" si="45"/>
        <v>0</v>
      </c>
      <c r="N554" s="449">
        <f t="shared" si="45"/>
        <v>0</v>
      </c>
      <c r="O554" s="313"/>
      <c r="P554" s="155"/>
    </row>
    <row r="555" spans="1:16" ht="18.75" customHeight="1" x14ac:dyDescent="0.15">
      <c r="A555" s="134"/>
      <c r="B555" s="203"/>
      <c r="C555" s="204"/>
      <c r="D555" s="297"/>
      <c r="E555" s="491"/>
      <c r="F555" s="500"/>
      <c r="G555" s="328"/>
      <c r="H555" s="445"/>
      <c r="I555" s="798"/>
      <c r="J555" s="446">
        <f t="shared" si="43"/>
        <v>0</v>
      </c>
      <c r="K555" s="788"/>
      <c r="L555" s="447">
        <f t="shared" si="44"/>
        <v>0</v>
      </c>
      <c r="M555" s="789">
        <f t="shared" si="45"/>
        <v>0</v>
      </c>
      <c r="N555" s="449">
        <f t="shared" si="45"/>
        <v>0</v>
      </c>
      <c r="O555" s="313"/>
      <c r="P555" s="155"/>
    </row>
    <row r="556" spans="1:16" ht="18.75" customHeight="1" x14ac:dyDescent="0.15">
      <c r="A556" s="134"/>
      <c r="B556" s="203"/>
      <c r="C556" s="204"/>
      <c r="D556" s="297"/>
      <c r="E556" s="491"/>
      <c r="F556" s="500"/>
      <c r="G556" s="328"/>
      <c r="H556" s="445"/>
      <c r="I556" s="798"/>
      <c r="J556" s="446">
        <f t="shared" si="43"/>
        <v>0</v>
      </c>
      <c r="K556" s="788"/>
      <c r="L556" s="447">
        <f t="shared" si="44"/>
        <v>0</v>
      </c>
      <c r="M556" s="789">
        <f t="shared" si="45"/>
        <v>0</v>
      </c>
      <c r="N556" s="449">
        <f t="shared" si="45"/>
        <v>0</v>
      </c>
      <c r="O556" s="313"/>
      <c r="P556" s="155"/>
    </row>
    <row r="557" spans="1:16" ht="18.75" customHeight="1" x14ac:dyDescent="0.15">
      <c r="A557" s="134"/>
      <c r="B557" s="203"/>
      <c r="C557" s="204"/>
      <c r="D557" s="297"/>
      <c r="E557" s="491"/>
      <c r="F557" s="500"/>
      <c r="G557" s="328"/>
      <c r="H557" s="445"/>
      <c r="I557" s="798"/>
      <c r="J557" s="446">
        <f t="shared" si="43"/>
        <v>0</v>
      </c>
      <c r="K557" s="788"/>
      <c r="L557" s="447">
        <f t="shared" si="44"/>
        <v>0</v>
      </c>
      <c r="M557" s="789">
        <f t="shared" si="45"/>
        <v>0</v>
      </c>
      <c r="N557" s="449">
        <f t="shared" si="45"/>
        <v>0</v>
      </c>
      <c r="O557" s="313"/>
      <c r="P557" s="155"/>
    </row>
    <row r="558" spans="1:16" ht="18.75" customHeight="1" x14ac:dyDescent="0.15">
      <c r="A558" s="134"/>
      <c r="B558" s="203"/>
      <c r="C558" s="204"/>
      <c r="D558" s="297"/>
      <c r="E558" s="491"/>
      <c r="F558" s="500"/>
      <c r="G558" s="328"/>
      <c r="H558" s="445"/>
      <c r="I558" s="798"/>
      <c r="J558" s="446">
        <f t="shared" si="43"/>
        <v>0</v>
      </c>
      <c r="K558" s="788"/>
      <c r="L558" s="447">
        <f t="shared" si="44"/>
        <v>0</v>
      </c>
      <c r="M558" s="789">
        <f t="shared" si="45"/>
        <v>0</v>
      </c>
      <c r="N558" s="449">
        <f t="shared" si="45"/>
        <v>0</v>
      </c>
      <c r="O558" s="313"/>
      <c r="P558" s="155"/>
    </row>
    <row r="559" spans="1:16" ht="18.75" customHeight="1" x14ac:dyDescent="0.15">
      <c r="A559" s="134"/>
      <c r="B559" s="203"/>
      <c r="C559" s="204"/>
      <c r="D559" s="297"/>
      <c r="E559" s="491"/>
      <c r="F559" s="500"/>
      <c r="G559" s="328"/>
      <c r="H559" s="445"/>
      <c r="I559" s="798"/>
      <c r="J559" s="446">
        <f t="shared" si="43"/>
        <v>0</v>
      </c>
      <c r="K559" s="788"/>
      <c r="L559" s="447">
        <f t="shared" si="44"/>
        <v>0</v>
      </c>
      <c r="M559" s="789">
        <f t="shared" si="45"/>
        <v>0</v>
      </c>
      <c r="N559" s="449">
        <f t="shared" si="45"/>
        <v>0</v>
      </c>
      <c r="O559" s="313"/>
      <c r="P559" s="155"/>
    </row>
    <row r="560" spans="1:16" ht="18.75" customHeight="1" x14ac:dyDescent="0.15">
      <c r="A560" s="134"/>
      <c r="B560" s="203"/>
      <c r="C560" s="204"/>
      <c r="D560" s="297"/>
      <c r="E560" s="491"/>
      <c r="F560" s="500"/>
      <c r="G560" s="328"/>
      <c r="H560" s="445"/>
      <c r="I560" s="798"/>
      <c r="J560" s="446">
        <f t="shared" si="43"/>
        <v>0</v>
      </c>
      <c r="K560" s="788"/>
      <c r="L560" s="447">
        <f t="shared" si="44"/>
        <v>0</v>
      </c>
      <c r="M560" s="789">
        <f t="shared" si="45"/>
        <v>0</v>
      </c>
      <c r="N560" s="449">
        <f t="shared" si="45"/>
        <v>0</v>
      </c>
      <c r="O560" s="313"/>
      <c r="P560" s="155"/>
    </row>
    <row r="561" spans="1:29" ht="18.75" customHeight="1" x14ac:dyDescent="0.15">
      <c r="A561" s="134"/>
      <c r="B561" s="203"/>
      <c r="C561" s="204"/>
      <c r="D561" s="297"/>
      <c r="E561" s="491"/>
      <c r="F561" s="500"/>
      <c r="G561" s="328"/>
      <c r="H561" s="445"/>
      <c r="I561" s="798"/>
      <c r="J561" s="446">
        <f t="shared" si="43"/>
        <v>0</v>
      </c>
      <c r="K561" s="788"/>
      <c r="L561" s="447">
        <f t="shared" si="44"/>
        <v>0</v>
      </c>
      <c r="M561" s="789">
        <f t="shared" si="45"/>
        <v>0</v>
      </c>
      <c r="N561" s="449">
        <f t="shared" si="45"/>
        <v>0</v>
      </c>
      <c r="O561" s="313"/>
      <c r="P561" s="155"/>
    </row>
    <row r="562" spans="1:29" ht="18.75" customHeight="1" x14ac:dyDescent="0.15">
      <c r="A562" s="134"/>
      <c r="B562" s="203"/>
      <c r="C562" s="204"/>
      <c r="D562" s="297"/>
      <c r="E562" s="491"/>
      <c r="F562" s="500"/>
      <c r="G562" s="328"/>
      <c r="H562" s="445"/>
      <c r="I562" s="798"/>
      <c r="J562" s="446">
        <f t="shared" si="43"/>
        <v>0</v>
      </c>
      <c r="K562" s="788"/>
      <c r="L562" s="447">
        <f t="shared" si="44"/>
        <v>0</v>
      </c>
      <c r="M562" s="789">
        <f t="shared" si="45"/>
        <v>0</v>
      </c>
      <c r="N562" s="449">
        <f t="shared" si="45"/>
        <v>0</v>
      </c>
      <c r="O562" s="313"/>
      <c r="P562" s="155"/>
    </row>
    <row r="563" spans="1:29" ht="18.75" customHeight="1" x14ac:dyDescent="0.15">
      <c r="A563" s="134"/>
      <c r="B563" s="203"/>
      <c r="C563" s="204"/>
      <c r="D563" s="297"/>
      <c r="E563" s="491"/>
      <c r="F563" s="500"/>
      <c r="G563" s="328"/>
      <c r="H563" s="445"/>
      <c r="I563" s="798"/>
      <c r="J563" s="446">
        <f t="shared" si="43"/>
        <v>0</v>
      </c>
      <c r="K563" s="788"/>
      <c r="L563" s="447">
        <f t="shared" si="44"/>
        <v>0</v>
      </c>
      <c r="M563" s="789">
        <f t="shared" si="45"/>
        <v>0</v>
      </c>
      <c r="N563" s="449">
        <f t="shared" si="45"/>
        <v>0</v>
      </c>
      <c r="O563" s="313"/>
      <c r="P563" s="155"/>
    </row>
    <row r="564" spans="1:29" s="120" customFormat="1" ht="18.75" customHeight="1" x14ac:dyDescent="0.15">
      <c r="A564" s="134"/>
      <c r="B564" s="203"/>
      <c r="C564" s="204"/>
      <c r="D564" s="297"/>
      <c r="E564" s="347" t="s">
        <v>419</v>
      </c>
      <c r="F564" s="170" t="s">
        <v>181</v>
      </c>
      <c r="G564" s="328"/>
      <c r="H564" s="445"/>
      <c r="I564" s="798"/>
      <c r="J564" s="450">
        <f>SUMIFS(J533:J563,D533:D563,"設備（部材）")</f>
        <v>0</v>
      </c>
      <c r="K564" s="788"/>
      <c r="L564" s="451">
        <f>SUMIFS(L533:L563,D533:D563,"設備（部材）")</f>
        <v>0</v>
      </c>
      <c r="M564" s="789"/>
      <c r="N564" s="453">
        <f>J564-L564</f>
        <v>0</v>
      </c>
      <c r="O564" s="313"/>
      <c r="Q564" s="119"/>
      <c r="R564" s="119"/>
      <c r="S564" s="119"/>
      <c r="T564" s="119"/>
      <c r="U564" s="119"/>
      <c r="V564" s="119"/>
      <c r="W564" s="119"/>
      <c r="X564" s="119"/>
      <c r="Y564" s="119"/>
      <c r="Z564" s="119"/>
      <c r="AA564" s="119"/>
      <c r="AB564" s="119"/>
      <c r="AC564" s="119"/>
    </row>
    <row r="565" spans="1:29" s="120" customFormat="1" ht="18.75" customHeight="1" x14ac:dyDescent="0.15">
      <c r="A565" s="134"/>
      <c r="B565" s="203"/>
      <c r="C565" s="204"/>
      <c r="D565" s="297"/>
      <c r="E565" s="347" t="s">
        <v>182</v>
      </c>
      <c r="F565" s="170" t="s">
        <v>181</v>
      </c>
      <c r="G565" s="328"/>
      <c r="H565" s="445"/>
      <c r="I565" s="798"/>
      <c r="J565" s="450">
        <f>SUMIFS(J533:J563,D533:D563,"工事")</f>
        <v>0</v>
      </c>
      <c r="K565" s="788"/>
      <c r="L565" s="451">
        <f>SUMIFS(L533:L563,D533:D563,"工事")</f>
        <v>0</v>
      </c>
      <c r="M565" s="789"/>
      <c r="N565" s="453">
        <f>J565-L565</f>
        <v>0</v>
      </c>
      <c r="O565" s="313"/>
      <c r="Q565" s="119"/>
      <c r="R565" s="119"/>
      <c r="S565" s="119"/>
      <c r="T565" s="119"/>
      <c r="U565" s="119"/>
      <c r="V565" s="119"/>
      <c r="W565" s="119"/>
      <c r="X565" s="119"/>
      <c r="Y565" s="119"/>
      <c r="Z565" s="119"/>
      <c r="AA565" s="119"/>
      <c r="AB565" s="119"/>
      <c r="AC565" s="119"/>
    </row>
    <row r="566" spans="1:29" s="120" customFormat="1" ht="18.75" customHeight="1" thickBot="1" x14ac:dyDescent="0.2">
      <c r="A566" s="134"/>
      <c r="B566" s="205"/>
      <c r="C566" s="206"/>
      <c r="D566" s="298"/>
      <c r="E566" s="348" t="s">
        <v>178</v>
      </c>
      <c r="F566" s="349" t="s">
        <v>179</v>
      </c>
      <c r="G566" s="339"/>
      <c r="H566" s="495"/>
      <c r="I566" s="808"/>
      <c r="J566" s="501">
        <f>J564+J565</f>
        <v>0</v>
      </c>
      <c r="K566" s="790"/>
      <c r="L566" s="502">
        <f>L564+L565</f>
        <v>0</v>
      </c>
      <c r="M566" s="791"/>
      <c r="N566" s="503">
        <f>J566-L566</f>
        <v>0</v>
      </c>
      <c r="O566" s="323"/>
      <c r="Q566" s="119"/>
      <c r="R566" s="119"/>
      <c r="S566" s="119"/>
      <c r="T566" s="119"/>
      <c r="U566" s="119"/>
      <c r="V566" s="119"/>
      <c r="W566" s="119"/>
      <c r="X566" s="119"/>
      <c r="Y566" s="119"/>
      <c r="Z566" s="119"/>
      <c r="AA566" s="119"/>
      <c r="AB566" s="119"/>
      <c r="AC566" s="119"/>
    </row>
    <row r="567" spans="1:29" ht="18.75" customHeight="1" x14ac:dyDescent="0.15">
      <c r="A567" s="134"/>
      <c r="B567" s="171"/>
      <c r="C567" s="172"/>
      <c r="D567" s="295"/>
      <c r="E567" s="491"/>
      <c r="F567" s="499" t="s">
        <v>180</v>
      </c>
      <c r="G567" s="328"/>
      <c r="H567" s="445"/>
      <c r="I567" s="798"/>
      <c r="J567" s="446"/>
      <c r="K567" s="788"/>
      <c r="L567" s="447"/>
      <c r="M567" s="789"/>
      <c r="N567" s="449"/>
      <c r="O567" s="313"/>
      <c r="P567" s="155"/>
    </row>
    <row r="568" spans="1:29" ht="18.75" customHeight="1" x14ac:dyDescent="0.15">
      <c r="A568" s="134"/>
      <c r="B568" s="203"/>
      <c r="C568" s="204"/>
      <c r="D568" s="297"/>
      <c r="E568" s="491"/>
      <c r="F568" s="500"/>
      <c r="G568" s="328"/>
      <c r="H568" s="445"/>
      <c r="I568" s="798"/>
      <c r="J568" s="446">
        <f t="shared" ref="J568:J598" si="46">ROUNDDOWN(H568*I568,0)</f>
        <v>0</v>
      </c>
      <c r="K568" s="788"/>
      <c r="L568" s="447">
        <f t="shared" ref="L568:L598" si="47">ROUNDDOWN(H568*K568,0)</f>
        <v>0</v>
      </c>
      <c r="M568" s="789">
        <f>I568-K568</f>
        <v>0</v>
      </c>
      <c r="N568" s="449">
        <f>J568-L568</f>
        <v>0</v>
      </c>
      <c r="O568" s="313"/>
      <c r="P568" s="155"/>
    </row>
    <row r="569" spans="1:29" ht="18.75" customHeight="1" x14ac:dyDescent="0.15">
      <c r="A569" s="134"/>
      <c r="B569" s="203"/>
      <c r="C569" s="204"/>
      <c r="D569" s="297"/>
      <c r="E569" s="491"/>
      <c r="F569" s="500"/>
      <c r="G569" s="328"/>
      <c r="H569" s="445"/>
      <c r="I569" s="798"/>
      <c r="J569" s="446">
        <f t="shared" si="46"/>
        <v>0</v>
      </c>
      <c r="K569" s="788"/>
      <c r="L569" s="447">
        <f t="shared" si="47"/>
        <v>0</v>
      </c>
      <c r="M569" s="789">
        <f t="shared" ref="M569:N598" si="48">I569-K569</f>
        <v>0</v>
      </c>
      <c r="N569" s="449">
        <f t="shared" si="48"/>
        <v>0</v>
      </c>
      <c r="O569" s="313"/>
      <c r="P569" s="155"/>
    </row>
    <row r="570" spans="1:29" ht="18.75" customHeight="1" x14ac:dyDescent="0.15">
      <c r="A570" s="134"/>
      <c r="B570" s="203"/>
      <c r="C570" s="204"/>
      <c r="D570" s="297"/>
      <c r="E570" s="491"/>
      <c r="F570" s="499"/>
      <c r="G570" s="328"/>
      <c r="H570" s="445"/>
      <c r="I570" s="798"/>
      <c r="J570" s="446">
        <f t="shared" si="46"/>
        <v>0</v>
      </c>
      <c r="K570" s="788"/>
      <c r="L570" s="447">
        <f t="shared" si="47"/>
        <v>0</v>
      </c>
      <c r="M570" s="789">
        <f t="shared" si="48"/>
        <v>0</v>
      </c>
      <c r="N570" s="449">
        <f t="shared" si="48"/>
        <v>0</v>
      </c>
      <c r="O570" s="313"/>
      <c r="P570" s="155"/>
    </row>
    <row r="571" spans="1:29" ht="18.75" customHeight="1" x14ac:dyDescent="0.15">
      <c r="A571" s="134"/>
      <c r="B571" s="203"/>
      <c r="C571" s="204"/>
      <c r="D571" s="297"/>
      <c r="E571" s="491"/>
      <c r="F571" s="499"/>
      <c r="G571" s="328"/>
      <c r="H571" s="445"/>
      <c r="I571" s="798"/>
      <c r="J571" s="446">
        <f t="shared" si="46"/>
        <v>0</v>
      </c>
      <c r="K571" s="788"/>
      <c r="L571" s="447">
        <f t="shared" si="47"/>
        <v>0</v>
      </c>
      <c r="M571" s="789">
        <f t="shared" si="48"/>
        <v>0</v>
      </c>
      <c r="N571" s="449">
        <f t="shared" si="48"/>
        <v>0</v>
      </c>
      <c r="O571" s="313"/>
      <c r="P571" s="155"/>
    </row>
    <row r="572" spans="1:29" ht="18.75" customHeight="1" x14ac:dyDescent="0.15">
      <c r="A572" s="134"/>
      <c r="B572" s="203"/>
      <c r="C572" s="204"/>
      <c r="D572" s="297"/>
      <c r="E572" s="491"/>
      <c r="F572" s="499"/>
      <c r="G572" s="328"/>
      <c r="H572" s="445"/>
      <c r="I572" s="798"/>
      <c r="J572" s="446">
        <f t="shared" si="46"/>
        <v>0</v>
      </c>
      <c r="K572" s="788"/>
      <c r="L572" s="447">
        <f t="shared" si="47"/>
        <v>0</v>
      </c>
      <c r="M572" s="789">
        <f t="shared" si="48"/>
        <v>0</v>
      </c>
      <c r="N572" s="449">
        <f t="shared" si="48"/>
        <v>0</v>
      </c>
      <c r="O572" s="313"/>
      <c r="P572" s="155"/>
    </row>
    <row r="573" spans="1:29" ht="18.75" customHeight="1" x14ac:dyDescent="0.15">
      <c r="A573" s="134"/>
      <c r="B573" s="203"/>
      <c r="C573" s="204"/>
      <c r="D573" s="297"/>
      <c r="E573" s="491"/>
      <c r="F573" s="499"/>
      <c r="G573" s="328"/>
      <c r="H573" s="445"/>
      <c r="I573" s="798"/>
      <c r="J573" s="446">
        <f t="shared" si="46"/>
        <v>0</v>
      </c>
      <c r="K573" s="788"/>
      <c r="L573" s="447">
        <f t="shared" si="47"/>
        <v>0</v>
      </c>
      <c r="M573" s="789">
        <f t="shared" si="48"/>
        <v>0</v>
      </c>
      <c r="N573" s="449">
        <f t="shared" si="48"/>
        <v>0</v>
      </c>
      <c r="O573" s="313"/>
      <c r="P573" s="155"/>
    </row>
    <row r="574" spans="1:29" ht="18.75" customHeight="1" x14ac:dyDescent="0.15">
      <c r="A574" s="134"/>
      <c r="B574" s="203"/>
      <c r="C574" s="204"/>
      <c r="D574" s="297"/>
      <c r="E574" s="491"/>
      <c r="F574" s="499"/>
      <c r="G574" s="328"/>
      <c r="H574" s="445"/>
      <c r="I574" s="798"/>
      <c r="J574" s="446">
        <f t="shared" si="46"/>
        <v>0</v>
      </c>
      <c r="K574" s="788"/>
      <c r="L574" s="447">
        <f t="shared" si="47"/>
        <v>0</v>
      </c>
      <c r="M574" s="789">
        <f t="shared" si="48"/>
        <v>0</v>
      </c>
      <c r="N574" s="449">
        <f t="shared" si="48"/>
        <v>0</v>
      </c>
      <c r="O574" s="313"/>
      <c r="P574" s="155"/>
    </row>
    <row r="575" spans="1:29" ht="18.75" customHeight="1" x14ac:dyDescent="0.15">
      <c r="A575" s="134"/>
      <c r="B575" s="203"/>
      <c r="C575" s="204"/>
      <c r="D575" s="297"/>
      <c r="E575" s="491"/>
      <c r="F575" s="499"/>
      <c r="G575" s="328"/>
      <c r="H575" s="445"/>
      <c r="I575" s="798"/>
      <c r="J575" s="446">
        <f t="shared" si="46"/>
        <v>0</v>
      </c>
      <c r="K575" s="788"/>
      <c r="L575" s="447">
        <f t="shared" si="47"/>
        <v>0</v>
      </c>
      <c r="M575" s="789">
        <f t="shared" si="48"/>
        <v>0</v>
      </c>
      <c r="N575" s="449">
        <f t="shared" si="48"/>
        <v>0</v>
      </c>
      <c r="O575" s="313"/>
      <c r="P575" s="155"/>
    </row>
    <row r="576" spans="1:29" ht="18.75" customHeight="1" x14ac:dyDescent="0.15">
      <c r="A576" s="134"/>
      <c r="B576" s="203"/>
      <c r="C576" s="204"/>
      <c r="D576" s="297"/>
      <c r="E576" s="491"/>
      <c r="F576" s="499"/>
      <c r="G576" s="328"/>
      <c r="H576" s="445"/>
      <c r="I576" s="798"/>
      <c r="J576" s="446">
        <f t="shared" si="46"/>
        <v>0</v>
      </c>
      <c r="K576" s="788"/>
      <c r="L576" s="447">
        <f t="shared" si="47"/>
        <v>0</v>
      </c>
      <c r="M576" s="789">
        <f t="shared" si="48"/>
        <v>0</v>
      </c>
      <c r="N576" s="449">
        <f t="shared" si="48"/>
        <v>0</v>
      </c>
      <c r="O576" s="313"/>
      <c r="P576" s="155"/>
    </row>
    <row r="577" spans="1:16" ht="18.75" customHeight="1" x14ac:dyDescent="0.15">
      <c r="A577" s="134"/>
      <c r="B577" s="203"/>
      <c r="C577" s="204"/>
      <c r="D577" s="297"/>
      <c r="E577" s="491"/>
      <c r="F577" s="499"/>
      <c r="G577" s="328"/>
      <c r="H577" s="445"/>
      <c r="I577" s="798"/>
      <c r="J577" s="446">
        <f t="shared" si="46"/>
        <v>0</v>
      </c>
      <c r="K577" s="788"/>
      <c r="L577" s="447">
        <f t="shared" si="47"/>
        <v>0</v>
      </c>
      <c r="M577" s="789">
        <f t="shared" si="48"/>
        <v>0</v>
      </c>
      <c r="N577" s="449">
        <f t="shared" si="48"/>
        <v>0</v>
      </c>
      <c r="O577" s="313"/>
      <c r="P577" s="155"/>
    </row>
    <row r="578" spans="1:16" ht="18.75" customHeight="1" x14ac:dyDescent="0.15">
      <c r="A578" s="134"/>
      <c r="B578" s="203"/>
      <c r="C578" s="204"/>
      <c r="D578" s="297"/>
      <c r="E578" s="491"/>
      <c r="F578" s="499"/>
      <c r="G578" s="328"/>
      <c r="H578" s="445"/>
      <c r="I578" s="798"/>
      <c r="J578" s="446">
        <f t="shared" si="46"/>
        <v>0</v>
      </c>
      <c r="K578" s="788"/>
      <c r="L578" s="447">
        <f t="shared" si="47"/>
        <v>0</v>
      </c>
      <c r="M578" s="789">
        <f t="shared" si="48"/>
        <v>0</v>
      </c>
      <c r="N578" s="449">
        <f t="shared" si="48"/>
        <v>0</v>
      </c>
      <c r="O578" s="313"/>
      <c r="P578" s="155"/>
    </row>
    <row r="579" spans="1:16" ht="18.75" customHeight="1" x14ac:dyDescent="0.15">
      <c r="A579" s="134"/>
      <c r="B579" s="203"/>
      <c r="C579" s="204"/>
      <c r="D579" s="297"/>
      <c r="E579" s="491"/>
      <c r="F579" s="499"/>
      <c r="G579" s="328"/>
      <c r="H579" s="445"/>
      <c r="I579" s="798"/>
      <c r="J579" s="446">
        <f t="shared" si="46"/>
        <v>0</v>
      </c>
      <c r="K579" s="788"/>
      <c r="L579" s="447">
        <f t="shared" si="47"/>
        <v>0</v>
      </c>
      <c r="M579" s="789">
        <f t="shared" si="48"/>
        <v>0</v>
      </c>
      <c r="N579" s="449">
        <f t="shared" si="48"/>
        <v>0</v>
      </c>
      <c r="O579" s="313"/>
      <c r="P579" s="155"/>
    </row>
    <row r="580" spans="1:16" ht="18.75" customHeight="1" x14ac:dyDescent="0.15">
      <c r="A580" s="134"/>
      <c r="B580" s="203"/>
      <c r="C580" s="204"/>
      <c r="D580" s="297"/>
      <c r="E580" s="491"/>
      <c r="F580" s="499"/>
      <c r="G580" s="328"/>
      <c r="H580" s="445"/>
      <c r="I580" s="798"/>
      <c r="J580" s="446">
        <f t="shared" si="46"/>
        <v>0</v>
      </c>
      <c r="K580" s="788"/>
      <c r="L580" s="447">
        <f t="shared" si="47"/>
        <v>0</v>
      </c>
      <c r="M580" s="789">
        <f t="shared" si="48"/>
        <v>0</v>
      </c>
      <c r="N580" s="449">
        <f t="shared" si="48"/>
        <v>0</v>
      </c>
      <c r="O580" s="313"/>
      <c r="P580" s="155"/>
    </row>
    <row r="581" spans="1:16" ht="18.75" customHeight="1" x14ac:dyDescent="0.15">
      <c r="A581" s="134"/>
      <c r="B581" s="203"/>
      <c r="C581" s="204"/>
      <c r="D581" s="297"/>
      <c r="E581" s="491"/>
      <c r="F581" s="499"/>
      <c r="G581" s="328"/>
      <c r="H581" s="445"/>
      <c r="I581" s="798"/>
      <c r="J581" s="446">
        <f t="shared" si="46"/>
        <v>0</v>
      </c>
      <c r="K581" s="788"/>
      <c r="L581" s="447">
        <f t="shared" si="47"/>
        <v>0</v>
      </c>
      <c r="M581" s="789">
        <f t="shared" si="48"/>
        <v>0</v>
      </c>
      <c r="N581" s="449">
        <f t="shared" si="48"/>
        <v>0</v>
      </c>
      <c r="O581" s="313"/>
      <c r="P581" s="155"/>
    </row>
    <row r="582" spans="1:16" ht="18.75" customHeight="1" x14ac:dyDescent="0.15">
      <c r="A582" s="134"/>
      <c r="B582" s="203"/>
      <c r="C582" s="204"/>
      <c r="D582" s="297"/>
      <c r="E582" s="491"/>
      <c r="F582" s="499"/>
      <c r="G582" s="328"/>
      <c r="H582" s="445"/>
      <c r="I582" s="798"/>
      <c r="J582" s="446">
        <f t="shared" si="46"/>
        <v>0</v>
      </c>
      <c r="K582" s="788"/>
      <c r="L582" s="447">
        <f t="shared" si="47"/>
        <v>0</v>
      </c>
      <c r="M582" s="789">
        <f t="shared" si="48"/>
        <v>0</v>
      </c>
      <c r="N582" s="449">
        <f t="shared" si="48"/>
        <v>0</v>
      </c>
      <c r="O582" s="313"/>
      <c r="P582" s="155"/>
    </row>
    <row r="583" spans="1:16" ht="18.75" customHeight="1" x14ac:dyDescent="0.15">
      <c r="A583" s="134"/>
      <c r="B583" s="203"/>
      <c r="C583" s="204"/>
      <c r="D583" s="297"/>
      <c r="E583" s="491"/>
      <c r="F583" s="499"/>
      <c r="G583" s="328"/>
      <c r="H583" s="445"/>
      <c r="I583" s="798"/>
      <c r="J583" s="446">
        <f t="shared" si="46"/>
        <v>0</v>
      </c>
      <c r="K583" s="788"/>
      <c r="L583" s="447">
        <f t="shared" si="47"/>
        <v>0</v>
      </c>
      <c r="M583" s="789">
        <f t="shared" si="48"/>
        <v>0</v>
      </c>
      <c r="N583" s="449">
        <f t="shared" si="48"/>
        <v>0</v>
      </c>
      <c r="O583" s="313"/>
      <c r="P583" s="155"/>
    </row>
    <row r="584" spans="1:16" ht="18.75" customHeight="1" x14ac:dyDescent="0.15">
      <c r="A584" s="134"/>
      <c r="B584" s="203"/>
      <c r="C584" s="204"/>
      <c r="D584" s="297"/>
      <c r="E584" s="491"/>
      <c r="F584" s="499"/>
      <c r="G584" s="328"/>
      <c r="H584" s="445"/>
      <c r="I584" s="798"/>
      <c r="J584" s="446">
        <f t="shared" si="46"/>
        <v>0</v>
      </c>
      <c r="K584" s="788"/>
      <c r="L584" s="447">
        <f t="shared" si="47"/>
        <v>0</v>
      </c>
      <c r="M584" s="789">
        <f t="shared" si="48"/>
        <v>0</v>
      </c>
      <c r="N584" s="449">
        <f t="shared" si="48"/>
        <v>0</v>
      </c>
      <c r="O584" s="313"/>
      <c r="P584" s="155"/>
    </row>
    <row r="585" spans="1:16" ht="18.75" customHeight="1" x14ac:dyDescent="0.15">
      <c r="A585" s="134"/>
      <c r="B585" s="203"/>
      <c r="C585" s="204"/>
      <c r="D585" s="297"/>
      <c r="E585" s="491"/>
      <c r="F585" s="499"/>
      <c r="G585" s="328"/>
      <c r="H585" s="445"/>
      <c r="I585" s="798"/>
      <c r="J585" s="446">
        <f t="shared" si="46"/>
        <v>0</v>
      </c>
      <c r="K585" s="788"/>
      <c r="L585" s="447">
        <f t="shared" si="47"/>
        <v>0</v>
      </c>
      <c r="M585" s="789">
        <f t="shared" si="48"/>
        <v>0</v>
      </c>
      <c r="N585" s="449">
        <f t="shared" si="48"/>
        <v>0</v>
      </c>
      <c r="O585" s="313"/>
      <c r="P585" s="155"/>
    </row>
    <row r="586" spans="1:16" ht="18.75" customHeight="1" x14ac:dyDescent="0.15">
      <c r="A586" s="134"/>
      <c r="B586" s="203"/>
      <c r="C586" s="204"/>
      <c r="D586" s="297"/>
      <c r="E586" s="491"/>
      <c r="F586" s="499"/>
      <c r="G586" s="328"/>
      <c r="H586" s="445"/>
      <c r="I586" s="798"/>
      <c r="J586" s="446">
        <f t="shared" si="46"/>
        <v>0</v>
      </c>
      <c r="K586" s="788"/>
      <c r="L586" s="447">
        <f t="shared" si="47"/>
        <v>0</v>
      </c>
      <c r="M586" s="789">
        <f t="shared" si="48"/>
        <v>0</v>
      </c>
      <c r="N586" s="449">
        <f t="shared" si="48"/>
        <v>0</v>
      </c>
      <c r="O586" s="313"/>
      <c r="P586" s="155"/>
    </row>
    <row r="587" spans="1:16" ht="18.75" customHeight="1" x14ac:dyDescent="0.15">
      <c r="A587" s="134"/>
      <c r="B587" s="203"/>
      <c r="C587" s="204"/>
      <c r="D587" s="297"/>
      <c r="E587" s="491"/>
      <c r="F587" s="499"/>
      <c r="G587" s="328"/>
      <c r="H587" s="445"/>
      <c r="I587" s="798"/>
      <c r="J587" s="446">
        <f t="shared" si="46"/>
        <v>0</v>
      </c>
      <c r="K587" s="788"/>
      <c r="L587" s="447">
        <f t="shared" si="47"/>
        <v>0</v>
      </c>
      <c r="M587" s="789">
        <f t="shared" si="48"/>
        <v>0</v>
      </c>
      <c r="N587" s="449">
        <f t="shared" si="48"/>
        <v>0</v>
      </c>
      <c r="O587" s="313"/>
      <c r="P587" s="155"/>
    </row>
    <row r="588" spans="1:16" ht="18.75" customHeight="1" x14ac:dyDescent="0.15">
      <c r="A588" s="134"/>
      <c r="B588" s="203"/>
      <c r="C588" s="204"/>
      <c r="D588" s="297"/>
      <c r="E588" s="491"/>
      <c r="F588" s="500"/>
      <c r="G588" s="328"/>
      <c r="H588" s="445"/>
      <c r="I588" s="798"/>
      <c r="J588" s="446">
        <f t="shared" si="46"/>
        <v>0</v>
      </c>
      <c r="K588" s="788"/>
      <c r="L588" s="447">
        <f t="shared" si="47"/>
        <v>0</v>
      </c>
      <c r="M588" s="789">
        <f t="shared" si="48"/>
        <v>0</v>
      </c>
      <c r="N588" s="449">
        <f t="shared" si="48"/>
        <v>0</v>
      </c>
      <c r="O588" s="313"/>
      <c r="P588" s="155"/>
    </row>
    <row r="589" spans="1:16" ht="18.75" customHeight="1" x14ac:dyDescent="0.15">
      <c r="A589" s="134"/>
      <c r="B589" s="203"/>
      <c r="C589" s="204"/>
      <c r="D589" s="297"/>
      <c r="E589" s="491"/>
      <c r="F589" s="500"/>
      <c r="G589" s="328"/>
      <c r="H589" s="445"/>
      <c r="I589" s="798"/>
      <c r="J589" s="446">
        <f t="shared" si="46"/>
        <v>0</v>
      </c>
      <c r="K589" s="788"/>
      <c r="L589" s="447">
        <f t="shared" si="47"/>
        <v>0</v>
      </c>
      <c r="M589" s="789">
        <f t="shared" si="48"/>
        <v>0</v>
      </c>
      <c r="N589" s="449">
        <f t="shared" si="48"/>
        <v>0</v>
      </c>
      <c r="O589" s="313"/>
      <c r="P589" s="155"/>
    </row>
    <row r="590" spans="1:16" ht="18.75" customHeight="1" x14ac:dyDescent="0.15">
      <c r="A590" s="134"/>
      <c r="B590" s="203"/>
      <c r="C590" s="204"/>
      <c r="D590" s="297"/>
      <c r="E590" s="491"/>
      <c r="F590" s="500"/>
      <c r="G590" s="328"/>
      <c r="H590" s="445"/>
      <c r="I590" s="798"/>
      <c r="J590" s="446">
        <f t="shared" si="46"/>
        <v>0</v>
      </c>
      <c r="K590" s="788"/>
      <c r="L590" s="447">
        <f t="shared" si="47"/>
        <v>0</v>
      </c>
      <c r="M590" s="789">
        <f t="shared" si="48"/>
        <v>0</v>
      </c>
      <c r="N590" s="449">
        <f t="shared" si="48"/>
        <v>0</v>
      </c>
      <c r="O590" s="313"/>
      <c r="P590" s="155"/>
    </row>
    <row r="591" spans="1:16" ht="18.75" customHeight="1" x14ac:dyDescent="0.15">
      <c r="A591" s="134"/>
      <c r="B591" s="203"/>
      <c r="C591" s="204"/>
      <c r="D591" s="297"/>
      <c r="E591" s="491"/>
      <c r="F591" s="500"/>
      <c r="G591" s="328"/>
      <c r="H591" s="445"/>
      <c r="I591" s="798"/>
      <c r="J591" s="446">
        <f t="shared" si="46"/>
        <v>0</v>
      </c>
      <c r="K591" s="788"/>
      <c r="L591" s="447">
        <f t="shared" si="47"/>
        <v>0</v>
      </c>
      <c r="M591" s="789">
        <f t="shared" si="48"/>
        <v>0</v>
      </c>
      <c r="N591" s="449">
        <f t="shared" si="48"/>
        <v>0</v>
      </c>
      <c r="O591" s="313"/>
      <c r="P591" s="155"/>
    </row>
    <row r="592" spans="1:16" ht="18.75" customHeight="1" x14ac:dyDescent="0.15">
      <c r="A592" s="134"/>
      <c r="B592" s="203"/>
      <c r="C592" s="204"/>
      <c r="D592" s="297"/>
      <c r="E592" s="491"/>
      <c r="F592" s="500"/>
      <c r="G592" s="328"/>
      <c r="H592" s="445"/>
      <c r="I592" s="798"/>
      <c r="J592" s="446">
        <f t="shared" si="46"/>
        <v>0</v>
      </c>
      <c r="K592" s="788"/>
      <c r="L592" s="447">
        <f t="shared" si="47"/>
        <v>0</v>
      </c>
      <c r="M592" s="789">
        <f t="shared" si="48"/>
        <v>0</v>
      </c>
      <c r="N592" s="449">
        <f t="shared" si="48"/>
        <v>0</v>
      </c>
      <c r="O592" s="313"/>
      <c r="P592" s="155"/>
    </row>
    <row r="593" spans="1:29" ht="18.75" customHeight="1" x14ac:dyDescent="0.15">
      <c r="A593" s="134"/>
      <c r="B593" s="203"/>
      <c r="C593" s="204"/>
      <c r="D593" s="297"/>
      <c r="E593" s="491"/>
      <c r="F593" s="500"/>
      <c r="G593" s="328"/>
      <c r="H593" s="445"/>
      <c r="I593" s="798"/>
      <c r="J593" s="446">
        <f t="shared" si="46"/>
        <v>0</v>
      </c>
      <c r="K593" s="788"/>
      <c r="L593" s="447">
        <f t="shared" si="47"/>
        <v>0</v>
      </c>
      <c r="M593" s="789">
        <f t="shared" si="48"/>
        <v>0</v>
      </c>
      <c r="N593" s="449">
        <f t="shared" si="48"/>
        <v>0</v>
      </c>
      <c r="O593" s="313"/>
      <c r="P593" s="155"/>
    </row>
    <row r="594" spans="1:29" ht="18.75" customHeight="1" x14ac:dyDescent="0.15">
      <c r="A594" s="134"/>
      <c r="B594" s="203"/>
      <c r="C594" s="204"/>
      <c r="D594" s="297"/>
      <c r="E594" s="491"/>
      <c r="F594" s="500"/>
      <c r="G594" s="328"/>
      <c r="H594" s="445"/>
      <c r="I594" s="798"/>
      <c r="J594" s="446">
        <f t="shared" si="46"/>
        <v>0</v>
      </c>
      <c r="K594" s="788"/>
      <c r="L594" s="447">
        <f t="shared" si="47"/>
        <v>0</v>
      </c>
      <c r="M594" s="789">
        <f t="shared" si="48"/>
        <v>0</v>
      </c>
      <c r="N594" s="449">
        <f t="shared" si="48"/>
        <v>0</v>
      </c>
      <c r="O594" s="313"/>
      <c r="P594" s="155"/>
    </row>
    <row r="595" spans="1:29" ht="18.75" customHeight="1" x14ac:dyDescent="0.15">
      <c r="A595" s="134"/>
      <c r="B595" s="203"/>
      <c r="C595" s="204"/>
      <c r="D595" s="297"/>
      <c r="E595" s="491"/>
      <c r="F595" s="500"/>
      <c r="G595" s="328"/>
      <c r="H595" s="445"/>
      <c r="I595" s="798"/>
      <c r="J595" s="446">
        <f t="shared" si="46"/>
        <v>0</v>
      </c>
      <c r="K595" s="788"/>
      <c r="L595" s="447">
        <f t="shared" si="47"/>
        <v>0</v>
      </c>
      <c r="M595" s="789">
        <f t="shared" si="48"/>
        <v>0</v>
      </c>
      <c r="N595" s="449">
        <f t="shared" si="48"/>
        <v>0</v>
      </c>
      <c r="O595" s="313"/>
      <c r="P595" s="155"/>
    </row>
    <row r="596" spans="1:29" ht="18.75" customHeight="1" x14ac:dyDescent="0.15">
      <c r="A596" s="134"/>
      <c r="B596" s="203"/>
      <c r="C596" s="204"/>
      <c r="D596" s="297"/>
      <c r="E596" s="491"/>
      <c r="F596" s="500"/>
      <c r="G596" s="328"/>
      <c r="H596" s="445"/>
      <c r="I596" s="798"/>
      <c r="J596" s="446">
        <f t="shared" si="46"/>
        <v>0</v>
      </c>
      <c r="K596" s="788"/>
      <c r="L596" s="447">
        <f t="shared" si="47"/>
        <v>0</v>
      </c>
      <c r="M596" s="789">
        <f t="shared" si="48"/>
        <v>0</v>
      </c>
      <c r="N596" s="449">
        <f t="shared" si="48"/>
        <v>0</v>
      </c>
      <c r="O596" s="313"/>
      <c r="P596" s="155"/>
    </row>
    <row r="597" spans="1:29" ht="18.75" customHeight="1" x14ac:dyDescent="0.15">
      <c r="A597" s="134"/>
      <c r="B597" s="203"/>
      <c r="C597" s="204"/>
      <c r="D597" s="297"/>
      <c r="E597" s="491"/>
      <c r="F597" s="500"/>
      <c r="G597" s="328"/>
      <c r="H597" s="445"/>
      <c r="I597" s="798"/>
      <c r="J597" s="446">
        <f t="shared" si="46"/>
        <v>0</v>
      </c>
      <c r="K597" s="788"/>
      <c r="L597" s="447">
        <f t="shared" si="47"/>
        <v>0</v>
      </c>
      <c r="M597" s="789">
        <f t="shared" si="48"/>
        <v>0</v>
      </c>
      <c r="N597" s="449">
        <f t="shared" si="48"/>
        <v>0</v>
      </c>
      <c r="O597" s="313"/>
      <c r="P597" s="155"/>
    </row>
    <row r="598" spans="1:29" ht="18.75" customHeight="1" x14ac:dyDescent="0.15">
      <c r="A598" s="134"/>
      <c r="B598" s="203"/>
      <c r="C598" s="204"/>
      <c r="D598" s="297"/>
      <c r="E598" s="491"/>
      <c r="F598" s="500"/>
      <c r="G598" s="328"/>
      <c r="H598" s="445"/>
      <c r="I598" s="798"/>
      <c r="J598" s="446">
        <f t="shared" si="46"/>
        <v>0</v>
      </c>
      <c r="K598" s="788"/>
      <c r="L598" s="447">
        <f t="shared" si="47"/>
        <v>0</v>
      </c>
      <c r="M598" s="789">
        <f t="shared" si="48"/>
        <v>0</v>
      </c>
      <c r="N598" s="449">
        <f t="shared" si="48"/>
        <v>0</v>
      </c>
      <c r="O598" s="313"/>
      <c r="P598" s="155"/>
    </row>
    <row r="599" spans="1:29" s="120" customFormat="1" ht="18.75" customHeight="1" x14ac:dyDescent="0.15">
      <c r="A599" s="134"/>
      <c r="B599" s="203"/>
      <c r="C599" s="204"/>
      <c r="D599" s="297"/>
      <c r="E599" s="347" t="s">
        <v>419</v>
      </c>
      <c r="F599" s="170" t="s">
        <v>181</v>
      </c>
      <c r="G599" s="328"/>
      <c r="H599" s="445"/>
      <c r="I599" s="798"/>
      <c r="J599" s="450">
        <f>SUMIFS(J568:J598,D568:D598,"設備（部材）")</f>
        <v>0</v>
      </c>
      <c r="K599" s="788"/>
      <c r="L599" s="451">
        <f>SUMIFS(L568:L598,D568:D598,"設備（部材）")</f>
        <v>0</v>
      </c>
      <c r="M599" s="789"/>
      <c r="N599" s="453">
        <f>J599-L599</f>
        <v>0</v>
      </c>
      <c r="O599" s="313"/>
      <c r="Q599" s="119"/>
      <c r="R599" s="119"/>
      <c r="S599" s="119"/>
      <c r="T599" s="119"/>
      <c r="U599" s="119"/>
      <c r="V599" s="119"/>
      <c r="W599" s="119"/>
      <c r="X599" s="119"/>
      <c r="Y599" s="119"/>
      <c r="Z599" s="119"/>
      <c r="AA599" s="119"/>
      <c r="AB599" s="119"/>
      <c r="AC599" s="119"/>
    </row>
    <row r="600" spans="1:29" s="120" customFormat="1" ht="18.75" customHeight="1" x14ac:dyDescent="0.15">
      <c r="A600" s="134"/>
      <c r="B600" s="203"/>
      <c r="C600" s="204"/>
      <c r="D600" s="297"/>
      <c r="E600" s="347" t="s">
        <v>182</v>
      </c>
      <c r="F600" s="170" t="s">
        <v>181</v>
      </c>
      <c r="G600" s="328"/>
      <c r="H600" s="445"/>
      <c r="I600" s="798"/>
      <c r="J600" s="450">
        <f>SUMIFS(J568:J598,D568:D598,"工事")</f>
        <v>0</v>
      </c>
      <c r="K600" s="788"/>
      <c r="L600" s="451">
        <f>SUMIFS(L568:L598,D568:D598,"工事")</f>
        <v>0</v>
      </c>
      <c r="M600" s="789"/>
      <c r="N600" s="453">
        <f>J600-L600</f>
        <v>0</v>
      </c>
      <c r="O600" s="313"/>
      <c r="Q600" s="119"/>
      <c r="R600" s="119"/>
      <c r="S600" s="119"/>
      <c r="T600" s="119"/>
      <c r="U600" s="119"/>
      <c r="V600" s="119"/>
      <c r="W600" s="119"/>
      <c r="X600" s="119"/>
      <c r="Y600" s="119"/>
      <c r="Z600" s="119"/>
      <c r="AA600" s="119"/>
      <c r="AB600" s="119"/>
      <c r="AC600" s="119"/>
    </row>
    <row r="601" spans="1:29" s="120" customFormat="1" ht="18.75" customHeight="1" thickBot="1" x14ac:dyDescent="0.2">
      <c r="A601" s="134"/>
      <c r="B601" s="205"/>
      <c r="C601" s="206"/>
      <c r="D601" s="298"/>
      <c r="E601" s="348" t="s">
        <v>178</v>
      </c>
      <c r="F601" s="349" t="s">
        <v>179</v>
      </c>
      <c r="G601" s="339"/>
      <c r="H601" s="495"/>
      <c r="I601" s="808"/>
      <c r="J601" s="501">
        <f>J599+J600</f>
        <v>0</v>
      </c>
      <c r="K601" s="790"/>
      <c r="L601" s="502">
        <f>L599+L600</f>
        <v>0</v>
      </c>
      <c r="M601" s="791"/>
      <c r="N601" s="503">
        <f>J601-L601</f>
        <v>0</v>
      </c>
      <c r="O601" s="323"/>
      <c r="Q601" s="119"/>
      <c r="R601" s="119"/>
      <c r="S601" s="119"/>
      <c r="T601" s="119"/>
      <c r="U601" s="119"/>
      <c r="V601" s="119"/>
      <c r="W601" s="119"/>
      <c r="X601" s="119"/>
      <c r="Y601" s="119"/>
      <c r="Z601" s="119"/>
      <c r="AA601" s="119"/>
      <c r="AB601" s="119"/>
      <c r="AC601" s="119"/>
    </row>
    <row r="602" spans="1:29" ht="18.75" customHeight="1" x14ac:dyDescent="0.15">
      <c r="A602" s="134"/>
      <c r="B602" s="171"/>
      <c r="C602" s="172"/>
      <c r="D602" s="295"/>
      <c r="E602" s="491"/>
      <c r="F602" s="499" t="s">
        <v>180</v>
      </c>
      <c r="G602" s="328"/>
      <c r="H602" s="445"/>
      <c r="I602" s="798"/>
      <c r="J602" s="446"/>
      <c r="K602" s="788"/>
      <c r="L602" s="447"/>
      <c r="M602" s="789"/>
      <c r="N602" s="449"/>
      <c r="O602" s="313"/>
      <c r="P602" s="155"/>
    </row>
    <row r="603" spans="1:29" ht="18.75" customHeight="1" x14ac:dyDescent="0.15">
      <c r="A603" s="134"/>
      <c r="B603" s="203"/>
      <c r="C603" s="204"/>
      <c r="D603" s="297"/>
      <c r="E603" s="491"/>
      <c r="F603" s="500"/>
      <c r="G603" s="328"/>
      <c r="H603" s="445"/>
      <c r="I603" s="798"/>
      <c r="J603" s="446">
        <f t="shared" ref="J603:J633" si="49">ROUNDDOWN(H603*I603,0)</f>
        <v>0</v>
      </c>
      <c r="K603" s="788"/>
      <c r="L603" s="447">
        <f t="shared" ref="L603:L633" si="50">ROUNDDOWN(H603*K603,0)</f>
        <v>0</v>
      </c>
      <c r="M603" s="789">
        <f>I603-K603</f>
        <v>0</v>
      </c>
      <c r="N603" s="449">
        <f>J603-L603</f>
        <v>0</v>
      </c>
      <c r="O603" s="313"/>
      <c r="P603" s="155"/>
    </row>
    <row r="604" spans="1:29" ht="18.75" customHeight="1" x14ac:dyDescent="0.15">
      <c r="A604" s="134"/>
      <c r="B604" s="203"/>
      <c r="C604" s="204"/>
      <c r="D604" s="297"/>
      <c r="E604" s="491"/>
      <c r="F604" s="500"/>
      <c r="G604" s="328"/>
      <c r="H604" s="445"/>
      <c r="I604" s="798"/>
      <c r="J604" s="446">
        <f t="shared" si="49"/>
        <v>0</v>
      </c>
      <c r="K604" s="788"/>
      <c r="L604" s="447">
        <f t="shared" si="50"/>
        <v>0</v>
      </c>
      <c r="M604" s="789">
        <f t="shared" ref="M604:N633" si="51">I604-K604</f>
        <v>0</v>
      </c>
      <c r="N604" s="449">
        <f t="shared" si="51"/>
        <v>0</v>
      </c>
      <c r="O604" s="313"/>
      <c r="P604" s="155"/>
    </row>
    <row r="605" spans="1:29" ht="18.75" customHeight="1" x14ac:dyDescent="0.15">
      <c r="A605" s="134"/>
      <c r="B605" s="203"/>
      <c r="C605" s="204"/>
      <c r="D605" s="297"/>
      <c r="E605" s="491"/>
      <c r="F605" s="499"/>
      <c r="G605" s="328"/>
      <c r="H605" s="445"/>
      <c r="I605" s="798"/>
      <c r="J605" s="446">
        <f t="shared" si="49"/>
        <v>0</v>
      </c>
      <c r="K605" s="788"/>
      <c r="L605" s="447">
        <f t="shared" si="50"/>
        <v>0</v>
      </c>
      <c r="M605" s="789">
        <f t="shared" si="51"/>
        <v>0</v>
      </c>
      <c r="N605" s="449">
        <f t="shared" si="51"/>
        <v>0</v>
      </c>
      <c r="O605" s="313"/>
      <c r="P605" s="155"/>
    </row>
    <row r="606" spans="1:29" ht="18.75" customHeight="1" x14ac:dyDescent="0.15">
      <c r="A606" s="134"/>
      <c r="B606" s="203"/>
      <c r="C606" s="204"/>
      <c r="D606" s="297"/>
      <c r="E606" s="491"/>
      <c r="F606" s="499"/>
      <c r="G606" s="328"/>
      <c r="H606" s="445"/>
      <c r="I606" s="798"/>
      <c r="J606" s="446">
        <f t="shared" si="49"/>
        <v>0</v>
      </c>
      <c r="K606" s="788"/>
      <c r="L606" s="447">
        <f t="shared" si="50"/>
        <v>0</v>
      </c>
      <c r="M606" s="789">
        <f t="shared" si="51"/>
        <v>0</v>
      </c>
      <c r="N606" s="449">
        <f t="shared" si="51"/>
        <v>0</v>
      </c>
      <c r="O606" s="313"/>
      <c r="P606" s="155"/>
    </row>
    <row r="607" spans="1:29" ht="18.75" customHeight="1" x14ac:dyDescent="0.15">
      <c r="A607" s="134"/>
      <c r="B607" s="203"/>
      <c r="C607" s="204"/>
      <c r="D607" s="297"/>
      <c r="E607" s="491"/>
      <c r="F607" s="499"/>
      <c r="G607" s="328"/>
      <c r="H607" s="445"/>
      <c r="I607" s="798"/>
      <c r="J607" s="446">
        <f t="shared" si="49"/>
        <v>0</v>
      </c>
      <c r="K607" s="788"/>
      <c r="L607" s="447">
        <f t="shared" si="50"/>
        <v>0</v>
      </c>
      <c r="M607" s="789">
        <f t="shared" si="51"/>
        <v>0</v>
      </c>
      <c r="N607" s="449">
        <f t="shared" si="51"/>
        <v>0</v>
      </c>
      <c r="O607" s="313"/>
      <c r="P607" s="155"/>
    </row>
    <row r="608" spans="1:29" ht="18.75" customHeight="1" x14ac:dyDescent="0.15">
      <c r="A608" s="134"/>
      <c r="B608" s="203"/>
      <c r="C608" s="204"/>
      <c r="D608" s="297"/>
      <c r="E608" s="491"/>
      <c r="F608" s="499"/>
      <c r="G608" s="328"/>
      <c r="H608" s="445"/>
      <c r="I608" s="798"/>
      <c r="J608" s="446">
        <f t="shared" si="49"/>
        <v>0</v>
      </c>
      <c r="K608" s="788"/>
      <c r="L608" s="447">
        <f t="shared" si="50"/>
        <v>0</v>
      </c>
      <c r="M608" s="789">
        <f t="shared" si="51"/>
        <v>0</v>
      </c>
      <c r="N608" s="449">
        <f t="shared" si="51"/>
        <v>0</v>
      </c>
      <c r="O608" s="313"/>
      <c r="P608" s="155"/>
    </row>
    <row r="609" spans="1:16" ht="18.75" customHeight="1" x14ac:dyDescent="0.15">
      <c r="A609" s="134"/>
      <c r="B609" s="203"/>
      <c r="C609" s="204"/>
      <c r="D609" s="297"/>
      <c r="E609" s="491"/>
      <c r="F609" s="499"/>
      <c r="G609" s="328"/>
      <c r="H609" s="445"/>
      <c r="I609" s="798"/>
      <c r="J609" s="446">
        <f t="shared" si="49"/>
        <v>0</v>
      </c>
      <c r="K609" s="788"/>
      <c r="L609" s="447">
        <f t="shared" si="50"/>
        <v>0</v>
      </c>
      <c r="M609" s="789">
        <f t="shared" si="51"/>
        <v>0</v>
      </c>
      <c r="N609" s="449">
        <f t="shared" si="51"/>
        <v>0</v>
      </c>
      <c r="O609" s="313"/>
      <c r="P609" s="155"/>
    </row>
    <row r="610" spans="1:16" ht="18.75" customHeight="1" x14ac:dyDescent="0.15">
      <c r="A610" s="134"/>
      <c r="B610" s="203"/>
      <c r="C610" s="204"/>
      <c r="D610" s="297"/>
      <c r="E610" s="491"/>
      <c r="F610" s="499"/>
      <c r="G610" s="328"/>
      <c r="H610" s="445"/>
      <c r="I610" s="798"/>
      <c r="J610" s="446">
        <f t="shared" si="49"/>
        <v>0</v>
      </c>
      <c r="K610" s="788"/>
      <c r="L610" s="447">
        <f t="shared" si="50"/>
        <v>0</v>
      </c>
      <c r="M610" s="789">
        <f t="shared" si="51"/>
        <v>0</v>
      </c>
      <c r="N610" s="449">
        <f t="shared" si="51"/>
        <v>0</v>
      </c>
      <c r="O610" s="313"/>
      <c r="P610" s="155"/>
    </row>
    <row r="611" spans="1:16" ht="18.75" customHeight="1" x14ac:dyDescent="0.15">
      <c r="A611" s="134"/>
      <c r="B611" s="203"/>
      <c r="C611" s="204"/>
      <c r="D611" s="297"/>
      <c r="E611" s="491"/>
      <c r="F611" s="499"/>
      <c r="G611" s="328"/>
      <c r="H611" s="445"/>
      <c r="I611" s="798"/>
      <c r="J611" s="446">
        <f t="shared" si="49"/>
        <v>0</v>
      </c>
      <c r="K611" s="788"/>
      <c r="L611" s="447">
        <f t="shared" si="50"/>
        <v>0</v>
      </c>
      <c r="M611" s="789">
        <f t="shared" si="51"/>
        <v>0</v>
      </c>
      <c r="N611" s="449">
        <f t="shared" si="51"/>
        <v>0</v>
      </c>
      <c r="O611" s="313"/>
      <c r="P611" s="155"/>
    </row>
    <row r="612" spans="1:16" ht="18.75" customHeight="1" x14ac:dyDescent="0.15">
      <c r="A612" s="134"/>
      <c r="B612" s="203"/>
      <c r="C612" s="204"/>
      <c r="D612" s="297"/>
      <c r="E612" s="491"/>
      <c r="F612" s="499"/>
      <c r="G612" s="328"/>
      <c r="H612" s="445"/>
      <c r="I612" s="798"/>
      <c r="J612" s="446">
        <f t="shared" si="49"/>
        <v>0</v>
      </c>
      <c r="K612" s="788"/>
      <c r="L612" s="447">
        <f t="shared" si="50"/>
        <v>0</v>
      </c>
      <c r="M612" s="789">
        <f t="shared" si="51"/>
        <v>0</v>
      </c>
      <c r="N612" s="449">
        <f t="shared" si="51"/>
        <v>0</v>
      </c>
      <c r="O612" s="313"/>
      <c r="P612" s="155"/>
    </row>
    <row r="613" spans="1:16" ht="18.75" customHeight="1" x14ac:dyDescent="0.15">
      <c r="A613" s="134"/>
      <c r="B613" s="203"/>
      <c r="C613" s="204"/>
      <c r="D613" s="297"/>
      <c r="E613" s="491"/>
      <c r="F613" s="499"/>
      <c r="G613" s="328"/>
      <c r="H613" s="445"/>
      <c r="I613" s="798"/>
      <c r="J613" s="446">
        <f t="shared" si="49"/>
        <v>0</v>
      </c>
      <c r="K613" s="788"/>
      <c r="L613" s="447">
        <f t="shared" si="50"/>
        <v>0</v>
      </c>
      <c r="M613" s="789">
        <f t="shared" si="51"/>
        <v>0</v>
      </c>
      <c r="N613" s="449">
        <f t="shared" si="51"/>
        <v>0</v>
      </c>
      <c r="O613" s="313"/>
      <c r="P613" s="155"/>
    </row>
    <row r="614" spans="1:16" ht="18.75" customHeight="1" x14ac:dyDescent="0.15">
      <c r="A614" s="134"/>
      <c r="B614" s="203"/>
      <c r="C614" s="204"/>
      <c r="D614" s="297"/>
      <c r="E614" s="491"/>
      <c r="F614" s="499"/>
      <c r="G614" s="328"/>
      <c r="H614" s="445"/>
      <c r="I614" s="798"/>
      <c r="J614" s="446">
        <f t="shared" si="49"/>
        <v>0</v>
      </c>
      <c r="K614" s="788"/>
      <c r="L614" s="447">
        <f t="shared" si="50"/>
        <v>0</v>
      </c>
      <c r="M614" s="789">
        <f t="shared" si="51"/>
        <v>0</v>
      </c>
      <c r="N614" s="449">
        <f t="shared" si="51"/>
        <v>0</v>
      </c>
      <c r="O614" s="313"/>
      <c r="P614" s="155"/>
    </row>
    <row r="615" spans="1:16" ht="18.75" customHeight="1" x14ac:dyDescent="0.15">
      <c r="A615" s="134"/>
      <c r="B615" s="203"/>
      <c r="C615" s="204"/>
      <c r="D615" s="297"/>
      <c r="E615" s="491"/>
      <c r="F615" s="499"/>
      <c r="G615" s="328"/>
      <c r="H615" s="445"/>
      <c r="I615" s="798"/>
      <c r="J615" s="446">
        <f t="shared" si="49"/>
        <v>0</v>
      </c>
      <c r="K615" s="788"/>
      <c r="L615" s="447">
        <f t="shared" si="50"/>
        <v>0</v>
      </c>
      <c r="M615" s="789">
        <f t="shared" si="51"/>
        <v>0</v>
      </c>
      <c r="N615" s="449">
        <f t="shared" si="51"/>
        <v>0</v>
      </c>
      <c r="O615" s="313"/>
      <c r="P615" s="155"/>
    </row>
    <row r="616" spans="1:16" ht="18.75" customHeight="1" x14ac:dyDescent="0.15">
      <c r="A616" s="134"/>
      <c r="B616" s="203"/>
      <c r="C616" s="204"/>
      <c r="D616" s="297"/>
      <c r="E616" s="491"/>
      <c r="F616" s="499"/>
      <c r="G616" s="328"/>
      <c r="H616" s="445"/>
      <c r="I616" s="798"/>
      <c r="J616" s="446">
        <f t="shared" si="49"/>
        <v>0</v>
      </c>
      <c r="K616" s="788"/>
      <c r="L616" s="447">
        <f t="shared" si="50"/>
        <v>0</v>
      </c>
      <c r="M616" s="789">
        <f t="shared" si="51"/>
        <v>0</v>
      </c>
      <c r="N616" s="449">
        <f t="shared" si="51"/>
        <v>0</v>
      </c>
      <c r="O616" s="313"/>
      <c r="P616" s="155"/>
    </row>
    <row r="617" spans="1:16" ht="18.75" customHeight="1" x14ac:dyDescent="0.15">
      <c r="A617" s="134"/>
      <c r="B617" s="203"/>
      <c r="C617" s="204"/>
      <c r="D617" s="297"/>
      <c r="E617" s="491"/>
      <c r="F617" s="499"/>
      <c r="G617" s="328"/>
      <c r="H617" s="445"/>
      <c r="I617" s="798"/>
      <c r="J617" s="446">
        <f t="shared" si="49"/>
        <v>0</v>
      </c>
      <c r="K617" s="788"/>
      <c r="L617" s="447">
        <f t="shared" si="50"/>
        <v>0</v>
      </c>
      <c r="M617" s="789">
        <f t="shared" si="51"/>
        <v>0</v>
      </c>
      <c r="N617" s="449">
        <f t="shared" si="51"/>
        <v>0</v>
      </c>
      <c r="O617" s="313"/>
      <c r="P617" s="155"/>
    </row>
    <row r="618" spans="1:16" ht="18.75" customHeight="1" x14ac:dyDescent="0.15">
      <c r="A618" s="134"/>
      <c r="B618" s="203"/>
      <c r="C618" s="204"/>
      <c r="D618" s="297"/>
      <c r="E618" s="491"/>
      <c r="F618" s="499"/>
      <c r="G618" s="328"/>
      <c r="H618" s="445"/>
      <c r="I618" s="798"/>
      <c r="J618" s="446">
        <f t="shared" si="49"/>
        <v>0</v>
      </c>
      <c r="K618" s="788"/>
      <c r="L618" s="447">
        <f t="shared" si="50"/>
        <v>0</v>
      </c>
      <c r="M618" s="789">
        <f t="shared" si="51"/>
        <v>0</v>
      </c>
      <c r="N618" s="449">
        <f t="shared" si="51"/>
        <v>0</v>
      </c>
      <c r="O618" s="313"/>
      <c r="P618" s="155"/>
    </row>
    <row r="619" spans="1:16" ht="18.75" customHeight="1" x14ac:dyDescent="0.15">
      <c r="A619" s="134"/>
      <c r="B619" s="203"/>
      <c r="C619" s="204"/>
      <c r="D619" s="297"/>
      <c r="E619" s="491"/>
      <c r="F619" s="499"/>
      <c r="G619" s="328"/>
      <c r="H619" s="445"/>
      <c r="I619" s="798"/>
      <c r="J619" s="446">
        <f t="shared" si="49"/>
        <v>0</v>
      </c>
      <c r="K619" s="788"/>
      <c r="L619" s="447">
        <f t="shared" si="50"/>
        <v>0</v>
      </c>
      <c r="M619" s="789">
        <f t="shared" si="51"/>
        <v>0</v>
      </c>
      <c r="N619" s="449">
        <f t="shared" si="51"/>
        <v>0</v>
      </c>
      <c r="O619" s="313"/>
      <c r="P619" s="155"/>
    </row>
    <row r="620" spans="1:16" ht="18.75" customHeight="1" x14ac:dyDescent="0.15">
      <c r="A620" s="134"/>
      <c r="B620" s="203"/>
      <c r="C620" s="204"/>
      <c r="D620" s="297"/>
      <c r="E620" s="491"/>
      <c r="F620" s="499"/>
      <c r="G620" s="328"/>
      <c r="H620" s="445"/>
      <c r="I620" s="798"/>
      <c r="J620" s="446">
        <f t="shared" si="49"/>
        <v>0</v>
      </c>
      <c r="K620" s="788"/>
      <c r="L620" s="447">
        <f t="shared" si="50"/>
        <v>0</v>
      </c>
      <c r="M620" s="789">
        <f t="shared" si="51"/>
        <v>0</v>
      </c>
      <c r="N620" s="449">
        <f t="shared" si="51"/>
        <v>0</v>
      </c>
      <c r="O620" s="313"/>
      <c r="P620" s="155"/>
    </row>
    <row r="621" spans="1:16" ht="18.75" customHeight="1" x14ac:dyDescent="0.15">
      <c r="A621" s="134"/>
      <c r="B621" s="203"/>
      <c r="C621" s="204"/>
      <c r="D621" s="297"/>
      <c r="E621" s="491"/>
      <c r="F621" s="499"/>
      <c r="G621" s="328"/>
      <c r="H621" s="445"/>
      <c r="I621" s="798"/>
      <c r="J621" s="446">
        <f t="shared" si="49"/>
        <v>0</v>
      </c>
      <c r="K621" s="788"/>
      <c r="L621" s="447">
        <f t="shared" si="50"/>
        <v>0</v>
      </c>
      <c r="M621" s="789">
        <f t="shared" si="51"/>
        <v>0</v>
      </c>
      <c r="N621" s="449">
        <f t="shared" si="51"/>
        <v>0</v>
      </c>
      <c r="O621" s="313"/>
      <c r="P621" s="155"/>
    </row>
    <row r="622" spans="1:16" ht="18.75" customHeight="1" x14ac:dyDescent="0.15">
      <c r="A622" s="134"/>
      <c r="B622" s="203"/>
      <c r="C622" s="204"/>
      <c r="D622" s="297"/>
      <c r="E622" s="491"/>
      <c r="F622" s="499"/>
      <c r="G622" s="328"/>
      <c r="H622" s="445"/>
      <c r="I622" s="798"/>
      <c r="J622" s="446">
        <f t="shared" si="49"/>
        <v>0</v>
      </c>
      <c r="K622" s="788"/>
      <c r="L622" s="447">
        <f t="shared" si="50"/>
        <v>0</v>
      </c>
      <c r="M622" s="789">
        <f t="shared" si="51"/>
        <v>0</v>
      </c>
      <c r="N622" s="449">
        <f t="shared" si="51"/>
        <v>0</v>
      </c>
      <c r="O622" s="313"/>
      <c r="P622" s="155"/>
    </row>
    <row r="623" spans="1:16" ht="18.75" customHeight="1" x14ac:dyDescent="0.15">
      <c r="A623" s="134"/>
      <c r="B623" s="203"/>
      <c r="C623" s="204"/>
      <c r="D623" s="297"/>
      <c r="E623" s="491"/>
      <c r="F623" s="500"/>
      <c r="G623" s="328"/>
      <c r="H623" s="445"/>
      <c r="I623" s="798"/>
      <c r="J623" s="446">
        <f t="shared" si="49"/>
        <v>0</v>
      </c>
      <c r="K623" s="788"/>
      <c r="L623" s="447">
        <f t="shared" si="50"/>
        <v>0</v>
      </c>
      <c r="M623" s="789">
        <f t="shared" si="51"/>
        <v>0</v>
      </c>
      <c r="N623" s="449">
        <f t="shared" si="51"/>
        <v>0</v>
      </c>
      <c r="O623" s="313"/>
      <c r="P623" s="155"/>
    </row>
    <row r="624" spans="1:16" ht="18.75" customHeight="1" x14ac:dyDescent="0.15">
      <c r="A624" s="134"/>
      <c r="B624" s="203"/>
      <c r="C624" s="204"/>
      <c r="D624" s="297"/>
      <c r="E624" s="491"/>
      <c r="F624" s="500"/>
      <c r="G624" s="328"/>
      <c r="H624" s="445"/>
      <c r="I624" s="798"/>
      <c r="J624" s="446">
        <f t="shared" si="49"/>
        <v>0</v>
      </c>
      <c r="K624" s="788"/>
      <c r="L624" s="447">
        <f t="shared" si="50"/>
        <v>0</v>
      </c>
      <c r="M624" s="789">
        <f t="shared" si="51"/>
        <v>0</v>
      </c>
      <c r="N624" s="449">
        <f t="shared" si="51"/>
        <v>0</v>
      </c>
      <c r="O624" s="313"/>
      <c r="P624" s="155"/>
    </row>
    <row r="625" spans="1:29" ht="18.75" customHeight="1" x14ac:dyDescent="0.15">
      <c r="A625" s="134"/>
      <c r="B625" s="203"/>
      <c r="C625" s="204"/>
      <c r="D625" s="297"/>
      <c r="E625" s="491"/>
      <c r="F625" s="500"/>
      <c r="G625" s="328"/>
      <c r="H625" s="445"/>
      <c r="I625" s="798"/>
      <c r="J625" s="446">
        <f t="shared" si="49"/>
        <v>0</v>
      </c>
      <c r="K625" s="788"/>
      <c r="L625" s="447">
        <f t="shared" si="50"/>
        <v>0</v>
      </c>
      <c r="M625" s="789">
        <f t="shared" si="51"/>
        <v>0</v>
      </c>
      <c r="N625" s="449">
        <f t="shared" si="51"/>
        <v>0</v>
      </c>
      <c r="O625" s="313"/>
      <c r="P625" s="155"/>
    </row>
    <row r="626" spans="1:29" ht="18.75" customHeight="1" x14ac:dyDescent="0.15">
      <c r="A626" s="134"/>
      <c r="B626" s="203"/>
      <c r="C626" s="204"/>
      <c r="D626" s="297"/>
      <c r="E626" s="491"/>
      <c r="F626" s="500"/>
      <c r="G626" s="328"/>
      <c r="H626" s="445"/>
      <c r="I626" s="798"/>
      <c r="J626" s="446">
        <f t="shared" si="49"/>
        <v>0</v>
      </c>
      <c r="K626" s="788"/>
      <c r="L626" s="447">
        <f t="shared" si="50"/>
        <v>0</v>
      </c>
      <c r="M626" s="789">
        <f t="shared" si="51"/>
        <v>0</v>
      </c>
      <c r="N626" s="449">
        <f t="shared" si="51"/>
        <v>0</v>
      </c>
      <c r="O626" s="313"/>
      <c r="P626" s="155"/>
    </row>
    <row r="627" spans="1:29" ht="18.75" customHeight="1" x14ac:dyDescent="0.15">
      <c r="A627" s="134"/>
      <c r="B627" s="203"/>
      <c r="C627" s="204"/>
      <c r="D627" s="297"/>
      <c r="E627" s="491"/>
      <c r="F627" s="500"/>
      <c r="G627" s="328"/>
      <c r="H627" s="445"/>
      <c r="I627" s="798"/>
      <c r="J627" s="446">
        <f t="shared" si="49"/>
        <v>0</v>
      </c>
      <c r="K627" s="788"/>
      <c r="L627" s="447">
        <f t="shared" si="50"/>
        <v>0</v>
      </c>
      <c r="M627" s="789">
        <f t="shared" si="51"/>
        <v>0</v>
      </c>
      <c r="N627" s="449">
        <f t="shared" si="51"/>
        <v>0</v>
      </c>
      <c r="O627" s="313"/>
      <c r="P627" s="155"/>
    </row>
    <row r="628" spans="1:29" ht="18.75" customHeight="1" x14ac:dyDescent="0.15">
      <c r="A628" s="134"/>
      <c r="B628" s="203"/>
      <c r="C628" s="204"/>
      <c r="D628" s="297"/>
      <c r="E628" s="491"/>
      <c r="F628" s="500"/>
      <c r="G628" s="328"/>
      <c r="H628" s="445"/>
      <c r="I628" s="798"/>
      <c r="J628" s="446">
        <f t="shared" si="49"/>
        <v>0</v>
      </c>
      <c r="K628" s="788"/>
      <c r="L628" s="447">
        <f t="shared" si="50"/>
        <v>0</v>
      </c>
      <c r="M628" s="789">
        <f t="shared" si="51"/>
        <v>0</v>
      </c>
      <c r="N628" s="449">
        <f t="shared" si="51"/>
        <v>0</v>
      </c>
      <c r="O628" s="313"/>
      <c r="P628" s="155"/>
    </row>
    <row r="629" spans="1:29" ht="18.75" customHeight="1" x14ac:dyDescent="0.15">
      <c r="A629" s="134"/>
      <c r="B629" s="203"/>
      <c r="C629" s="204"/>
      <c r="D629" s="297"/>
      <c r="E629" s="491"/>
      <c r="F629" s="500"/>
      <c r="G629" s="328"/>
      <c r="H629" s="445"/>
      <c r="I629" s="798"/>
      <c r="J629" s="446">
        <f t="shared" si="49"/>
        <v>0</v>
      </c>
      <c r="K629" s="788"/>
      <c r="L629" s="447">
        <f t="shared" si="50"/>
        <v>0</v>
      </c>
      <c r="M629" s="789">
        <f t="shared" si="51"/>
        <v>0</v>
      </c>
      <c r="N629" s="449">
        <f t="shared" si="51"/>
        <v>0</v>
      </c>
      <c r="O629" s="313"/>
      <c r="P629" s="155"/>
    </row>
    <row r="630" spans="1:29" ht="18.75" customHeight="1" x14ac:dyDescent="0.15">
      <c r="A630" s="134"/>
      <c r="B630" s="203"/>
      <c r="C630" s="204"/>
      <c r="D630" s="297"/>
      <c r="E630" s="491"/>
      <c r="F630" s="500"/>
      <c r="G630" s="328"/>
      <c r="H630" s="445"/>
      <c r="I630" s="798"/>
      <c r="J630" s="446">
        <f t="shared" si="49"/>
        <v>0</v>
      </c>
      <c r="K630" s="788"/>
      <c r="L630" s="447">
        <f t="shared" si="50"/>
        <v>0</v>
      </c>
      <c r="M630" s="789">
        <f t="shared" si="51"/>
        <v>0</v>
      </c>
      <c r="N630" s="449">
        <f t="shared" si="51"/>
        <v>0</v>
      </c>
      <c r="O630" s="313"/>
      <c r="P630" s="155"/>
    </row>
    <row r="631" spans="1:29" ht="18.75" customHeight="1" x14ac:dyDescent="0.15">
      <c r="A631" s="134"/>
      <c r="B631" s="203"/>
      <c r="C631" s="204"/>
      <c r="D631" s="297"/>
      <c r="E631" s="491"/>
      <c r="F631" s="500"/>
      <c r="G631" s="328"/>
      <c r="H631" s="445"/>
      <c r="I631" s="798"/>
      <c r="J631" s="446">
        <f t="shared" si="49"/>
        <v>0</v>
      </c>
      <c r="K631" s="788"/>
      <c r="L631" s="447">
        <f t="shared" si="50"/>
        <v>0</v>
      </c>
      <c r="M631" s="789">
        <f t="shared" si="51"/>
        <v>0</v>
      </c>
      <c r="N631" s="449">
        <f t="shared" si="51"/>
        <v>0</v>
      </c>
      <c r="O631" s="313"/>
      <c r="P631" s="155"/>
    </row>
    <row r="632" spans="1:29" ht="18.75" customHeight="1" x14ac:dyDescent="0.15">
      <c r="A632" s="134"/>
      <c r="B632" s="203"/>
      <c r="C632" s="204"/>
      <c r="D632" s="297"/>
      <c r="E632" s="491"/>
      <c r="F632" s="500"/>
      <c r="G632" s="328"/>
      <c r="H632" s="445"/>
      <c r="I632" s="798"/>
      <c r="J632" s="446">
        <f t="shared" si="49"/>
        <v>0</v>
      </c>
      <c r="K632" s="788"/>
      <c r="L632" s="447">
        <f t="shared" si="50"/>
        <v>0</v>
      </c>
      <c r="M632" s="789">
        <f t="shared" si="51"/>
        <v>0</v>
      </c>
      <c r="N632" s="449">
        <f t="shared" si="51"/>
        <v>0</v>
      </c>
      <c r="O632" s="313"/>
      <c r="P632" s="155"/>
    </row>
    <row r="633" spans="1:29" ht="18.75" customHeight="1" x14ac:dyDescent="0.15">
      <c r="A633" s="134"/>
      <c r="B633" s="203"/>
      <c r="C633" s="204"/>
      <c r="D633" s="297"/>
      <c r="E633" s="491"/>
      <c r="F633" s="500"/>
      <c r="G633" s="328"/>
      <c r="H633" s="445"/>
      <c r="I633" s="798"/>
      <c r="J633" s="446">
        <f t="shared" si="49"/>
        <v>0</v>
      </c>
      <c r="K633" s="788"/>
      <c r="L633" s="447">
        <f t="shared" si="50"/>
        <v>0</v>
      </c>
      <c r="M633" s="789">
        <f t="shared" si="51"/>
        <v>0</v>
      </c>
      <c r="N633" s="449">
        <f t="shared" si="51"/>
        <v>0</v>
      </c>
      <c r="O633" s="313"/>
      <c r="P633" s="155"/>
    </row>
    <row r="634" spans="1:29" s="120" customFormat="1" ht="18.75" customHeight="1" x14ac:dyDescent="0.15">
      <c r="A634" s="134"/>
      <c r="B634" s="203"/>
      <c r="C634" s="204"/>
      <c r="D634" s="297"/>
      <c r="E634" s="347" t="s">
        <v>419</v>
      </c>
      <c r="F634" s="170" t="s">
        <v>181</v>
      </c>
      <c r="G634" s="328"/>
      <c r="H634" s="445"/>
      <c r="I634" s="798"/>
      <c r="J634" s="450">
        <f>SUMIFS(J603:J633,D603:D633,"設備（部材）")</f>
        <v>0</v>
      </c>
      <c r="K634" s="788"/>
      <c r="L634" s="451">
        <f>SUMIFS(L603:L633,D603:D633,"設備（部材）")</f>
        <v>0</v>
      </c>
      <c r="M634" s="789"/>
      <c r="N634" s="453">
        <f>J634-L634</f>
        <v>0</v>
      </c>
      <c r="O634" s="313"/>
      <c r="Q634" s="119"/>
      <c r="R634" s="119"/>
      <c r="S634" s="119"/>
      <c r="T634" s="119"/>
      <c r="U634" s="119"/>
      <c r="V634" s="119"/>
      <c r="W634" s="119"/>
      <c r="X634" s="119"/>
      <c r="Y634" s="119"/>
      <c r="Z634" s="119"/>
      <c r="AA634" s="119"/>
      <c r="AB634" s="119"/>
      <c r="AC634" s="119"/>
    </row>
    <row r="635" spans="1:29" s="120" customFormat="1" ht="18.75" customHeight="1" x14ac:dyDescent="0.15">
      <c r="A635" s="134"/>
      <c r="B635" s="203"/>
      <c r="C635" s="204"/>
      <c r="D635" s="297"/>
      <c r="E635" s="347" t="s">
        <v>182</v>
      </c>
      <c r="F635" s="170" t="s">
        <v>181</v>
      </c>
      <c r="G635" s="328"/>
      <c r="H635" s="445"/>
      <c r="I635" s="798"/>
      <c r="J635" s="450">
        <f>SUMIFS(J603:J633,D603:D633,"工事")</f>
        <v>0</v>
      </c>
      <c r="K635" s="788"/>
      <c r="L635" s="451">
        <f>SUMIFS(L603:L633,D603:D633,"工事")</f>
        <v>0</v>
      </c>
      <c r="M635" s="789"/>
      <c r="N635" s="453">
        <f>J635-L635</f>
        <v>0</v>
      </c>
      <c r="O635" s="313"/>
      <c r="Q635" s="119"/>
      <c r="R635" s="119"/>
      <c r="S635" s="119"/>
      <c r="T635" s="119"/>
      <c r="U635" s="119"/>
      <c r="V635" s="119"/>
      <c r="W635" s="119"/>
      <c r="X635" s="119"/>
      <c r="Y635" s="119"/>
      <c r="Z635" s="119"/>
      <c r="AA635" s="119"/>
      <c r="AB635" s="119"/>
      <c r="AC635" s="119"/>
    </row>
    <row r="636" spans="1:29" s="120" customFormat="1" ht="18.75" customHeight="1" thickBot="1" x14ac:dyDescent="0.2">
      <c r="A636" s="134"/>
      <c r="B636" s="205"/>
      <c r="C636" s="206"/>
      <c r="D636" s="298"/>
      <c r="E636" s="348" t="s">
        <v>178</v>
      </c>
      <c r="F636" s="349" t="s">
        <v>179</v>
      </c>
      <c r="G636" s="339"/>
      <c r="H636" s="495"/>
      <c r="I636" s="808"/>
      <c r="J636" s="501">
        <f>J634+J635</f>
        <v>0</v>
      </c>
      <c r="K636" s="790"/>
      <c r="L636" s="502">
        <f>L634+L635</f>
        <v>0</v>
      </c>
      <c r="M636" s="791"/>
      <c r="N636" s="503">
        <f>J636-L636</f>
        <v>0</v>
      </c>
      <c r="O636" s="323"/>
      <c r="Q636" s="119"/>
      <c r="R636" s="119"/>
      <c r="S636" s="119"/>
      <c r="T636" s="119"/>
      <c r="U636" s="119"/>
      <c r="V636" s="119"/>
      <c r="W636" s="119"/>
      <c r="X636" s="119"/>
      <c r="Y636" s="119"/>
      <c r="Z636" s="119"/>
      <c r="AA636" s="119"/>
      <c r="AB636" s="119"/>
      <c r="AC636" s="119"/>
    </row>
    <row r="637" spans="1:29" s="120" customFormat="1" ht="18.75" customHeight="1" x14ac:dyDescent="0.15">
      <c r="A637" s="149"/>
      <c r="B637" s="173"/>
      <c r="C637" s="173"/>
      <c r="D637" s="173"/>
      <c r="E637" s="174"/>
      <c r="F637" s="153"/>
      <c r="G637" s="175"/>
      <c r="H637" s="163"/>
      <c r="I637" s="176"/>
      <c r="J637" s="177"/>
      <c r="K637" s="178"/>
      <c r="L637" s="179"/>
      <c r="M637" s="163"/>
      <c r="N637" s="180"/>
      <c r="O637" s="181"/>
      <c r="Q637" s="119"/>
      <c r="R637" s="119"/>
      <c r="S637" s="119"/>
      <c r="T637" s="119"/>
      <c r="U637" s="119"/>
      <c r="V637" s="119"/>
      <c r="W637" s="119"/>
      <c r="X637" s="119"/>
      <c r="Y637" s="119"/>
      <c r="Z637" s="119"/>
      <c r="AA637" s="119"/>
      <c r="AB637" s="119"/>
      <c r="AC637" s="119"/>
    </row>
  </sheetData>
  <sheetProtection selectLockedCells="1"/>
  <mergeCells count="9">
    <mergeCell ref="B10:O10"/>
    <mergeCell ref="B11:E11"/>
    <mergeCell ref="B12:D14"/>
    <mergeCell ref="G12:G14"/>
    <mergeCell ref="H12:N12"/>
    <mergeCell ref="H13:H14"/>
    <mergeCell ref="I13:J13"/>
    <mergeCell ref="K13:L13"/>
    <mergeCell ref="M13:N13"/>
  </mergeCells>
  <phoneticPr fontId="7"/>
  <conditionalFormatting sqref="B16:B636 C19">
    <cfRule type="expression" dxfId="11" priority="2">
      <formula>B16="共用部"</formula>
    </cfRule>
    <cfRule type="expression" dxfId="10" priority="3">
      <formula>B16="専有部"</formula>
    </cfRule>
  </conditionalFormatting>
  <conditionalFormatting sqref="E97 E141 E185 E219 E253 E287 E322 E357 E392 E427 E462 E497 E532 E567 E602">
    <cfRule type="expression" dxfId="9" priority="1">
      <formula>AND(B97&lt;&gt;"",E97="")</formula>
    </cfRule>
  </conditionalFormatting>
  <dataValidations disablePrompts="1" count="6">
    <dataValidation imeMode="on" allowBlank="1" showInputMessage="1" showErrorMessage="1" sqref="O15:O636"/>
    <dataValidation imeMode="disabled" allowBlank="1" showInputMessage="1" showErrorMessage="1" sqref="H39:N54 H57:N636"/>
    <dataValidation type="list" allowBlank="1" showInputMessage="1" showErrorMessage="1" sqref="D65">
      <formula1>"設備,工事"</formula1>
    </dataValidation>
    <dataValidation type="list" allowBlank="1" showInputMessage="1" showErrorMessage="1" sqref="C97 C141 C185 C219 C253 C287 C322 C357 C392 C427 C462 C497 C532 C567 C602">
      <formula1>"断熱,空調,給湯,換気,照明,HEMS,MEMS,その他"</formula1>
    </dataValidation>
    <dataValidation type="list" allowBlank="1" showInputMessage="1" showErrorMessage="1" sqref="B97 B141 B185 B219 B253 B287 B322 B357 B392 B427 B462 B497 B532 B567 B602">
      <formula1>"専有部,共用部"</formula1>
    </dataValidation>
    <dataValidation type="list" allowBlank="1" showInputMessage="1" showErrorMessage="1" sqref="D98:D137 D142:D181 D186:D215 D220:D249 D254:D283 D288:D318 D323:D353 D358:D388 D393:D423 D428:D458 D463:D493 D498:D528 D533:D563 D568:D598 D603:D633">
      <formula1>"設備（部材）,工事"</formula1>
    </dataValidation>
  </dataValidations>
  <pageMargins left="1.3779527559055118" right="0" top="0.98425196850393704" bottom="0.98425196850393704" header="0.51181102362204722" footer="0.51181102362204722"/>
  <pageSetup paperSize="9" scale="49" fitToWidth="0" fitToHeight="0" orientation="portrait" cellComments="asDisplayed" r:id="rId1"/>
  <headerFooter alignWithMargins="0">
    <oddFooter>&amp;C&amp;"Meiryo UI,標準"&amp;18&amp;P</oddFooter>
  </headerFooter>
  <rowBreaks count="8" manualBreakCount="8">
    <brk id="87" min="1" max="14" man="1"/>
    <brk id="140" min="1" max="14" man="1"/>
    <brk id="218" min="1" max="14" man="1"/>
    <brk id="286" min="1" max="14" man="1"/>
    <brk id="356" min="1" max="14" man="1"/>
    <brk id="426" min="1" max="14" man="1"/>
    <brk id="496" min="1" max="14" man="1"/>
    <brk id="566" min="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7"/>
  <sheetViews>
    <sheetView showGridLines="0" view="pageBreakPreview" zoomScale="55" zoomScaleNormal="85" zoomScaleSheetLayoutView="55" workbookViewId="0">
      <pane xSplit="1" ySplit="14" topLeftCell="B15" activePane="bottomRight" state="frozen"/>
      <selection pane="topRight" activeCell="B1" sqref="B1"/>
      <selection pane="bottomLeft" activeCell="A15" sqref="A15"/>
      <selection pane="bottomRight"/>
    </sheetView>
  </sheetViews>
  <sheetFormatPr defaultRowHeight="18.75" customHeight="1" x14ac:dyDescent="0.15"/>
  <cols>
    <col min="1" max="1" width="5.625" style="119" customWidth="1"/>
    <col min="2" max="3" width="8.125" style="126" customWidth="1"/>
    <col min="4" max="4" width="9.125" style="126" customWidth="1"/>
    <col min="5" max="5" width="28.625" style="119" customWidth="1"/>
    <col min="6" max="6" width="15" style="119" customWidth="1"/>
    <col min="7" max="7" width="4.375" style="120" customWidth="1"/>
    <col min="8" max="8" width="10.625" style="121" customWidth="1"/>
    <col min="9" max="9" width="7.125" style="121" customWidth="1"/>
    <col min="10" max="10" width="15.25" style="122" customWidth="1"/>
    <col min="11" max="11" width="7.125" style="121" customWidth="1"/>
    <col min="12" max="12" width="15.25" style="122" customWidth="1"/>
    <col min="13" max="13" width="7.125" style="123" customWidth="1"/>
    <col min="14" max="14" width="15.25" style="124" customWidth="1"/>
    <col min="15" max="15" width="14.625" style="125" customWidth="1"/>
    <col min="16" max="16" width="4.25" style="120" customWidth="1"/>
    <col min="17" max="27" width="9" style="119"/>
    <col min="28" max="29" width="9" style="119" customWidth="1"/>
    <col min="30" max="16384" width="9" style="119"/>
  </cols>
  <sheetData>
    <row r="1" spans="1:16" ht="22.5" customHeight="1" x14ac:dyDescent="0.15">
      <c r="B1" s="67" t="s">
        <v>158</v>
      </c>
      <c r="C1" s="67"/>
      <c r="D1" s="67"/>
    </row>
    <row r="2" spans="1:16" ht="15" customHeight="1" x14ac:dyDescent="0.15">
      <c r="B2" s="67" t="s">
        <v>878</v>
      </c>
      <c r="C2" s="67"/>
      <c r="D2" s="67"/>
    </row>
    <row r="3" spans="1:16" ht="15" customHeight="1" x14ac:dyDescent="0.15">
      <c r="B3" s="67" t="s">
        <v>517</v>
      </c>
      <c r="C3" s="67"/>
      <c r="D3" s="67"/>
    </row>
    <row r="4" spans="1:16" ht="15" customHeight="1" x14ac:dyDescent="0.15">
      <c r="B4" s="67" t="s">
        <v>518</v>
      </c>
      <c r="C4" s="67"/>
      <c r="D4" s="67"/>
    </row>
    <row r="5" spans="1:16" ht="15" customHeight="1" x14ac:dyDescent="0.15">
      <c r="B5" s="67" t="s">
        <v>853</v>
      </c>
      <c r="C5" s="67"/>
      <c r="D5" s="67"/>
    </row>
    <row r="6" spans="1:16" ht="15" customHeight="1" x14ac:dyDescent="0.15">
      <c r="B6" s="67" t="s">
        <v>854</v>
      </c>
      <c r="C6" s="67"/>
      <c r="D6" s="67"/>
    </row>
    <row r="7" spans="1:16" ht="15" customHeight="1" x14ac:dyDescent="0.15">
      <c r="B7" s="67" t="s">
        <v>295</v>
      </c>
      <c r="C7" s="67"/>
      <c r="D7" s="67"/>
    </row>
    <row r="8" spans="1:16" ht="15" customHeight="1" x14ac:dyDescent="0.15">
      <c r="B8" s="67" t="s">
        <v>519</v>
      </c>
      <c r="C8" s="67"/>
      <c r="D8" s="67"/>
    </row>
    <row r="9" spans="1:16" ht="15" customHeight="1" x14ac:dyDescent="0.15"/>
    <row r="10" spans="1:16" ht="15" customHeight="1" x14ac:dyDescent="0.15">
      <c r="B10" s="1850" t="s">
        <v>760</v>
      </c>
      <c r="C10" s="1850"/>
      <c r="D10" s="1850"/>
      <c r="E10" s="1850"/>
      <c r="F10" s="1850"/>
      <c r="G10" s="1850"/>
      <c r="H10" s="1850"/>
      <c r="I10" s="1850"/>
      <c r="J10" s="1850"/>
      <c r="K10" s="1850"/>
      <c r="L10" s="1850"/>
      <c r="M10" s="1850"/>
      <c r="N10" s="1850"/>
      <c r="O10" s="1850"/>
    </row>
    <row r="11" spans="1:16" ht="22.5" customHeight="1" thickBot="1" x14ac:dyDescent="0.2">
      <c r="B11" s="1851" t="s">
        <v>841</v>
      </c>
      <c r="C11" s="1851"/>
      <c r="D11" s="1851"/>
      <c r="E11" s="1851"/>
      <c r="F11" s="127"/>
      <c r="G11" s="128"/>
      <c r="H11" s="129"/>
      <c r="I11" s="129"/>
      <c r="J11" s="130"/>
      <c r="K11" s="129"/>
      <c r="L11" s="130"/>
      <c r="M11" s="131"/>
      <c r="N11" s="132"/>
      <c r="O11" s="133"/>
    </row>
    <row r="12" spans="1:16" ht="18.75" customHeight="1" x14ac:dyDescent="0.15">
      <c r="A12" s="134"/>
      <c r="B12" s="1841" t="s">
        <v>318</v>
      </c>
      <c r="C12" s="1842"/>
      <c r="D12" s="1843"/>
      <c r="E12" s="135" t="s">
        <v>159</v>
      </c>
      <c r="F12" s="136"/>
      <c r="G12" s="1852" t="s">
        <v>160</v>
      </c>
      <c r="H12" s="1855" t="s">
        <v>161</v>
      </c>
      <c r="I12" s="1856"/>
      <c r="J12" s="1856"/>
      <c r="K12" s="1856"/>
      <c r="L12" s="1856"/>
      <c r="M12" s="1856"/>
      <c r="N12" s="1857"/>
      <c r="O12" s="137" t="s">
        <v>162</v>
      </c>
      <c r="P12" s="138"/>
    </row>
    <row r="13" spans="1:16" ht="18.75" customHeight="1" x14ac:dyDescent="0.15">
      <c r="A13" s="134"/>
      <c r="B13" s="1844"/>
      <c r="C13" s="1845"/>
      <c r="D13" s="1846"/>
      <c r="E13" s="139" t="s">
        <v>163</v>
      </c>
      <c r="F13" s="140" t="s">
        <v>164</v>
      </c>
      <c r="G13" s="1853"/>
      <c r="H13" s="1858" t="s">
        <v>165</v>
      </c>
      <c r="I13" s="1860" t="s">
        <v>135</v>
      </c>
      <c r="J13" s="1860"/>
      <c r="K13" s="1861" t="s">
        <v>136</v>
      </c>
      <c r="L13" s="1861"/>
      <c r="M13" s="1862" t="s">
        <v>154</v>
      </c>
      <c r="N13" s="1863"/>
      <c r="O13" s="308"/>
      <c r="P13" s="138"/>
    </row>
    <row r="14" spans="1:16" ht="18.75" customHeight="1" thickBot="1" x14ac:dyDescent="0.2">
      <c r="A14" s="134"/>
      <c r="B14" s="1847"/>
      <c r="C14" s="1848"/>
      <c r="D14" s="1849"/>
      <c r="E14" s="142"/>
      <c r="F14" s="143"/>
      <c r="G14" s="1854"/>
      <c r="H14" s="1859"/>
      <c r="I14" s="144" t="s">
        <v>166</v>
      </c>
      <c r="J14" s="144" t="s">
        <v>96</v>
      </c>
      <c r="K14" s="145" t="s">
        <v>166</v>
      </c>
      <c r="L14" s="145" t="s">
        <v>96</v>
      </c>
      <c r="M14" s="146" t="s">
        <v>166</v>
      </c>
      <c r="N14" s="147" t="s">
        <v>96</v>
      </c>
      <c r="O14" s="309"/>
      <c r="P14" s="149"/>
    </row>
    <row r="15" spans="1:16" ht="18.75" customHeight="1" thickBot="1" x14ac:dyDescent="0.2">
      <c r="A15" s="134"/>
      <c r="B15" s="150" t="s">
        <v>167</v>
      </c>
      <c r="C15" s="151"/>
      <c r="D15" s="152"/>
      <c r="E15" s="355"/>
      <c r="F15" s="356"/>
      <c r="G15" s="324"/>
      <c r="H15" s="507"/>
      <c r="I15" s="508"/>
      <c r="J15" s="508"/>
      <c r="K15" s="509"/>
      <c r="L15" s="509"/>
      <c r="M15" s="510"/>
      <c r="N15" s="844"/>
      <c r="O15" s="310"/>
      <c r="P15" s="149"/>
    </row>
    <row r="16" spans="1:16" ht="30" customHeight="1" thickTop="1" x14ac:dyDescent="0.15">
      <c r="A16" s="134"/>
      <c r="B16" s="210"/>
      <c r="C16" s="211"/>
      <c r="D16" s="154"/>
      <c r="E16" s="340" t="s">
        <v>168</v>
      </c>
      <c r="F16" s="341" t="s">
        <v>139</v>
      </c>
      <c r="G16" s="326" t="s">
        <v>169</v>
      </c>
      <c r="H16" s="440"/>
      <c r="I16" s="459"/>
      <c r="J16" s="459">
        <f>J94</f>
        <v>0</v>
      </c>
      <c r="K16" s="460"/>
      <c r="L16" s="460">
        <f>L94</f>
        <v>0</v>
      </c>
      <c r="M16" s="443"/>
      <c r="N16" s="461">
        <f>N94</f>
        <v>0</v>
      </c>
      <c r="O16" s="311"/>
      <c r="P16" s="149"/>
    </row>
    <row r="17" spans="1:30" ht="18.75" customHeight="1" thickBot="1" x14ac:dyDescent="0.2">
      <c r="A17" s="134"/>
      <c r="B17" s="212"/>
      <c r="C17" s="369"/>
      <c r="D17" s="370"/>
      <c r="E17" s="387"/>
      <c r="F17" s="358"/>
      <c r="G17" s="327"/>
      <c r="H17" s="454"/>
      <c r="I17" s="455"/>
      <c r="J17" s="511"/>
      <c r="K17" s="456"/>
      <c r="L17" s="512"/>
      <c r="M17" s="383"/>
      <c r="N17" s="513"/>
      <c r="O17" s="312"/>
      <c r="P17" s="149"/>
    </row>
    <row r="18" spans="1:30" ht="18.75" customHeight="1" thickTop="1" x14ac:dyDescent="0.15">
      <c r="A18" s="134"/>
      <c r="B18" s="371"/>
      <c r="C18" s="372"/>
      <c r="D18" s="373"/>
      <c r="E18" s="340" t="s">
        <v>422</v>
      </c>
      <c r="F18" s="341"/>
      <c r="G18" s="326"/>
      <c r="H18" s="440"/>
      <c r="I18" s="441"/>
      <c r="J18" s="441"/>
      <c r="K18" s="442"/>
      <c r="L18" s="442"/>
      <c r="M18" s="443"/>
      <c r="N18" s="444"/>
      <c r="O18" s="311"/>
      <c r="P18" s="149"/>
    </row>
    <row r="19" spans="1:30" ht="18.75" customHeight="1" x14ac:dyDescent="0.15">
      <c r="A19" s="134"/>
      <c r="B19" s="374" t="str">
        <f>IF(B97="","",B97)</f>
        <v/>
      </c>
      <c r="C19" s="375" t="str">
        <f>IF(C97="","",C97)</f>
        <v/>
      </c>
      <c r="D19" s="376"/>
      <c r="E19" s="438" t="str">
        <f>IF(E97="","",E97)</f>
        <v/>
      </c>
      <c r="F19" s="439"/>
      <c r="G19" s="328" t="s">
        <v>169</v>
      </c>
      <c r="H19" s="445"/>
      <c r="I19" s="446"/>
      <c r="J19" s="446">
        <f>J138</f>
        <v>0</v>
      </c>
      <c r="K19" s="447"/>
      <c r="L19" s="447">
        <f>L138</f>
        <v>0</v>
      </c>
      <c r="M19" s="448"/>
      <c r="N19" s="449">
        <f>N138</f>
        <v>0</v>
      </c>
      <c r="O19" s="313"/>
      <c r="P19" s="155"/>
    </row>
    <row r="20" spans="1:30" ht="18.75" customHeight="1" x14ac:dyDescent="0.15">
      <c r="A20" s="134"/>
      <c r="B20" s="374" t="str">
        <f>IF(B141="","",B141)</f>
        <v/>
      </c>
      <c r="C20" s="375" t="str">
        <f>IF(C141="","",C141)</f>
        <v/>
      </c>
      <c r="D20" s="376"/>
      <c r="E20" s="438" t="str">
        <f>IF(E141="","",E141)</f>
        <v/>
      </c>
      <c r="F20" s="439"/>
      <c r="G20" s="328" t="s">
        <v>169</v>
      </c>
      <c r="H20" s="445"/>
      <c r="I20" s="446"/>
      <c r="J20" s="446">
        <f>J182</f>
        <v>0</v>
      </c>
      <c r="K20" s="447"/>
      <c r="L20" s="447">
        <f>L182</f>
        <v>0</v>
      </c>
      <c r="M20" s="448"/>
      <c r="N20" s="449">
        <f>N182</f>
        <v>0</v>
      </c>
      <c r="O20" s="313"/>
      <c r="P20" s="156"/>
      <c r="Q20" s="157"/>
      <c r="R20" s="157"/>
      <c r="S20" s="157"/>
      <c r="T20" s="157"/>
      <c r="U20" s="157"/>
      <c r="V20" s="157"/>
      <c r="W20" s="157"/>
      <c r="X20" s="157"/>
      <c r="Y20" s="157"/>
      <c r="Z20" s="157"/>
      <c r="AA20" s="157"/>
      <c r="AB20" s="157"/>
      <c r="AC20" s="157"/>
      <c r="AD20" s="157"/>
    </row>
    <row r="21" spans="1:30" ht="18.75" customHeight="1" x14ac:dyDescent="0.15">
      <c r="A21" s="134"/>
      <c r="B21" s="374" t="str">
        <f>IF(B185="","",B185)</f>
        <v/>
      </c>
      <c r="C21" s="375" t="str">
        <f>IF(C185="","",C185)</f>
        <v/>
      </c>
      <c r="D21" s="376"/>
      <c r="E21" s="438" t="str">
        <f>IF(E185="","",E185)</f>
        <v/>
      </c>
      <c r="F21" s="439"/>
      <c r="G21" s="328" t="s">
        <v>169</v>
      </c>
      <c r="H21" s="445"/>
      <c r="I21" s="446"/>
      <c r="J21" s="446">
        <f>J216</f>
        <v>0</v>
      </c>
      <c r="K21" s="447"/>
      <c r="L21" s="447">
        <f>L216</f>
        <v>0</v>
      </c>
      <c r="M21" s="448"/>
      <c r="N21" s="449">
        <f>N216</f>
        <v>0</v>
      </c>
      <c r="O21" s="313"/>
      <c r="P21" s="156"/>
      <c r="Q21" s="157"/>
      <c r="R21" s="157"/>
      <c r="S21" s="157"/>
      <c r="T21" s="157"/>
      <c r="U21" s="157"/>
      <c r="V21" s="157"/>
      <c r="W21" s="157"/>
      <c r="X21" s="157"/>
      <c r="Y21" s="157"/>
      <c r="Z21" s="157"/>
      <c r="AA21" s="157"/>
      <c r="AB21" s="157"/>
      <c r="AC21" s="157"/>
      <c r="AD21" s="157"/>
    </row>
    <row r="22" spans="1:30" ht="18.75" customHeight="1" x14ac:dyDescent="0.15">
      <c r="A22" s="134"/>
      <c r="B22" s="374" t="str">
        <f>IF(B219="","",B219)</f>
        <v/>
      </c>
      <c r="C22" s="375" t="str">
        <f>IF(C219="","",C219)</f>
        <v/>
      </c>
      <c r="D22" s="376"/>
      <c r="E22" s="438" t="str">
        <f>IF(E219="","",E219)</f>
        <v/>
      </c>
      <c r="F22" s="439"/>
      <c r="G22" s="328" t="s">
        <v>169</v>
      </c>
      <c r="H22" s="445"/>
      <c r="I22" s="446"/>
      <c r="J22" s="446">
        <f>J250</f>
        <v>0</v>
      </c>
      <c r="K22" s="447"/>
      <c r="L22" s="447">
        <f>L250</f>
        <v>0</v>
      </c>
      <c r="M22" s="448"/>
      <c r="N22" s="449">
        <f>N250</f>
        <v>0</v>
      </c>
      <c r="O22" s="313"/>
      <c r="P22" s="155"/>
    </row>
    <row r="23" spans="1:30" ht="18.75" customHeight="1" x14ac:dyDescent="0.15">
      <c r="A23" s="134"/>
      <c r="B23" s="374" t="str">
        <f>IF(B253="","",B253)</f>
        <v/>
      </c>
      <c r="C23" s="375" t="str">
        <f>IF(C253="","",C253)</f>
        <v/>
      </c>
      <c r="D23" s="376"/>
      <c r="E23" s="438" t="str">
        <f>IF(E253="","",E253)</f>
        <v/>
      </c>
      <c r="F23" s="439"/>
      <c r="G23" s="328" t="s">
        <v>169</v>
      </c>
      <c r="H23" s="445"/>
      <c r="I23" s="446"/>
      <c r="J23" s="446">
        <f>J284</f>
        <v>0</v>
      </c>
      <c r="K23" s="447"/>
      <c r="L23" s="447">
        <f>L284</f>
        <v>0</v>
      </c>
      <c r="M23" s="448"/>
      <c r="N23" s="449">
        <f>N284</f>
        <v>0</v>
      </c>
      <c r="O23" s="313"/>
      <c r="P23" s="155"/>
    </row>
    <row r="24" spans="1:30" ht="18.75" customHeight="1" x14ac:dyDescent="0.15">
      <c r="A24" s="134"/>
      <c r="B24" s="374" t="str">
        <f>IF(B287="","",B287)</f>
        <v/>
      </c>
      <c r="C24" s="375" t="str">
        <f>IF(C287="","",C287)</f>
        <v/>
      </c>
      <c r="D24" s="376"/>
      <c r="E24" s="438" t="str">
        <f>IF(E287="","",E287)</f>
        <v/>
      </c>
      <c r="F24" s="439"/>
      <c r="G24" s="328" t="s">
        <v>169</v>
      </c>
      <c r="H24" s="445"/>
      <c r="I24" s="446"/>
      <c r="J24" s="446">
        <f>J319</f>
        <v>0</v>
      </c>
      <c r="K24" s="447"/>
      <c r="L24" s="447">
        <f>L319</f>
        <v>0</v>
      </c>
      <c r="M24" s="448"/>
      <c r="N24" s="449">
        <f>N319</f>
        <v>0</v>
      </c>
      <c r="O24" s="313"/>
      <c r="P24" s="155"/>
    </row>
    <row r="25" spans="1:30" ht="18.75" customHeight="1" x14ac:dyDescent="0.15">
      <c r="A25" s="134"/>
      <c r="B25" s="374" t="str">
        <f>IF(B322="","",B322)</f>
        <v/>
      </c>
      <c r="C25" s="375" t="str">
        <f>IF(C322="","",C322)</f>
        <v/>
      </c>
      <c r="D25" s="376"/>
      <c r="E25" s="438" t="str">
        <f>IF(E322="","",E322)</f>
        <v/>
      </c>
      <c r="F25" s="439"/>
      <c r="G25" s="328" t="s">
        <v>169</v>
      </c>
      <c r="H25" s="445"/>
      <c r="I25" s="446"/>
      <c r="J25" s="446">
        <f>J354</f>
        <v>0</v>
      </c>
      <c r="K25" s="447"/>
      <c r="L25" s="447">
        <f>L354</f>
        <v>0</v>
      </c>
      <c r="M25" s="448"/>
      <c r="N25" s="449">
        <f>N354</f>
        <v>0</v>
      </c>
      <c r="O25" s="313"/>
      <c r="P25" s="155"/>
    </row>
    <row r="26" spans="1:30" ht="18.75" customHeight="1" x14ac:dyDescent="0.15">
      <c r="A26" s="134"/>
      <c r="B26" s="374" t="str">
        <f>IF(B357="","",B357)</f>
        <v/>
      </c>
      <c r="C26" s="375" t="str">
        <f>IF(C357="","",C357)</f>
        <v/>
      </c>
      <c r="D26" s="376"/>
      <c r="E26" s="438" t="str">
        <f>IF(E357="","",E357)</f>
        <v/>
      </c>
      <c r="F26" s="439"/>
      <c r="G26" s="328" t="s">
        <v>169</v>
      </c>
      <c r="H26" s="445"/>
      <c r="I26" s="446"/>
      <c r="J26" s="446">
        <f>J389</f>
        <v>0</v>
      </c>
      <c r="K26" s="447"/>
      <c r="L26" s="447">
        <f>L389</f>
        <v>0</v>
      </c>
      <c r="M26" s="448"/>
      <c r="N26" s="449">
        <f>N389</f>
        <v>0</v>
      </c>
      <c r="O26" s="313"/>
      <c r="P26" s="155"/>
    </row>
    <row r="27" spans="1:30" ht="18.75" customHeight="1" x14ac:dyDescent="0.15">
      <c r="A27" s="134"/>
      <c r="B27" s="374" t="str">
        <f>IF(B392="","",B392)</f>
        <v/>
      </c>
      <c r="C27" s="375" t="str">
        <f>IF(C392="","",C392)</f>
        <v/>
      </c>
      <c r="D27" s="376"/>
      <c r="E27" s="438" t="str">
        <f>IF(E392="","",E392)</f>
        <v/>
      </c>
      <c r="F27" s="439"/>
      <c r="G27" s="328" t="s">
        <v>169</v>
      </c>
      <c r="H27" s="445"/>
      <c r="I27" s="446"/>
      <c r="J27" s="446">
        <f>J424</f>
        <v>0</v>
      </c>
      <c r="K27" s="447"/>
      <c r="L27" s="447">
        <f>L424</f>
        <v>0</v>
      </c>
      <c r="M27" s="448"/>
      <c r="N27" s="449">
        <f>N424</f>
        <v>0</v>
      </c>
      <c r="O27" s="313"/>
      <c r="P27" s="155"/>
    </row>
    <row r="28" spans="1:30" ht="18.75" customHeight="1" x14ac:dyDescent="0.15">
      <c r="A28" s="134"/>
      <c r="B28" s="374" t="str">
        <f>IF(B427="","",B427)</f>
        <v/>
      </c>
      <c r="C28" s="375" t="str">
        <f>IF(C427="","",C427)</f>
        <v/>
      </c>
      <c r="D28" s="376"/>
      <c r="E28" s="438" t="str">
        <f>IF(E427="","",E427)</f>
        <v/>
      </c>
      <c r="F28" s="439"/>
      <c r="G28" s="328" t="s">
        <v>169</v>
      </c>
      <c r="H28" s="445"/>
      <c r="I28" s="446"/>
      <c r="J28" s="446">
        <f>J459</f>
        <v>0</v>
      </c>
      <c r="K28" s="447"/>
      <c r="L28" s="447">
        <f>L459</f>
        <v>0</v>
      </c>
      <c r="M28" s="448"/>
      <c r="N28" s="449">
        <f>N459</f>
        <v>0</v>
      </c>
      <c r="O28" s="313"/>
      <c r="P28" s="155"/>
    </row>
    <row r="29" spans="1:30" ht="18.75" customHeight="1" x14ac:dyDescent="0.15">
      <c r="A29" s="134"/>
      <c r="B29" s="374" t="str">
        <f>IF(B462="","",B462)</f>
        <v/>
      </c>
      <c r="C29" s="375" t="str">
        <f>IF(C462="","",C462)</f>
        <v/>
      </c>
      <c r="D29" s="376"/>
      <c r="E29" s="438" t="str">
        <f>IF(E462="","",E462)</f>
        <v/>
      </c>
      <c r="F29" s="439"/>
      <c r="G29" s="328" t="s">
        <v>169</v>
      </c>
      <c r="H29" s="445"/>
      <c r="I29" s="446"/>
      <c r="J29" s="446">
        <f>J494</f>
        <v>0</v>
      </c>
      <c r="K29" s="447"/>
      <c r="L29" s="447">
        <f>L494</f>
        <v>0</v>
      </c>
      <c r="M29" s="448"/>
      <c r="N29" s="449">
        <f>N494</f>
        <v>0</v>
      </c>
      <c r="O29" s="313"/>
      <c r="P29" s="155"/>
    </row>
    <row r="30" spans="1:30" ht="18.75" customHeight="1" x14ac:dyDescent="0.15">
      <c r="A30" s="134"/>
      <c r="B30" s="374" t="str">
        <f>IF(B497="","",B497)</f>
        <v/>
      </c>
      <c r="C30" s="375" t="str">
        <f>IF(C497="","",C497)</f>
        <v/>
      </c>
      <c r="D30" s="376"/>
      <c r="E30" s="438" t="str">
        <f>IF(E497="","",E497)</f>
        <v/>
      </c>
      <c r="F30" s="439"/>
      <c r="G30" s="328" t="s">
        <v>169</v>
      </c>
      <c r="H30" s="445"/>
      <c r="I30" s="446"/>
      <c r="J30" s="446">
        <f>J529</f>
        <v>0</v>
      </c>
      <c r="K30" s="447"/>
      <c r="L30" s="447">
        <f>L529</f>
        <v>0</v>
      </c>
      <c r="M30" s="448"/>
      <c r="N30" s="449">
        <f>N529</f>
        <v>0</v>
      </c>
      <c r="O30" s="313"/>
      <c r="P30" s="155"/>
    </row>
    <row r="31" spans="1:30" ht="18.75" customHeight="1" x14ac:dyDescent="0.15">
      <c r="A31" s="134"/>
      <c r="B31" s="374" t="str">
        <f>IF(B532="","",B532)</f>
        <v/>
      </c>
      <c r="C31" s="375" t="str">
        <f>IF(C532="","",C532)</f>
        <v/>
      </c>
      <c r="D31" s="376"/>
      <c r="E31" s="438" t="str">
        <f>IF(E532="","",E532)</f>
        <v/>
      </c>
      <c r="F31" s="439"/>
      <c r="G31" s="328" t="s">
        <v>169</v>
      </c>
      <c r="H31" s="445"/>
      <c r="I31" s="446"/>
      <c r="J31" s="446">
        <f>J564</f>
        <v>0</v>
      </c>
      <c r="K31" s="447"/>
      <c r="L31" s="447">
        <f>L564</f>
        <v>0</v>
      </c>
      <c r="M31" s="448"/>
      <c r="N31" s="449">
        <f>N564</f>
        <v>0</v>
      </c>
      <c r="O31" s="313"/>
      <c r="P31" s="155"/>
    </row>
    <row r="32" spans="1:30" ht="18.75" customHeight="1" x14ac:dyDescent="0.15">
      <c r="A32" s="134"/>
      <c r="B32" s="374" t="str">
        <f>IF(B567="","",B567)</f>
        <v/>
      </c>
      <c r="C32" s="375" t="str">
        <f>IF(C567="","",C567)</f>
        <v/>
      </c>
      <c r="D32" s="376"/>
      <c r="E32" s="438" t="str">
        <f>IF(E567="","",E567)</f>
        <v/>
      </c>
      <c r="F32" s="439"/>
      <c r="G32" s="328" t="s">
        <v>169</v>
      </c>
      <c r="H32" s="445"/>
      <c r="I32" s="446"/>
      <c r="J32" s="446">
        <f>J599</f>
        <v>0</v>
      </c>
      <c r="K32" s="447"/>
      <c r="L32" s="447">
        <f>L599</f>
        <v>0</v>
      </c>
      <c r="M32" s="448"/>
      <c r="N32" s="449">
        <f>N599</f>
        <v>0</v>
      </c>
      <c r="O32" s="313"/>
      <c r="P32" s="155"/>
    </row>
    <row r="33" spans="1:16" ht="18.75" customHeight="1" x14ac:dyDescent="0.15">
      <c r="A33" s="134"/>
      <c r="B33" s="374" t="str">
        <f>IF(B602="","",B602)</f>
        <v/>
      </c>
      <c r="C33" s="375" t="str">
        <f>IF(C602="","",C602)</f>
        <v/>
      </c>
      <c r="D33" s="376"/>
      <c r="E33" s="438" t="str">
        <f>IF(E602="","",E602)</f>
        <v/>
      </c>
      <c r="F33" s="439"/>
      <c r="G33" s="328" t="s">
        <v>169</v>
      </c>
      <c r="H33" s="445"/>
      <c r="I33" s="446"/>
      <c r="J33" s="446">
        <f>J634</f>
        <v>0</v>
      </c>
      <c r="K33" s="447"/>
      <c r="L33" s="447">
        <f>L634</f>
        <v>0</v>
      </c>
      <c r="M33" s="448"/>
      <c r="N33" s="449">
        <f>N634</f>
        <v>0</v>
      </c>
      <c r="O33" s="313"/>
      <c r="P33" s="155"/>
    </row>
    <row r="34" spans="1:16" ht="18.75" customHeight="1" x14ac:dyDescent="0.15">
      <c r="A34" s="134"/>
      <c r="B34" s="374"/>
      <c r="C34" s="375"/>
      <c r="D34" s="376"/>
      <c r="E34" s="438"/>
      <c r="F34" s="439"/>
      <c r="G34" s="328"/>
      <c r="H34" s="445"/>
      <c r="I34" s="446"/>
      <c r="J34" s="446" t="s">
        <v>153</v>
      </c>
      <c r="K34" s="447"/>
      <c r="L34" s="447" t="s">
        <v>153</v>
      </c>
      <c r="M34" s="448"/>
      <c r="N34" s="449" t="s">
        <v>171</v>
      </c>
      <c r="O34" s="313"/>
      <c r="P34" s="155"/>
    </row>
    <row r="35" spans="1:16" ht="18.75" customHeight="1" x14ac:dyDescent="0.15">
      <c r="A35" s="134"/>
      <c r="B35" s="374"/>
      <c r="C35" s="375"/>
      <c r="D35" s="376"/>
      <c r="E35" s="438"/>
      <c r="F35" s="439"/>
      <c r="G35" s="328"/>
      <c r="H35" s="445"/>
      <c r="I35" s="446"/>
      <c r="J35" s="446" t="s">
        <v>153</v>
      </c>
      <c r="K35" s="447"/>
      <c r="L35" s="447" t="s">
        <v>153</v>
      </c>
      <c r="M35" s="448"/>
      <c r="N35" s="449" t="s">
        <v>171</v>
      </c>
      <c r="O35" s="313"/>
      <c r="P35" s="155"/>
    </row>
    <row r="36" spans="1:16" ht="18.75" customHeight="1" x14ac:dyDescent="0.15">
      <c r="A36" s="134"/>
      <c r="B36" s="374"/>
      <c r="C36" s="375"/>
      <c r="D36" s="376"/>
      <c r="E36" s="351" t="s">
        <v>415</v>
      </c>
      <c r="F36" s="352" t="s">
        <v>172</v>
      </c>
      <c r="G36" s="328"/>
      <c r="H36" s="445"/>
      <c r="I36" s="450"/>
      <c r="J36" s="450">
        <f>SUMIF(B19:B35,LEFT(E36,3),J19:J35)</f>
        <v>0</v>
      </c>
      <c r="K36" s="451"/>
      <c r="L36" s="451">
        <f>SUMIF(B19:B35,LEFT(E36,3),L19:L35)</f>
        <v>0</v>
      </c>
      <c r="M36" s="452"/>
      <c r="N36" s="453">
        <f>SUMIF(B19:B35,LEFT(E36,3),N19:N35)</f>
        <v>0</v>
      </c>
      <c r="O36" s="313"/>
      <c r="P36" s="155"/>
    </row>
    <row r="37" spans="1:16" ht="18.75" customHeight="1" x14ac:dyDescent="0.15">
      <c r="A37" s="134"/>
      <c r="B37" s="374"/>
      <c r="C37" s="375"/>
      <c r="D37" s="376"/>
      <c r="E37" s="353" t="s">
        <v>416</v>
      </c>
      <c r="F37" s="354" t="s">
        <v>172</v>
      </c>
      <c r="G37" s="328"/>
      <c r="H37" s="445"/>
      <c r="I37" s="450"/>
      <c r="J37" s="450">
        <f>SUMIF(B19:B35,LEFT(E37,3),J19:J35)</f>
        <v>0</v>
      </c>
      <c r="K37" s="451"/>
      <c r="L37" s="451">
        <f>SUMIF(B19:B35,LEFT(E37,3),L19:L35)</f>
        <v>0</v>
      </c>
      <c r="M37" s="452"/>
      <c r="N37" s="453">
        <f>SUMIF(B19:B35,LEFT(E37,3),N19:N35)</f>
        <v>0</v>
      </c>
      <c r="O37" s="313"/>
      <c r="P37" s="158"/>
    </row>
    <row r="38" spans="1:16" ht="18.75" customHeight="1" thickBot="1" x14ac:dyDescent="0.2">
      <c r="A38" s="134"/>
      <c r="B38" s="374"/>
      <c r="C38" s="377"/>
      <c r="D38" s="378"/>
      <c r="E38" s="386"/>
      <c r="F38" s="360"/>
      <c r="G38" s="327"/>
      <c r="H38" s="454"/>
      <c r="I38" s="455"/>
      <c r="J38" s="455"/>
      <c r="K38" s="456"/>
      <c r="L38" s="456"/>
      <c r="M38" s="457"/>
      <c r="N38" s="458"/>
      <c r="O38" s="312"/>
      <c r="P38" s="158"/>
    </row>
    <row r="39" spans="1:16" ht="30" customHeight="1" thickTop="1" x14ac:dyDescent="0.15">
      <c r="A39" s="134"/>
      <c r="B39" s="210" t="s">
        <v>170</v>
      </c>
      <c r="C39" s="211"/>
      <c r="D39" s="154"/>
      <c r="E39" s="361" t="s">
        <v>420</v>
      </c>
      <c r="F39" s="341" t="s">
        <v>139</v>
      </c>
      <c r="G39" s="329"/>
      <c r="H39" s="462"/>
      <c r="I39" s="459"/>
      <c r="J39" s="459">
        <f>SUM(J36:J37)</f>
        <v>0</v>
      </c>
      <c r="K39" s="460"/>
      <c r="L39" s="460">
        <f>SUM(L36:L37)</f>
        <v>0</v>
      </c>
      <c r="M39" s="463"/>
      <c r="N39" s="461">
        <f>SUM(N36:N37)</f>
        <v>0</v>
      </c>
      <c r="O39" s="311"/>
      <c r="P39" s="158"/>
    </row>
    <row r="40" spans="1:16" ht="18.75" customHeight="1" thickBot="1" x14ac:dyDescent="0.2">
      <c r="A40" s="134"/>
      <c r="B40" s="213" t="s">
        <v>170</v>
      </c>
      <c r="C40" s="214"/>
      <c r="D40" s="208"/>
      <c r="E40" s="387"/>
      <c r="F40" s="358"/>
      <c r="G40" s="330"/>
      <c r="H40" s="514"/>
      <c r="I40" s="511"/>
      <c r="J40" s="511"/>
      <c r="K40" s="512"/>
      <c r="L40" s="512"/>
      <c r="M40" s="515"/>
      <c r="N40" s="513"/>
      <c r="O40" s="312"/>
      <c r="P40" s="158"/>
    </row>
    <row r="41" spans="1:16" ht="18.75" customHeight="1" thickTop="1" x14ac:dyDescent="0.15">
      <c r="A41" s="134"/>
      <c r="B41" s="210" t="s">
        <v>170</v>
      </c>
      <c r="C41" s="211"/>
      <c r="D41" s="154"/>
      <c r="E41" s="340" t="s">
        <v>173</v>
      </c>
      <c r="F41" s="341"/>
      <c r="G41" s="326"/>
      <c r="H41" s="462"/>
      <c r="I41" s="459"/>
      <c r="J41" s="459"/>
      <c r="K41" s="460"/>
      <c r="L41" s="460"/>
      <c r="M41" s="463"/>
      <c r="N41" s="461"/>
      <c r="O41" s="311"/>
      <c r="P41" s="158"/>
    </row>
    <row r="42" spans="1:16" ht="18.75" customHeight="1" x14ac:dyDescent="0.15">
      <c r="A42" s="134"/>
      <c r="B42" s="374" t="str">
        <f>IF(B97="","",B97)</f>
        <v/>
      </c>
      <c r="C42" s="375" t="str">
        <f>IF(C97="","",C97)</f>
        <v/>
      </c>
      <c r="D42" s="376"/>
      <c r="E42" s="438" t="str">
        <f>IF(E97="","",E97)</f>
        <v/>
      </c>
      <c r="F42" s="439"/>
      <c r="G42" s="328" t="s">
        <v>169</v>
      </c>
      <c r="H42" s="464"/>
      <c r="I42" s="446"/>
      <c r="J42" s="446">
        <f>J139</f>
        <v>0</v>
      </c>
      <c r="K42" s="447"/>
      <c r="L42" s="447">
        <f>L139</f>
        <v>0</v>
      </c>
      <c r="M42" s="448"/>
      <c r="N42" s="449">
        <f>N139</f>
        <v>0</v>
      </c>
      <c r="O42" s="313"/>
      <c r="P42" s="158"/>
    </row>
    <row r="43" spans="1:16" ht="18.75" customHeight="1" x14ac:dyDescent="0.15">
      <c r="A43" s="134"/>
      <c r="B43" s="374" t="str">
        <f>IF(B141="","",B141)</f>
        <v/>
      </c>
      <c r="C43" s="375" t="str">
        <f>IF(C141="","",C141)</f>
        <v/>
      </c>
      <c r="D43" s="376"/>
      <c r="E43" s="438" t="str">
        <f>IF(E141="","",E141)</f>
        <v/>
      </c>
      <c r="F43" s="439"/>
      <c r="G43" s="328" t="s">
        <v>169</v>
      </c>
      <c r="H43" s="464"/>
      <c r="I43" s="446"/>
      <c r="J43" s="446">
        <f>J183</f>
        <v>0</v>
      </c>
      <c r="K43" s="447"/>
      <c r="L43" s="447">
        <f>L183</f>
        <v>0</v>
      </c>
      <c r="M43" s="448"/>
      <c r="N43" s="449">
        <f>N183</f>
        <v>0</v>
      </c>
      <c r="O43" s="313"/>
      <c r="P43" s="158"/>
    </row>
    <row r="44" spans="1:16" ht="18.75" customHeight="1" x14ac:dyDescent="0.15">
      <c r="A44" s="134"/>
      <c r="B44" s="374" t="str">
        <f>IF(B185="","",B185)</f>
        <v/>
      </c>
      <c r="C44" s="375" t="str">
        <f>IF(C185="","",C185)</f>
        <v/>
      </c>
      <c r="D44" s="376"/>
      <c r="E44" s="438" t="str">
        <f>IF(E185="","",E185)</f>
        <v/>
      </c>
      <c r="F44" s="439"/>
      <c r="G44" s="328" t="s">
        <v>169</v>
      </c>
      <c r="H44" s="464"/>
      <c r="I44" s="446"/>
      <c r="J44" s="446">
        <f>J217</f>
        <v>0</v>
      </c>
      <c r="K44" s="447"/>
      <c r="L44" s="447">
        <f>L217</f>
        <v>0</v>
      </c>
      <c r="M44" s="448"/>
      <c r="N44" s="449">
        <f>N217</f>
        <v>0</v>
      </c>
      <c r="O44" s="313"/>
      <c r="P44" s="158"/>
    </row>
    <row r="45" spans="1:16" ht="18.75" customHeight="1" x14ac:dyDescent="0.15">
      <c r="A45" s="134"/>
      <c r="B45" s="374" t="str">
        <f>IF(B219="","",B219)</f>
        <v/>
      </c>
      <c r="C45" s="375" t="str">
        <f>IF(C219="","",C219)</f>
        <v/>
      </c>
      <c r="D45" s="376"/>
      <c r="E45" s="438" t="str">
        <f>IF(E219="","",E219)</f>
        <v/>
      </c>
      <c r="F45" s="439"/>
      <c r="G45" s="328" t="s">
        <v>169</v>
      </c>
      <c r="H45" s="464"/>
      <c r="I45" s="446"/>
      <c r="J45" s="446">
        <f>J251</f>
        <v>0</v>
      </c>
      <c r="K45" s="447"/>
      <c r="L45" s="447">
        <f>L251</f>
        <v>0</v>
      </c>
      <c r="M45" s="448"/>
      <c r="N45" s="449">
        <f>N251</f>
        <v>0</v>
      </c>
      <c r="O45" s="313"/>
      <c r="P45" s="158"/>
    </row>
    <row r="46" spans="1:16" ht="18.75" customHeight="1" x14ac:dyDescent="0.15">
      <c r="A46" s="134"/>
      <c r="B46" s="374" t="str">
        <f>IF(B253="","",B253)</f>
        <v/>
      </c>
      <c r="C46" s="375" t="str">
        <f>IF(C253="","",C253)</f>
        <v/>
      </c>
      <c r="D46" s="376"/>
      <c r="E46" s="438" t="str">
        <f>IF(E253="","",E253)</f>
        <v/>
      </c>
      <c r="F46" s="439"/>
      <c r="G46" s="328" t="s">
        <v>169</v>
      </c>
      <c r="H46" s="464"/>
      <c r="I46" s="446"/>
      <c r="J46" s="446">
        <f>J285</f>
        <v>0</v>
      </c>
      <c r="K46" s="447"/>
      <c r="L46" s="447">
        <f>L285</f>
        <v>0</v>
      </c>
      <c r="M46" s="448"/>
      <c r="N46" s="449">
        <f>N285</f>
        <v>0</v>
      </c>
      <c r="O46" s="313"/>
      <c r="P46" s="158"/>
    </row>
    <row r="47" spans="1:16" ht="18.75" customHeight="1" x14ac:dyDescent="0.15">
      <c r="A47" s="134"/>
      <c r="B47" s="374" t="str">
        <f>IF(B287="","",B287)</f>
        <v/>
      </c>
      <c r="C47" s="375" t="str">
        <f>IF(C287="","",C287)</f>
        <v/>
      </c>
      <c r="D47" s="376"/>
      <c r="E47" s="438" t="str">
        <f>IF(E287="","",E287)</f>
        <v/>
      </c>
      <c r="F47" s="439"/>
      <c r="G47" s="328" t="s">
        <v>169</v>
      </c>
      <c r="H47" s="464"/>
      <c r="I47" s="446"/>
      <c r="J47" s="446">
        <f>J320</f>
        <v>0</v>
      </c>
      <c r="K47" s="447"/>
      <c r="L47" s="447">
        <f>L320</f>
        <v>0</v>
      </c>
      <c r="M47" s="448"/>
      <c r="N47" s="449">
        <f>N320</f>
        <v>0</v>
      </c>
      <c r="O47" s="313"/>
      <c r="P47" s="158"/>
    </row>
    <row r="48" spans="1:16" ht="18.75" customHeight="1" x14ac:dyDescent="0.15">
      <c r="A48" s="134"/>
      <c r="B48" s="374" t="str">
        <f>IF(B322="","",B322)</f>
        <v/>
      </c>
      <c r="C48" s="375" t="str">
        <f>IF(C322="","",C322)</f>
        <v/>
      </c>
      <c r="D48" s="376"/>
      <c r="E48" s="438" t="str">
        <f>IF(E322="","",E322)</f>
        <v/>
      </c>
      <c r="F48" s="439"/>
      <c r="G48" s="328" t="s">
        <v>169</v>
      </c>
      <c r="H48" s="464"/>
      <c r="I48" s="446"/>
      <c r="J48" s="446">
        <f>J355</f>
        <v>0</v>
      </c>
      <c r="K48" s="447"/>
      <c r="L48" s="447">
        <f>L355</f>
        <v>0</v>
      </c>
      <c r="M48" s="448"/>
      <c r="N48" s="449">
        <f>N355</f>
        <v>0</v>
      </c>
      <c r="O48" s="313"/>
      <c r="P48" s="158"/>
    </row>
    <row r="49" spans="1:16" ht="18.75" customHeight="1" x14ac:dyDescent="0.15">
      <c r="A49" s="134"/>
      <c r="B49" s="374" t="str">
        <f>IF(B357="","",B357)</f>
        <v/>
      </c>
      <c r="C49" s="375" t="str">
        <f>IF(C357="","",C357)</f>
        <v/>
      </c>
      <c r="D49" s="376"/>
      <c r="E49" s="438" t="str">
        <f>IF(E357="","",E357)</f>
        <v/>
      </c>
      <c r="F49" s="439"/>
      <c r="G49" s="328" t="s">
        <v>169</v>
      </c>
      <c r="H49" s="464"/>
      <c r="I49" s="446"/>
      <c r="J49" s="446">
        <f>J390</f>
        <v>0</v>
      </c>
      <c r="K49" s="447"/>
      <c r="L49" s="447">
        <f>L390</f>
        <v>0</v>
      </c>
      <c r="M49" s="448"/>
      <c r="N49" s="449">
        <f>N390</f>
        <v>0</v>
      </c>
      <c r="O49" s="313"/>
      <c r="P49" s="158"/>
    </row>
    <row r="50" spans="1:16" ht="18.75" customHeight="1" x14ac:dyDescent="0.15">
      <c r="A50" s="134"/>
      <c r="B50" s="374" t="str">
        <f>IF(B392="","",B392)</f>
        <v/>
      </c>
      <c r="C50" s="375" t="str">
        <f>IF(C392="","",C392)</f>
        <v/>
      </c>
      <c r="D50" s="376"/>
      <c r="E50" s="438" t="str">
        <f>IF(E392="","",E392)</f>
        <v/>
      </c>
      <c r="F50" s="439"/>
      <c r="G50" s="328" t="s">
        <v>169</v>
      </c>
      <c r="H50" s="464"/>
      <c r="I50" s="446"/>
      <c r="J50" s="446">
        <f>J425</f>
        <v>0</v>
      </c>
      <c r="K50" s="447"/>
      <c r="L50" s="447">
        <f>L425</f>
        <v>0</v>
      </c>
      <c r="M50" s="448"/>
      <c r="N50" s="449">
        <f>N425</f>
        <v>0</v>
      </c>
      <c r="O50" s="313"/>
      <c r="P50" s="158"/>
    </row>
    <row r="51" spans="1:16" ht="18.75" customHeight="1" x14ac:dyDescent="0.15">
      <c r="A51" s="134"/>
      <c r="B51" s="374" t="str">
        <f>IF(B427="","",B427)</f>
        <v/>
      </c>
      <c r="C51" s="375" t="str">
        <f>IF(C427="","",C427)</f>
        <v/>
      </c>
      <c r="D51" s="376"/>
      <c r="E51" s="438" t="str">
        <f>IF(E427="","",E427)</f>
        <v/>
      </c>
      <c r="F51" s="439"/>
      <c r="G51" s="328" t="s">
        <v>169</v>
      </c>
      <c r="H51" s="464"/>
      <c r="I51" s="446"/>
      <c r="J51" s="446">
        <f>J460</f>
        <v>0</v>
      </c>
      <c r="K51" s="447"/>
      <c r="L51" s="447">
        <f>L460</f>
        <v>0</v>
      </c>
      <c r="M51" s="448"/>
      <c r="N51" s="449">
        <f>N460</f>
        <v>0</v>
      </c>
      <c r="O51" s="313"/>
      <c r="P51" s="158"/>
    </row>
    <row r="52" spans="1:16" ht="18.75" customHeight="1" x14ac:dyDescent="0.15">
      <c r="A52" s="134"/>
      <c r="B52" s="374" t="str">
        <f>IF(B462="","",B462)</f>
        <v/>
      </c>
      <c r="C52" s="375" t="str">
        <f>IF(C462="","",C462)</f>
        <v/>
      </c>
      <c r="D52" s="376"/>
      <c r="E52" s="438" t="str">
        <f>IF(E462="","",E462)</f>
        <v/>
      </c>
      <c r="F52" s="439"/>
      <c r="G52" s="328" t="s">
        <v>169</v>
      </c>
      <c r="H52" s="464"/>
      <c r="I52" s="446"/>
      <c r="J52" s="446">
        <f>J495</f>
        <v>0</v>
      </c>
      <c r="K52" s="447"/>
      <c r="L52" s="447">
        <f>L495</f>
        <v>0</v>
      </c>
      <c r="M52" s="448"/>
      <c r="N52" s="449">
        <f>N495</f>
        <v>0</v>
      </c>
      <c r="O52" s="313"/>
      <c r="P52" s="158"/>
    </row>
    <row r="53" spans="1:16" ht="18.75" customHeight="1" x14ac:dyDescent="0.15">
      <c r="A53" s="134"/>
      <c r="B53" s="374" t="str">
        <f>IF(B497="","",B497)</f>
        <v/>
      </c>
      <c r="C53" s="375" t="str">
        <f>IF(C497="","",C497)</f>
        <v/>
      </c>
      <c r="D53" s="376"/>
      <c r="E53" s="438" t="str">
        <f>IF(E497="","",E497)</f>
        <v/>
      </c>
      <c r="F53" s="439"/>
      <c r="G53" s="328" t="s">
        <v>169</v>
      </c>
      <c r="H53" s="464"/>
      <c r="I53" s="446"/>
      <c r="J53" s="446">
        <f>J530</f>
        <v>0</v>
      </c>
      <c r="K53" s="447"/>
      <c r="L53" s="447">
        <f>L530</f>
        <v>0</v>
      </c>
      <c r="M53" s="448"/>
      <c r="N53" s="449">
        <f>N530</f>
        <v>0</v>
      </c>
      <c r="O53" s="313"/>
      <c r="P53" s="158"/>
    </row>
    <row r="54" spans="1:16" ht="18.75" customHeight="1" x14ac:dyDescent="0.15">
      <c r="A54" s="134"/>
      <c r="B54" s="374" t="str">
        <f>IF(B532="","",B532)</f>
        <v/>
      </c>
      <c r="C54" s="375" t="str">
        <f>IF(C532="","",C532)</f>
        <v/>
      </c>
      <c r="D54" s="376"/>
      <c r="E54" s="438" t="str">
        <f>IF(E532="","",E532)</f>
        <v/>
      </c>
      <c r="F54" s="439"/>
      <c r="G54" s="328" t="s">
        <v>408</v>
      </c>
      <c r="H54" s="464"/>
      <c r="I54" s="446"/>
      <c r="J54" s="446">
        <f>J565</f>
        <v>0</v>
      </c>
      <c r="K54" s="447"/>
      <c r="L54" s="447">
        <f>L565</f>
        <v>0</v>
      </c>
      <c r="M54" s="448"/>
      <c r="N54" s="449">
        <f>N565</f>
        <v>0</v>
      </c>
      <c r="O54" s="313"/>
      <c r="P54" s="158"/>
    </row>
    <row r="55" spans="1:16" ht="18.75" customHeight="1" x14ac:dyDescent="0.15">
      <c r="A55" s="134"/>
      <c r="B55" s="374" t="str">
        <f>IF(B567="","",B567)</f>
        <v/>
      </c>
      <c r="C55" s="375" t="str">
        <f>IF(C567="","",C567)</f>
        <v/>
      </c>
      <c r="D55" s="376"/>
      <c r="E55" s="438" t="str">
        <f>IF(E567="","",E567)</f>
        <v/>
      </c>
      <c r="F55" s="439"/>
      <c r="G55" s="328" t="s">
        <v>169</v>
      </c>
      <c r="H55" s="445"/>
      <c r="I55" s="446"/>
      <c r="J55" s="446">
        <f>J600</f>
        <v>0</v>
      </c>
      <c r="K55" s="447"/>
      <c r="L55" s="447">
        <f>L600</f>
        <v>0</v>
      </c>
      <c r="M55" s="448"/>
      <c r="N55" s="449">
        <f>N600</f>
        <v>0</v>
      </c>
      <c r="O55" s="313"/>
      <c r="P55" s="155"/>
    </row>
    <row r="56" spans="1:16" ht="18.75" customHeight="1" x14ac:dyDescent="0.15">
      <c r="A56" s="134"/>
      <c r="B56" s="374" t="str">
        <f>IF(B602="","",B602)</f>
        <v/>
      </c>
      <c r="C56" s="375" t="str">
        <f>IF(C602="","",C602)</f>
        <v/>
      </c>
      <c r="D56" s="376"/>
      <c r="E56" s="438" t="str">
        <f>IF(E602="","",E602)</f>
        <v/>
      </c>
      <c r="F56" s="439"/>
      <c r="G56" s="328" t="s">
        <v>169</v>
      </c>
      <c r="H56" s="445"/>
      <c r="I56" s="446"/>
      <c r="J56" s="446">
        <f>J635</f>
        <v>0</v>
      </c>
      <c r="K56" s="447"/>
      <c r="L56" s="447">
        <f>L635</f>
        <v>0</v>
      </c>
      <c r="M56" s="448"/>
      <c r="N56" s="449">
        <f>N635</f>
        <v>0</v>
      </c>
      <c r="O56" s="313"/>
      <c r="P56" s="155"/>
    </row>
    <row r="57" spans="1:16" ht="18.75" customHeight="1" x14ac:dyDescent="0.15">
      <c r="A57" s="134"/>
      <c r="B57" s="159" t="s">
        <v>170</v>
      </c>
      <c r="C57" s="160"/>
      <c r="D57" s="204"/>
      <c r="E57" s="438"/>
      <c r="F57" s="439"/>
      <c r="G57" s="328"/>
      <c r="H57" s="464"/>
      <c r="I57" s="446"/>
      <c r="J57" s="446" t="s">
        <v>153</v>
      </c>
      <c r="K57" s="447"/>
      <c r="L57" s="447" t="s">
        <v>153</v>
      </c>
      <c r="M57" s="448"/>
      <c r="N57" s="449" t="s">
        <v>153</v>
      </c>
      <c r="O57" s="313"/>
      <c r="P57" s="158"/>
    </row>
    <row r="58" spans="1:16" ht="18.75" customHeight="1" x14ac:dyDescent="0.15">
      <c r="A58" s="134"/>
      <c r="B58" s="159" t="s">
        <v>170</v>
      </c>
      <c r="C58" s="160"/>
      <c r="D58" s="204"/>
      <c r="E58" s="438"/>
      <c r="F58" s="439"/>
      <c r="G58" s="328"/>
      <c r="H58" s="464"/>
      <c r="I58" s="446"/>
      <c r="J58" s="446" t="s">
        <v>153</v>
      </c>
      <c r="K58" s="447"/>
      <c r="L58" s="447" t="s">
        <v>153</v>
      </c>
      <c r="M58" s="448"/>
      <c r="N58" s="449" t="s">
        <v>153</v>
      </c>
      <c r="O58" s="313"/>
      <c r="P58" s="158"/>
    </row>
    <row r="59" spans="1:16" ht="18.75" customHeight="1" x14ac:dyDescent="0.15">
      <c r="A59" s="134"/>
      <c r="B59" s="168" t="s">
        <v>170</v>
      </c>
      <c r="C59" s="215"/>
      <c r="D59" s="204"/>
      <c r="E59" s="351" t="s">
        <v>306</v>
      </c>
      <c r="F59" s="352" t="s">
        <v>172</v>
      </c>
      <c r="G59" s="328"/>
      <c r="H59" s="445"/>
      <c r="I59" s="446"/>
      <c r="J59" s="450">
        <f>SUMIF(B42:B58,LEFT(E59,3),J42:J58)</f>
        <v>0</v>
      </c>
      <c r="K59" s="451"/>
      <c r="L59" s="451">
        <f>SUMIF(B42:B58,LEFT(E59,3),L42:L58)</f>
        <v>0</v>
      </c>
      <c r="M59" s="452"/>
      <c r="N59" s="453">
        <f>SUMIF(B42:B58,LEFT(E59,3),N42:N58)</f>
        <v>0</v>
      </c>
      <c r="O59" s="313"/>
      <c r="P59" s="158"/>
    </row>
    <row r="60" spans="1:16" ht="18.75" customHeight="1" x14ac:dyDescent="0.15">
      <c r="A60" s="134"/>
      <c r="B60" s="168" t="s">
        <v>170</v>
      </c>
      <c r="C60" s="215"/>
      <c r="D60" s="204"/>
      <c r="E60" s="353" t="s">
        <v>307</v>
      </c>
      <c r="F60" s="354" t="s">
        <v>172</v>
      </c>
      <c r="G60" s="328"/>
      <c r="H60" s="445"/>
      <c r="I60" s="446"/>
      <c r="J60" s="450">
        <f>SUMIF(B42:B58,LEFT(E60,3),J42:J58)</f>
        <v>0</v>
      </c>
      <c r="K60" s="451"/>
      <c r="L60" s="451">
        <f>SUMIF(B42:B58,LEFT(E60,3),L42:L58)</f>
        <v>0</v>
      </c>
      <c r="M60" s="452"/>
      <c r="N60" s="453">
        <f>SUMIF(B42:B58,LEFT(E60,3),N42:N58)</f>
        <v>0</v>
      </c>
      <c r="O60" s="313"/>
      <c r="P60" s="158"/>
    </row>
    <row r="61" spans="1:16" ht="18.75" customHeight="1" thickBot="1" x14ac:dyDescent="0.2">
      <c r="A61" s="134"/>
      <c r="B61" s="213" t="s">
        <v>170</v>
      </c>
      <c r="C61" s="214"/>
      <c r="D61" s="208"/>
      <c r="E61" s="386"/>
      <c r="F61" s="360"/>
      <c r="G61" s="327"/>
      <c r="H61" s="454"/>
      <c r="I61" s="455"/>
      <c r="J61" s="455"/>
      <c r="K61" s="456"/>
      <c r="L61" s="456"/>
      <c r="M61" s="457"/>
      <c r="N61" s="458"/>
      <c r="O61" s="312"/>
      <c r="P61" s="158"/>
    </row>
    <row r="62" spans="1:16" ht="30" customHeight="1" thickTop="1" x14ac:dyDescent="0.15">
      <c r="A62" s="134"/>
      <c r="B62" s="210" t="s">
        <v>170</v>
      </c>
      <c r="C62" s="211"/>
      <c r="D62" s="154"/>
      <c r="E62" s="361" t="s">
        <v>174</v>
      </c>
      <c r="F62" s="341" t="s">
        <v>139</v>
      </c>
      <c r="G62" s="329"/>
      <c r="H62" s="462"/>
      <c r="I62" s="459"/>
      <c r="J62" s="459">
        <f>SUM(J59:J60)</f>
        <v>0</v>
      </c>
      <c r="K62" s="460"/>
      <c r="L62" s="460">
        <f>SUM(L59:L60)</f>
        <v>0</v>
      </c>
      <c r="M62" s="463"/>
      <c r="N62" s="461">
        <f>SUM(N59:N60)</f>
        <v>0</v>
      </c>
      <c r="O62" s="314"/>
      <c r="P62" s="161"/>
    </row>
    <row r="63" spans="1:16" ht="18.75" customHeight="1" thickBot="1" x14ac:dyDescent="0.2">
      <c r="A63" s="134"/>
      <c r="B63" s="168" t="s">
        <v>170</v>
      </c>
      <c r="C63" s="215"/>
      <c r="D63" s="204"/>
      <c r="E63" s="388"/>
      <c r="F63" s="362"/>
      <c r="G63" s="331"/>
      <c r="H63" s="464"/>
      <c r="I63" s="450"/>
      <c r="J63" s="450"/>
      <c r="K63" s="451"/>
      <c r="L63" s="451"/>
      <c r="M63" s="452"/>
      <c r="N63" s="453"/>
      <c r="O63" s="315"/>
      <c r="P63" s="161"/>
    </row>
    <row r="64" spans="1:16" ht="30" customHeight="1" thickTop="1" thickBot="1" x14ac:dyDescent="0.2">
      <c r="A64" s="134"/>
      <c r="B64" s="216" t="s">
        <v>170</v>
      </c>
      <c r="C64" s="217"/>
      <c r="D64" s="292"/>
      <c r="E64" s="363"/>
      <c r="F64" s="364" t="s">
        <v>175</v>
      </c>
      <c r="G64" s="332"/>
      <c r="H64" s="465"/>
      <c r="I64" s="466"/>
      <c r="J64" s="466">
        <f>SUM(J16,J39,J62)</f>
        <v>0</v>
      </c>
      <c r="K64" s="467"/>
      <c r="L64" s="467">
        <f>SUM(L16,L39,L62)</f>
        <v>0</v>
      </c>
      <c r="M64" s="468"/>
      <c r="N64" s="469">
        <f>SUM(N16,N39,N62)</f>
        <v>0</v>
      </c>
      <c r="O64" s="316"/>
      <c r="P64" s="149"/>
    </row>
    <row r="65" spans="1:16" ht="18.75" customHeight="1" thickBot="1" x14ac:dyDescent="0.2">
      <c r="A65" s="149"/>
      <c r="B65" s="162" t="s">
        <v>170</v>
      </c>
      <c r="C65" s="162"/>
      <c r="D65" s="209"/>
      <c r="E65" s="317"/>
      <c r="F65" s="317"/>
      <c r="G65" s="333"/>
      <c r="H65" s="516"/>
      <c r="I65" s="516"/>
      <c r="J65" s="516"/>
      <c r="K65" s="516"/>
      <c r="L65" s="516"/>
      <c r="M65" s="383"/>
      <c r="N65" s="845"/>
      <c r="O65" s="317"/>
      <c r="P65" s="149"/>
    </row>
    <row r="66" spans="1:16" ht="18.75" customHeight="1" x14ac:dyDescent="0.15">
      <c r="A66" s="134"/>
      <c r="B66" s="299" t="s">
        <v>170</v>
      </c>
      <c r="C66" s="300"/>
      <c r="D66" s="293"/>
      <c r="E66" s="342" t="s">
        <v>423</v>
      </c>
      <c r="F66" s="343"/>
      <c r="G66" s="334"/>
      <c r="H66" s="475"/>
      <c r="I66" s="476"/>
      <c r="J66" s="476"/>
      <c r="K66" s="477"/>
      <c r="L66" s="477"/>
      <c r="M66" s="478"/>
      <c r="N66" s="479"/>
      <c r="O66" s="318"/>
      <c r="P66" s="155"/>
    </row>
    <row r="67" spans="1:16" ht="18.75" customHeight="1" x14ac:dyDescent="0.15">
      <c r="A67" s="134"/>
      <c r="B67" s="301" t="str">
        <f>IF(B97="","",B97)</f>
        <v/>
      </c>
      <c r="C67" s="379" t="str">
        <f>IF(C97="","",C97)</f>
        <v/>
      </c>
      <c r="D67" s="376"/>
      <c r="E67" s="473" t="str">
        <f>IF(E97="","",E97)</f>
        <v/>
      </c>
      <c r="F67" s="474"/>
      <c r="G67" s="335" t="s">
        <v>169</v>
      </c>
      <c r="H67" s="480"/>
      <c r="I67" s="446"/>
      <c r="J67" s="446">
        <f>J140</f>
        <v>0</v>
      </c>
      <c r="K67" s="447"/>
      <c r="L67" s="447">
        <f>L140</f>
        <v>0</v>
      </c>
      <c r="M67" s="481"/>
      <c r="N67" s="482">
        <f>N140</f>
        <v>0</v>
      </c>
      <c r="O67" s="319"/>
      <c r="P67" s="155"/>
    </row>
    <row r="68" spans="1:16" ht="18.75" customHeight="1" x14ac:dyDescent="0.15">
      <c r="A68" s="134"/>
      <c r="B68" s="301" t="str">
        <f>IF(B141="","",B141)</f>
        <v/>
      </c>
      <c r="C68" s="379" t="str">
        <f>IF(C141="","",C141)</f>
        <v/>
      </c>
      <c r="D68" s="376"/>
      <c r="E68" s="473" t="str">
        <f>IF(E141="","",E141)</f>
        <v/>
      </c>
      <c r="F68" s="474"/>
      <c r="G68" s="335" t="s">
        <v>169</v>
      </c>
      <c r="H68" s="480"/>
      <c r="I68" s="446"/>
      <c r="J68" s="446">
        <f>J184</f>
        <v>0</v>
      </c>
      <c r="K68" s="447"/>
      <c r="L68" s="447">
        <f>L184</f>
        <v>0</v>
      </c>
      <c r="M68" s="481"/>
      <c r="N68" s="482">
        <f>N184</f>
        <v>0</v>
      </c>
      <c r="O68" s="319"/>
      <c r="P68" s="161"/>
    </row>
    <row r="69" spans="1:16" ht="18.75" customHeight="1" x14ac:dyDescent="0.15">
      <c r="A69" s="134"/>
      <c r="B69" s="301" t="str">
        <f>IF(B185="","",B185)</f>
        <v/>
      </c>
      <c r="C69" s="379" t="str">
        <f>IF(C185="","",C185)</f>
        <v/>
      </c>
      <c r="D69" s="376"/>
      <c r="E69" s="473" t="str">
        <f>IF(E185="","",E185)</f>
        <v/>
      </c>
      <c r="F69" s="474"/>
      <c r="G69" s="335" t="s">
        <v>169</v>
      </c>
      <c r="H69" s="480"/>
      <c r="I69" s="446"/>
      <c r="J69" s="446">
        <f>J218</f>
        <v>0</v>
      </c>
      <c r="K69" s="447"/>
      <c r="L69" s="447">
        <f>L218</f>
        <v>0</v>
      </c>
      <c r="M69" s="481"/>
      <c r="N69" s="482">
        <f>N218</f>
        <v>0</v>
      </c>
      <c r="O69" s="319"/>
      <c r="P69" s="164"/>
    </row>
    <row r="70" spans="1:16" ht="18.75" customHeight="1" x14ac:dyDescent="0.15">
      <c r="A70" s="134"/>
      <c r="B70" s="301" t="str">
        <f>IF(B219="","",B219)</f>
        <v/>
      </c>
      <c r="C70" s="379" t="str">
        <f>IF(C219="","",C219)</f>
        <v/>
      </c>
      <c r="D70" s="376"/>
      <c r="E70" s="473" t="str">
        <f>IF(E219="","",E219)</f>
        <v/>
      </c>
      <c r="F70" s="474"/>
      <c r="G70" s="335" t="s">
        <v>169</v>
      </c>
      <c r="H70" s="480"/>
      <c r="I70" s="446"/>
      <c r="J70" s="446">
        <f>J252</f>
        <v>0</v>
      </c>
      <c r="K70" s="447"/>
      <c r="L70" s="447">
        <f>L252</f>
        <v>0</v>
      </c>
      <c r="M70" s="481"/>
      <c r="N70" s="482">
        <f>N252</f>
        <v>0</v>
      </c>
      <c r="O70" s="319"/>
      <c r="P70" s="164"/>
    </row>
    <row r="71" spans="1:16" ht="18.75" customHeight="1" x14ac:dyDescent="0.15">
      <c r="A71" s="134"/>
      <c r="B71" s="301" t="str">
        <f>IF(B253="","",B253)</f>
        <v/>
      </c>
      <c r="C71" s="379" t="str">
        <f>IF(C253="","",C253)</f>
        <v/>
      </c>
      <c r="D71" s="376"/>
      <c r="E71" s="473" t="str">
        <f>IF(E253="","",E253)</f>
        <v/>
      </c>
      <c r="F71" s="474"/>
      <c r="G71" s="335" t="s">
        <v>169</v>
      </c>
      <c r="H71" s="480"/>
      <c r="I71" s="446"/>
      <c r="J71" s="446">
        <f>J286</f>
        <v>0</v>
      </c>
      <c r="K71" s="447"/>
      <c r="L71" s="447">
        <f>L286</f>
        <v>0</v>
      </c>
      <c r="M71" s="481"/>
      <c r="N71" s="482">
        <f>N286</f>
        <v>0</v>
      </c>
      <c r="O71" s="319"/>
      <c r="P71" s="164"/>
    </row>
    <row r="72" spans="1:16" ht="18.75" customHeight="1" x14ac:dyDescent="0.15">
      <c r="A72" s="134"/>
      <c r="B72" s="301" t="str">
        <f>IF(B287="","",B287)</f>
        <v/>
      </c>
      <c r="C72" s="379" t="str">
        <f>IF(C287="","",C287)</f>
        <v/>
      </c>
      <c r="D72" s="376"/>
      <c r="E72" s="473" t="str">
        <f>IF(E287="","",E287)</f>
        <v/>
      </c>
      <c r="F72" s="474"/>
      <c r="G72" s="335" t="s">
        <v>169</v>
      </c>
      <c r="H72" s="480"/>
      <c r="I72" s="446"/>
      <c r="J72" s="446">
        <f>J321</f>
        <v>0</v>
      </c>
      <c r="K72" s="447"/>
      <c r="L72" s="447">
        <f>L321</f>
        <v>0</v>
      </c>
      <c r="M72" s="481"/>
      <c r="N72" s="482">
        <f>N321</f>
        <v>0</v>
      </c>
      <c r="O72" s="319"/>
      <c r="P72" s="164"/>
    </row>
    <row r="73" spans="1:16" ht="18.75" customHeight="1" x14ac:dyDescent="0.15">
      <c r="A73" s="134"/>
      <c r="B73" s="301" t="str">
        <f>IF(B322="","",B322)</f>
        <v/>
      </c>
      <c r="C73" s="379" t="str">
        <f>IF(C322="","",C322)</f>
        <v/>
      </c>
      <c r="D73" s="376"/>
      <c r="E73" s="473" t="str">
        <f>IF(E322="","",E322)</f>
        <v/>
      </c>
      <c r="F73" s="474"/>
      <c r="G73" s="335" t="s">
        <v>169</v>
      </c>
      <c r="H73" s="480"/>
      <c r="I73" s="446"/>
      <c r="J73" s="446">
        <f>J356</f>
        <v>0</v>
      </c>
      <c r="K73" s="447"/>
      <c r="L73" s="447">
        <f>L356</f>
        <v>0</v>
      </c>
      <c r="M73" s="481"/>
      <c r="N73" s="482">
        <f>N356</f>
        <v>0</v>
      </c>
      <c r="O73" s="319"/>
      <c r="P73" s="164"/>
    </row>
    <row r="74" spans="1:16" ht="18.75" customHeight="1" x14ac:dyDescent="0.15">
      <c r="A74" s="134"/>
      <c r="B74" s="301" t="str">
        <f>IF(B357="","",B357)</f>
        <v/>
      </c>
      <c r="C74" s="379" t="str">
        <f>IF(C357="","",C357)</f>
        <v/>
      </c>
      <c r="D74" s="376"/>
      <c r="E74" s="473" t="str">
        <f>IF(E357="","",E357)</f>
        <v/>
      </c>
      <c r="F74" s="474"/>
      <c r="G74" s="335" t="s">
        <v>169</v>
      </c>
      <c r="H74" s="480"/>
      <c r="I74" s="446"/>
      <c r="J74" s="446">
        <f>J391</f>
        <v>0</v>
      </c>
      <c r="K74" s="447"/>
      <c r="L74" s="447">
        <f>L391</f>
        <v>0</v>
      </c>
      <c r="M74" s="481"/>
      <c r="N74" s="482">
        <f>N391</f>
        <v>0</v>
      </c>
      <c r="O74" s="319"/>
      <c r="P74" s="164"/>
    </row>
    <row r="75" spans="1:16" ht="18.75" customHeight="1" x14ac:dyDescent="0.15">
      <c r="A75" s="134"/>
      <c r="B75" s="301" t="str">
        <f>IF(B392="","",B392)</f>
        <v/>
      </c>
      <c r="C75" s="379" t="str">
        <f>IF(C392="","",C392)</f>
        <v/>
      </c>
      <c r="D75" s="376"/>
      <c r="E75" s="473" t="str">
        <f>IF(E392="","",E392)</f>
        <v/>
      </c>
      <c r="F75" s="474"/>
      <c r="G75" s="335" t="s">
        <v>169</v>
      </c>
      <c r="H75" s="480"/>
      <c r="I75" s="446"/>
      <c r="J75" s="446">
        <f>J426</f>
        <v>0</v>
      </c>
      <c r="K75" s="447"/>
      <c r="L75" s="447">
        <f>L426</f>
        <v>0</v>
      </c>
      <c r="M75" s="481"/>
      <c r="N75" s="482">
        <f>N426</f>
        <v>0</v>
      </c>
      <c r="O75" s="319"/>
      <c r="P75" s="164"/>
    </row>
    <row r="76" spans="1:16" ht="18.75" customHeight="1" x14ac:dyDescent="0.15">
      <c r="A76" s="134"/>
      <c r="B76" s="301" t="str">
        <f>IF(B427="","",B427)</f>
        <v/>
      </c>
      <c r="C76" s="379" t="str">
        <f>IF(C427="","",C427)</f>
        <v/>
      </c>
      <c r="D76" s="376"/>
      <c r="E76" s="473" t="str">
        <f>IF(E427="","",E427)</f>
        <v/>
      </c>
      <c r="F76" s="474"/>
      <c r="G76" s="335" t="s">
        <v>169</v>
      </c>
      <c r="H76" s="480"/>
      <c r="I76" s="446"/>
      <c r="J76" s="446">
        <f>J461</f>
        <v>0</v>
      </c>
      <c r="K76" s="447"/>
      <c r="L76" s="447">
        <f>L461</f>
        <v>0</v>
      </c>
      <c r="M76" s="481"/>
      <c r="N76" s="482">
        <f>N461</f>
        <v>0</v>
      </c>
      <c r="O76" s="319"/>
      <c r="P76" s="164"/>
    </row>
    <row r="77" spans="1:16" ht="18.75" customHeight="1" x14ac:dyDescent="0.15">
      <c r="A77" s="134"/>
      <c r="B77" s="301" t="str">
        <f>IF(B462="","",B462)</f>
        <v/>
      </c>
      <c r="C77" s="379" t="str">
        <f>IF(C462="","",C462)</f>
        <v/>
      </c>
      <c r="D77" s="376"/>
      <c r="E77" s="473" t="str">
        <f>IF(E462="","",E462)</f>
        <v/>
      </c>
      <c r="F77" s="474"/>
      <c r="G77" s="335" t="s">
        <v>169</v>
      </c>
      <c r="H77" s="480"/>
      <c r="I77" s="446"/>
      <c r="J77" s="446">
        <f>J496</f>
        <v>0</v>
      </c>
      <c r="K77" s="447"/>
      <c r="L77" s="447">
        <f>L496</f>
        <v>0</v>
      </c>
      <c r="M77" s="481"/>
      <c r="N77" s="482">
        <f>N496</f>
        <v>0</v>
      </c>
      <c r="O77" s="319"/>
      <c r="P77" s="164"/>
    </row>
    <row r="78" spans="1:16" ht="18.75" customHeight="1" x14ac:dyDescent="0.15">
      <c r="A78" s="134"/>
      <c r="B78" s="301" t="str">
        <f>IF(B497="","",B497)</f>
        <v/>
      </c>
      <c r="C78" s="379" t="str">
        <f>IF(C497="","",C497)</f>
        <v/>
      </c>
      <c r="D78" s="376"/>
      <c r="E78" s="473" t="str">
        <f>IF(E497="","",E497)</f>
        <v/>
      </c>
      <c r="F78" s="474"/>
      <c r="G78" s="335" t="s">
        <v>169</v>
      </c>
      <c r="H78" s="480"/>
      <c r="I78" s="446"/>
      <c r="J78" s="446">
        <f>J531</f>
        <v>0</v>
      </c>
      <c r="K78" s="447"/>
      <c r="L78" s="447">
        <f>L531</f>
        <v>0</v>
      </c>
      <c r="M78" s="481"/>
      <c r="N78" s="482">
        <f>N531</f>
        <v>0</v>
      </c>
      <c r="O78" s="319"/>
      <c r="P78" s="164"/>
    </row>
    <row r="79" spans="1:16" ht="18.75" customHeight="1" x14ac:dyDescent="0.15">
      <c r="A79" s="134"/>
      <c r="B79" s="301" t="str">
        <f>IF(B532="","",B532)</f>
        <v/>
      </c>
      <c r="C79" s="379" t="str">
        <f>IF(C532="","",C532)</f>
        <v/>
      </c>
      <c r="D79" s="376"/>
      <c r="E79" s="473" t="str">
        <f>IF(E532="","",E532)</f>
        <v/>
      </c>
      <c r="F79" s="474"/>
      <c r="G79" s="335" t="s">
        <v>169</v>
      </c>
      <c r="H79" s="480"/>
      <c r="I79" s="446"/>
      <c r="J79" s="446">
        <f>J566</f>
        <v>0</v>
      </c>
      <c r="K79" s="447"/>
      <c r="L79" s="447">
        <f>L566</f>
        <v>0</v>
      </c>
      <c r="M79" s="481"/>
      <c r="N79" s="482">
        <f>N566</f>
        <v>0</v>
      </c>
      <c r="O79" s="319"/>
      <c r="P79" s="164"/>
    </row>
    <row r="80" spans="1:16" ht="18.75" customHeight="1" x14ac:dyDescent="0.15">
      <c r="A80" s="134"/>
      <c r="B80" s="301" t="str">
        <f>IF(B567="","",B567)</f>
        <v/>
      </c>
      <c r="C80" s="379" t="str">
        <f>IF(C567="","",C567)</f>
        <v/>
      </c>
      <c r="D80" s="376"/>
      <c r="E80" s="473" t="str">
        <f>IF(E567="","",E567)</f>
        <v/>
      </c>
      <c r="F80" s="474"/>
      <c r="G80" s="335" t="s">
        <v>169</v>
      </c>
      <c r="H80" s="480"/>
      <c r="I80" s="446"/>
      <c r="J80" s="446">
        <f>J601</f>
        <v>0</v>
      </c>
      <c r="K80" s="447"/>
      <c r="L80" s="447">
        <f>L601</f>
        <v>0</v>
      </c>
      <c r="M80" s="481"/>
      <c r="N80" s="482">
        <f>N601</f>
        <v>0</v>
      </c>
      <c r="O80" s="319"/>
      <c r="P80" s="164"/>
    </row>
    <row r="81" spans="1:16" ht="18.75" customHeight="1" x14ac:dyDescent="0.15">
      <c r="A81" s="134"/>
      <c r="B81" s="301" t="str">
        <f>IF(B602="","",B602)</f>
        <v/>
      </c>
      <c r="C81" s="379" t="str">
        <f>IF(C602="","",C602)</f>
        <v/>
      </c>
      <c r="D81" s="376"/>
      <c r="E81" s="473" t="str">
        <f>IF(E602="","",E602)</f>
        <v/>
      </c>
      <c r="F81" s="474"/>
      <c r="G81" s="335" t="s">
        <v>169</v>
      </c>
      <c r="H81" s="480"/>
      <c r="I81" s="446"/>
      <c r="J81" s="446">
        <f>J636</f>
        <v>0</v>
      </c>
      <c r="K81" s="447"/>
      <c r="L81" s="447">
        <f>L636</f>
        <v>0</v>
      </c>
      <c r="M81" s="481"/>
      <c r="N81" s="482">
        <f>N636</f>
        <v>0</v>
      </c>
      <c r="O81" s="319"/>
      <c r="P81" s="164"/>
    </row>
    <row r="82" spans="1:16" ht="18.75" customHeight="1" x14ac:dyDescent="0.15">
      <c r="A82" s="134"/>
      <c r="B82" s="301" t="s">
        <v>170</v>
      </c>
      <c r="C82" s="302"/>
      <c r="D82" s="204"/>
      <c r="E82" s="473"/>
      <c r="F82" s="474"/>
      <c r="G82" s="335"/>
      <c r="H82" s="480"/>
      <c r="I82" s="446"/>
      <c r="J82" s="446"/>
      <c r="K82" s="447"/>
      <c r="L82" s="447"/>
      <c r="M82" s="481"/>
      <c r="N82" s="482"/>
      <c r="O82" s="319"/>
      <c r="P82" s="164"/>
    </row>
    <row r="83" spans="1:16" ht="18.75" customHeight="1" x14ac:dyDescent="0.15">
      <c r="A83" s="134"/>
      <c r="B83" s="301" t="s">
        <v>170</v>
      </c>
      <c r="C83" s="302"/>
      <c r="D83" s="204"/>
      <c r="E83" s="473"/>
      <c r="F83" s="474"/>
      <c r="G83" s="335"/>
      <c r="H83" s="480"/>
      <c r="I83" s="446"/>
      <c r="J83" s="446"/>
      <c r="K83" s="447"/>
      <c r="L83" s="447"/>
      <c r="M83" s="481"/>
      <c r="N83" s="482"/>
      <c r="O83" s="319"/>
      <c r="P83" s="161"/>
    </row>
    <row r="84" spans="1:16" ht="18.75" customHeight="1" x14ac:dyDescent="0.15">
      <c r="A84" s="134"/>
      <c r="B84" s="301" t="s">
        <v>308</v>
      </c>
      <c r="C84" s="302"/>
      <c r="D84" s="204"/>
      <c r="E84" s="351" t="s">
        <v>417</v>
      </c>
      <c r="F84" s="352" t="s">
        <v>172</v>
      </c>
      <c r="G84" s="335"/>
      <c r="H84" s="480"/>
      <c r="I84" s="446"/>
      <c r="J84" s="450">
        <f>SUMIF(B67:B83,LEFT(E84,3),J67:J83)</f>
        <v>0</v>
      </c>
      <c r="K84" s="451"/>
      <c r="L84" s="451">
        <f>SUMIF(B67:B83,LEFT(E84,3),L67:L83)</f>
        <v>0</v>
      </c>
      <c r="M84" s="483"/>
      <c r="N84" s="840">
        <f>SUMIF(B67:B83,LEFT(E84,3),N67:N83)</f>
        <v>0</v>
      </c>
      <c r="O84" s="319"/>
      <c r="P84" s="161"/>
    </row>
    <row r="85" spans="1:16" ht="18.75" customHeight="1" x14ac:dyDescent="0.15">
      <c r="A85" s="134"/>
      <c r="B85" s="301" t="s">
        <v>170</v>
      </c>
      <c r="C85" s="302"/>
      <c r="D85" s="204"/>
      <c r="E85" s="353" t="s">
        <v>418</v>
      </c>
      <c r="F85" s="354" t="s">
        <v>172</v>
      </c>
      <c r="G85" s="335"/>
      <c r="H85" s="480"/>
      <c r="I85" s="446"/>
      <c r="J85" s="450">
        <f>SUMIF(B67:B83,LEFT(E85,3),J67:J83)</f>
        <v>0</v>
      </c>
      <c r="K85" s="451"/>
      <c r="L85" s="451">
        <f>SUMIF(B67:B83,LEFT(E85,3),L67:L83)</f>
        <v>0</v>
      </c>
      <c r="M85" s="483"/>
      <c r="N85" s="840">
        <f>SUMIF(B67:B83,LEFT(E85,3),N67:N83)</f>
        <v>0</v>
      </c>
      <c r="O85" s="319"/>
      <c r="P85" s="155"/>
    </row>
    <row r="86" spans="1:16" ht="18.75" customHeight="1" thickBot="1" x14ac:dyDescent="0.2">
      <c r="A86" s="134"/>
      <c r="B86" s="303" t="s">
        <v>170</v>
      </c>
      <c r="C86" s="304"/>
      <c r="D86" s="208"/>
      <c r="E86" s="389"/>
      <c r="F86" s="366"/>
      <c r="G86" s="336"/>
      <c r="H86" s="484"/>
      <c r="I86" s="455"/>
      <c r="J86" s="455"/>
      <c r="K86" s="456"/>
      <c r="L86" s="456"/>
      <c r="M86" s="485"/>
      <c r="N86" s="486"/>
      <c r="O86" s="320"/>
      <c r="P86" s="155"/>
    </row>
    <row r="87" spans="1:16" ht="30" customHeight="1" thickTop="1" thickBot="1" x14ac:dyDescent="0.2">
      <c r="A87" s="134"/>
      <c r="B87" s="305" t="s">
        <v>170</v>
      </c>
      <c r="C87" s="306"/>
      <c r="D87" s="292"/>
      <c r="E87" s="367" t="s">
        <v>424</v>
      </c>
      <c r="F87" s="368" t="s">
        <v>139</v>
      </c>
      <c r="G87" s="337"/>
      <c r="H87" s="487"/>
      <c r="I87" s="466"/>
      <c r="J87" s="466">
        <f>SUM(J84:J85)</f>
        <v>0</v>
      </c>
      <c r="K87" s="467"/>
      <c r="L87" s="467">
        <f>SUM(L84:L85)</f>
        <v>0</v>
      </c>
      <c r="M87" s="488"/>
      <c r="N87" s="489">
        <f>SUM(N84:N85)</f>
        <v>0</v>
      </c>
      <c r="O87" s="321"/>
      <c r="P87" s="149"/>
    </row>
    <row r="88" spans="1:16" ht="18.75" customHeight="1" x14ac:dyDescent="0.15">
      <c r="A88" s="134"/>
      <c r="B88" s="165" t="s">
        <v>176</v>
      </c>
      <c r="C88" s="166"/>
      <c r="D88" s="294"/>
      <c r="E88" s="346"/>
      <c r="F88" s="167"/>
      <c r="G88" s="338"/>
      <c r="H88" s="492"/>
      <c r="I88" s="476"/>
      <c r="J88" s="476"/>
      <c r="K88" s="477"/>
      <c r="L88" s="477"/>
      <c r="M88" s="493"/>
      <c r="N88" s="494"/>
      <c r="O88" s="322"/>
      <c r="P88" s="149"/>
    </row>
    <row r="89" spans="1:16" ht="18.75" customHeight="1" x14ac:dyDescent="0.15">
      <c r="A89" s="134"/>
      <c r="B89" s="203"/>
      <c r="C89" s="204"/>
      <c r="D89" s="295"/>
      <c r="E89" s="344" t="s">
        <v>177</v>
      </c>
      <c r="F89" s="170"/>
      <c r="G89" s="328"/>
      <c r="H89" s="445"/>
      <c r="I89" s="446"/>
      <c r="J89" s="446"/>
      <c r="K89" s="447"/>
      <c r="L89" s="447"/>
      <c r="M89" s="448"/>
      <c r="N89" s="449"/>
      <c r="O89" s="313"/>
      <c r="P89" s="149"/>
    </row>
    <row r="90" spans="1:16" ht="18.75" customHeight="1" x14ac:dyDescent="0.15">
      <c r="A90" s="134"/>
      <c r="B90" s="203"/>
      <c r="C90" s="204"/>
      <c r="D90" s="295"/>
      <c r="E90" s="491"/>
      <c r="F90" s="490"/>
      <c r="G90" s="328"/>
      <c r="H90" s="445"/>
      <c r="I90" s="798"/>
      <c r="J90" s="446">
        <f>ROUNDDOWN(H90*I90,0)</f>
        <v>0</v>
      </c>
      <c r="K90" s="788"/>
      <c r="L90" s="447">
        <f>ROUNDDOWN(H90*K90,0)</f>
        <v>0</v>
      </c>
      <c r="M90" s="789">
        <f t="shared" ref="M90:N93" si="0">I90-K90</f>
        <v>0</v>
      </c>
      <c r="N90" s="449">
        <f t="shared" si="0"/>
        <v>0</v>
      </c>
      <c r="O90" s="313"/>
      <c r="P90" s="149"/>
    </row>
    <row r="91" spans="1:16" ht="18.75" customHeight="1" x14ac:dyDescent="0.15">
      <c r="A91" s="134"/>
      <c r="B91" s="203"/>
      <c r="C91" s="204"/>
      <c r="D91" s="295"/>
      <c r="E91" s="491"/>
      <c r="F91" s="490"/>
      <c r="G91" s="328"/>
      <c r="H91" s="445"/>
      <c r="I91" s="798"/>
      <c r="J91" s="446">
        <f>ROUNDDOWN(H91*I91,0)</f>
        <v>0</v>
      </c>
      <c r="K91" s="788"/>
      <c r="L91" s="447">
        <f>ROUNDDOWN(H91*K91,0)</f>
        <v>0</v>
      </c>
      <c r="M91" s="789">
        <f t="shared" si="0"/>
        <v>0</v>
      </c>
      <c r="N91" s="449">
        <f t="shared" si="0"/>
        <v>0</v>
      </c>
      <c r="O91" s="313"/>
      <c r="P91" s="155"/>
    </row>
    <row r="92" spans="1:16" ht="18.75" customHeight="1" x14ac:dyDescent="0.15">
      <c r="A92" s="134"/>
      <c r="B92" s="203"/>
      <c r="C92" s="204"/>
      <c r="D92" s="295"/>
      <c r="E92" s="491"/>
      <c r="F92" s="490"/>
      <c r="G92" s="328"/>
      <c r="H92" s="445"/>
      <c r="I92" s="798"/>
      <c r="J92" s="446">
        <f>ROUNDDOWN(H92*I92,0)</f>
        <v>0</v>
      </c>
      <c r="K92" s="788"/>
      <c r="L92" s="447">
        <f>ROUNDDOWN(H92*K92,0)</f>
        <v>0</v>
      </c>
      <c r="M92" s="789">
        <f t="shared" si="0"/>
        <v>0</v>
      </c>
      <c r="N92" s="449">
        <f t="shared" si="0"/>
        <v>0</v>
      </c>
      <c r="O92" s="313"/>
      <c r="P92" s="155"/>
    </row>
    <row r="93" spans="1:16" ht="18.75" customHeight="1" x14ac:dyDescent="0.15">
      <c r="A93" s="134"/>
      <c r="B93" s="203"/>
      <c r="C93" s="204"/>
      <c r="D93" s="295"/>
      <c r="E93" s="491"/>
      <c r="F93" s="490"/>
      <c r="G93" s="328"/>
      <c r="H93" s="445"/>
      <c r="I93" s="798"/>
      <c r="J93" s="446">
        <f>ROUNDDOWN(H93*I93,0)</f>
        <v>0</v>
      </c>
      <c r="K93" s="788"/>
      <c r="L93" s="447">
        <f>ROUNDDOWN(H93*K93,0)</f>
        <v>0</v>
      </c>
      <c r="M93" s="789">
        <f t="shared" si="0"/>
        <v>0</v>
      </c>
      <c r="N93" s="449">
        <f t="shared" si="0"/>
        <v>0</v>
      </c>
      <c r="O93" s="313"/>
      <c r="P93" s="155"/>
    </row>
    <row r="94" spans="1:16" ht="18.75" customHeight="1" thickBot="1" x14ac:dyDescent="0.2">
      <c r="A94" s="134"/>
      <c r="B94" s="203"/>
      <c r="C94" s="208"/>
      <c r="D94" s="296"/>
      <c r="E94" s="348" t="s">
        <v>178</v>
      </c>
      <c r="F94" s="350" t="s">
        <v>179</v>
      </c>
      <c r="G94" s="339"/>
      <c r="H94" s="495"/>
      <c r="I94" s="808"/>
      <c r="J94" s="496">
        <f>SUM(J90:J93)</f>
        <v>0</v>
      </c>
      <c r="K94" s="790"/>
      <c r="L94" s="497">
        <f>SUM(L90:L93)</f>
        <v>0</v>
      </c>
      <c r="M94" s="791"/>
      <c r="N94" s="498">
        <f>SUM(N90:N93)</f>
        <v>0</v>
      </c>
      <c r="O94" s="323"/>
      <c r="P94" s="155"/>
    </row>
    <row r="95" spans="1:16" ht="18.75" customHeight="1" x14ac:dyDescent="0.15">
      <c r="A95" s="134"/>
      <c r="B95" s="165" t="s">
        <v>176</v>
      </c>
      <c r="C95" s="166"/>
      <c r="D95" s="294"/>
      <c r="E95" s="346"/>
      <c r="F95" s="167"/>
      <c r="G95" s="338"/>
      <c r="H95" s="492"/>
      <c r="I95" s="807"/>
      <c r="J95" s="476"/>
      <c r="K95" s="792"/>
      <c r="L95" s="477"/>
      <c r="M95" s="793"/>
      <c r="N95" s="494"/>
      <c r="O95" s="322"/>
      <c r="P95" s="155"/>
    </row>
    <row r="96" spans="1:16" ht="18.75" customHeight="1" x14ac:dyDescent="0.15">
      <c r="A96" s="134"/>
      <c r="B96" s="203"/>
      <c r="C96" s="204"/>
      <c r="D96" s="295"/>
      <c r="E96" s="344" t="s">
        <v>421</v>
      </c>
      <c r="F96" s="170"/>
      <c r="G96" s="328"/>
      <c r="H96" s="445"/>
      <c r="I96" s="798"/>
      <c r="J96" s="446"/>
      <c r="K96" s="788"/>
      <c r="L96" s="447"/>
      <c r="M96" s="789"/>
      <c r="N96" s="449"/>
      <c r="O96" s="313"/>
      <c r="P96" s="155"/>
    </row>
    <row r="97" spans="1:16" ht="18.75" customHeight="1" x14ac:dyDescent="0.15">
      <c r="A97" s="134"/>
      <c r="B97" s="168"/>
      <c r="C97" s="169"/>
      <c r="D97" s="295"/>
      <c r="E97" s="491"/>
      <c r="F97" s="499" t="s">
        <v>180</v>
      </c>
      <c r="G97" s="328"/>
      <c r="H97" s="445"/>
      <c r="I97" s="798"/>
      <c r="J97" s="446"/>
      <c r="K97" s="788"/>
      <c r="L97" s="447"/>
      <c r="M97" s="789"/>
      <c r="N97" s="449"/>
      <c r="O97" s="313"/>
      <c r="P97" s="155"/>
    </row>
    <row r="98" spans="1:16" ht="18.75" customHeight="1" x14ac:dyDescent="0.15">
      <c r="A98" s="134"/>
      <c r="B98" s="203"/>
      <c r="C98" s="204"/>
      <c r="D98" s="297"/>
      <c r="E98" s="491"/>
      <c r="F98" s="500"/>
      <c r="G98" s="328"/>
      <c r="H98" s="445"/>
      <c r="I98" s="798"/>
      <c r="J98" s="446">
        <f t="shared" ref="J98:J137" si="1">ROUNDDOWN(H98*I98,0)</f>
        <v>0</v>
      </c>
      <c r="K98" s="788"/>
      <c r="L98" s="447">
        <f t="shared" ref="L98:L137" si="2">ROUNDDOWN(H98*K98,0)</f>
        <v>0</v>
      </c>
      <c r="M98" s="789">
        <f>I98-K98</f>
        <v>0</v>
      </c>
      <c r="N98" s="449">
        <f>J98-L98</f>
        <v>0</v>
      </c>
      <c r="O98" s="313"/>
      <c r="P98" s="155"/>
    </row>
    <row r="99" spans="1:16" ht="18.75" customHeight="1" x14ac:dyDescent="0.15">
      <c r="A99" s="134"/>
      <c r="B99" s="203"/>
      <c r="C99" s="204"/>
      <c r="D99" s="297"/>
      <c r="E99" s="491"/>
      <c r="F99" s="500"/>
      <c r="G99" s="328"/>
      <c r="H99" s="445"/>
      <c r="I99" s="798"/>
      <c r="J99" s="446">
        <f t="shared" si="1"/>
        <v>0</v>
      </c>
      <c r="K99" s="788"/>
      <c r="L99" s="447">
        <f t="shared" si="2"/>
        <v>0</v>
      </c>
      <c r="M99" s="789">
        <f t="shared" ref="M99:N137" si="3">I99-K99</f>
        <v>0</v>
      </c>
      <c r="N99" s="449">
        <f t="shared" si="3"/>
        <v>0</v>
      </c>
      <c r="O99" s="313"/>
      <c r="P99" s="155"/>
    </row>
    <row r="100" spans="1:16" ht="18.75" customHeight="1" x14ac:dyDescent="0.15">
      <c r="A100" s="134"/>
      <c r="B100" s="203"/>
      <c r="C100" s="204"/>
      <c r="D100" s="297"/>
      <c r="E100" s="491"/>
      <c r="F100" s="500"/>
      <c r="G100" s="328"/>
      <c r="H100" s="445"/>
      <c r="I100" s="798"/>
      <c r="J100" s="446">
        <f t="shared" si="1"/>
        <v>0</v>
      </c>
      <c r="K100" s="788"/>
      <c r="L100" s="447">
        <f t="shared" si="2"/>
        <v>0</v>
      </c>
      <c r="M100" s="789">
        <f t="shared" si="3"/>
        <v>0</v>
      </c>
      <c r="N100" s="449">
        <f t="shared" si="3"/>
        <v>0</v>
      </c>
      <c r="O100" s="313"/>
      <c r="P100" s="155"/>
    </row>
    <row r="101" spans="1:16" ht="18.75" customHeight="1" x14ac:dyDescent="0.15">
      <c r="A101" s="134"/>
      <c r="B101" s="203"/>
      <c r="C101" s="204"/>
      <c r="D101" s="297"/>
      <c r="E101" s="491"/>
      <c r="F101" s="500"/>
      <c r="G101" s="328"/>
      <c r="H101" s="445"/>
      <c r="I101" s="798"/>
      <c r="J101" s="446">
        <f t="shared" si="1"/>
        <v>0</v>
      </c>
      <c r="K101" s="788"/>
      <c r="L101" s="447">
        <f t="shared" si="2"/>
        <v>0</v>
      </c>
      <c r="M101" s="789">
        <f t="shared" si="3"/>
        <v>0</v>
      </c>
      <c r="N101" s="449">
        <f t="shared" si="3"/>
        <v>0</v>
      </c>
      <c r="O101" s="313"/>
      <c r="P101" s="155"/>
    </row>
    <row r="102" spans="1:16" ht="18.75" customHeight="1" x14ac:dyDescent="0.15">
      <c r="A102" s="134"/>
      <c r="B102" s="203"/>
      <c r="C102" s="204"/>
      <c r="D102" s="297"/>
      <c r="E102" s="491"/>
      <c r="F102" s="500"/>
      <c r="G102" s="328"/>
      <c r="H102" s="445"/>
      <c r="I102" s="798"/>
      <c r="J102" s="446">
        <f t="shared" si="1"/>
        <v>0</v>
      </c>
      <c r="K102" s="788"/>
      <c r="L102" s="447">
        <f t="shared" si="2"/>
        <v>0</v>
      </c>
      <c r="M102" s="789">
        <f t="shared" si="3"/>
        <v>0</v>
      </c>
      <c r="N102" s="449">
        <f t="shared" si="3"/>
        <v>0</v>
      </c>
      <c r="O102" s="313"/>
      <c r="P102" s="155"/>
    </row>
    <row r="103" spans="1:16" ht="18.75" customHeight="1" x14ac:dyDescent="0.15">
      <c r="A103" s="134"/>
      <c r="B103" s="203"/>
      <c r="C103" s="204"/>
      <c r="D103" s="297"/>
      <c r="E103" s="491"/>
      <c r="F103" s="500"/>
      <c r="G103" s="328"/>
      <c r="H103" s="445"/>
      <c r="I103" s="798"/>
      <c r="J103" s="446">
        <f t="shared" si="1"/>
        <v>0</v>
      </c>
      <c r="K103" s="788"/>
      <c r="L103" s="447">
        <f t="shared" si="2"/>
        <v>0</v>
      </c>
      <c r="M103" s="789">
        <f t="shared" si="3"/>
        <v>0</v>
      </c>
      <c r="N103" s="449">
        <f t="shared" si="3"/>
        <v>0</v>
      </c>
      <c r="O103" s="313"/>
      <c r="P103" s="155"/>
    </row>
    <row r="104" spans="1:16" ht="18.75" customHeight="1" x14ac:dyDescent="0.15">
      <c r="A104" s="134"/>
      <c r="B104" s="203"/>
      <c r="C104" s="204"/>
      <c r="D104" s="297"/>
      <c r="E104" s="491"/>
      <c r="F104" s="500"/>
      <c r="G104" s="328"/>
      <c r="H104" s="445"/>
      <c r="I104" s="798"/>
      <c r="J104" s="446">
        <f t="shared" si="1"/>
        <v>0</v>
      </c>
      <c r="K104" s="788"/>
      <c r="L104" s="447">
        <f t="shared" si="2"/>
        <v>0</v>
      </c>
      <c r="M104" s="789">
        <f t="shared" si="3"/>
        <v>0</v>
      </c>
      <c r="N104" s="449">
        <f t="shared" si="3"/>
        <v>0</v>
      </c>
      <c r="O104" s="313"/>
      <c r="P104" s="155"/>
    </row>
    <row r="105" spans="1:16" ht="18.75" customHeight="1" x14ac:dyDescent="0.15">
      <c r="A105" s="134"/>
      <c r="B105" s="203"/>
      <c r="C105" s="204"/>
      <c r="D105" s="297"/>
      <c r="E105" s="491"/>
      <c r="F105" s="500"/>
      <c r="G105" s="328"/>
      <c r="H105" s="445"/>
      <c r="I105" s="798"/>
      <c r="J105" s="446">
        <f t="shared" si="1"/>
        <v>0</v>
      </c>
      <c r="K105" s="788"/>
      <c r="L105" s="447">
        <f t="shared" si="2"/>
        <v>0</v>
      </c>
      <c r="M105" s="789">
        <f t="shared" si="3"/>
        <v>0</v>
      </c>
      <c r="N105" s="449">
        <f t="shared" si="3"/>
        <v>0</v>
      </c>
      <c r="O105" s="313"/>
      <c r="P105" s="155"/>
    </row>
    <row r="106" spans="1:16" ht="18.75" customHeight="1" x14ac:dyDescent="0.15">
      <c r="A106" s="134"/>
      <c r="B106" s="203"/>
      <c r="C106" s="204"/>
      <c r="D106" s="297"/>
      <c r="E106" s="491"/>
      <c r="F106" s="500"/>
      <c r="G106" s="328"/>
      <c r="H106" s="445"/>
      <c r="I106" s="798"/>
      <c r="J106" s="446">
        <f t="shared" si="1"/>
        <v>0</v>
      </c>
      <c r="K106" s="788"/>
      <c r="L106" s="447">
        <f t="shared" si="2"/>
        <v>0</v>
      </c>
      <c r="M106" s="789">
        <f t="shared" si="3"/>
        <v>0</v>
      </c>
      <c r="N106" s="449">
        <f t="shared" si="3"/>
        <v>0</v>
      </c>
      <c r="O106" s="313"/>
      <c r="P106" s="155"/>
    </row>
    <row r="107" spans="1:16" ht="18.75" customHeight="1" x14ac:dyDescent="0.15">
      <c r="A107" s="134"/>
      <c r="B107" s="203"/>
      <c r="C107" s="204"/>
      <c r="D107" s="297"/>
      <c r="E107" s="491"/>
      <c r="F107" s="500"/>
      <c r="G107" s="328"/>
      <c r="H107" s="445"/>
      <c r="I107" s="798"/>
      <c r="J107" s="446">
        <f t="shared" si="1"/>
        <v>0</v>
      </c>
      <c r="K107" s="788"/>
      <c r="L107" s="447">
        <f t="shared" si="2"/>
        <v>0</v>
      </c>
      <c r="M107" s="789">
        <f t="shared" si="3"/>
        <v>0</v>
      </c>
      <c r="N107" s="449">
        <f t="shared" si="3"/>
        <v>0</v>
      </c>
      <c r="O107" s="313"/>
      <c r="P107" s="155"/>
    </row>
    <row r="108" spans="1:16" ht="18.75" customHeight="1" x14ac:dyDescent="0.15">
      <c r="A108" s="134"/>
      <c r="B108" s="203"/>
      <c r="C108" s="204"/>
      <c r="D108" s="297"/>
      <c r="E108" s="491"/>
      <c r="F108" s="500"/>
      <c r="G108" s="328"/>
      <c r="H108" s="445"/>
      <c r="I108" s="798"/>
      <c r="J108" s="446">
        <f t="shared" si="1"/>
        <v>0</v>
      </c>
      <c r="K108" s="788"/>
      <c r="L108" s="447">
        <f t="shared" si="2"/>
        <v>0</v>
      </c>
      <c r="M108" s="789">
        <f t="shared" si="3"/>
        <v>0</v>
      </c>
      <c r="N108" s="449">
        <f t="shared" si="3"/>
        <v>0</v>
      </c>
      <c r="O108" s="313"/>
      <c r="P108" s="155"/>
    </row>
    <row r="109" spans="1:16" ht="18.75" customHeight="1" x14ac:dyDescent="0.15">
      <c r="A109" s="134"/>
      <c r="B109" s="203"/>
      <c r="C109" s="204"/>
      <c r="D109" s="297"/>
      <c r="E109" s="491"/>
      <c r="F109" s="500"/>
      <c r="G109" s="328"/>
      <c r="H109" s="445"/>
      <c r="I109" s="798"/>
      <c r="J109" s="446">
        <f t="shared" si="1"/>
        <v>0</v>
      </c>
      <c r="K109" s="788"/>
      <c r="L109" s="447">
        <f t="shared" si="2"/>
        <v>0</v>
      </c>
      <c r="M109" s="789">
        <f t="shared" si="3"/>
        <v>0</v>
      </c>
      <c r="N109" s="449">
        <f t="shared" si="3"/>
        <v>0</v>
      </c>
      <c r="O109" s="313"/>
      <c r="P109" s="155"/>
    </row>
    <row r="110" spans="1:16" ht="18.75" customHeight="1" x14ac:dyDescent="0.15">
      <c r="A110" s="134"/>
      <c r="B110" s="203"/>
      <c r="C110" s="204"/>
      <c r="D110" s="297"/>
      <c r="E110" s="491"/>
      <c r="F110" s="500"/>
      <c r="G110" s="328"/>
      <c r="H110" s="445"/>
      <c r="I110" s="798"/>
      <c r="J110" s="446">
        <f t="shared" si="1"/>
        <v>0</v>
      </c>
      <c r="K110" s="788"/>
      <c r="L110" s="447">
        <f t="shared" si="2"/>
        <v>0</v>
      </c>
      <c r="M110" s="789">
        <f t="shared" si="3"/>
        <v>0</v>
      </c>
      <c r="N110" s="449">
        <f t="shared" si="3"/>
        <v>0</v>
      </c>
      <c r="O110" s="313"/>
      <c r="P110" s="155"/>
    </row>
    <row r="111" spans="1:16" ht="18.75" customHeight="1" x14ac:dyDescent="0.15">
      <c r="A111" s="134"/>
      <c r="B111" s="203"/>
      <c r="C111" s="204"/>
      <c r="D111" s="297"/>
      <c r="E111" s="491"/>
      <c r="F111" s="500"/>
      <c r="G111" s="328"/>
      <c r="H111" s="445"/>
      <c r="I111" s="798"/>
      <c r="J111" s="446">
        <f t="shared" si="1"/>
        <v>0</v>
      </c>
      <c r="K111" s="788"/>
      <c r="L111" s="447">
        <f t="shared" si="2"/>
        <v>0</v>
      </c>
      <c r="M111" s="789">
        <f t="shared" si="3"/>
        <v>0</v>
      </c>
      <c r="N111" s="449">
        <f t="shared" si="3"/>
        <v>0</v>
      </c>
      <c r="O111" s="313"/>
      <c r="P111" s="155"/>
    </row>
    <row r="112" spans="1:16" ht="18.75" customHeight="1" x14ac:dyDescent="0.15">
      <c r="A112" s="134"/>
      <c r="B112" s="203"/>
      <c r="C112" s="204"/>
      <c r="D112" s="297"/>
      <c r="E112" s="491"/>
      <c r="F112" s="500"/>
      <c r="G112" s="328"/>
      <c r="H112" s="445"/>
      <c r="I112" s="798"/>
      <c r="J112" s="446">
        <f t="shared" si="1"/>
        <v>0</v>
      </c>
      <c r="K112" s="788"/>
      <c r="L112" s="447">
        <f t="shared" si="2"/>
        <v>0</v>
      </c>
      <c r="M112" s="789">
        <f t="shared" si="3"/>
        <v>0</v>
      </c>
      <c r="N112" s="449">
        <f t="shared" si="3"/>
        <v>0</v>
      </c>
      <c r="O112" s="313"/>
      <c r="P112" s="155"/>
    </row>
    <row r="113" spans="1:16" ht="18.75" customHeight="1" x14ac:dyDescent="0.15">
      <c r="A113" s="134"/>
      <c r="B113" s="203"/>
      <c r="C113" s="204"/>
      <c r="D113" s="297"/>
      <c r="E113" s="491"/>
      <c r="F113" s="500"/>
      <c r="G113" s="328"/>
      <c r="H113" s="445"/>
      <c r="I113" s="798"/>
      <c r="J113" s="446">
        <f t="shared" si="1"/>
        <v>0</v>
      </c>
      <c r="K113" s="788"/>
      <c r="L113" s="447">
        <f t="shared" si="2"/>
        <v>0</v>
      </c>
      <c r="M113" s="789">
        <f t="shared" si="3"/>
        <v>0</v>
      </c>
      <c r="N113" s="449">
        <f t="shared" si="3"/>
        <v>0</v>
      </c>
      <c r="O113" s="313"/>
      <c r="P113" s="155"/>
    </row>
    <row r="114" spans="1:16" ht="18.75" customHeight="1" x14ac:dyDescent="0.15">
      <c r="A114" s="134"/>
      <c r="B114" s="203"/>
      <c r="C114" s="204"/>
      <c r="D114" s="297"/>
      <c r="E114" s="491"/>
      <c r="F114" s="500"/>
      <c r="G114" s="328"/>
      <c r="H114" s="445"/>
      <c r="I114" s="798"/>
      <c r="J114" s="446">
        <f t="shared" si="1"/>
        <v>0</v>
      </c>
      <c r="K114" s="788"/>
      <c r="L114" s="447">
        <f t="shared" si="2"/>
        <v>0</v>
      </c>
      <c r="M114" s="789">
        <f t="shared" si="3"/>
        <v>0</v>
      </c>
      <c r="N114" s="449">
        <f t="shared" si="3"/>
        <v>0</v>
      </c>
      <c r="O114" s="313"/>
      <c r="P114" s="155"/>
    </row>
    <row r="115" spans="1:16" ht="18.75" customHeight="1" x14ac:dyDescent="0.15">
      <c r="A115" s="134"/>
      <c r="B115" s="203"/>
      <c r="C115" s="204"/>
      <c r="D115" s="297"/>
      <c r="E115" s="491"/>
      <c r="F115" s="500"/>
      <c r="G115" s="328"/>
      <c r="H115" s="445"/>
      <c r="I115" s="798"/>
      <c r="J115" s="446">
        <f t="shared" si="1"/>
        <v>0</v>
      </c>
      <c r="K115" s="788"/>
      <c r="L115" s="447">
        <f t="shared" si="2"/>
        <v>0</v>
      </c>
      <c r="M115" s="789">
        <f t="shared" si="3"/>
        <v>0</v>
      </c>
      <c r="N115" s="449">
        <f t="shared" si="3"/>
        <v>0</v>
      </c>
      <c r="O115" s="313"/>
      <c r="P115" s="155"/>
    </row>
    <row r="116" spans="1:16" ht="18.75" customHeight="1" x14ac:dyDescent="0.15">
      <c r="A116" s="134"/>
      <c r="B116" s="203"/>
      <c r="C116" s="204"/>
      <c r="D116" s="297"/>
      <c r="E116" s="491"/>
      <c r="F116" s="500"/>
      <c r="G116" s="328"/>
      <c r="H116" s="445"/>
      <c r="I116" s="798"/>
      <c r="J116" s="446">
        <f t="shared" si="1"/>
        <v>0</v>
      </c>
      <c r="K116" s="788"/>
      <c r="L116" s="447">
        <f t="shared" si="2"/>
        <v>0</v>
      </c>
      <c r="M116" s="789">
        <f t="shared" si="3"/>
        <v>0</v>
      </c>
      <c r="N116" s="449">
        <f t="shared" si="3"/>
        <v>0</v>
      </c>
      <c r="O116" s="313"/>
      <c r="P116" s="155"/>
    </row>
    <row r="117" spans="1:16" ht="18.75" customHeight="1" x14ac:dyDescent="0.15">
      <c r="A117" s="134"/>
      <c r="B117" s="203"/>
      <c r="C117" s="204"/>
      <c r="D117" s="297"/>
      <c r="E117" s="491"/>
      <c r="F117" s="500"/>
      <c r="G117" s="328"/>
      <c r="H117" s="445"/>
      <c r="I117" s="798"/>
      <c r="J117" s="446">
        <f t="shared" si="1"/>
        <v>0</v>
      </c>
      <c r="K117" s="788"/>
      <c r="L117" s="447">
        <f t="shared" si="2"/>
        <v>0</v>
      </c>
      <c r="M117" s="789">
        <f t="shared" si="3"/>
        <v>0</v>
      </c>
      <c r="N117" s="449">
        <f t="shared" si="3"/>
        <v>0</v>
      </c>
      <c r="O117" s="313"/>
      <c r="P117" s="155"/>
    </row>
    <row r="118" spans="1:16" ht="18.75" customHeight="1" x14ac:dyDescent="0.15">
      <c r="A118" s="134"/>
      <c r="B118" s="203"/>
      <c r="C118" s="204"/>
      <c r="D118" s="297"/>
      <c r="E118" s="491"/>
      <c r="F118" s="500"/>
      <c r="G118" s="328"/>
      <c r="H118" s="445"/>
      <c r="I118" s="798"/>
      <c r="J118" s="446">
        <f t="shared" si="1"/>
        <v>0</v>
      </c>
      <c r="K118" s="788"/>
      <c r="L118" s="447">
        <f t="shared" si="2"/>
        <v>0</v>
      </c>
      <c r="M118" s="789">
        <f t="shared" si="3"/>
        <v>0</v>
      </c>
      <c r="N118" s="449">
        <f t="shared" si="3"/>
        <v>0</v>
      </c>
      <c r="O118" s="313"/>
      <c r="P118" s="155"/>
    </row>
    <row r="119" spans="1:16" ht="18.75" customHeight="1" x14ac:dyDescent="0.15">
      <c r="A119" s="134"/>
      <c r="B119" s="203"/>
      <c r="C119" s="204"/>
      <c r="D119" s="297"/>
      <c r="E119" s="491"/>
      <c r="F119" s="500"/>
      <c r="G119" s="328"/>
      <c r="H119" s="445"/>
      <c r="I119" s="798"/>
      <c r="J119" s="446">
        <f t="shared" si="1"/>
        <v>0</v>
      </c>
      <c r="K119" s="788"/>
      <c r="L119" s="447">
        <f t="shared" si="2"/>
        <v>0</v>
      </c>
      <c r="M119" s="789">
        <f t="shared" si="3"/>
        <v>0</v>
      </c>
      <c r="N119" s="449">
        <f t="shared" si="3"/>
        <v>0</v>
      </c>
      <c r="O119" s="313"/>
      <c r="P119" s="155"/>
    </row>
    <row r="120" spans="1:16" ht="18.75" customHeight="1" x14ac:dyDescent="0.15">
      <c r="A120" s="134"/>
      <c r="B120" s="203"/>
      <c r="C120" s="204"/>
      <c r="D120" s="297"/>
      <c r="E120" s="491"/>
      <c r="F120" s="500"/>
      <c r="G120" s="328"/>
      <c r="H120" s="445"/>
      <c r="I120" s="798"/>
      <c r="J120" s="446">
        <f t="shared" si="1"/>
        <v>0</v>
      </c>
      <c r="K120" s="788"/>
      <c r="L120" s="447">
        <f t="shared" si="2"/>
        <v>0</v>
      </c>
      <c r="M120" s="789">
        <f t="shared" si="3"/>
        <v>0</v>
      </c>
      <c r="N120" s="449">
        <f t="shared" si="3"/>
        <v>0</v>
      </c>
      <c r="O120" s="313"/>
      <c r="P120" s="155"/>
    </row>
    <row r="121" spans="1:16" ht="18.75" customHeight="1" x14ac:dyDescent="0.15">
      <c r="A121" s="134"/>
      <c r="B121" s="203"/>
      <c r="C121" s="204"/>
      <c r="D121" s="297"/>
      <c r="E121" s="491"/>
      <c r="F121" s="500"/>
      <c r="G121" s="328"/>
      <c r="H121" s="445"/>
      <c r="I121" s="798"/>
      <c r="J121" s="446">
        <f t="shared" si="1"/>
        <v>0</v>
      </c>
      <c r="K121" s="788"/>
      <c r="L121" s="447">
        <f t="shared" si="2"/>
        <v>0</v>
      </c>
      <c r="M121" s="789">
        <f t="shared" si="3"/>
        <v>0</v>
      </c>
      <c r="N121" s="449">
        <f t="shared" si="3"/>
        <v>0</v>
      </c>
      <c r="O121" s="313"/>
      <c r="P121" s="155"/>
    </row>
    <row r="122" spans="1:16" ht="18.75" customHeight="1" x14ac:dyDescent="0.15">
      <c r="A122" s="134"/>
      <c r="B122" s="203"/>
      <c r="C122" s="204"/>
      <c r="D122" s="297"/>
      <c r="E122" s="491"/>
      <c r="F122" s="500"/>
      <c r="G122" s="328"/>
      <c r="H122" s="445"/>
      <c r="I122" s="798"/>
      <c r="J122" s="446">
        <f t="shared" si="1"/>
        <v>0</v>
      </c>
      <c r="K122" s="788"/>
      <c r="L122" s="447">
        <f t="shared" si="2"/>
        <v>0</v>
      </c>
      <c r="M122" s="789">
        <f t="shared" si="3"/>
        <v>0</v>
      </c>
      <c r="N122" s="449">
        <f t="shared" si="3"/>
        <v>0</v>
      </c>
      <c r="O122" s="313"/>
      <c r="P122" s="155"/>
    </row>
    <row r="123" spans="1:16" ht="18.75" customHeight="1" x14ac:dyDescent="0.15">
      <c r="A123" s="134"/>
      <c r="B123" s="203"/>
      <c r="C123" s="204"/>
      <c r="D123" s="297"/>
      <c r="E123" s="491"/>
      <c r="F123" s="500"/>
      <c r="G123" s="328"/>
      <c r="H123" s="445"/>
      <c r="I123" s="798"/>
      <c r="J123" s="446">
        <f t="shared" si="1"/>
        <v>0</v>
      </c>
      <c r="K123" s="788"/>
      <c r="L123" s="447">
        <f t="shared" si="2"/>
        <v>0</v>
      </c>
      <c r="M123" s="789">
        <f t="shared" si="3"/>
        <v>0</v>
      </c>
      <c r="N123" s="449">
        <f t="shared" si="3"/>
        <v>0</v>
      </c>
      <c r="O123" s="313"/>
      <c r="P123" s="155"/>
    </row>
    <row r="124" spans="1:16" ht="18.75" customHeight="1" x14ac:dyDescent="0.15">
      <c r="A124" s="134"/>
      <c r="B124" s="203"/>
      <c r="C124" s="204"/>
      <c r="D124" s="297"/>
      <c r="E124" s="491"/>
      <c r="F124" s="500"/>
      <c r="G124" s="328"/>
      <c r="H124" s="445"/>
      <c r="I124" s="798"/>
      <c r="J124" s="446">
        <f t="shared" si="1"/>
        <v>0</v>
      </c>
      <c r="K124" s="788"/>
      <c r="L124" s="447">
        <f t="shared" si="2"/>
        <v>0</v>
      </c>
      <c r="M124" s="789">
        <f t="shared" si="3"/>
        <v>0</v>
      </c>
      <c r="N124" s="449">
        <f t="shared" si="3"/>
        <v>0</v>
      </c>
      <c r="O124" s="313"/>
      <c r="P124" s="155"/>
    </row>
    <row r="125" spans="1:16" ht="18.75" customHeight="1" x14ac:dyDescent="0.15">
      <c r="A125" s="134"/>
      <c r="B125" s="203"/>
      <c r="C125" s="204"/>
      <c r="D125" s="297"/>
      <c r="E125" s="491"/>
      <c r="F125" s="500"/>
      <c r="G125" s="328"/>
      <c r="H125" s="445"/>
      <c r="I125" s="798"/>
      <c r="J125" s="446">
        <f t="shared" si="1"/>
        <v>0</v>
      </c>
      <c r="K125" s="788"/>
      <c r="L125" s="447">
        <f t="shared" si="2"/>
        <v>0</v>
      </c>
      <c r="M125" s="789">
        <f t="shared" si="3"/>
        <v>0</v>
      </c>
      <c r="N125" s="449">
        <f t="shared" si="3"/>
        <v>0</v>
      </c>
      <c r="O125" s="313"/>
      <c r="P125" s="155"/>
    </row>
    <row r="126" spans="1:16" ht="18.75" customHeight="1" x14ac:dyDescent="0.15">
      <c r="A126" s="134"/>
      <c r="B126" s="203"/>
      <c r="C126" s="204"/>
      <c r="D126" s="297"/>
      <c r="E126" s="491"/>
      <c r="F126" s="500"/>
      <c r="G126" s="328"/>
      <c r="H126" s="445"/>
      <c r="I126" s="798"/>
      <c r="J126" s="446">
        <f t="shared" si="1"/>
        <v>0</v>
      </c>
      <c r="K126" s="788"/>
      <c r="L126" s="447">
        <f t="shared" si="2"/>
        <v>0</v>
      </c>
      <c r="M126" s="789">
        <f t="shared" si="3"/>
        <v>0</v>
      </c>
      <c r="N126" s="449">
        <f t="shared" si="3"/>
        <v>0</v>
      </c>
      <c r="O126" s="313"/>
      <c r="P126" s="155"/>
    </row>
    <row r="127" spans="1:16" ht="18.75" customHeight="1" x14ac:dyDescent="0.15">
      <c r="A127" s="134"/>
      <c r="B127" s="203"/>
      <c r="C127" s="204"/>
      <c r="D127" s="297"/>
      <c r="E127" s="491"/>
      <c r="F127" s="500"/>
      <c r="G127" s="328"/>
      <c r="H127" s="445"/>
      <c r="I127" s="798"/>
      <c r="J127" s="446">
        <f t="shared" si="1"/>
        <v>0</v>
      </c>
      <c r="K127" s="788"/>
      <c r="L127" s="447">
        <f t="shared" si="2"/>
        <v>0</v>
      </c>
      <c r="M127" s="789">
        <f t="shared" si="3"/>
        <v>0</v>
      </c>
      <c r="N127" s="449">
        <f t="shared" si="3"/>
        <v>0</v>
      </c>
      <c r="O127" s="313"/>
      <c r="P127" s="155"/>
    </row>
    <row r="128" spans="1:16" ht="18.75" customHeight="1" x14ac:dyDescent="0.15">
      <c r="A128" s="134"/>
      <c r="B128" s="203"/>
      <c r="C128" s="204"/>
      <c r="D128" s="297"/>
      <c r="E128" s="491"/>
      <c r="F128" s="500"/>
      <c r="G128" s="328"/>
      <c r="H128" s="445"/>
      <c r="I128" s="798"/>
      <c r="J128" s="446">
        <f t="shared" si="1"/>
        <v>0</v>
      </c>
      <c r="K128" s="788"/>
      <c r="L128" s="447">
        <f t="shared" si="2"/>
        <v>0</v>
      </c>
      <c r="M128" s="789">
        <f t="shared" si="3"/>
        <v>0</v>
      </c>
      <c r="N128" s="449">
        <f t="shared" si="3"/>
        <v>0</v>
      </c>
      <c r="O128" s="313"/>
      <c r="P128" s="155"/>
    </row>
    <row r="129" spans="1:16" ht="18.75" customHeight="1" x14ac:dyDescent="0.15">
      <c r="A129" s="134"/>
      <c r="B129" s="203"/>
      <c r="C129" s="204"/>
      <c r="D129" s="297"/>
      <c r="E129" s="491"/>
      <c r="F129" s="500"/>
      <c r="G129" s="328"/>
      <c r="H129" s="445"/>
      <c r="I129" s="798"/>
      <c r="J129" s="446">
        <f t="shared" si="1"/>
        <v>0</v>
      </c>
      <c r="K129" s="788"/>
      <c r="L129" s="447">
        <f t="shared" si="2"/>
        <v>0</v>
      </c>
      <c r="M129" s="789">
        <f t="shared" si="3"/>
        <v>0</v>
      </c>
      <c r="N129" s="449">
        <f t="shared" si="3"/>
        <v>0</v>
      </c>
      <c r="O129" s="313"/>
      <c r="P129" s="155"/>
    </row>
    <row r="130" spans="1:16" ht="18.75" customHeight="1" x14ac:dyDescent="0.15">
      <c r="A130" s="134"/>
      <c r="B130" s="203"/>
      <c r="C130" s="204"/>
      <c r="D130" s="297"/>
      <c r="E130" s="491"/>
      <c r="F130" s="500"/>
      <c r="G130" s="328"/>
      <c r="H130" s="445"/>
      <c r="I130" s="798"/>
      <c r="J130" s="446">
        <f t="shared" si="1"/>
        <v>0</v>
      </c>
      <c r="K130" s="788"/>
      <c r="L130" s="447">
        <f t="shared" si="2"/>
        <v>0</v>
      </c>
      <c r="M130" s="789">
        <f t="shared" si="3"/>
        <v>0</v>
      </c>
      <c r="N130" s="449">
        <f t="shared" si="3"/>
        <v>0</v>
      </c>
      <c r="O130" s="313"/>
      <c r="P130" s="155"/>
    </row>
    <row r="131" spans="1:16" ht="18.75" customHeight="1" x14ac:dyDescent="0.15">
      <c r="A131" s="134"/>
      <c r="B131" s="203"/>
      <c r="C131" s="204"/>
      <c r="D131" s="297"/>
      <c r="E131" s="491"/>
      <c r="F131" s="500"/>
      <c r="G131" s="328"/>
      <c r="H131" s="445"/>
      <c r="I131" s="798"/>
      <c r="J131" s="446">
        <f t="shared" si="1"/>
        <v>0</v>
      </c>
      <c r="K131" s="788"/>
      <c r="L131" s="447">
        <f t="shared" si="2"/>
        <v>0</v>
      </c>
      <c r="M131" s="789">
        <f t="shared" si="3"/>
        <v>0</v>
      </c>
      <c r="N131" s="449">
        <f t="shared" si="3"/>
        <v>0</v>
      </c>
      <c r="O131" s="313"/>
      <c r="P131" s="155"/>
    </row>
    <row r="132" spans="1:16" ht="18.75" customHeight="1" x14ac:dyDescent="0.15">
      <c r="A132" s="134"/>
      <c r="B132" s="203"/>
      <c r="C132" s="204"/>
      <c r="D132" s="297"/>
      <c r="E132" s="491"/>
      <c r="F132" s="500"/>
      <c r="G132" s="328"/>
      <c r="H132" s="445"/>
      <c r="I132" s="798"/>
      <c r="J132" s="446">
        <f t="shared" si="1"/>
        <v>0</v>
      </c>
      <c r="K132" s="788"/>
      <c r="L132" s="447">
        <f t="shared" si="2"/>
        <v>0</v>
      </c>
      <c r="M132" s="789">
        <f t="shared" si="3"/>
        <v>0</v>
      </c>
      <c r="N132" s="449">
        <f t="shared" si="3"/>
        <v>0</v>
      </c>
      <c r="O132" s="313"/>
      <c r="P132" s="158"/>
    </row>
    <row r="133" spans="1:16" ht="18.75" customHeight="1" x14ac:dyDescent="0.15">
      <c r="A133" s="134"/>
      <c r="B133" s="203"/>
      <c r="C133" s="204"/>
      <c r="D133" s="297"/>
      <c r="E133" s="491"/>
      <c r="F133" s="500"/>
      <c r="G133" s="328"/>
      <c r="H133" s="445"/>
      <c r="I133" s="798"/>
      <c r="J133" s="446">
        <f t="shared" si="1"/>
        <v>0</v>
      </c>
      <c r="K133" s="788"/>
      <c r="L133" s="447">
        <f t="shared" si="2"/>
        <v>0</v>
      </c>
      <c r="M133" s="789">
        <f t="shared" si="3"/>
        <v>0</v>
      </c>
      <c r="N133" s="449">
        <f t="shared" si="3"/>
        <v>0</v>
      </c>
      <c r="O133" s="313"/>
      <c r="P133" s="149"/>
    </row>
    <row r="134" spans="1:16" ht="18.75" customHeight="1" x14ac:dyDescent="0.15">
      <c r="A134" s="134"/>
      <c r="B134" s="203"/>
      <c r="C134" s="204"/>
      <c r="D134" s="297"/>
      <c r="E134" s="491"/>
      <c r="F134" s="500"/>
      <c r="G134" s="328"/>
      <c r="H134" s="445"/>
      <c r="I134" s="798"/>
      <c r="J134" s="446">
        <f t="shared" si="1"/>
        <v>0</v>
      </c>
      <c r="K134" s="788"/>
      <c r="L134" s="447">
        <f t="shared" si="2"/>
        <v>0</v>
      </c>
      <c r="M134" s="789">
        <f t="shared" si="3"/>
        <v>0</v>
      </c>
      <c r="N134" s="449">
        <f t="shared" si="3"/>
        <v>0</v>
      </c>
      <c r="O134" s="313"/>
      <c r="P134" s="158"/>
    </row>
    <row r="135" spans="1:16" ht="18.75" customHeight="1" x14ac:dyDescent="0.15">
      <c r="A135" s="134"/>
      <c r="B135" s="203"/>
      <c r="C135" s="204"/>
      <c r="D135" s="297"/>
      <c r="E135" s="491"/>
      <c r="F135" s="500"/>
      <c r="G135" s="328"/>
      <c r="H135" s="445"/>
      <c r="I135" s="798"/>
      <c r="J135" s="446">
        <f t="shared" si="1"/>
        <v>0</v>
      </c>
      <c r="K135" s="788"/>
      <c r="L135" s="447">
        <f t="shared" si="2"/>
        <v>0</v>
      </c>
      <c r="M135" s="789">
        <f t="shared" si="3"/>
        <v>0</v>
      </c>
      <c r="N135" s="449">
        <f t="shared" si="3"/>
        <v>0</v>
      </c>
      <c r="O135" s="313"/>
    </row>
    <row r="136" spans="1:16" ht="18.75" customHeight="1" x14ac:dyDescent="0.15">
      <c r="A136" s="134"/>
      <c r="B136" s="203"/>
      <c r="C136" s="204"/>
      <c r="D136" s="297"/>
      <c r="E136" s="491"/>
      <c r="F136" s="500"/>
      <c r="G136" s="328"/>
      <c r="H136" s="445"/>
      <c r="I136" s="798"/>
      <c r="J136" s="446">
        <f t="shared" si="1"/>
        <v>0</v>
      </c>
      <c r="K136" s="788"/>
      <c r="L136" s="447">
        <f t="shared" si="2"/>
        <v>0</v>
      </c>
      <c r="M136" s="789">
        <f t="shared" si="3"/>
        <v>0</v>
      </c>
      <c r="N136" s="449">
        <f t="shared" si="3"/>
        <v>0</v>
      </c>
      <c r="O136" s="313"/>
    </row>
    <row r="137" spans="1:16" ht="18.75" customHeight="1" x14ac:dyDescent="0.15">
      <c r="A137" s="134"/>
      <c r="B137" s="203"/>
      <c r="C137" s="204"/>
      <c r="D137" s="297"/>
      <c r="E137" s="491"/>
      <c r="F137" s="500"/>
      <c r="G137" s="328"/>
      <c r="H137" s="445"/>
      <c r="I137" s="798"/>
      <c r="J137" s="446">
        <f t="shared" si="1"/>
        <v>0</v>
      </c>
      <c r="K137" s="788"/>
      <c r="L137" s="447">
        <f t="shared" si="2"/>
        <v>0</v>
      </c>
      <c r="M137" s="789">
        <f t="shared" si="3"/>
        <v>0</v>
      </c>
      <c r="N137" s="449">
        <f t="shared" si="3"/>
        <v>0</v>
      </c>
      <c r="O137" s="313"/>
      <c r="P137" s="155"/>
    </row>
    <row r="138" spans="1:16" ht="18.75" customHeight="1" x14ac:dyDescent="0.15">
      <c r="A138" s="134"/>
      <c r="B138" s="203"/>
      <c r="C138" s="204"/>
      <c r="D138" s="297"/>
      <c r="E138" s="347" t="s">
        <v>419</v>
      </c>
      <c r="F138" s="170" t="s">
        <v>181</v>
      </c>
      <c r="G138" s="328"/>
      <c r="H138" s="445"/>
      <c r="I138" s="798"/>
      <c r="J138" s="450">
        <f>SUMIFS(J98:J137,D98:D137,"設備（部材）")</f>
        <v>0</v>
      </c>
      <c r="K138" s="788"/>
      <c r="L138" s="451">
        <f>SUMIFS(L98:L137,D98:D137,"設備（部材）")</f>
        <v>0</v>
      </c>
      <c r="M138" s="789"/>
      <c r="N138" s="453">
        <f>J138-L138</f>
        <v>0</v>
      </c>
      <c r="O138" s="313"/>
      <c r="P138" s="155"/>
    </row>
    <row r="139" spans="1:16" ht="18.75" customHeight="1" x14ac:dyDescent="0.15">
      <c r="A139" s="134"/>
      <c r="B139" s="203"/>
      <c r="C139" s="204"/>
      <c r="D139" s="297"/>
      <c r="E139" s="347" t="s">
        <v>182</v>
      </c>
      <c r="F139" s="170" t="s">
        <v>181</v>
      </c>
      <c r="G139" s="328"/>
      <c r="H139" s="445"/>
      <c r="I139" s="798"/>
      <c r="J139" s="450">
        <f>SUMIFS(J98:J137,D98:D137,"工事")</f>
        <v>0</v>
      </c>
      <c r="K139" s="788"/>
      <c r="L139" s="451">
        <f>SUMIFS(L98:L137,D98:D137,"工事")</f>
        <v>0</v>
      </c>
      <c r="M139" s="789"/>
      <c r="N139" s="453">
        <f>J139-L139</f>
        <v>0</v>
      </c>
      <c r="O139" s="313"/>
      <c r="P139" s="155"/>
    </row>
    <row r="140" spans="1:16" ht="18.75" customHeight="1" thickBot="1" x14ac:dyDescent="0.2">
      <c r="A140" s="134"/>
      <c r="B140" s="205"/>
      <c r="C140" s="206"/>
      <c r="D140" s="298"/>
      <c r="E140" s="348" t="s">
        <v>178</v>
      </c>
      <c r="F140" s="349" t="s">
        <v>179</v>
      </c>
      <c r="G140" s="339"/>
      <c r="H140" s="495"/>
      <c r="I140" s="808"/>
      <c r="J140" s="501">
        <f>J138+J139</f>
        <v>0</v>
      </c>
      <c r="K140" s="790"/>
      <c r="L140" s="502">
        <f>L138+L139</f>
        <v>0</v>
      </c>
      <c r="M140" s="791"/>
      <c r="N140" s="503">
        <f>J140-L140</f>
        <v>0</v>
      </c>
      <c r="O140" s="323"/>
      <c r="P140" s="155"/>
    </row>
    <row r="141" spans="1:16" ht="18.75" customHeight="1" x14ac:dyDescent="0.15">
      <c r="A141" s="134"/>
      <c r="B141" s="171"/>
      <c r="C141" s="172"/>
      <c r="D141" s="295"/>
      <c r="E141" s="504"/>
      <c r="F141" s="505" t="s">
        <v>180</v>
      </c>
      <c r="G141" s="338"/>
      <c r="H141" s="492"/>
      <c r="I141" s="807"/>
      <c r="J141" s="476"/>
      <c r="K141" s="792"/>
      <c r="L141" s="477"/>
      <c r="M141" s="793"/>
      <c r="N141" s="494"/>
      <c r="O141" s="322"/>
      <c r="P141" s="155"/>
    </row>
    <row r="142" spans="1:16" ht="18.75" customHeight="1" x14ac:dyDescent="0.15">
      <c r="A142" s="134"/>
      <c r="B142" s="203"/>
      <c r="C142" s="204"/>
      <c r="D142" s="297"/>
      <c r="E142" s="491"/>
      <c r="F142" s="500"/>
      <c r="G142" s="328"/>
      <c r="H142" s="445"/>
      <c r="I142" s="798"/>
      <c r="J142" s="446">
        <f t="shared" ref="J142:J181" si="4">ROUNDDOWN(H142*I142,0)</f>
        <v>0</v>
      </c>
      <c r="K142" s="788"/>
      <c r="L142" s="447">
        <f t="shared" ref="L142:L181" si="5">ROUNDDOWN(H142*K142,0)</f>
        <v>0</v>
      </c>
      <c r="M142" s="789">
        <f>I142-K142</f>
        <v>0</v>
      </c>
      <c r="N142" s="449">
        <f>J142-L142</f>
        <v>0</v>
      </c>
      <c r="O142" s="313"/>
      <c r="P142" s="155"/>
    </row>
    <row r="143" spans="1:16" ht="18.75" customHeight="1" x14ac:dyDescent="0.15">
      <c r="A143" s="134"/>
      <c r="B143" s="203"/>
      <c r="C143" s="204"/>
      <c r="D143" s="297"/>
      <c r="E143" s="491"/>
      <c r="F143" s="500"/>
      <c r="G143" s="328"/>
      <c r="H143" s="445"/>
      <c r="I143" s="798"/>
      <c r="J143" s="446">
        <f t="shared" si="4"/>
        <v>0</v>
      </c>
      <c r="K143" s="788"/>
      <c r="L143" s="447">
        <f t="shared" si="5"/>
        <v>0</v>
      </c>
      <c r="M143" s="789">
        <f t="shared" ref="M143:N181" si="6">I143-K143</f>
        <v>0</v>
      </c>
      <c r="N143" s="449">
        <f>J143-L143</f>
        <v>0</v>
      </c>
      <c r="O143" s="313"/>
      <c r="P143" s="155"/>
    </row>
    <row r="144" spans="1:16" ht="18.75" customHeight="1" x14ac:dyDescent="0.15">
      <c r="A144" s="134"/>
      <c r="B144" s="203"/>
      <c r="C144" s="204"/>
      <c r="D144" s="297"/>
      <c r="E144" s="491"/>
      <c r="F144" s="500"/>
      <c r="G144" s="328"/>
      <c r="H144" s="445"/>
      <c r="I144" s="798"/>
      <c r="J144" s="446">
        <f t="shared" si="4"/>
        <v>0</v>
      </c>
      <c r="K144" s="788"/>
      <c r="L144" s="447">
        <f t="shared" si="5"/>
        <v>0</v>
      </c>
      <c r="M144" s="789">
        <f t="shared" si="6"/>
        <v>0</v>
      </c>
      <c r="N144" s="449">
        <f t="shared" si="6"/>
        <v>0</v>
      </c>
      <c r="O144" s="313"/>
      <c r="P144" s="155"/>
    </row>
    <row r="145" spans="1:16" ht="18.75" customHeight="1" x14ac:dyDescent="0.15">
      <c r="A145" s="134"/>
      <c r="B145" s="203"/>
      <c r="C145" s="204"/>
      <c r="D145" s="297"/>
      <c r="E145" s="491"/>
      <c r="F145" s="500"/>
      <c r="G145" s="328"/>
      <c r="H145" s="445"/>
      <c r="I145" s="798"/>
      <c r="J145" s="446">
        <f t="shared" si="4"/>
        <v>0</v>
      </c>
      <c r="K145" s="788"/>
      <c r="L145" s="447">
        <f t="shared" si="5"/>
        <v>0</v>
      </c>
      <c r="M145" s="789">
        <f t="shared" si="6"/>
        <v>0</v>
      </c>
      <c r="N145" s="449">
        <f t="shared" si="6"/>
        <v>0</v>
      </c>
      <c r="O145" s="313"/>
      <c r="P145" s="155"/>
    </row>
    <row r="146" spans="1:16" ht="18.75" customHeight="1" x14ac:dyDescent="0.15">
      <c r="A146" s="134"/>
      <c r="B146" s="203"/>
      <c r="C146" s="204"/>
      <c r="D146" s="297"/>
      <c r="E146" s="491"/>
      <c r="F146" s="500"/>
      <c r="G146" s="328"/>
      <c r="H146" s="445"/>
      <c r="I146" s="798"/>
      <c r="J146" s="446">
        <f t="shared" si="4"/>
        <v>0</v>
      </c>
      <c r="K146" s="788"/>
      <c r="L146" s="447">
        <f t="shared" si="5"/>
        <v>0</v>
      </c>
      <c r="M146" s="789">
        <f t="shared" si="6"/>
        <v>0</v>
      </c>
      <c r="N146" s="449">
        <f t="shared" si="6"/>
        <v>0</v>
      </c>
      <c r="O146" s="313"/>
      <c r="P146" s="155"/>
    </row>
    <row r="147" spans="1:16" ht="18.75" customHeight="1" x14ac:dyDescent="0.15">
      <c r="A147" s="134"/>
      <c r="B147" s="203"/>
      <c r="C147" s="204"/>
      <c r="D147" s="297"/>
      <c r="E147" s="491"/>
      <c r="F147" s="500"/>
      <c r="G147" s="328"/>
      <c r="H147" s="445"/>
      <c r="I147" s="798"/>
      <c r="J147" s="446">
        <f t="shared" si="4"/>
        <v>0</v>
      </c>
      <c r="K147" s="788"/>
      <c r="L147" s="447">
        <f t="shared" si="5"/>
        <v>0</v>
      </c>
      <c r="M147" s="789">
        <f t="shared" si="6"/>
        <v>0</v>
      </c>
      <c r="N147" s="449">
        <f t="shared" si="6"/>
        <v>0</v>
      </c>
      <c r="O147" s="313"/>
      <c r="P147" s="155"/>
    </row>
    <row r="148" spans="1:16" ht="18.75" customHeight="1" x14ac:dyDescent="0.15">
      <c r="A148" s="134"/>
      <c r="B148" s="203"/>
      <c r="C148" s="204"/>
      <c r="D148" s="297"/>
      <c r="E148" s="491"/>
      <c r="F148" s="500"/>
      <c r="G148" s="328"/>
      <c r="H148" s="445"/>
      <c r="I148" s="798"/>
      <c r="J148" s="446">
        <f t="shared" si="4"/>
        <v>0</v>
      </c>
      <c r="K148" s="788"/>
      <c r="L148" s="447">
        <f t="shared" si="5"/>
        <v>0</v>
      </c>
      <c r="M148" s="789">
        <f t="shared" si="6"/>
        <v>0</v>
      </c>
      <c r="N148" s="449">
        <f t="shared" si="6"/>
        <v>0</v>
      </c>
      <c r="O148" s="313"/>
      <c r="P148" s="155"/>
    </row>
    <row r="149" spans="1:16" ht="18.75" customHeight="1" x14ac:dyDescent="0.15">
      <c r="A149" s="134"/>
      <c r="B149" s="203"/>
      <c r="C149" s="204"/>
      <c r="D149" s="297"/>
      <c r="E149" s="491"/>
      <c r="F149" s="500"/>
      <c r="G149" s="328"/>
      <c r="H149" s="445"/>
      <c r="I149" s="798"/>
      <c r="J149" s="446">
        <f t="shared" si="4"/>
        <v>0</v>
      </c>
      <c r="K149" s="788"/>
      <c r="L149" s="447">
        <f t="shared" si="5"/>
        <v>0</v>
      </c>
      <c r="M149" s="789">
        <f t="shared" si="6"/>
        <v>0</v>
      </c>
      <c r="N149" s="449">
        <f t="shared" si="6"/>
        <v>0</v>
      </c>
      <c r="O149" s="313"/>
      <c r="P149" s="155"/>
    </row>
    <row r="150" spans="1:16" ht="18.75" customHeight="1" x14ac:dyDescent="0.15">
      <c r="A150" s="134"/>
      <c r="B150" s="203"/>
      <c r="C150" s="204"/>
      <c r="D150" s="297"/>
      <c r="E150" s="491"/>
      <c r="F150" s="500"/>
      <c r="G150" s="328"/>
      <c r="H150" s="445"/>
      <c r="I150" s="798"/>
      <c r="J150" s="446">
        <f t="shared" si="4"/>
        <v>0</v>
      </c>
      <c r="K150" s="788"/>
      <c r="L150" s="447">
        <f t="shared" si="5"/>
        <v>0</v>
      </c>
      <c r="M150" s="789">
        <f t="shared" si="6"/>
        <v>0</v>
      </c>
      <c r="N150" s="449">
        <f t="shared" si="6"/>
        <v>0</v>
      </c>
      <c r="O150" s="313"/>
      <c r="P150" s="155"/>
    </row>
    <row r="151" spans="1:16" ht="18.75" customHeight="1" x14ac:dyDescent="0.15">
      <c r="A151" s="134"/>
      <c r="B151" s="203"/>
      <c r="C151" s="204"/>
      <c r="D151" s="297"/>
      <c r="E151" s="491"/>
      <c r="F151" s="500"/>
      <c r="G151" s="328"/>
      <c r="H151" s="445"/>
      <c r="I151" s="798"/>
      <c r="J151" s="446">
        <f t="shared" si="4"/>
        <v>0</v>
      </c>
      <c r="K151" s="788"/>
      <c r="L151" s="447">
        <f t="shared" si="5"/>
        <v>0</v>
      </c>
      <c r="M151" s="789">
        <f t="shared" si="6"/>
        <v>0</v>
      </c>
      <c r="N151" s="449">
        <f t="shared" si="6"/>
        <v>0</v>
      </c>
      <c r="O151" s="313"/>
      <c r="P151" s="155"/>
    </row>
    <row r="152" spans="1:16" ht="18.75" customHeight="1" x14ac:dyDescent="0.15">
      <c r="A152" s="134"/>
      <c r="B152" s="203"/>
      <c r="C152" s="204"/>
      <c r="D152" s="297"/>
      <c r="E152" s="491"/>
      <c r="F152" s="500"/>
      <c r="G152" s="328"/>
      <c r="H152" s="445"/>
      <c r="I152" s="798"/>
      <c r="J152" s="446">
        <f t="shared" si="4"/>
        <v>0</v>
      </c>
      <c r="K152" s="788"/>
      <c r="L152" s="447">
        <f t="shared" si="5"/>
        <v>0</v>
      </c>
      <c r="M152" s="789">
        <f t="shared" si="6"/>
        <v>0</v>
      </c>
      <c r="N152" s="449">
        <f t="shared" si="6"/>
        <v>0</v>
      </c>
      <c r="O152" s="313"/>
      <c r="P152" s="155"/>
    </row>
    <row r="153" spans="1:16" ht="18.75" customHeight="1" x14ac:dyDescent="0.15">
      <c r="A153" s="134"/>
      <c r="B153" s="203"/>
      <c r="C153" s="204"/>
      <c r="D153" s="297"/>
      <c r="E153" s="491"/>
      <c r="F153" s="500"/>
      <c r="G153" s="328"/>
      <c r="H153" s="445"/>
      <c r="I153" s="798"/>
      <c r="J153" s="446">
        <f t="shared" si="4"/>
        <v>0</v>
      </c>
      <c r="K153" s="788"/>
      <c r="L153" s="447">
        <f t="shared" si="5"/>
        <v>0</v>
      </c>
      <c r="M153" s="789">
        <f t="shared" si="6"/>
        <v>0</v>
      </c>
      <c r="N153" s="449">
        <f>J153-L153</f>
        <v>0</v>
      </c>
      <c r="O153" s="313"/>
      <c r="P153" s="155"/>
    </row>
    <row r="154" spans="1:16" ht="18.75" customHeight="1" x14ac:dyDescent="0.15">
      <c r="A154" s="134"/>
      <c r="B154" s="203"/>
      <c r="C154" s="204"/>
      <c r="D154" s="297"/>
      <c r="E154" s="491"/>
      <c r="F154" s="500"/>
      <c r="G154" s="328"/>
      <c r="H154" s="445"/>
      <c r="I154" s="798"/>
      <c r="J154" s="446">
        <f t="shared" si="4"/>
        <v>0</v>
      </c>
      <c r="K154" s="788"/>
      <c r="L154" s="447">
        <f t="shared" si="5"/>
        <v>0</v>
      </c>
      <c r="M154" s="789">
        <f t="shared" si="6"/>
        <v>0</v>
      </c>
      <c r="N154" s="449">
        <f t="shared" si="6"/>
        <v>0</v>
      </c>
      <c r="O154" s="313"/>
      <c r="P154" s="155"/>
    </row>
    <row r="155" spans="1:16" ht="18.75" customHeight="1" x14ac:dyDescent="0.15">
      <c r="A155" s="134"/>
      <c r="B155" s="203"/>
      <c r="C155" s="204"/>
      <c r="D155" s="297"/>
      <c r="E155" s="491"/>
      <c r="F155" s="500"/>
      <c r="G155" s="328"/>
      <c r="H155" s="445"/>
      <c r="I155" s="798"/>
      <c r="J155" s="446">
        <f t="shared" si="4"/>
        <v>0</v>
      </c>
      <c r="K155" s="788"/>
      <c r="L155" s="447">
        <f t="shared" si="5"/>
        <v>0</v>
      </c>
      <c r="M155" s="789">
        <f t="shared" si="6"/>
        <v>0</v>
      </c>
      <c r="N155" s="449">
        <f t="shared" si="6"/>
        <v>0</v>
      </c>
      <c r="O155" s="313"/>
      <c r="P155" s="155"/>
    </row>
    <row r="156" spans="1:16" ht="18.75" customHeight="1" x14ac:dyDescent="0.15">
      <c r="A156" s="134"/>
      <c r="B156" s="203"/>
      <c r="C156" s="204"/>
      <c r="D156" s="297"/>
      <c r="E156" s="491"/>
      <c r="F156" s="500"/>
      <c r="G156" s="328"/>
      <c r="H156" s="445"/>
      <c r="I156" s="798"/>
      <c r="J156" s="446">
        <f t="shared" si="4"/>
        <v>0</v>
      </c>
      <c r="K156" s="788"/>
      <c r="L156" s="447">
        <f t="shared" si="5"/>
        <v>0</v>
      </c>
      <c r="M156" s="789">
        <f t="shared" si="6"/>
        <v>0</v>
      </c>
      <c r="N156" s="449">
        <f t="shared" si="6"/>
        <v>0</v>
      </c>
      <c r="O156" s="313"/>
      <c r="P156" s="155"/>
    </row>
    <row r="157" spans="1:16" ht="18.75" customHeight="1" x14ac:dyDescent="0.15">
      <c r="A157" s="134"/>
      <c r="B157" s="203"/>
      <c r="C157" s="204"/>
      <c r="D157" s="297"/>
      <c r="E157" s="491"/>
      <c r="F157" s="500"/>
      <c r="G157" s="328"/>
      <c r="H157" s="445"/>
      <c r="I157" s="798"/>
      <c r="J157" s="446">
        <f t="shared" si="4"/>
        <v>0</v>
      </c>
      <c r="K157" s="788"/>
      <c r="L157" s="447">
        <f t="shared" si="5"/>
        <v>0</v>
      </c>
      <c r="M157" s="789">
        <f t="shared" si="6"/>
        <v>0</v>
      </c>
      <c r="N157" s="449">
        <f t="shared" si="6"/>
        <v>0</v>
      </c>
      <c r="O157" s="313"/>
      <c r="P157" s="155"/>
    </row>
    <row r="158" spans="1:16" ht="18.75" customHeight="1" x14ac:dyDescent="0.15">
      <c r="A158" s="134"/>
      <c r="B158" s="203"/>
      <c r="C158" s="204"/>
      <c r="D158" s="297"/>
      <c r="E158" s="491"/>
      <c r="F158" s="500"/>
      <c r="G158" s="328"/>
      <c r="H158" s="445"/>
      <c r="I158" s="798"/>
      <c r="J158" s="446">
        <f t="shared" si="4"/>
        <v>0</v>
      </c>
      <c r="K158" s="788"/>
      <c r="L158" s="447">
        <f t="shared" si="5"/>
        <v>0</v>
      </c>
      <c r="M158" s="789">
        <f t="shared" si="6"/>
        <v>0</v>
      </c>
      <c r="N158" s="449">
        <f t="shared" si="6"/>
        <v>0</v>
      </c>
      <c r="O158" s="313"/>
      <c r="P158" s="155"/>
    </row>
    <row r="159" spans="1:16" ht="18.75" customHeight="1" x14ac:dyDescent="0.15">
      <c r="A159" s="134"/>
      <c r="B159" s="203"/>
      <c r="C159" s="204"/>
      <c r="D159" s="297"/>
      <c r="E159" s="491"/>
      <c r="F159" s="500"/>
      <c r="G159" s="328"/>
      <c r="H159" s="445"/>
      <c r="I159" s="798"/>
      <c r="J159" s="446">
        <f t="shared" si="4"/>
        <v>0</v>
      </c>
      <c r="K159" s="788"/>
      <c r="L159" s="447">
        <f t="shared" si="5"/>
        <v>0</v>
      </c>
      <c r="M159" s="789">
        <f t="shared" si="6"/>
        <v>0</v>
      </c>
      <c r="N159" s="449">
        <f t="shared" si="6"/>
        <v>0</v>
      </c>
      <c r="O159" s="313"/>
      <c r="P159" s="155"/>
    </row>
    <row r="160" spans="1:16" ht="18.75" customHeight="1" x14ac:dyDescent="0.15">
      <c r="A160" s="134"/>
      <c r="B160" s="203"/>
      <c r="C160" s="204"/>
      <c r="D160" s="297"/>
      <c r="E160" s="491"/>
      <c r="F160" s="500"/>
      <c r="G160" s="328"/>
      <c r="H160" s="445"/>
      <c r="I160" s="798"/>
      <c r="J160" s="446">
        <f t="shared" si="4"/>
        <v>0</v>
      </c>
      <c r="K160" s="788"/>
      <c r="L160" s="447">
        <f t="shared" si="5"/>
        <v>0</v>
      </c>
      <c r="M160" s="789">
        <f t="shared" si="6"/>
        <v>0</v>
      </c>
      <c r="N160" s="449">
        <f t="shared" si="6"/>
        <v>0</v>
      </c>
      <c r="O160" s="313"/>
      <c r="P160" s="155"/>
    </row>
    <row r="161" spans="1:16" ht="18.75" customHeight="1" x14ac:dyDescent="0.15">
      <c r="A161" s="134"/>
      <c r="B161" s="203"/>
      <c r="C161" s="204"/>
      <c r="D161" s="297"/>
      <c r="E161" s="491"/>
      <c r="F161" s="500"/>
      <c r="G161" s="328"/>
      <c r="H161" s="445"/>
      <c r="I161" s="798"/>
      <c r="J161" s="446">
        <f t="shared" si="4"/>
        <v>0</v>
      </c>
      <c r="K161" s="788"/>
      <c r="L161" s="447">
        <f t="shared" si="5"/>
        <v>0</v>
      </c>
      <c r="M161" s="789">
        <f t="shared" si="6"/>
        <v>0</v>
      </c>
      <c r="N161" s="449">
        <f t="shared" si="6"/>
        <v>0</v>
      </c>
      <c r="O161" s="313"/>
      <c r="P161" s="155"/>
    </row>
    <row r="162" spans="1:16" ht="18.75" customHeight="1" x14ac:dyDescent="0.15">
      <c r="A162" s="134"/>
      <c r="B162" s="203"/>
      <c r="C162" s="204"/>
      <c r="D162" s="297"/>
      <c r="E162" s="491"/>
      <c r="F162" s="500"/>
      <c r="G162" s="328"/>
      <c r="H162" s="445"/>
      <c r="I162" s="798"/>
      <c r="J162" s="446">
        <f t="shared" si="4"/>
        <v>0</v>
      </c>
      <c r="K162" s="788"/>
      <c r="L162" s="447">
        <f t="shared" si="5"/>
        <v>0</v>
      </c>
      <c r="M162" s="789">
        <f t="shared" si="6"/>
        <v>0</v>
      </c>
      <c r="N162" s="449">
        <f t="shared" si="6"/>
        <v>0</v>
      </c>
      <c r="O162" s="313"/>
      <c r="P162" s="155"/>
    </row>
    <row r="163" spans="1:16" ht="18.75" customHeight="1" x14ac:dyDescent="0.15">
      <c r="A163" s="134"/>
      <c r="B163" s="203"/>
      <c r="C163" s="204"/>
      <c r="D163" s="297"/>
      <c r="E163" s="491"/>
      <c r="F163" s="500"/>
      <c r="G163" s="328"/>
      <c r="H163" s="445"/>
      <c r="I163" s="798"/>
      <c r="J163" s="446">
        <f t="shared" si="4"/>
        <v>0</v>
      </c>
      <c r="K163" s="788"/>
      <c r="L163" s="447">
        <f t="shared" si="5"/>
        <v>0</v>
      </c>
      <c r="M163" s="789">
        <f t="shared" si="6"/>
        <v>0</v>
      </c>
      <c r="N163" s="449">
        <f>J163-L163</f>
        <v>0</v>
      </c>
      <c r="O163" s="313"/>
      <c r="P163" s="155"/>
    </row>
    <row r="164" spans="1:16" ht="18.75" customHeight="1" x14ac:dyDescent="0.15">
      <c r="A164" s="134"/>
      <c r="B164" s="203"/>
      <c r="C164" s="204"/>
      <c r="D164" s="297"/>
      <c r="E164" s="491"/>
      <c r="F164" s="500"/>
      <c r="G164" s="328"/>
      <c r="H164" s="445"/>
      <c r="I164" s="798"/>
      <c r="J164" s="446">
        <f t="shared" si="4"/>
        <v>0</v>
      </c>
      <c r="K164" s="788"/>
      <c r="L164" s="447">
        <f t="shared" si="5"/>
        <v>0</v>
      </c>
      <c r="M164" s="789">
        <f t="shared" si="6"/>
        <v>0</v>
      </c>
      <c r="N164" s="449">
        <f t="shared" si="6"/>
        <v>0</v>
      </c>
      <c r="O164" s="313"/>
      <c r="P164" s="155"/>
    </row>
    <row r="165" spans="1:16" ht="18.75" customHeight="1" x14ac:dyDescent="0.15">
      <c r="A165" s="134"/>
      <c r="B165" s="203"/>
      <c r="C165" s="204"/>
      <c r="D165" s="297"/>
      <c r="E165" s="491"/>
      <c r="F165" s="500"/>
      <c r="G165" s="328"/>
      <c r="H165" s="445"/>
      <c r="I165" s="798"/>
      <c r="J165" s="446">
        <f t="shared" si="4"/>
        <v>0</v>
      </c>
      <c r="K165" s="788"/>
      <c r="L165" s="447">
        <f t="shared" si="5"/>
        <v>0</v>
      </c>
      <c r="M165" s="789">
        <f t="shared" si="6"/>
        <v>0</v>
      </c>
      <c r="N165" s="449">
        <f t="shared" si="6"/>
        <v>0</v>
      </c>
      <c r="O165" s="313"/>
      <c r="P165" s="155"/>
    </row>
    <row r="166" spans="1:16" ht="18.75" customHeight="1" x14ac:dyDescent="0.15">
      <c r="A166" s="134"/>
      <c r="B166" s="203"/>
      <c r="C166" s="204"/>
      <c r="D166" s="297"/>
      <c r="E166" s="491"/>
      <c r="F166" s="500"/>
      <c r="G166" s="328"/>
      <c r="H166" s="445"/>
      <c r="I166" s="798"/>
      <c r="J166" s="446">
        <f t="shared" si="4"/>
        <v>0</v>
      </c>
      <c r="K166" s="788"/>
      <c r="L166" s="447">
        <f t="shared" si="5"/>
        <v>0</v>
      </c>
      <c r="M166" s="789">
        <f t="shared" si="6"/>
        <v>0</v>
      </c>
      <c r="N166" s="449">
        <f t="shared" si="6"/>
        <v>0</v>
      </c>
      <c r="O166" s="313"/>
      <c r="P166" s="155"/>
    </row>
    <row r="167" spans="1:16" ht="18.75" customHeight="1" x14ac:dyDescent="0.15">
      <c r="A167" s="134"/>
      <c r="B167" s="203"/>
      <c r="C167" s="204"/>
      <c r="D167" s="297"/>
      <c r="E167" s="491"/>
      <c r="F167" s="500"/>
      <c r="G167" s="328"/>
      <c r="H167" s="445"/>
      <c r="I167" s="798"/>
      <c r="J167" s="446">
        <f t="shared" si="4"/>
        <v>0</v>
      </c>
      <c r="K167" s="788"/>
      <c r="L167" s="447">
        <f t="shared" si="5"/>
        <v>0</v>
      </c>
      <c r="M167" s="789">
        <f t="shared" si="6"/>
        <v>0</v>
      </c>
      <c r="N167" s="449">
        <f t="shared" si="6"/>
        <v>0</v>
      </c>
      <c r="O167" s="313"/>
      <c r="P167" s="155"/>
    </row>
    <row r="168" spans="1:16" ht="18.75" customHeight="1" x14ac:dyDescent="0.15">
      <c r="A168" s="134"/>
      <c r="B168" s="203"/>
      <c r="C168" s="204"/>
      <c r="D168" s="297"/>
      <c r="E168" s="491"/>
      <c r="F168" s="500"/>
      <c r="G168" s="328"/>
      <c r="H168" s="445"/>
      <c r="I168" s="798"/>
      <c r="J168" s="446">
        <f t="shared" si="4"/>
        <v>0</v>
      </c>
      <c r="K168" s="788"/>
      <c r="L168" s="447">
        <f t="shared" si="5"/>
        <v>0</v>
      </c>
      <c r="M168" s="789">
        <f t="shared" si="6"/>
        <v>0</v>
      </c>
      <c r="N168" s="449">
        <f t="shared" si="6"/>
        <v>0</v>
      </c>
      <c r="O168" s="313"/>
      <c r="P168" s="155"/>
    </row>
    <row r="169" spans="1:16" ht="18.75" customHeight="1" x14ac:dyDescent="0.15">
      <c r="A169" s="134"/>
      <c r="B169" s="203"/>
      <c r="C169" s="204"/>
      <c r="D169" s="297"/>
      <c r="E169" s="491"/>
      <c r="F169" s="500"/>
      <c r="G169" s="328"/>
      <c r="H169" s="445"/>
      <c r="I169" s="798"/>
      <c r="J169" s="446">
        <f t="shared" si="4"/>
        <v>0</v>
      </c>
      <c r="K169" s="788"/>
      <c r="L169" s="447">
        <f t="shared" si="5"/>
        <v>0</v>
      </c>
      <c r="M169" s="789">
        <f t="shared" si="6"/>
        <v>0</v>
      </c>
      <c r="N169" s="449">
        <f t="shared" si="6"/>
        <v>0</v>
      </c>
      <c r="O169" s="313"/>
      <c r="P169" s="155"/>
    </row>
    <row r="170" spans="1:16" ht="18.75" customHeight="1" x14ac:dyDescent="0.15">
      <c r="A170" s="134"/>
      <c r="B170" s="203"/>
      <c r="C170" s="204"/>
      <c r="D170" s="297"/>
      <c r="E170" s="491"/>
      <c r="F170" s="500"/>
      <c r="G170" s="328"/>
      <c r="H170" s="445"/>
      <c r="I170" s="798"/>
      <c r="J170" s="446">
        <f t="shared" si="4"/>
        <v>0</v>
      </c>
      <c r="K170" s="788"/>
      <c r="L170" s="447">
        <f t="shared" si="5"/>
        <v>0</v>
      </c>
      <c r="M170" s="789">
        <f t="shared" si="6"/>
        <v>0</v>
      </c>
      <c r="N170" s="449">
        <f t="shared" si="6"/>
        <v>0</v>
      </c>
      <c r="O170" s="313"/>
      <c r="P170" s="155"/>
    </row>
    <row r="171" spans="1:16" ht="18.75" customHeight="1" x14ac:dyDescent="0.15">
      <c r="A171" s="134"/>
      <c r="B171" s="203"/>
      <c r="C171" s="204"/>
      <c r="D171" s="297"/>
      <c r="E171" s="491"/>
      <c r="F171" s="500"/>
      <c r="G171" s="328"/>
      <c r="H171" s="445"/>
      <c r="I171" s="798"/>
      <c r="J171" s="446">
        <f t="shared" si="4"/>
        <v>0</v>
      </c>
      <c r="K171" s="788"/>
      <c r="L171" s="447">
        <f t="shared" si="5"/>
        <v>0</v>
      </c>
      <c r="M171" s="789">
        <f t="shared" si="6"/>
        <v>0</v>
      </c>
      <c r="N171" s="449">
        <f t="shared" si="6"/>
        <v>0</v>
      </c>
      <c r="O171" s="313"/>
      <c r="P171" s="155"/>
    </row>
    <row r="172" spans="1:16" ht="18.75" customHeight="1" x14ac:dyDescent="0.15">
      <c r="A172" s="134"/>
      <c r="B172" s="203"/>
      <c r="C172" s="204"/>
      <c r="D172" s="297"/>
      <c r="E172" s="491"/>
      <c r="F172" s="500"/>
      <c r="G172" s="328"/>
      <c r="H172" s="445"/>
      <c r="I172" s="798"/>
      <c r="J172" s="446">
        <f t="shared" si="4"/>
        <v>0</v>
      </c>
      <c r="K172" s="788"/>
      <c r="L172" s="447">
        <f t="shared" si="5"/>
        <v>0</v>
      </c>
      <c r="M172" s="789">
        <f t="shared" si="6"/>
        <v>0</v>
      </c>
      <c r="N172" s="449">
        <f t="shared" si="6"/>
        <v>0</v>
      </c>
      <c r="O172" s="313"/>
      <c r="P172" s="155"/>
    </row>
    <row r="173" spans="1:16" ht="18.75" customHeight="1" x14ac:dyDescent="0.15">
      <c r="A173" s="134"/>
      <c r="B173" s="203"/>
      <c r="C173" s="204"/>
      <c r="D173" s="297"/>
      <c r="E173" s="491"/>
      <c r="F173" s="500"/>
      <c r="G173" s="328"/>
      <c r="H173" s="445"/>
      <c r="I173" s="798"/>
      <c r="J173" s="446">
        <f t="shared" si="4"/>
        <v>0</v>
      </c>
      <c r="K173" s="788"/>
      <c r="L173" s="447">
        <f t="shared" si="5"/>
        <v>0</v>
      </c>
      <c r="M173" s="789">
        <f t="shared" si="6"/>
        <v>0</v>
      </c>
      <c r="N173" s="449">
        <f>J173-L173</f>
        <v>0</v>
      </c>
      <c r="O173" s="313"/>
      <c r="P173" s="155"/>
    </row>
    <row r="174" spans="1:16" ht="18.75" customHeight="1" x14ac:dyDescent="0.15">
      <c r="A174" s="134"/>
      <c r="B174" s="203"/>
      <c r="C174" s="204"/>
      <c r="D174" s="297"/>
      <c r="E174" s="491"/>
      <c r="F174" s="500"/>
      <c r="G174" s="328"/>
      <c r="H174" s="445"/>
      <c r="I174" s="798"/>
      <c r="J174" s="446">
        <f t="shared" si="4"/>
        <v>0</v>
      </c>
      <c r="K174" s="788"/>
      <c r="L174" s="447">
        <f t="shared" si="5"/>
        <v>0</v>
      </c>
      <c r="M174" s="789">
        <f t="shared" si="6"/>
        <v>0</v>
      </c>
      <c r="N174" s="449">
        <f t="shared" si="6"/>
        <v>0</v>
      </c>
      <c r="O174" s="313"/>
      <c r="P174" s="155"/>
    </row>
    <row r="175" spans="1:16" ht="18.75" customHeight="1" x14ac:dyDescent="0.15">
      <c r="A175" s="134"/>
      <c r="B175" s="203"/>
      <c r="C175" s="204"/>
      <c r="D175" s="297"/>
      <c r="E175" s="491"/>
      <c r="F175" s="500"/>
      <c r="G175" s="328"/>
      <c r="H175" s="445"/>
      <c r="I175" s="798"/>
      <c r="J175" s="446">
        <f t="shared" si="4"/>
        <v>0</v>
      </c>
      <c r="K175" s="788"/>
      <c r="L175" s="447">
        <f t="shared" si="5"/>
        <v>0</v>
      </c>
      <c r="M175" s="789">
        <f t="shared" si="6"/>
        <v>0</v>
      </c>
      <c r="N175" s="449">
        <f t="shared" si="6"/>
        <v>0</v>
      </c>
      <c r="O175" s="313"/>
      <c r="P175" s="155"/>
    </row>
    <row r="176" spans="1:16" ht="18.75" customHeight="1" x14ac:dyDescent="0.15">
      <c r="A176" s="134"/>
      <c r="B176" s="203"/>
      <c r="C176" s="204"/>
      <c r="D176" s="297"/>
      <c r="E176" s="491"/>
      <c r="F176" s="500"/>
      <c r="G176" s="328"/>
      <c r="H176" s="445"/>
      <c r="I176" s="798"/>
      <c r="J176" s="446">
        <f t="shared" si="4"/>
        <v>0</v>
      </c>
      <c r="K176" s="788"/>
      <c r="L176" s="447">
        <f t="shared" si="5"/>
        <v>0</v>
      </c>
      <c r="M176" s="789">
        <f t="shared" si="6"/>
        <v>0</v>
      </c>
      <c r="N176" s="449">
        <f t="shared" si="6"/>
        <v>0</v>
      </c>
      <c r="O176" s="313"/>
      <c r="P176" s="155"/>
    </row>
    <row r="177" spans="1:16" ht="18.75" customHeight="1" x14ac:dyDescent="0.15">
      <c r="A177" s="134"/>
      <c r="B177" s="203"/>
      <c r="C177" s="204"/>
      <c r="D177" s="297"/>
      <c r="E177" s="491"/>
      <c r="F177" s="500"/>
      <c r="G177" s="328"/>
      <c r="H177" s="445"/>
      <c r="I177" s="798"/>
      <c r="J177" s="446">
        <f t="shared" si="4"/>
        <v>0</v>
      </c>
      <c r="K177" s="788"/>
      <c r="L177" s="447">
        <f t="shared" si="5"/>
        <v>0</v>
      </c>
      <c r="M177" s="789">
        <f t="shared" si="6"/>
        <v>0</v>
      </c>
      <c r="N177" s="449">
        <f t="shared" si="6"/>
        <v>0</v>
      </c>
      <c r="O177" s="313"/>
      <c r="P177" s="155"/>
    </row>
    <row r="178" spans="1:16" ht="18.75" customHeight="1" x14ac:dyDescent="0.15">
      <c r="A178" s="134"/>
      <c r="B178" s="203"/>
      <c r="C178" s="204"/>
      <c r="D178" s="297"/>
      <c r="E178" s="491"/>
      <c r="F178" s="500"/>
      <c r="G178" s="328"/>
      <c r="H178" s="445"/>
      <c r="I178" s="798"/>
      <c r="J178" s="446">
        <f t="shared" si="4"/>
        <v>0</v>
      </c>
      <c r="K178" s="788"/>
      <c r="L178" s="447">
        <f t="shared" si="5"/>
        <v>0</v>
      </c>
      <c r="M178" s="789">
        <f t="shared" si="6"/>
        <v>0</v>
      </c>
      <c r="N178" s="449">
        <f t="shared" si="6"/>
        <v>0</v>
      </c>
      <c r="O178" s="313"/>
      <c r="P178" s="155"/>
    </row>
    <row r="179" spans="1:16" ht="18.75" customHeight="1" x14ac:dyDescent="0.15">
      <c r="A179" s="134"/>
      <c r="B179" s="203"/>
      <c r="C179" s="204"/>
      <c r="D179" s="297"/>
      <c r="E179" s="491"/>
      <c r="F179" s="500"/>
      <c r="G179" s="328"/>
      <c r="H179" s="445"/>
      <c r="I179" s="798"/>
      <c r="J179" s="446">
        <f t="shared" si="4"/>
        <v>0</v>
      </c>
      <c r="K179" s="788"/>
      <c r="L179" s="447">
        <f t="shared" si="5"/>
        <v>0</v>
      </c>
      <c r="M179" s="789">
        <f t="shared" si="6"/>
        <v>0</v>
      </c>
      <c r="N179" s="449">
        <f t="shared" si="6"/>
        <v>0</v>
      </c>
      <c r="O179" s="313"/>
      <c r="P179" s="155"/>
    </row>
    <row r="180" spans="1:16" ht="18.75" customHeight="1" x14ac:dyDescent="0.15">
      <c r="A180" s="134"/>
      <c r="B180" s="203"/>
      <c r="C180" s="204"/>
      <c r="D180" s="297"/>
      <c r="E180" s="491"/>
      <c r="F180" s="500"/>
      <c r="G180" s="328"/>
      <c r="H180" s="445"/>
      <c r="I180" s="798"/>
      <c r="J180" s="446">
        <f t="shared" si="4"/>
        <v>0</v>
      </c>
      <c r="K180" s="788"/>
      <c r="L180" s="447">
        <f t="shared" si="5"/>
        <v>0</v>
      </c>
      <c r="M180" s="789">
        <f t="shared" si="6"/>
        <v>0</v>
      </c>
      <c r="N180" s="449">
        <f t="shared" si="6"/>
        <v>0</v>
      </c>
      <c r="O180" s="313"/>
      <c r="P180" s="155"/>
    </row>
    <row r="181" spans="1:16" ht="18.75" customHeight="1" x14ac:dyDescent="0.15">
      <c r="A181" s="134"/>
      <c r="B181" s="203"/>
      <c r="C181" s="204"/>
      <c r="D181" s="297"/>
      <c r="E181" s="491"/>
      <c r="F181" s="500"/>
      <c r="G181" s="328"/>
      <c r="H181" s="445"/>
      <c r="I181" s="798"/>
      <c r="J181" s="446">
        <f t="shared" si="4"/>
        <v>0</v>
      </c>
      <c r="K181" s="788"/>
      <c r="L181" s="447">
        <f t="shared" si="5"/>
        <v>0</v>
      </c>
      <c r="M181" s="789">
        <f t="shared" si="6"/>
        <v>0</v>
      </c>
      <c r="N181" s="449">
        <f t="shared" si="6"/>
        <v>0</v>
      </c>
      <c r="O181" s="313"/>
      <c r="P181" s="155"/>
    </row>
    <row r="182" spans="1:16" ht="18.75" customHeight="1" x14ac:dyDescent="0.15">
      <c r="A182" s="134"/>
      <c r="B182" s="203"/>
      <c r="C182" s="204"/>
      <c r="D182" s="297"/>
      <c r="E182" s="347" t="s">
        <v>419</v>
      </c>
      <c r="F182" s="170" t="s">
        <v>181</v>
      </c>
      <c r="G182" s="328"/>
      <c r="H182" s="445"/>
      <c r="I182" s="798"/>
      <c r="J182" s="450">
        <f>SUMIFS(J142:J181,D142:D181,"設備（部材）")</f>
        <v>0</v>
      </c>
      <c r="K182" s="788"/>
      <c r="L182" s="451">
        <f>SUMIFS(L142:L181,D142:D181,"設備（部材）")</f>
        <v>0</v>
      </c>
      <c r="M182" s="789"/>
      <c r="N182" s="453">
        <f>J182-L182</f>
        <v>0</v>
      </c>
      <c r="O182" s="313"/>
      <c r="P182" s="155"/>
    </row>
    <row r="183" spans="1:16" ht="18.75" customHeight="1" x14ac:dyDescent="0.15">
      <c r="A183" s="134"/>
      <c r="B183" s="203"/>
      <c r="C183" s="204"/>
      <c r="D183" s="297"/>
      <c r="E183" s="347" t="s">
        <v>182</v>
      </c>
      <c r="F183" s="170" t="s">
        <v>181</v>
      </c>
      <c r="G183" s="328"/>
      <c r="H183" s="445"/>
      <c r="I183" s="798"/>
      <c r="J183" s="450">
        <f>SUMIFS(J142:J181,D142:D181,"工事")</f>
        <v>0</v>
      </c>
      <c r="K183" s="788"/>
      <c r="L183" s="451">
        <f>SUMIFS(L142:L181,D142:D181,"工事")</f>
        <v>0</v>
      </c>
      <c r="M183" s="789"/>
      <c r="N183" s="453">
        <f>J183-L183</f>
        <v>0</v>
      </c>
      <c r="O183" s="313"/>
      <c r="P183" s="155"/>
    </row>
    <row r="184" spans="1:16" ht="18.75" customHeight="1" thickBot="1" x14ac:dyDescent="0.2">
      <c r="A184" s="134"/>
      <c r="B184" s="205"/>
      <c r="C184" s="206"/>
      <c r="D184" s="298"/>
      <c r="E184" s="348" t="s">
        <v>178</v>
      </c>
      <c r="F184" s="349" t="s">
        <v>179</v>
      </c>
      <c r="G184" s="339"/>
      <c r="H184" s="495"/>
      <c r="I184" s="808"/>
      <c r="J184" s="501">
        <f>J182+J183</f>
        <v>0</v>
      </c>
      <c r="K184" s="790"/>
      <c r="L184" s="502">
        <f>L182+L183</f>
        <v>0</v>
      </c>
      <c r="M184" s="791"/>
      <c r="N184" s="503">
        <f>J184-L184</f>
        <v>0</v>
      </c>
      <c r="O184" s="323"/>
      <c r="P184" s="155"/>
    </row>
    <row r="185" spans="1:16" ht="18.75" customHeight="1" x14ac:dyDescent="0.15">
      <c r="A185" s="134"/>
      <c r="B185" s="171"/>
      <c r="C185" s="172"/>
      <c r="D185" s="295"/>
      <c r="E185" s="504"/>
      <c r="F185" s="505" t="s">
        <v>180</v>
      </c>
      <c r="G185" s="338"/>
      <c r="H185" s="492"/>
      <c r="I185" s="807"/>
      <c r="J185" s="476"/>
      <c r="K185" s="792"/>
      <c r="L185" s="477"/>
      <c r="M185" s="793"/>
      <c r="N185" s="494"/>
      <c r="O185" s="322"/>
      <c r="P185" s="155"/>
    </row>
    <row r="186" spans="1:16" ht="18.75" customHeight="1" x14ac:dyDescent="0.15">
      <c r="A186" s="134"/>
      <c r="B186" s="203"/>
      <c r="C186" s="204"/>
      <c r="D186" s="297"/>
      <c r="E186" s="491"/>
      <c r="F186" s="500"/>
      <c r="G186" s="328"/>
      <c r="H186" s="445"/>
      <c r="I186" s="798"/>
      <c r="J186" s="446">
        <f t="shared" ref="J186:J215" si="7">ROUNDDOWN(H186*I186,0)</f>
        <v>0</v>
      </c>
      <c r="K186" s="788"/>
      <c r="L186" s="447">
        <f t="shared" ref="L186:L215" si="8">ROUNDDOWN(H186*K186,0)</f>
        <v>0</v>
      </c>
      <c r="M186" s="789">
        <f>I186-K186</f>
        <v>0</v>
      </c>
      <c r="N186" s="449">
        <f>J186-L186</f>
        <v>0</v>
      </c>
      <c r="O186" s="313"/>
      <c r="P186" s="155"/>
    </row>
    <row r="187" spans="1:16" ht="18.75" customHeight="1" x14ac:dyDescent="0.15">
      <c r="A187" s="134"/>
      <c r="B187" s="203"/>
      <c r="C187" s="204"/>
      <c r="D187" s="297"/>
      <c r="E187" s="491"/>
      <c r="F187" s="500"/>
      <c r="G187" s="328"/>
      <c r="H187" s="445"/>
      <c r="I187" s="798"/>
      <c r="J187" s="446">
        <f t="shared" si="7"/>
        <v>0</v>
      </c>
      <c r="K187" s="788"/>
      <c r="L187" s="447">
        <f t="shared" si="8"/>
        <v>0</v>
      </c>
      <c r="M187" s="789">
        <f t="shared" ref="M187:N215" si="9">I187-K187</f>
        <v>0</v>
      </c>
      <c r="N187" s="449">
        <f t="shared" si="9"/>
        <v>0</v>
      </c>
      <c r="O187" s="313"/>
      <c r="P187" s="155"/>
    </row>
    <row r="188" spans="1:16" ht="18.75" customHeight="1" x14ac:dyDescent="0.15">
      <c r="A188" s="134"/>
      <c r="B188" s="203"/>
      <c r="C188" s="204"/>
      <c r="D188" s="297"/>
      <c r="E188" s="491"/>
      <c r="F188" s="500"/>
      <c r="G188" s="328"/>
      <c r="H188" s="445"/>
      <c r="I188" s="798"/>
      <c r="J188" s="446">
        <f t="shared" si="7"/>
        <v>0</v>
      </c>
      <c r="K188" s="788"/>
      <c r="L188" s="447">
        <f t="shared" si="8"/>
        <v>0</v>
      </c>
      <c r="M188" s="789">
        <f t="shared" si="9"/>
        <v>0</v>
      </c>
      <c r="N188" s="449">
        <f t="shared" si="9"/>
        <v>0</v>
      </c>
      <c r="O188" s="313"/>
      <c r="P188" s="155"/>
    </row>
    <row r="189" spans="1:16" ht="18.75" customHeight="1" x14ac:dyDescent="0.15">
      <c r="A189" s="134"/>
      <c r="B189" s="203"/>
      <c r="C189" s="204"/>
      <c r="D189" s="297"/>
      <c r="E189" s="491"/>
      <c r="F189" s="500"/>
      <c r="G189" s="328"/>
      <c r="H189" s="445"/>
      <c r="I189" s="798"/>
      <c r="J189" s="446">
        <f t="shared" si="7"/>
        <v>0</v>
      </c>
      <c r="K189" s="788"/>
      <c r="L189" s="447">
        <f t="shared" si="8"/>
        <v>0</v>
      </c>
      <c r="M189" s="789">
        <f t="shared" si="9"/>
        <v>0</v>
      </c>
      <c r="N189" s="449">
        <f t="shared" si="9"/>
        <v>0</v>
      </c>
      <c r="O189" s="313"/>
      <c r="P189" s="155"/>
    </row>
    <row r="190" spans="1:16" ht="18.75" customHeight="1" x14ac:dyDescent="0.15">
      <c r="A190" s="134"/>
      <c r="B190" s="203"/>
      <c r="C190" s="204"/>
      <c r="D190" s="297"/>
      <c r="E190" s="491"/>
      <c r="F190" s="500"/>
      <c r="G190" s="328"/>
      <c r="H190" s="445"/>
      <c r="I190" s="798"/>
      <c r="J190" s="446">
        <f t="shared" si="7"/>
        <v>0</v>
      </c>
      <c r="K190" s="788"/>
      <c r="L190" s="447">
        <f t="shared" si="8"/>
        <v>0</v>
      </c>
      <c r="M190" s="789">
        <f t="shared" si="9"/>
        <v>0</v>
      </c>
      <c r="N190" s="449">
        <f t="shared" si="9"/>
        <v>0</v>
      </c>
      <c r="O190" s="313"/>
      <c r="P190" s="155"/>
    </row>
    <row r="191" spans="1:16" ht="18.75" customHeight="1" x14ac:dyDescent="0.15">
      <c r="A191" s="134"/>
      <c r="B191" s="203"/>
      <c r="C191" s="204"/>
      <c r="D191" s="297"/>
      <c r="E191" s="491"/>
      <c r="F191" s="500"/>
      <c r="G191" s="328"/>
      <c r="H191" s="445"/>
      <c r="I191" s="798"/>
      <c r="J191" s="446">
        <f t="shared" si="7"/>
        <v>0</v>
      </c>
      <c r="K191" s="788"/>
      <c r="L191" s="447">
        <f t="shared" si="8"/>
        <v>0</v>
      </c>
      <c r="M191" s="789">
        <f t="shared" si="9"/>
        <v>0</v>
      </c>
      <c r="N191" s="449">
        <f t="shared" si="9"/>
        <v>0</v>
      </c>
      <c r="O191" s="313"/>
      <c r="P191" s="155"/>
    </row>
    <row r="192" spans="1:16" ht="18.75" customHeight="1" x14ac:dyDescent="0.15">
      <c r="A192" s="134"/>
      <c r="B192" s="203"/>
      <c r="C192" s="204"/>
      <c r="D192" s="297"/>
      <c r="E192" s="491"/>
      <c r="F192" s="500"/>
      <c r="G192" s="328"/>
      <c r="H192" s="445"/>
      <c r="I192" s="798"/>
      <c r="J192" s="446">
        <f t="shared" si="7"/>
        <v>0</v>
      </c>
      <c r="K192" s="788"/>
      <c r="L192" s="447">
        <f t="shared" si="8"/>
        <v>0</v>
      </c>
      <c r="M192" s="789">
        <f t="shared" si="9"/>
        <v>0</v>
      </c>
      <c r="N192" s="449">
        <f t="shared" si="9"/>
        <v>0</v>
      </c>
      <c r="O192" s="313"/>
      <c r="P192" s="155"/>
    </row>
    <row r="193" spans="1:16" ht="18.75" customHeight="1" x14ac:dyDescent="0.15">
      <c r="A193" s="134"/>
      <c r="B193" s="203"/>
      <c r="C193" s="204"/>
      <c r="D193" s="297"/>
      <c r="E193" s="491"/>
      <c r="F193" s="500"/>
      <c r="G193" s="328"/>
      <c r="H193" s="445"/>
      <c r="I193" s="798"/>
      <c r="J193" s="446">
        <f t="shared" si="7"/>
        <v>0</v>
      </c>
      <c r="K193" s="788"/>
      <c r="L193" s="447">
        <f t="shared" si="8"/>
        <v>0</v>
      </c>
      <c r="M193" s="789">
        <f t="shared" si="9"/>
        <v>0</v>
      </c>
      <c r="N193" s="449">
        <f t="shared" si="9"/>
        <v>0</v>
      </c>
      <c r="O193" s="313"/>
      <c r="P193" s="155"/>
    </row>
    <row r="194" spans="1:16" ht="18.75" customHeight="1" x14ac:dyDescent="0.15">
      <c r="A194" s="134"/>
      <c r="B194" s="203"/>
      <c r="C194" s="204"/>
      <c r="D194" s="297"/>
      <c r="E194" s="491"/>
      <c r="F194" s="500"/>
      <c r="G194" s="328"/>
      <c r="H194" s="445"/>
      <c r="I194" s="798"/>
      <c r="J194" s="446">
        <f t="shared" si="7"/>
        <v>0</v>
      </c>
      <c r="K194" s="788"/>
      <c r="L194" s="447">
        <f t="shared" si="8"/>
        <v>0</v>
      </c>
      <c r="M194" s="789">
        <f t="shared" si="9"/>
        <v>0</v>
      </c>
      <c r="N194" s="449">
        <f t="shared" si="9"/>
        <v>0</v>
      </c>
      <c r="O194" s="313"/>
      <c r="P194" s="155"/>
    </row>
    <row r="195" spans="1:16" ht="18.75" customHeight="1" x14ac:dyDescent="0.15">
      <c r="A195" s="134"/>
      <c r="B195" s="203"/>
      <c r="C195" s="204"/>
      <c r="D195" s="297"/>
      <c r="E195" s="491"/>
      <c r="F195" s="500"/>
      <c r="G195" s="328"/>
      <c r="H195" s="445"/>
      <c r="I195" s="798"/>
      <c r="J195" s="446">
        <f t="shared" si="7"/>
        <v>0</v>
      </c>
      <c r="K195" s="788"/>
      <c r="L195" s="447">
        <f t="shared" si="8"/>
        <v>0</v>
      </c>
      <c r="M195" s="789">
        <f t="shared" si="9"/>
        <v>0</v>
      </c>
      <c r="N195" s="449">
        <f t="shared" si="9"/>
        <v>0</v>
      </c>
      <c r="O195" s="313"/>
      <c r="P195" s="155"/>
    </row>
    <row r="196" spans="1:16" ht="18.75" customHeight="1" x14ac:dyDescent="0.15">
      <c r="A196" s="134"/>
      <c r="B196" s="203"/>
      <c r="C196" s="204"/>
      <c r="D196" s="297"/>
      <c r="E196" s="491"/>
      <c r="F196" s="500"/>
      <c r="G196" s="328"/>
      <c r="H196" s="445"/>
      <c r="I196" s="798"/>
      <c r="J196" s="446">
        <f t="shared" si="7"/>
        <v>0</v>
      </c>
      <c r="K196" s="788"/>
      <c r="L196" s="447">
        <f t="shared" si="8"/>
        <v>0</v>
      </c>
      <c r="M196" s="789">
        <f t="shared" si="9"/>
        <v>0</v>
      </c>
      <c r="N196" s="449">
        <f t="shared" si="9"/>
        <v>0</v>
      </c>
      <c r="O196" s="313"/>
      <c r="P196" s="155"/>
    </row>
    <row r="197" spans="1:16" ht="18.75" customHeight="1" x14ac:dyDescent="0.15">
      <c r="A197" s="134"/>
      <c r="B197" s="203"/>
      <c r="C197" s="204"/>
      <c r="D197" s="297"/>
      <c r="E197" s="491"/>
      <c r="F197" s="500"/>
      <c r="G197" s="328"/>
      <c r="H197" s="445"/>
      <c r="I197" s="798"/>
      <c r="J197" s="446">
        <f t="shared" si="7"/>
        <v>0</v>
      </c>
      <c r="K197" s="788"/>
      <c r="L197" s="447">
        <f t="shared" si="8"/>
        <v>0</v>
      </c>
      <c r="M197" s="789">
        <f t="shared" si="9"/>
        <v>0</v>
      </c>
      <c r="N197" s="449">
        <f t="shared" si="9"/>
        <v>0</v>
      </c>
      <c r="O197" s="313"/>
      <c r="P197" s="155"/>
    </row>
    <row r="198" spans="1:16" ht="18.75" customHeight="1" x14ac:dyDescent="0.15">
      <c r="A198" s="134"/>
      <c r="B198" s="203"/>
      <c r="C198" s="204"/>
      <c r="D198" s="297"/>
      <c r="E198" s="491"/>
      <c r="F198" s="500"/>
      <c r="G198" s="328"/>
      <c r="H198" s="445"/>
      <c r="I198" s="798"/>
      <c r="J198" s="446">
        <f t="shared" si="7"/>
        <v>0</v>
      </c>
      <c r="K198" s="788"/>
      <c r="L198" s="447">
        <f t="shared" si="8"/>
        <v>0</v>
      </c>
      <c r="M198" s="789">
        <f t="shared" si="9"/>
        <v>0</v>
      </c>
      <c r="N198" s="449">
        <f t="shared" si="9"/>
        <v>0</v>
      </c>
      <c r="O198" s="313"/>
      <c r="P198" s="155"/>
    </row>
    <row r="199" spans="1:16" ht="18.75" customHeight="1" x14ac:dyDescent="0.15">
      <c r="A199" s="134"/>
      <c r="B199" s="203"/>
      <c r="C199" s="204"/>
      <c r="D199" s="297"/>
      <c r="E199" s="491"/>
      <c r="F199" s="500"/>
      <c r="G199" s="328"/>
      <c r="H199" s="445"/>
      <c r="I199" s="798"/>
      <c r="J199" s="446">
        <f t="shared" si="7"/>
        <v>0</v>
      </c>
      <c r="K199" s="788"/>
      <c r="L199" s="447">
        <f t="shared" si="8"/>
        <v>0</v>
      </c>
      <c r="M199" s="789">
        <f t="shared" si="9"/>
        <v>0</v>
      </c>
      <c r="N199" s="449">
        <f t="shared" si="9"/>
        <v>0</v>
      </c>
      <c r="O199" s="313"/>
      <c r="P199" s="155"/>
    </row>
    <row r="200" spans="1:16" ht="18.75" customHeight="1" x14ac:dyDescent="0.15">
      <c r="A200" s="134"/>
      <c r="B200" s="203"/>
      <c r="C200" s="204"/>
      <c r="D200" s="297"/>
      <c r="E200" s="491"/>
      <c r="F200" s="500"/>
      <c r="G200" s="328"/>
      <c r="H200" s="445"/>
      <c r="I200" s="798"/>
      <c r="J200" s="446">
        <f t="shared" si="7"/>
        <v>0</v>
      </c>
      <c r="K200" s="788"/>
      <c r="L200" s="447">
        <f t="shared" si="8"/>
        <v>0</v>
      </c>
      <c r="M200" s="789">
        <f t="shared" si="9"/>
        <v>0</v>
      </c>
      <c r="N200" s="449">
        <f t="shared" si="9"/>
        <v>0</v>
      </c>
      <c r="O200" s="313"/>
      <c r="P200" s="155"/>
    </row>
    <row r="201" spans="1:16" ht="18.75" customHeight="1" x14ac:dyDescent="0.15">
      <c r="A201" s="134"/>
      <c r="B201" s="203"/>
      <c r="C201" s="204"/>
      <c r="D201" s="297"/>
      <c r="E201" s="491"/>
      <c r="F201" s="500"/>
      <c r="G201" s="328"/>
      <c r="H201" s="445"/>
      <c r="I201" s="798"/>
      <c r="J201" s="446">
        <f t="shared" si="7"/>
        <v>0</v>
      </c>
      <c r="K201" s="788"/>
      <c r="L201" s="447">
        <f t="shared" si="8"/>
        <v>0</v>
      </c>
      <c r="M201" s="789">
        <f t="shared" si="9"/>
        <v>0</v>
      </c>
      <c r="N201" s="449">
        <f t="shared" si="9"/>
        <v>0</v>
      </c>
      <c r="O201" s="313"/>
      <c r="P201" s="155"/>
    </row>
    <row r="202" spans="1:16" ht="18.75" customHeight="1" x14ac:dyDescent="0.15">
      <c r="A202" s="134"/>
      <c r="B202" s="203"/>
      <c r="C202" s="204"/>
      <c r="D202" s="297"/>
      <c r="E202" s="491"/>
      <c r="F202" s="500"/>
      <c r="G202" s="328"/>
      <c r="H202" s="445"/>
      <c r="I202" s="798"/>
      <c r="J202" s="446">
        <f t="shared" si="7"/>
        <v>0</v>
      </c>
      <c r="K202" s="788"/>
      <c r="L202" s="447">
        <f t="shared" si="8"/>
        <v>0</v>
      </c>
      <c r="M202" s="789">
        <f t="shared" si="9"/>
        <v>0</v>
      </c>
      <c r="N202" s="449">
        <f t="shared" si="9"/>
        <v>0</v>
      </c>
      <c r="O202" s="313"/>
      <c r="P202" s="155"/>
    </row>
    <row r="203" spans="1:16" ht="18.75" customHeight="1" x14ac:dyDescent="0.15">
      <c r="A203" s="134"/>
      <c r="B203" s="203"/>
      <c r="C203" s="204"/>
      <c r="D203" s="297"/>
      <c r="E203" s="491"/>
      <c r="F203" s="500"/>
      <c r="G203" s="328"/>
      <c r="H203" s="445"/>
      <c r="I203" s="798"/>
      <c r="J203" s="446">
        <f t="shared" si="7"/>
        <v>0</v>
      </c>
      <c r="K203" s="788"/>
      <c r="L203" s="447">
        <f t="shared" si="8"/>
        <v>0</v>
      </c>
      <c r="M203" s="789">
        <f t="shared" si="9"/>
        <v>0</v>
      </c>
      <c r="N203" s="449">
        <f t="shared" si="9"/>
        <v>0</v>
      </c>
      <c r="O203" s="313"/>
      <c r="P203" s="155"/>
    </row>
    <row r="204" spans="1:16" ht="18.75" customHeight="1" x14ac:dyDescent="0.15">
      <c r="A204" s="134"/>
      <c r="B204" s="203"/>
      <c r="C204" s="204"/>
      <c r="D204" s="297"/>
      <c r="E204" s="491"/>
      <c r="F204" s="500"/>
      <c r="G204" s="328"/>
      <c r="H204" s="445"/>
      <c r="I204" s="798"/>
      <c r="J204" s="446">
        <f t="shared" si="7"/>
        <v>0</v>
      </c>
      <c r="K204" s="788"/>
      <c r="L204" s="447">
        <f t="shared" si="8"/>
        <v>0</v>
      </c>
      <c r="M204" s="789">
        <f t="shared" si="9"/>
        <v>0</v>
      </c>
      <c r="N204" s="449">
        <f t="shared" si="9"/>
        <v>0</v>
      </c>
      <c r="O204" s="313"/>
      <c r="P204" s="155"/>
    </row>
    <row r="205" spans="1:16" ht="18.75" customHeight="1" x14ac:dyDescent="0.15">
      <c r="A205" s="134"/>
      <c r="B205" s="203"/>
      <c r="C205" s="204"/>
      <c r="D205" s="297"/>
      <c r="E205" s="491"/>
      <c r="F205" s="500"/>
      <c r="G205" s="328"/>
      <c r="H205" s="445"/>
      <c r="I205" s="798"/>
      <c r="J205" s="446">
        <f t="shared" si="7"/>
        <v>0</v>
      </c>
      <c r="K205" s="788"/>
      <c r="L205" s="447">
        <f t="shared" si="8"/>
        <v>0</v>
      </c>
      <c r="M205" s="789">
        <f t="shared" si="9"/>
        <v>0</v>
      </c>
      <c r="N205" s="449">
        <f t="shared" si="9"/>
        <v>0</v>
      </c>
      <c r="O205" s="313"/>
      <c r="P205" s="155"/>
    </row>
    <row r="206" spans="1:16" ht="18.75" customHeight="1" x14ac:dyDescent="0.15">
      <c r="A206" s="134"/>
      <c r="B206" s="203"/>
      <c r="C206" s="204"/>
      <c r="D206" s="297"/>
      <c r="E206" s="491"/>
      <c r="F206" s="500"/>
      <c r="G206" s="328"/>
      <c r="H206" s="445"/>
      <c r="I206" s="798"/>
      <c r="J206" s="446">
        <f t="shared" si="7"/>
        <v>0</v>
      </c>
      <c r="K206" s="788"/>
      <c r="L206" s="447">
        <f t="shared" si="8"/>
        <v>0</v>
      </c>
      <c r="M206" s="789">
        <f t="shared" si="9"/>
        <v>0</v>
      </c>
      <c r="N206" s="449">
        <f t="shared" si="9"/>
        <v>0</v>
      </c>
      <c r="O206" s="313"/>
      <c r="P206" s="155"/>
    </row>
    <row r="207" spans="1:16" ht="18.75" customHeight="1" x14ac:dyDescent="0.15">
      <c r="A207" s="134"/>
      <c r="B207" s="203"/>
      <c r="C207" s="204"/>
      <c r="D207" s="297"/>
      <c r="E207" s="491"/>
      <c r="F207" s="500"/>
      <c r="G207" s="328"/>
      <c r="H207" s="445"/>
      <c r="I207" s="798"/>
      <c r="J207" s="446">
        <f t="shared" si="7"/>
        <v>0</v>
      </c>
      <c r="K207" s="788"/>
      <c r="L207" s="447">
        <f t="shared" si="8"/>
        <v>0</v>
      </c>
      <c r="M207" s="789">
        <f t="shared" si="9"/>
        <v>0</v>
      </c>
      <c r="N207" s="449">
        <f t="shared" si="9"/>
        <v>0</v>
      </c>
      <c r="O207" s="313"/>
      <c r="P207" s="155"/>
    </row>
    <row r="208" spans="1:16" ht="18.75" customHeight="1" x14ac:dyDescent="0.15">
      <c r="A208" s="134"/>
      <c r="B208" s="203"/>
      <c r="C208" s="204"/>
      <c r="D208" s="297"/>
      <c r="E208" s="491"/>
      <c r="F208" s="500"/>
      <c r="G208" s="328"/>
      <c r="H208" s="445"/>
      <c r="I208" s="798"/>
      <c r="J208" s="446">
        <f t="shared" si="7"/>
        <v>0</v>
      </c>
      <c r="K208" s="788"/>
      <c r="L208" s="447">
        <f t="shared" si="8"/>
        <v>0</v>
      </c>
      <c r="M208" s="789">
        <f t="shared" si="9"/>
        <v>0</v>
      </c>
      <c r="N208" s="449">
        <f t="shared" si="9"/>
        <v>0</v>
      </c>
      <c r="O208" s="313"/>
      <c r="P208" s="155"/>
    </row>
    <row r="209" spans="1:29" ht="18.75" customHeight="1" x14ac:dyDescent="0.15">
      <c r="A209" s="134"/>
      <c r="B209" s="203"/>
      <c r="C209" s="204"/>
      <c r="D209" s="297"/>
      <c r="E209" s="491"/>
      <c r="F209" s="500"/>
      <c r="G209" s="328"/>
      <c r="H209" s="445"/>
      <c r="I209" s="798"/>
      <c r="J209" s="446">
        <f t="shared" si="7"/>
        <v>0</v>
      </c>
      <c r="K209" s="788"/>
      <c r="L209" s="447">
        <f t="shared" si="8"/>
        <v>0</v>
      </c>
      <c r="M209" s="789">
        <f t="shared" si="9"/>
        <v>0</v>
      </c>
      <c r="N209" s="449">
        <f t="shared" si="9"/>
        <v>0</v>
      </c>
      <c r="O209" s="313"/>
      <c r="P209" s="155"/>
    </row>
    <row r="210" spans="1:29" ht="18.75" customHeight="1" x14ac:dyDescent="0.15">
      <c r="A210" s="134"/>
      <c r="B210" s="203"/>
      <c r="C210" s="204"/>
      <c r="D210" s="297"/>
      <c r="E210" s="491"/>
      <c r="F210" s="500"/>
      <c r="G210" s="328"/>
      <c r="H210" s="445"/>
      <c r="I210" s="798"/>
      <c r="J210" s="446">
        <f t="shared" si="7"/>
        <v>0</v>
      </c>
      <c r="K210" s="788"/>
      <c r="L210" s="447">
        <f t="shared" si="8"/>
        <v>0</v>
      </c>
      <c r="M210" s="789">
        <f t="shared" si="9"/>
        <v>0</v>
      </c>
      <c r="N210" s="449">
        <f t="shared" si="9"/>
        <v>0</v>
      </c>
      <c r="O210" s="313"/>
      <c r="P210" s="158"/>
    </row>
    <row r="211" spans="1:29" ht="18.75" customHeight="1" x14ac:dyDescent="0.15">
      <c r="A211" s="134"/>
      <c r="B211" s="203"/>
      <c r="C211" s="204"/>
      <c r="D211" s="297"/>
      <c r="E211" s="491"/>
      <c r="F211" s="500"/>
      <c r="G211" s="328"/>
      <c r="H211" s="445"/>
      <c r="I211" s="798"/>
      <c r="J211" s="446">
        <f t="shared" si="7"/>
        <v>0</v>
      </c>
      <c r="K211" s="788"/>
      <c r="L211" s="447">
        <f t="shared" si="8"/>
        <v>0</v>
      </c>
      <c r="M211" s="789">
        <f t="shared" si="9"/>
        <v>0</v>
      </c>
      <c r="N211" s="449">
        <f t="shared" si="9"/>
        <v>0</v>
      </c>
      <c r="O211" s="313"/>
      <c r="P211" s="149"/>
    </row>
    <row r="212" spans="1:29" ht="18.75" customHeight="1" x14ac:dyDescent="0.15">
      <c r="A212" s="134"/>
      <c r="B212" s="203"/>
      <c r="C212" s="204"/>
      <c r="D212" s="297"/>
      <c r="E212" s="491"/>
      <c r="F212" s="500"/>
      <c r="G212" s="328"/>
      <c r="H212" s="445"/>
      <c r="I212" s="798"/>
      <c r="J212" s="446">
        <f t="shared" si="7"/>
        <v>0</v>
      </c>
      <c r="K212" s="788"/>
      <c r="L212" s="447">
        <f t="shared" si="8"/>
        <v>0</v>
      </c>
      <c r="M212" s="789">
        <f t="shared" si="9"/>
        <v>0</v>
      </c>
      <c r="N212" s="449">
        <f t="shared" si="9"/>
        <v>0</v>
      </c>
      <c r="O212" s="313"/>
      <c r="P212" s="158"/>
    </row>
    <row r="213" spans="1:29" s="120" customFormat="1" ht="18.75" customHeight="1" x14ac:dyDescent="0.15">
      <c r="A213" s="134"/>
      <c r="B213" s="203"/>
      <c r="C213" s="204"/>
      <c r="D213" s="297"/>
      <c r="E213" s="491"/>
      <c r="F213" s="500"/>
      <c r="G213" s="328"/>
      <c r="H213" s="445"/>
      <c r="I213" s="798"/>
      <c r="J213" s="446">
        <f t="shared" si="7"/>
        <v>0</v>
      </c>
      <c r="K213" s="788"/>
      <c r="L213" s="447">
        <f t="shared" si="8"/>
        <v>0</v>
      </c>
      <c r="M213" s="789">
        <f t="shared" si="9"/>
        <v>0</v>
      </c>
      <c r="N213" s="449">
        <f t="shared" si="9"/>
        <v>0</v>
      </c>
      <c r="O213" s="313"/>
      <c r="Q213" s="119"/>
      <c r="R213" s="119"/>
      <c r="S213" s="119"/>
      <c r="T213" s="119"/>
      <c r="U213" s="119"/>
      <c r="V213" s="119"/>
      <c r="W213" s="119"/>
      <c r="X213" s="119"/>
      <c r="Y213" s="119"/>
      <c r="Z213" s="119"/>
      <c r="AA213" s="119"/>
      <c r="AB213" s="119"/>
      <c r="AC213" s="119"/>
    </row>
    <row r="214" spans="1:29" s="120" customFormat="1" ht="18.75" customHeight="1" x14ac:dyDescent="0.15">
      <c r="A214" s="134"/>
      <c r="B214" s="203"/>
      <c r="C214" s="204"/>
      <c r="D214" s="297"/>
      <c r="E214" s="491"/>
      <c r="F214" s="500"/>
      <c r="G214" s="328"/>
      <c r="H214" s="445"/>
      <c r="I214" s="798"/>
      <c r="J214" s="446">
        <f t="shared" si="7"/>
        <v>0</v>
      </c>
      <c r="K214" s="788"/>
      <c r="L214" s="447">
        <f t="shared" si="8"/>
        <v>0</v>
      </c>
      <c r="M214" s="789">
        <f t="shared" si="9"/>
        <v>0</v>
      </c>
      <c r="N214" s="449">
        <f t="shared" si="9"/>
        <v>0</v>
      </c>
      <c r="O214" s="313"/>
      <c r="Q214" s="119"/>
      <c r="R214" s="119"/>
      <c r="S214" s="119"/>
      <c r="T214" s="119"/>
      <c r="U214" s="119"/>
      <c r="V214" s="119"/>
      <c r="W214" s="119"/>
      <c r="X214" s="119"/>
      <c r="Y214" s="119"/>
      <c r="Z214" s="119"/>
      <c r="AA214" s="119"/>
      <c r="AB214" s="119"/>
      <c r="AC214" s="119"/>
    </row>
    <row r="215" spans="1:29" s="120" customFormat="1" ht="18.75" customHeight="1" x14ac:dyDescent="0.15">
      <c r="A215" s="134"/>
      <c r="B215" s="203"/>
      <c r="C215" s="204"/>
      <c r="D215" s="297"/>
      <c r="E215" s="491"/>
      <c r="F215" s="500"/>
      <c r="G215" s="328"/>
      <c r="H215" s="445"/>
      <c r="I215" s="798"/>
      <c r="J215" s="446">
        <f t="shared" si="7"/>
        <v>0</v>
      </c>
      <c r="K215" s="788"/>
      <c r="L215" s="447">
        <f t="shared" si="8"/>
        <v>0</v>
      </c>
      <c r="M215" s="789">
        <f t="shared" si="9"/>
        <v>0</v>
      </c>
      <c r="N215" s="449">
        <f t="shared" si="9"/>
        <v>0</v>
      </c>
      <c r="O215" s="313"/>
      <c r="Q215" s="119"/>
      <c r="R215" s="119"/>
      <c r="S215" s="119"/>
      <c r="T215" s="119"/>
      <c r="U215" s="119"/>
      <c r="V215" s="119"/>
      <c r="W215" s="119"/>
      <c r="X215" s="119"/>
      <c r="Y215" s="119"/>
      <c r="Z215" s="119"/>
      <c r="AA215" s="119"/>
      <c r="AB215" s="119"/>
      <c r="AC215" s="119"/>
    </row>
    <row r="216" spans="1:29" s="120" customFormat="1" ht="18.75" customHeight="1" x14ac:dyDescent="0.15">
      <c r="A216" s="134"/>
      <c r="B216" s="203"/>
      <c r="C216" s="204"/>
      <c r="D216" s="297"/>
      <c r="E216" s="347" t="s">
        <v>419</v>
      </c>
      <c r="F216" s="170" t="s">
        <v>181</v>
      </c>
      <c r="G216" s="328"/>
      <c r="H216" s="445"/>
      <c r="I216" s="798"/>
      <c r="J216" s="450">
        <f>SUMIFS(J186:J215,D186:D215,"設備（部材）")</f>
        <v>0</v>
      </c>
      <c r="K216" s="788"/>
      <c r="L216" s="451">
        <f>SUMIFS(L186:L215,D186:D215,"設備（部材）")</f>
        <v>0</v>
      </c>
      <c r="M216" s="789"/>
      <c r="N216" s="453">
        <f>J216-L216</f>
        <v>0</v>
      </c>
      <c r="O216" s="313"/>
      <c r="Q216" s="119"/>
      <c r="R216" s="119"/>
      <c r="S216" s="119"/>
      <c r="T216" s="119"/>
      <c r="U216" s="119"/>
      <c r="V216" s="119"/>
      <c r="W216" s="119"/>
      <c r="X216" s="119"/>
      <c r="Y216" s="119"/>
      <c r="Z216" s="119"/>
      <c r="AA216" s="119"/>
      <c r="AB216" s="119"/>
      <c r="AC216" s="119"/>
    </row>
    <row r="217" spans="1:29" s="120" customFormat="1" ht="18.75" customHeight="1" x14ac:dyDescent="0.15">
      <c r="A217" s="134"/>
      <c r="B217" s="203"/>
      <c r="C217" s="204"/>
      <c r="D217" s="297"/>
      <c r="E217" s="347" t="s">
        <v>182</v>
      </c>
      <c r="F217" s="170" t="s">
        <v>181</v>
      </c>
      <c r="G217" s="328"/>
      <c r="H217" s="445"/>
      <c r="I217" s="798"/>
      <c r="J217" s="450">
        <f>SUMIFS(J186:J215,D186:D215,"工事")</f>
        <v>0</v>
      </c>
      <c r="K217" s="788"/>
      <c r="L217" s="451">
        <f>SUMIFS(L186:L215,D186:D215,"工事")</f>
        <v>0</v>
      </c>
      <c r="M217" s="789"/>
      <c r="N217" s="453">
        <f>J217-L217</f>
        <v>0</v>
      </c>
      <c r="O217" s="313"/>
      <c r="Q217" s="119"/>
      <c r="R217" s="119"/>
      <c r="S217" s="119"/>
      <c r="T217" s="119"/>
      <c r="U217" s="119"/>
      <c r="V217" s="119"/>
      <c r="W217" s="119"/>
      <c r="X217" s="119"/>
      <c r="Y217" s="119"/>
      <c r="Z217" s="119"/>
      <c r="AA217" s="119"/>
      <c r="AB217" s="119"/>
      <c r="AC217" s="119"/>
    </row>
    <row r="218" spans="1:29" s="120" customFormat="1" ht="18.75" customHeight="1" thickBot="1" x14ac:dyDescent="0.2">
      <c r="A218" s="134"/>
      <c r="B218" s="205"/>
      <c r="C218" s="206"/>
      <c r="D218" s="298"/>
      <c r="E218" s="348" t="s">
        <v>178</v>
      </c>
      <c r="F218" s="349" t="s">
        <v>179</v>
      </c>
      <c r="G218" s="339"/>
      <c r="H218" s="495"/>
      <c r="I218" s="808"/>
      <c r="J218" s="501">
        <f>J216+J217</f>
        <v>0</v>
      </c>
      <c r="K218" s="790"/>
      <c r="L218" s="502">
        <f>L216+L217</f>
        <v>0</v>
      </c>
      <c r="M218" s="791"/>
      <c r="N218" s="503">
        <f>J218-L218</f>
        <v>0</v>
      </c>
      <c r="O218" s="323"/>
      <c r="Q218" s="119"/>
      <c r="R218" s="119"/>
      <c r="S218" s="119"/>
      <c r="T218" s="119"/>
      <c r="U218" s="119"/>
      <c r="V218" s="119"/>
      <c r="W218" s="119"/>
      <c r="X218" s="119"/>
      <c r="Y218" s="119"/>
      <c r="Z218" s="119"/>
      <c r="AA218" s="119"/>
      <c r="AB218" s="119"/>
      <c r="AC218" s="119"/>
    </row>
    <row r="219" spans="1:29" ht="18.75" customHeight="1" x14ac:dyDescent="0.15">
      <c r="A219" s="134"/>
      <c r="B219" s="171"/>
      <c r="C219" s="172"/>
      <c r="D219" s="295"/>
      <c r="E219" s="491"/>
      <c r="F219" s="499" t="s">
        <v>180</v>
      </c>
      <c r="G219" s="328"/>
      <c r="H219" s="445"/>
      <c r="I219" s="798"/>
      <c r="J219" s="446"/>
      <c r="K219" s="788"/>
      <c r="L219" s="447"/>
      <c r="M219" s="789"/>
      <c r="N219" s="449"/>
      <c r="O219" s="313"/>
      <c r="P219" s="155"/>
    </row>
    <row r="220" spans="1:29" ht="18.75" customHeight="1" x14ac:dyDescent="0.15">
      <c r="A220" s="134"/>
      <c r="B220" s="203"/>
      <c r="C220" s="204"/>
      <c r="D220" s="297"/>
      <c r="E220" s="491"/>
      <c r="F220" s="500"/>
      <c r="G220" s="328"/>
      <c r="H220" s="445"/>
      <c r="I220" s="798"/>
      <c r="J220" s="446">
        <f t="shared" ref="J220:J249" si="10">ROUNDDOWN(H220*I220,0)</f>
        <v>0</v>
      </c>
      <c r="K220" s="788"/>
      <c r="L220" s="447">
        <f t="shared" ref="L220:L249" si="11">ROUNDDOWN(H220*K220,0)</f>
        <v>0</v>
      </c>
      <c r="M220" s="789">
        <f t="shared" ref="M220:N249" si="12">I220-K220</f>
        <v>0</v>
      </c>
      <c r="N220" s="449">
        <f t="shared" si="12"/>
        <v>0</v>
      </c>
      <c r="O220" s="313"/>
      <c r="P220" s="155"/>
    </row>
    <row r="221" spans="1:29" ht="18.75" customHeight="1" x14ac:dyDescent="0.15">
      <c r="A221" s="134"/>
      <c r="B221" s="203"/>
      <c r="C221" s="204"/>
      <c r="D221" s="297"/>
      <c r="E221" s="491"/>
      <c r="F221" s="500"/>
      <c r="G221" s="328"/>
      <c r="H221" s="445"/>
      <c r="I221" s="798"/>
      <c r="J221" s="446">
        <f t="shared" si="10"/>
        <v>0</v>
      </c>
      <c r="K221" s="788"/>
      <c r="L221" s="447">
        <f t="shared" si="11"/>
        <v>0</v>
      </c>
      <c r="M221" s="789">
        <f t="shared" si="12"/>
        <v>0</v>
      </c>
      <c r="N221" s="449">
        <f t="shared" si="12"/>
        <v>0</v>
      </c>
      <c r="O221" s="313"/>
      <c r="P221" s="155"/>
    </row>
    <row r="222" spans="1:29" ht="18.75" customHeight="1" x14ac:dyDescent="0.15">
      <c r="A222" s="134"/>
      <c r="B222" s="203"/>
      <c r="C222" s="204"/>
      <c r="D222" s="297"/>
      <c r="E222" s="491"/>
      <c r="F222" s="500"/>
      <c r="G222" s="328"/>
      <c r="H222" s="445"/>
      <c r="I222" s="798"/>
      <c r="J222" s="446">
        <f t="shared" si="10"/>
        <v>0</v>
      </c>
      <c r="K222" s="788"/>
      <c r="L222" s="447">
        <f t="shared" si="11"/>
        <v>0</v>
      </c>
      <c r="M222" s="789">
        <f t="shared" si="12"/>
        <v>0</v>
      </c>
      <c r="N222" s="449">
        <f t="shared" si="12"/>
        <v>0</v>
      </c>
      <c r="O222" s="313"/>
      <c r="P222" s="155"/>
    </row>
    <row r="223" spans="1:29" ht="18.75" customHeight="1" x14ac:dyDescent="0.15">
      <c r="A223" s="134"/>
      <c r="B223" s="203"/>
      <c r="C223" s="204"/>
      <c r="D223" s="297"/>
      <c r="E223" s="491"/>
      <c r="F223" s="500"/>
      <c r="G223" s="328"/>
      <c r="H223" s="445"/>
      <c r="I223" s="798"/>
      <c r="J223" s="446">
        <f t="shared" si="10"/>
        <v>0</v>
      </c>
      <c r="K223" s="788"/>
      <c r="L223" s="447">
        <f t="shared" si="11"/>
        <v>0</v>
      </c>
      <c r="M223" s="789">
        <f t="shared" si="12"/>
        <v>0</v>
      </c>
      <c r="N223" s="449">
        <f t="shared" si="12"/>
        <v>0</v>
      </c>
      <c r="O223" s="313"/>
      <c r="P223" s="155"/>
    </row>
    <row r="224" spans="1:29" ht="18.75" customHeight="1" x14ac:dyDescent="0.15">
      <c r="A224" s="134"/>
      <c r="B224" s="203"/>
      <c r="C224" s="204"/>
      <c r="D224" s="297"/>
      <c r="E224" s="491"/>
      <c r="F224" s="500"/>
      <c r="G224" s="328"/>
      <c r="H224" s="445"/>
      <c r="I224" s="798"/>
      <c r="J224" s="446">
        <f t="shared" si="10"/>
        <v>0</v>
      </c>
      <c r="K224" s="788"/>
      <c r="L224" s="447">
        <f t="shared" si="11"/>
        <v>0</v>
      </c>
      <c r="M224" s="789">
        <f t="shared" si="12"/>
        <v>0</v>
      </c>
      <c r="N224" s="449">
        <f t="shared" si="12"/>
        <v>0</v>
      </c>
      <c r="O224" s="313"/>
      <c r="P224" s="155"/>
    </row>
    <row r="225" spans="1:16" ht="18.75" customHeight="1" x14ac:dyDescent="0.15">
      <c r="A225" s="134"/>
      <c r="B225" s="203"/>
      <c r="C225" s="204"/>
      <c r="D225" s="297"/>
      <c r="E225" s="491"/>
      <c r="F225" s="500"/>
      <c r="G225" s="328"/>
      <c r="H225" s="445"/>
      <c r="I225" s="798"/>
      <c r="J225" s="446">
        <f t="shared" si="10"/>
        <v>0</v>
      </c>
      <c r="K225" s="788"/>
      <c r="L225" s="447">
        <f t="shared" si="11"/>
        <v>0</v>
      </c>
      <c r="M225" s="789">
        <f t="shared" si="12"/>
        <v>0</v>
      </c>
      <c r="N225" s="449">
        <f t="shared" si="12"/>
        <v>0</v>
      </c>
      <c r="O225" s="313"/>
      <c r="P225" s="155"/>
    </row>
    <row r="226" spans="1:16" ht="18.75" customHeight="1" x14ac:dyDescent="0.15">
      <c r="A226" s="134"/>
      <c r="B226" s="203"/>
      <c r="C226" s="204"/>
      <c r="D226" s="297"/>
      <c r="E226" s="491"/>
      <c r="F226" s="500"/>
      <c r="G226" s="328"/>
      <c r="H226" s="445"/>
      <c r="I226" s="798"/>
      <c r="J226" s="446">
        <f t="shared" si="10"/>
        <v>0</v>
      </c>
      <c r="K226" s="788"/>
      <c r="L226" s="447">
        <f t="shared" si="11"/>
        <v>0</v>
      </c>
      <c r="M226" s="789">
        <f t="shared" si="12"/>
        <v>0</v>
      </c>
      <c r="N226" s="449">
        <f t="shared" si="12"/>
        <v>0</v>
      </c>
      <c r="O226" s="313"/>
      <c r="P226" s="155"/>
    </row>
    <row r="227" spans="1:16" ht="18.75" customHeight="1" x14ac:dyDescent="0.15">
      <c r="A227" s="134"/>
      <c r="B227" s="203"/>
      <c r="C227" s="204"/>
      <c r="D227" s="297"/>
      <c r="E227" s="491"/>
      <c r="F227" s="500"/>
      <c r="G227" s="328"/>
      <c r="H227" s="445"/>
      <c r="I227" s="798"/>
      <c r="J227" s="446">
        <f t="shared" si="10"/>
        <v>0</v>
      </c>
      <c r="K227" s="788"/>
      <c r="L227" s="447">
        <f t="shared" si="11"/>
        <v>0</v>
      </c>
      <c r="M227" s="789">
        <f t="shared" si="12"/>
        <v>0</v>
      </c>
      <c r="N227" s="449">
        <f t="shared" si="12"/>
        <v>0</v>
      </c>
      <c r="O227" s="313"/>
      <c r="P227" s="155"/>
    </row>
    <row r="228" spans="1:16" ht="18.75" customHeight="1" x14ac:dyDescent="0.15">
      <c r="A228" s="134"/>
      <c r="B228" s="203"/>
      <c r="C228" s="204"/>
      <c r="D228" s="297"/>
      <c r="E228" s="491"/>
      <c r="F228" s="500"/>
      <c r="G228" s="328"/>
      <c r="H228" s="445"/>
      <c r="I228" s="798"/>
      <c r="J228" s="446">
        <f t="shared" si="10"/>
        <v>0</v>
      </c>
      <c r="K228" s="788"/>
      <c r="L228" s="447">
        <f t="shared" si="11"/>
        <v>0</v>
      </c>
      <c r="M228" s="789">
        <f t="shared" si="12"/>
        <v>0</v>
      </c>
      <c r="N228" s="449">
        <f t="shared" si="12"/>
        <v>0</v>
      </c>
      <c r="O228" s="313"/>
      <c r="P228" s="155"/>
    </row>
    <row r="229" spans="1:16" ht="18.75" customHeight="1" x14ac:dyDescent="0.15">
      <c r="A229" s="134"/>
      <c r="B229" s="203"/>
      <c r="C229" s="204"/>
      <c r="D229" s="297"/>
      <c r="E229" s="491"/>
      <c r="F229" s="500"/>
      <c r="G229" s="328"/>
      <c r="H229" s="445"/>
      <c r="I229" s="798"/>
      <c r="J229" s="446">
        <f t="shared" si="10"/>
        <v>0</v>
      </c>
      <c r="K229" s="788"/>
      <c r="L229" s="447">
        <f t="shared" si="11"/>
        <v>0</v>
      </c>
      <c r="M229" s="789">
        <f t="shared" si="12"/>
        <v>0</v>
      </c>
      <c r="N229" s="449">
        <f t="shared" si="12"/>
        <v>0</v>
      </c>
      <c r="O229" s="313"/>
      <c r="P229" s="155"/>
    </row>
    <row r="230" spans="1:16" ht="18.75" customHeight="1" x14ac:dyDescent="0.15">
      <c r="A230" s="134"/>
      <c r="B230" s="203"/>
      <c r="C230" s="204"/>
      <c r="D230" s="297"/>
      <c r="E230" s="491"/>
      <c r="F230" s="500"/>
      <c r="G230" s="328"/>
      <c r="H230" s="445"/>
      <c r="I230" s="798"/>
      <c r="J230" s="446">
        <f t="shared" si="10"/>
        <v>0</v>
      </c>
      <c r="K230" s="788"/>
      <c r="L230" s="447">
        <f t="shared" si="11"/>
        <v>0</v>
      </c>
      <c r="M230" s="789">
        <f t="shared" si="12"/>
        <v>0</v>
      </c>
      <c r="N230" s="449">
        <f t="shared" si="12"/>
        <v>0</v>
      </c>
      <c r="O230" s="313"/>
      <c r="P230" s="155"/>
    </row>
    <row r="231" spans="1:16" ht="18.75" customHeight="1" x14ac:dyDescent="0.15">
      <c r="A231" s="134"/>
      <c r="B231" s="203"/>
      <c r="C231" s="204"/>
      <c r="D231" s="297"/>
      <c r="E231" s="491"/>
      <c r="F231" s="500"/>
      <c r="G231" s="328"/>
      <c r="H231" s="445"/>
      <c r="I231" s="798"/>
      <c r="J231" s="446">
        <f t="shared" si="10"/>
        <v>0</v>
      </c>
      <c r="K231" s="788"/>
      <c r="L231" s="447">
        <f t="shared" si="11"/>
        <v>0</v>
      </c>
      <c r="M231" s="789">
        <f t="shared" si="12"/>
        <v>0</v>
      </c>
      <c r="N231" s="449">
        <f t="shared" si="12"/>
        <v>0</v>
      </c>
      <c r="O231" s="313"/>
      <c r="P231" s="155"/>
    </row>
    <row r="232" spans="1:16" ht="18.75" customHeight="1" x14ac:dyDescent="0.15">
      <c r="A232" s="134"/>
      <c r="B232" s="203"/>
      <c r="C232" s="204"/>
      <c r="D232" s="297"/>
      <c r="E232" s="491"/>
      <c r="F232" s="500"/>
      <c r="G232" s="328"/>
      <c r="H232" s="445"/>
      <c r="I232" s="798"/>
      <c r="J232" s="446">
        <f t="shared" si="10"/>
        <v>0</v>
      </c>
      <c r="K232" s="788"/>
      <c r="L232" s="447">
        <f t="shared" si="11"/>
        <v>0</v>
      </c>
      <c r="M232" s="789">
        <f t="shared" si="12"/>
        <v>0</v>
      </c>
      <c r="N232" s="449">
        <f t="shared" si="12"/>
        <v>0</v>
      </c>
      <c r="O232" s="313"/>
      <c r="P232" s="155"/>
    </row>
    <row r="233" spans="1:16" ht="18.75" customHeight="1" x14ac:dyDescent="0.15">
      <c r="A233" s="134"/>
      <c r="B233" s="203"/>
      <c r="C233" s="204"/>
      <c r="D233" s="297"/>
      <c r="E233" s="491"/>
      <c r="F233" s="500"/>
      <c r="G233" s="328"/>
      <c r="H233" s="445"/>
      <c r="I233" s="798"/>
      <c r="J233" s="446">
        <f t="shared" si="10"/>
        <v>0</v>
      </c>
      <c r="K233" s="788"/>
      <c r="L233" s="447">
        <f t="shared" si="11"/>
        <v>0</v>
      </c>
      <c r="M233" s="789">
        <f t="shared" si="12"/>
        <v>0</v>
      </c>
      <c r="N233" s="449">
        <f t="shared" si="12"/>
        <v>0</v>
      </c>
      <c r="O233" s="313"/>
      <c r="P233" s="155"/>
    </row>
    <row r="234" spans="1:16" ht="18.75" customHeight="1" x14ac:dyDescent="0.15">
      <c r="A234" s="134"/>
      <c r="B234" s="203"/>
      <c r="C234" s="204"/>
      <c r="D234" s="297"/>
      <c r="E234" s="491"/>
      <c r="F234" s="500"/>
      <c r="G234" s="328"/>
      <c r="H234" s="445"/>
      <c r="I234" s="798"/>
      <c r="J234" s="446">
        <f t="shared" si="10"/>
        <v>0</v>
      </c>
      <c r="K234" s="788"/>
      <c r="L234" s="447">
        <f t="shared" si="11"/>
        <v>0</v>
      </c>
      <c r="M234" s="789">
        <f t="shared" si="12"/>
        <v>0</v>
      </c>
      <c r="N234" s="449">
        <f t="shared" si="12"/>
        <v>0</v>
      </c>
      <c r="O234" s="313"/>
      <c r="P234" s="155"/>
    </row>
    <row r="235" spans="1:16" ht="18.75" customHeight="1" x14ac:dyDescent="0.15">
      <c r="A235" s="134"/>
      <c r="B235" s="203"/>
      <c r="C235" s="204"/>
      <c r="D235" s="297"/>
      <c r="E235" s="491"/>
      <c r="F235" s="500"/>
      <c r="G235" s="328"/>
      <c r="H235" s="445"/>
      <c r="I235" s="798"/>
      <c r="J235" s="446">
        <f t="shared" si="10"/>
        <v>0</v>
      </c>
      <c r="K235" s="788"/>
      <c r="L235" s="447">
        <f t="shared" si="11"/>
        <v>0</v>
      </c>
      <c r="M235" s="789">
        <f t="shared" si="12"/>
        <v>0</v>
      </c>
      <c r="N235" s="449">
        <f t="shared" si="12"/>
        <v>0</v>
      </c>
      <c r="O235" s="313"/>
      <c r="P235" s="155"/>
    </row>
    <row r="236" spans="1:16" ht="18.75" customHeight="1" x14ac:dyDescent="0.15">
      <c r="A236" s="134"/>
      <c r="B236" s="203"/>
      <c r="C236" s="204"/>
      <c r="D236" s="297"/>
      <c r="E236" s="491"/>
      <c r="F236" s="500"/>
      <c r="G236" s="328"/>
      <c r="H236" s="445"/>
      <c r="I236" s="798"/>
      <c r="J236" s="446">
        <f t="shared" si="10"/>
        <v>0</v>
      </c>
      <c r="K236" s="788"/>
      <c r="L236" s="447">
        <f t="shared" si="11"/>
        <v>0</v>
      </c>
      <c r="M236" s="789">
        <f t="shared" si="12"/>
        <v>0</v>
      </c>
      <c r="N236" s="449">
        <f t="shared" si="12"/>
        <v>0</v>
      </c>
      <c r="O236" s="313"/>
      <c r="P236" s="155"/>
    </row>
    <row r="237" spans="1:16" ht="18.75" customHeight="1" x14ac:dyDescent="0.15">
      <c r="A237" s="134"/>
      <c r="B237" s="203"/>
      <c r="C237" s="204"/>
      <c r="D237" s="297"/>
      <c r="E237" s="491"/>
      <c r="F237" s="500"/>
      <c r="G237" s="328"/>
      <c r="H237" s="445"/>
      <c r="I237" s="798"/>
      <c r="J237" s="446">
        <f t="shared" si="10"/>
        <v>0</v>
      </c>
      <c r="K237" s="788"/>
      <c r="L237" s="447">
        <f t="shared" si="11"/>
        <v>0</v>
      </c>
      <c r="M237" s="789">
        <f t="shared" si="12"/>
        <v>0</v>
      </c>
      <c r="N237" s="449">
        <f t="shared" si="12"/>
        <v>0</v>
      </c>
      <c r="O237" s="313"/>
      <c r="P237" s="155"/>
    </row>
    <row r="238" spans="1:16" ht="18.75" customHeight="1" x14ac:dyDescent="0.15">
      <c r="A238" s="134"/>
      <c r="B238" s="203"/>
      <c r="C238" s="204"/>
      <c r="D238" s="297"/>
      <c r="E238" s="491"/>
      <c r="F238" s="500"/>
      <c r="G238" s="328"/>
      <c r="H238" s="445"/>
      <c r="I238" s="798"/>
      <c r="J238" s="446">
        <f t="shared" si="10"/>
        <v>0</v>
      </c>
      <c r="K238" s="788"/>
      <c r="L238" s="447">
        <f t="shared" si="11"/>
        <v>0</v>
      </c>
      <c r="M238" s="789">
        <f t="shared" si="12"/>
        <v>0</v>
      </c>
      <c r="N238" s="449">
        <f t="shared" si="12"/>
        <v>0</v>
      </c>
      <c r="O238" s="313"/>
      <c r="P238" s="155"/>
    </row>
    <row r="239" spans="1:16" ht="18.75" customHeight="1" x14ac:dyDescent="0.15">
      <c r="A239" s="134"/>
      <c r="B239" s="203"/>
      <c r="C239" s="204"/>
      <c r="D239" s="297"/>
      <c r="E239" s="491"/>
      <c r="F239" s="500"/>
      <c r="G239" s="328"/>
      <c r="H239" s="445"/>
      <c r="I239" s="798"/>
      <c r="J239" s="446">
        <f t="shared" si="10"/>
        <v>0</v>
      </c>
      <c r="K239" s="788"/>
      <c r="L239" s="447">
        <f t="shared" si="11"/>
        <v>0</v>
      </c>
      <c r="M239" s="789">
        <f t="shared" si="12"/>
        <v>0</v>
      </c>
      <c r="N239" s="449">
        <f t="shared" si="12"/>
        <v>0</v>
      </c>
      <c r="O239" s="313"/>
      <c r="P239" s="155"/>
    </row>
    <row r="240" spans="1:16" ht="18.75" customHeight="1" x14ac:dyDescent="0.15">
      <c r="A240" s="134"/>
      <c r="B240" s="203"/>
      <c r="C240" s="204"/>
      <c r="D240" s="297"/>
      <c r="E240" s="491"/>
      <c r="F240" s="500"/>
      <c r="G240" s="328"/>
      <c r="H240" s="445"/>
      <c r="I240" s="798"/>
      <c r="J240" s="446">
        <f t="shared" si="10"/>
        <v>0</v>
      </c>
      <c r="K240" s="788"/>
      <c r="L240" s="447">
        <f t="shared" si="11"/>
        <v>0</v>
      </c>
      <c r="M240" s="789">
        <f t="shared" si="12"/>
        <v>0</v>
      </c>
      <c r="N240" s="449">
        <f t="shared" si="12"/>
        <v>0</v>
      </c>
      <c r="O240" s="313"/>
      <c r="P240" s="155"/>
    </row>
    <row r="241" spans="1:29" ht="18.75" customHeight="1" x14ac:dyDescent="0.15">
      <c r="A241" s="134"/>
      <c r="B241" s="203"/>
      <c r="C241" s="204"/>
      <c r="D241" s="297"/>
      <c r="E241" s="491"/>
      <c r="F241" s="500"/>
      <c r="G241" s="328"/>
      <c r="H241" s="445"/>
      <c r="I241" s="798"/>
      <c r="J241" s="446">
        <f t="shared" si="10"/>
        <v>0</v>
      </c>
      <c r="K241" s="788"/>
      <c r="L241" s="447">
        <f t="shared" si="11"/>
        <v>0</v>
      </c>
      <c r="M241" s="789">
        <f t="shared" si="12"/>
        <v>0</v>
      </c>
      <c r="N241" s="449">
        <f t="shared" si="12"/>
        <v>0</v>
      </c>
      <c r="O241" s="313"/>
      <c r="P241" s="155"/>
    </row>
    <row r="242" spans="1:29" ht="18.75" customHeight="1" x14ac:dyDescent="0.15">
      <c r="A242" s="134"/>
      <c r="B242" s="203"/>
      <c r="C242" s="204"/>
      <c r="D242" s="297"/>
      <c r="E242" s="491"/>
      <c r="F242" s="500"/>
      <c r="G242" s="328"/>
      <c r="H242" s="445"/>
      <c r="I242" s="798"/>
      <c r="J242" s="446">
        <f t="shared" si="10"/>
        <v>0</v>
      </c>
      <c r="K242" s="788"/>
      <c r="L242" s="447">
        <f t="shared" si="11"/>
        <v>0</v>
      </c>
      <c r="M242" s="789">
        <f t="shared" si="12"/>
        <v>0</v>
      </c>
      <c r="N242" s="449">
        <f t="shared" si="12"/>
        <v>0</v>
      </c>
      <c r="O242" s="313"/>
      <c r="P242" s="155"/>
    </row>
    <row r="243" spans="1:29" ht="18.75" customHeight="1" x14ac:dyDescent="0.15">
      <c r="A243" s="134"/>
      <c r="B243" s="203"/>
      <c r="C243" s="204"/>
      <c r="D243" s="297"/>
      <c r="E243" s="491"/>
      <c r="F243" s="500"/>
      <c r="G243" s="328"/>
      <c r="H243" s="445"/>
      <c r="I243" s="798"/>
      <c r="J243" s="446">
        <f t="shared" si="10"/>
        <v>0</v>
      </c>
      <c r="K243" s="788"/>
      <c r="L243" s="447">
        <f t="shared" si="11"/>
        <v>0</v>
      </c>
      <c r="M243" s="789">
        <f t="shared" si="12"/>
        <v>0</v>
      </c>
      <c r="N243" s="449">
        <f t="shared" si="12"/>
        <v>0</v>
      </c>
      <c r="O243" s="313"/>
      <c r="P243" s="155"/>
    </row>
    <row r="244" spans="1:29" ht="18.75" customHeight="1" x14ac:dyDescent="0.15">
      <c r="A244" s="134"/>
      <c r="B244" s="203"/>
      <c r="C244" s="204"/>
      <c r="D244" s="297"/>
      <c r="E244" s="491"/>
      <c r="F244" s="500"/>
      <c r="G244" s="328"/>
      <c r="H244" s="445"/>
      <c r="I244" s="798"/>
      <c r="J244" s="446">
        <f t="shared" si="10"/>
        <v>0</v>
      </c>
      <c r="K244" s="788"/>
      <c r="L244" s="447">
        <f t="shared" si="11"/>
        <v>0</v>
      </c>
      <c r="M244" s="789">
        <f t="shared" si="12"/>
        <v>0</v>
      </c>
      <c r="N244" s="449">
        <f t="shared" si="12"/>
        <v>0</v>
      </c>
      <c r="O244" s="313"/>
      <c r="P244" s="155"/>
    </row>
    <row r="245" spans="1:29" ht="18.75" customHeight="1" x14ac:dyDescent="0.15">
      <c r="A245" s="134"/>
      <c r="B245" s="203"/>
      <c r="C245" s="204"/>
      <c r="D245" s="297"/>
      <c r="E245" s="491"/>
      <c r="F245" s="500"/>
      <c r="G245" s="328"/>
      <c r="H245" s="445"/>
      <c r="I245" s="798"/>
      <c r="J245" s="446">
        <f t="shared" si="10"/>
        <v>0</v>
      </c>
      <c r="K245" s="788"/>
      <c r="L245" s="447">
        <f t="shared" si="11"/>
        <v>0</v>
      </c>
      <c r="M245" s="789">
        <f t="shared" si="12"/>
        <v>0</v>
      </c>
      <c r="N245" s="449">
        <f t="shared" si="12"/>
        <v>0</v>
      </c>
      <c r="O245" s="313"/>
      <c r="P245" s="155"/>
    </row>
    <row r="246" spans="1:29" ht="18.75" customHeight="1" x14ac:dyDescent="0.15">
      <c r="A246" s="134"/>
      <c r="B246" s="203"/>
      <c r="C246" s="204"/>
      <c r="D246" s="297"/>
      <c r="E246" s="491"/>
      <c r="F246" s="500"/>
      <c r="G246" s="328"/>
      <c r="H246" s="445"/>
      <c r="I246" s="798"/>
      <c r="J246" s="446">
        <f t="shared" si="10"/>
        <v>0</v>
      </c>
      <c r="K246" s="788"/>
      <c r="L246" s="447">
        <f t="shared" si="11"/>
        <v>0</v>
      </c>
      <c r="M246" s="789">
        <f t="shared" si="12"/>
        <v>0</v>
      </c>
      <c r="N246" s="449">
        <f t="shared" si="12"/>
        <v>0</v>
      </c>
      <c r="O246" s="313"/>
      <c r="P246" s="155"/>
    </row>
    <row r="247" spans="1:29" ht="18.75" customHeight="1" x14ac:dyDescent="0.15">
      <c r="A247" s="134"/>
      <c r="B247" s="203"/>
      <c r="C247" s="204"/>
      <c r="D247" s="297"/>
      <c r="E247" s="491"/>
      <c r="F247" s="500"/>
      <c r="G247" s="328"/>
      <c r="H247" s="445"/>
      <c r="I247" s="798"/>
      <c r="J247" s="446">
        <f t="shared" si="10"/>
        <v>0</v>
      </c>
      <c r="K247" s="788"/>
      <c r="L247" s="447">
        <f t="shared" si="11"/>
        <v>0</v>
      </c>
      <c r="M247" s="789">
        <f t="shared" si="12"/>
        <v>0</v>
      </c>
      <c r="N247" s="449">
        <f t="shared" si="12"/>
        <v>0</v>
      </c>
      <c r="O247" s="313"/>
      <c r="P247" s="155"/>
    </row>
    <row r="248" spans="1:29" ht="18.75" customHeight="1" x14ac:dyDescent="0.15">
      <c r="A248" s="134"/>
      <c r="B248" s="203"/>
      <c r="C248" s="204"/>
      <c r="D248" s="297"/>
      <c r="E248" s="491"/>
      <c r="F248" s="500"/>
      <c r="G248" s="328"/>
      <c r="H248" s="445"/>
      <c r="I248" s="798"/>
      <c r="J248" s="446">
        <f t="shared" si="10"/>
        <v>0</v>
      </c>
      <c r="K248" s="788"/>
      <c r="L248" s="447">
        <f t="shared" si="11"/>
        <v>0</v>
      </c>
      <c r="M248" s="789">
        <f>I248-K248</f>
        <v>0</v>
      </c>
      <c r="N248" s="449">
        <f t="shared" si="12"/>
        <v>0</v>
      </c>
      <c r="O248" s="313"/>
      <c r="P248" s="155"/>
    </row>
    <row r="249" spans="1:29" ht="18.75" customHeight="1" x14ac:dyDescent="0.15">
      <c r="A249" s="134"/>
      <c r="B249" s="203"/>
      <c r="C249" s="204"/>
      <c r="D249" s="297"/>
      <c r="E249" s="491"/>
      <c r="F249" s="500"/>
      <c r="G249" s="328"/>
      <c r="H249" s="445"/>
      <c r="I249" s="798"/>
      <c r="J249" s="446">
        <f t="shared" si="10"/>
        <v>0</v>
      </c>
      <c r="K249" s="788"/>
      <c r="L249" s="447">
        <f t="shared" si="11"/>
        <v>0</v>
      </c>
      <c r="M249" s="789">
        <f t="shared" si="12"/>
        <v>0</v>
      </c>
      <c r="N249" s="449">
        <f>J249-L249</f>
        <v>0</v>
      </c>
      <c r="O249" s="313"/>
      <c r="P249" s="155"/>
    </row>
    <row r="250" spans="1:29" s="120" customFormat="1" ht="18.75" customHeight="1" x14ac:dyDescent="0.15">
      <c r="A250" s="134"/>
      <c r="B250" s="203"/>
      <c r="C250" s="204"/>
      <c r="D250" s="297"/>
      <c r="E250" s="347" t="s">
        <v>419</v>
      </c>
      <c r="F250" s="170" t="s">
        <v>181</v>
      </c>
      <c r="G250" s="328"/>
      <c r="H250" s="445"/>
      <c r="I250" s="798"/>
      <c r="J250" s="450">
        <f>SUMIFS(J220:J249,D220:D249,"設備（部材）")</f>
        <v>0</v>
      </c>
      <c r="K250" s="788"/>
      <c r="L250" s="451">
        <f>SUMIFS(L220:L249,D220:D249,"設備（部材）")</f>
        <v>0</v>
      </c>
      <c r="M250" s="789"/>
      <c r="N250" s="453">
        <f>J250-L250</f>
        <v>0</v>
      </c>
      <c r="O250" s="313"/>
      <c r="Q250" s="119"/>
      <c r="R250" s="119"/>
      <c r="S250" s="119"/>
      <c r="T250" s="119"/>
      <c r="U250" s="119"/>
      <c r="V250" s="119"/>
      <c r="W250" s="119"/>
      <c r="X250" s="119"/>
      <c r="Y250" s="119"/>
      <c r="Z250" s="119"/>
      <c r="AA250" s="119"/>
      <c r="AB250" s="119"/>
      <c r="AC250" s="119"/>
    </row>
    <row r="251" spans="1:29" s="120" customFormat="1" ht="18.75" customHeight="1" x14ac:dyDescent="0.15">
      <c r="A251" s="134"/>
      <c r="B251" s="203"/>
      <c r="C251" s="204"/>
      <c r="D251" s="297"/>
      <c r="E251" s="347" t="s">
        <v>182</v>
      </c>
      <c r="F251" s="170" t="s">
        <v>181</v>
      </c>
      <c r="G251" s="328"/>
      <c r="H251" s="445"/>
      <c r="I251" s="798"/>
      <c r="J251" s="450">
        <f>SUMIFS(J220:J249,D220:D249,"工事")</f>
        <v>0</v>
      </c>
      <c r="K251" s="788"/>
      <c r="L251" s="451">
        <f>SUMIFS(L220:L249,D220:D249,"工事")</f>
        <v>0</v>
      </c>
      <c r="M251" s="789"/>
      <c r="N251" s="453">
        <f>J251-L251</f>
        <v>0</v>
      </c>
      <c r="O251" s="313"/>
      <c r="Q251" s="119"/>
      <c r="R251" s="119"/>
      <c r="S251" s="119"/>
      <c r="T251" s="119"/>
      <c r="U251" s="119"/>
      <c r="V251" s="119"/>
      <c r="W251" s="119"/>
      <c r="X251" s="119"/>
      <c r="Y251" s="119"/>
      <c r="Z251" s="119"/>
      <c r="AA251" s="119"/>
      <c r="AB251" s="119"/>
      <c r="AC251" s="119"/>
    </row>
    <row r="252" spans="1:29" s="120" customFormat="1" ht="18.75" customHeight="1" thickBot="1" x14ac:dyDescent="0.2">
      <c r="A252" s="134"/>
      <c r="B252" s="205"/>
      <c r="C252" s="206"/>
      <c r="D252" s="298"/>
      <c r="E252" s="348" t="s">
        <v>178</v>
      </c>
      <c r="F252" s="349" t="s">
        <v>179</v>
      </c>
      <c r="G252" s="339"/>
      <c r="H252" s="495"/>
      <c r="I252" s="808"/>
      <c r="J252" s="501">
        <f>J250+J251</f>
        <v>0</v>
      </c>
      <c r="K252" s="790"/>
      <c r="L252" s="502">
        <f>L250+L251</f>
        <v>0</v>
      </c>
      <c r="M252" s="791"/>
      <c r="N252" s="503">
        <f>J252-L252</f>
        <v>0</v>
      </c>
      <c r="O252" s="323"/>
      <c r="Q252" s="119"/>
      <c r="R252" s="119"/>
      <c r="S252" s="119"/>
      <c r="T252" s="119"/>
      <c r="U252" s="119"/>
      <c r="V252" s="119"/>
      <c r="W252" s="119"/>
      <c r="X252" s="119"/>
      <c r="Y252" s="119"/>
      <c r="Z252" s="119"/>
      <c r="AA252" s="119"/>
      <c r="AB252" s="119"/>
      <c r="AC252" s="119"/>
    </row>
    <row r="253" spans="1:29" ht="18.75" customHeight="1" x14ac:dyDescent="0.15">
      <c r="A253" s="134"/>
      <c r="B253" s="171"/>
      <c r="C253" s="172"/>
      <c r="D253" s="295"/>
      <c r="E253" s="491"/>
      <c r="F253" s="499" t="s">
        <v>180</v>
      </c>
      <c r="G253" s="328"/>
      <c r="H253" s="445"/>
      <c r="I253" s="798"/>
      <c r="J253" s="446"/>
      <c r="K253" s="788"/>
      <c r="L253" s="447"/>
      <c r="M253" s="789"/>
      <c r="N253" s="449"/>
      <c r="O253" s="313"/>
      <c r="P253" s="155"/>
    </row>
    <row r="254" spans="1:29" ht="18.75" customHeight="1" x14ac:dyDescent="0.15">
      <c r="A254" s="134"/>
      <c r="B254" s="203"/>
      <c r="C254" s="204"/>
      <c r="D254" s="297"/>
      <c r="E254" s="491"/>
      <c r="F254" s="500"/>
      <c r="G254" s="328"/>
      <c r="H254" s="445"/>
      <c r="I254" s="798"/>
      <c r="J254" s="446">
        <f t="shared" ref="J254:J283" si="13">ROUNDDOWN(H254*I254,0)</f>
        <v>0</v>
      </c>
      <c r="K254" s="788"/>
      <c r="L254" s="447">
        <f t="shared" ref="L254:L283" si="14">ROUNDDOWN(H254*K254,0)</f>
        <v>0</v>
      </c>
      <c r="M254" s="789">
        <f>I254-K254</f>
        <v>0</v>
      </c>
      <c r="N254" s="449">
        <f>J254-L254</f>
        <v>0</v>
      </c>
      <c r="O254" s="313"/>
      <c r="P254" s="155"/>
    </row>
    <row r="255" spans="1:29" ht="18.75" customHeight="1" x14ac:dyDescent="0.15">
      <c r="A255" s="134"/>
      <c r="B255" s="203"/>
      <c r="C255" s="204"/>
      <c r="D255" s="297"/>
      <c r="E255" s="491"/>
      <c r="F255" s="500"/>
      <c r="G255" s="328"/>
      <c r="H255" s="445"/>
      <c r="I255" s="798"/>
      <c r="J255" s="446">
        <f t="shared" si="13"/>
        <v>0</v>
      </c>
      <c r="K255" s="788"/>
      <c r="L255" s="447">
        <f t="shared" si="14"/>
        <v>0</v>
      </c>
      <c r="M255" s="789">
        <f t="shared" ref="M255:N273" si="15">I255-K255</f>
        <v>0</v>
      </c>
      <c r="N255" s="449">
        <f t="shared" si="15"/>
        <v>0</v>
      </c>
      <c r="O255" s="313"/>
      <c r="P255" s="155"/>
    </row>
    <row r="256" spans="1:29" ht="18.75" customHeight="1" x14ac:dyDescent="0.15">
      <c r="A256" s="134"/>
      <c r="B256" s="203"/>
      <c r="C256" s="204"/>
      <c r="D256" s="297"/>
      <c r="E256" s="491"/>
      <c r="F256" s="499"/>
      <c r="G256" s="328"/>
      <c r="H256" s="445"/>
      <c r="I256" s="798"/>
      <c r="J256" s="446">
        <f t="shared" si="13"/>
        <v>0</v>
      </c>
      <c r="K256" s="788"/>
      <c r="L256" s="447">
        <f t="shared" si="14"/>
        <v>0</v>
      </c>
      <c r="M256" s="789">
        <f t="shared" si="15"/>
        <v>0</v>
      </c>
      <c r="N256" s="449">
        <f t="shared" si="15"/>
        <v>0</v>
      </c>
      <c r="O256" s="313"/>
      <c r="P256" s="155"/>
    </row>
    <row r="257" spans="1:16" ht="18.75" customHeight="1" x14ac:dyDescent="0.15">
      <c r="A257" s="134"/>
      <c r="B257" s="203"/>
      <c r="C257" s="204"/>
      <c r="D257" s="297"/>
      <c r="E257" s="491"/>
      <c r="F257" s="499"/>
      <c r="G257" s="328"/>
      <c r="H257" s="445"/>
      <c r="I257" s="798"/>
      <c r="J257" s="446">
        <f t="shared" si="13"/>
        <v>0</v>
      </c>
      <c r="K257" s="788"/>
      <c r="L257" s="447">
        <f t="shared" si="14"/>
        <v>0</v>
      </c>
      <c r="M257" s="789">
        <f t="shared" si="15"/>
        <v>0</v>
      </c>
      <c r="N257" s="449">
        <f t="shared" si="15"/>
        <v>0</v>
      </c>
      <c r="O257" s="313"/>
      <c r="P257" s="155"/>
    </row>
    <row r="258" spans="1:16" ht="18.75" customHeight="1" x14ac:dyDescent="0.15">
      <c r="A258" s="134"/>
      <c r="B258" s="203"/>
      <c r="C258" s="204"/>
      <c r="D258" s="297"/>
      <c r="E258" s="491"/>
      <c r="F258" s="499"/>
      <c r="G258" s="328"/>
      <c r="H258" s="445"/>
      <c r="I258" s="798"/>
      <c r="J258" s="446">
        <f t="shared" si="13"/>
        <v>0</v>
      </c>
      <c r="K258" s="788"/>
      <c r="L258" s="447">
        <f t="shared" si="14"/>
        <v>0</v>
      </c>
      <c r="M258" s="789">
        <f t="shared" si="15"/>
        <v>0</v>
      </c>
      <c r="N258" s="449">
        <f t="shared" si="15"/>
        <v>0</v>
      </c>
      <c r="O258" s="313"/>
      <c r="P258" s="155"/>
    </row>
    <row r="259" spans="1:16" ht="18.75" customHeight="1" x14ac:dyDescent="0.15">
      <c r="A259" s="134"/>
      <c r="B259" s="203"/>
      <c r="C259" s="204"/>
      <c r="D259" s="297"/>
      <c r="E259" s="491"/>
      <c r="F259" s="499"/>
      <c r="G259" s="328"/>
      <c r="H259" s="445"/>
      <c r="I259" s="798"/>
      <c r="J259" s="446">
        <f t="shared" si="13"/>
        <v>0</v>
      </c>
      <c r="K259" s="788"/>
      <c r="L259" s="447">
        <f t="shared" si="14"/>
        <v>0</v>
      </c>
      <c r="M259" s="789">
        <f t="shared" si="15"/>
        <v>0</v>
      </c>
      <c r="N259" s="449">
        <f t="shared" si="15"/>
        <v>0</v>
      </c>
      <c r="O259" s="313"/>
      <c r="P259" s="155"/>
    </row>
    <row r="260" spans="1:16" ht="18.75" customHeight="1" x14ac:dyDescent="0.15">
      <c r="A260" s="134"/>
      <c r="B260" s="203"/>
      <c r="C260" s="204"/>
      <c r="D260" s="297"/>
      <c r="E260" s="491"/>
      <c r="F260" s="499"/>
      <c r="G260" s="328"/>
      <c r="H260" s="445"/>
      <c r="I260" s="798"/>
      <c r="J260" s="446">
        <f t="shared" si="13"/>
        <v>0</v>
      </c>
      <c r="K260" s="788"/>
      <c r="L260" s="447">
        <f t="shared" si="14"/>
        <v>0</v>
      </c>
      <c r="M260" s="789">
        <f t="shared" si="15"/>
        <v>0</v>
      </c>
      <c r="N260" s="449">
        <f t="shared" si="15"/>
        <v>0</v>
      </c>
      <c r="O260" s="313"/>
      <c r="P260" s="155"/>
    </row>
    <row r="261" spans="1:16" ht="18.75" customHeight="1" x14ac:dyDescent="0.15">
      <c r="A261" s="134"/>
      <c r="B261" s="203"/>
      <c r="C261" s="204"/>
      <c r="D261" s="297"/>
      <c r="E261" s="491"/>
      <c r="F261" s="499"/>
      <c r="G261" s="328"/>
      <c r="H261" s="445"/>
      <c r="I261" s="798"/>
      <c r="J261" s="446">
        <f t="shared" si="13"/>
        <v>0</v>
      </c>
      <c r="K261" s="788"/>
      <c r="L261" s="447">
        <f t="shared" si="14"/>
        <v>0</v>
      </c>
      <c r="M261" s="789">
        <f t="shared" si="15"/>
        <v>0</v>
      </c>
      <c r="N261" s="449">
        <f t="shared" si="15"/>
        <v>0</v>
      </c>
      <c r="O261" s="313"/>
      <c r="P261" s="155"/>
    </row>
    <row r="262" spans="1:16" ht="18.75" customHeight="1" x14ac:dyDescent="0.15">
      <c r="A262" s="134"/>
      <c r="B262" s="203"/>
      <c r="C262" s="204"/>
      <c r="D262" s="297"/>
      <c r="E262" s="491"/>
      <c r="F262" s="499"/>
      <c r="G262" s="328"/>
      <c r="H262" s="445"/>
      <c r="I262" s="798"/>
      <c r="J262" s="446">
        <f t="shared" si="13"/>
        <v>0</v>
      </c>
      <c r="K262" s="788"/>
      <c r="L262" s="447">
        <f t="shared" si="14"/>
        <v>0</v>
      </c>
      <c r="M262" s="789">
        <f t="shared" si="15"/>
        <v>0</v>
      </c>
      <c r="N262" s="449">
        <f t="shared" si="15"/>
        <v>0</v>
      </c>
      <c r="O262" s="313"/>
      <c r="P262" s="155"/>
    </row>
    <row r="263" spans="1:16" ht="18.75" customHeight="1" x14ac:dyDescent="0.15">
      <c r="A263" s="134"/>
      <c r="B263" s="203"/>
      <c r="C263" s="204"/>
      <c r="D263" s="297"/>
      <c r="E263" s="491"/>
      <c r="F263" s="499"/>
      <c r="G263" s="328"/>
      <c r="H263" s="445"/>
      <c r="I263" s="798"/>
      <c r="J263" s="446">
        <f t="shared" si="13"/>
        <v>0</v>
      </c>
      <c r="K263" s="788"/>
      <c r="L263" s="447">
        <f t="shared" si="14"/>
        <v>0</v>
      </c>
      <c r="M263" s="789">
        <f t="shared" si="15"/>
        <v>0</v>
      </c>
      <c r="N263" s="449">
        <f t="shared" si="15"/>
        <v>0</v>
      </c>
      <c r="O263" s="313"/>
      <c r="P263" s="155"/>
    </row>
    <row r="264" spans="1:16" ht="18.75" customHeight="1" x14ac:dyDescent="0.15">
      <c r="A264" s="134"/>
      <c r="B264" s="203"/>
      <c r="C264" s="204"/>
      <c r="D264" s="297"/>
      <c r="E264" s="491"/>
      <c r="F264" s="499"/>
      <c r="G264" s="328"/>
      <c r="H264" s="445"/>
      <c r="I264" s="798"/>
      <c r="J264" s="446">
        <f t="shared" si="13"/>
        <v>0</v>
      </c>
      <c r="K264" s="788"/>
      <c r="L264" s="447">
        <f t="shared" si="14"/>
        <v>0</v>
      </c>
      <c r="M264" s="789">
        <f t="shared" si="15"/>
        <v>0</v>
      </c>
      <c r="N264" s="449">
        <f t="shared" si="15"/>
        <v>0</v>
      </c>
      <c r="O264" s="313"/>
      <c r="P264" s="155"/>
    </row>
    <row r="265" spans="1:16" ht="18.75" customHeight="1" x14ac:dyDescent="0.15">
      <c r="A265" s="134"/>
      <c r="B265" s="203"/>
      <c r="C265" s="204"/>
      <c r="D265" s="297"/>
      <c r="E265" s="491"/>
      <c r="F265" s="499"/>
      <c r="G265" s="328"/>
      <c r="H265" s="445"/>
      <c r="I265" s="798"/>
      <c r="J265" s="446">
        <f t="shared" si="13"/>
        <v>0</v>
      </c>
      <c r="K265" s="788"/>
      <c r="L265" s="447">
        <f t="shared" si="14"/>
        <v>0</v>
      </c>
      <c r="M265" s="789">
        <f t="shared" si="15"/>
        <v>0</v>
      </c>
      <c r="N265" s="449">
        <f t="shared" si="15"/>
        <v>0</v>
      </c>
      <c r="O265" s="313"/>
      <c r="P265" s="155"/>
    </row>
    <row r="266" spans="1:16" ht="18.75" customHeight="1" x14ac:dyDescent="0.15">
      <c r="A266" s="134"/>
      <c r="B266" s="203"/>
      <c r="C266" s="204"/>
      <c r="D266" s="297"/>
      <c r="E266" s="491"/>
      <c r="F266" s="499"/>
      <c r="G266" s="328"/>
      <c r="H266" s="445"/>
      <c r="I266" s="798"/>
      <c r="J266" s="446">
        <f t="shared" si="13"/>
        <v>0</v>
      </c>
      <c r="K266" s="788"/>
      <c r="L266" s="447">
        <f t="shared" si="14"/>
        <v>0</v>
      </c>
      <c r="M266" s="789">
        <f t="shared" si="15"/>
        <v>0</v>
      </c>
      <c r="N266" s="449">
        <f t="shared" si="15"/>
        <v>0</v>
      </c>
      <c r="O266" s="313"/>
      <c r="P266" s="155"/>
    </row>
    <row r="267" spans="1:16" ht="18.75" customHeight="1" x14ac:dyDescent="0.15">
      <c r="A267" s="134"/>
      <c r="B267" s="203"/>
      <c r="C267" s="204"/>
      <c r="D267" s="297"/>
      <c r="E267" s="491"/>
      <c r="F267" s="499"/>
      <c r="G267" s="328"/>
      <c r="H267" s="445"/>
      <c r="I267" s="798"/>
      <c r="J267" s="446">
        <f t="shared" si="13"/>
        <v>0</v>
      </c>
      <c r="K267" s="788"/>
      <c r="L267" s="447">
        <f t="shared" si="14"/>
        <v>0</v>
      </c>
      <c r="M267" s="789">
        <f t="shared" si="15"/>
        <v>0</v>
      </c>
      <c r="N267" s="449">
        <f t="shared" si="15"/>
        <v>0</v>
      </c>
      <c r="O267" s="313"/>
      <c r="P267" s="155"/>
    </row>
    <row r="268" spans="1:16" ht="18.75" customHeight="1" x14ac:dyDescent="0.15">
      <c r="A268" s="134"/>
      <c r="B268" s="203"/>
      <c r="C268" s="204"/>
      <c r="D268" s="297"/>
      <c r="E268" s="491"/>
      <c r="F268" s="499"/>
      <c r="G268" s="328"/>
      <c r="H268" s="445"/>
      <c r="I268" s="798"/>
      <c r="J268" s="446">
        <f t="shared" si="13"/>
        <v>0</v>
      </c>
      <c r="K268" s="788"/>
      <c r="L268" s="447">
        <f t="shared" si="14"/>
        <v>0</v>
      </c>
      <c r="M268" s="789">
        <f t="shared" si="15"/>
        <v>0</v>
      </c>
      <c r="N268" s="449">
        <f t="shared" si="15"/>
        <v>0</v>
      </c>
      <c r="O268" s="313"/>
      <c r="P268" s="155"/>
    </row>
    <row r="269" spans="1:16" ht="18.75" customHeight="1" x14ac:dyDescent="0.15">
      <c r="A269" s="134"/>
      <c r="B269" s="203"/>
      <c r="C269" s="204"/>
      <c r="D269" s="297"/>
      <c r="E269" s="491"/>
      <c r="F269" s="499"/>
      <c r="G269" s="328"/>
      <c r="H269" s="445"/>
      <c r="I269" s="798"/>
      <c r="J269" s="446">
        <f t="shared" si="13"/>
        <v>0</v>
      </c>
      <c r="K269" s="788"/>
      <c r="L269" s="447">
        <f t="shared" si="14"/>
        <v>0</v>
      </c>
      <c r="M269" s="789">
        <f t="shared" si="15"/>
        <v>0</v>
      </c>
      <c r="N269" s="449">
        <f t="shared" si="15"/>
        <v>0</v>
      </c>
      <c r="O269" s="313"/>
      <c r="P269" s="155"/>
    </row>
    <row r="270" spans="1:16" ht="18.75" customHeight="1" x14ac:dyDescent="0.15">
      <c r="A270" s="134"/>
      <c r="B270" s="203"/>
      <c r="C270" s="204"/>
      <c r="D270" s="297"/>
      <c r="E270" s="491"/>
      <c r="F270" s="499"/>
      <c r="G270" s="328"/>
      <c r="H270" s="445"/>
      <c r="I270" s="798"/>
      <c r="J270" s="446">
        <f t="shared" si="13"/>
        <v>0</v>
      </c>
      <c r="K270" s="788"/>
      <c r="L270" s="447">
        <f t="shared" si="14"/>
        <v>0</v>
      </c>
      <c r="M270" s="789">
        <f t="shared" si="15"/>
        <v>0</v>
      </c>
      <c r="N270" s="449">
        <f t="shared" si="15"/>
        <v>0</v>
      </c>
      <c r="O270" s="313"/>
      <c r="P270" s="155"/>
    </row>
    <row r="271" spans="1:16" ht="18.75" customHeight="1" x14ac:dyDescent="0.15">
      <c r="A271" s="134"/>
      <c r="B271" s="203"/>
      <c r="C271" s="204"/>
      <c r="D271" s="297"/>
      <c r="E271" s="491"/>
      <c r="F271" s="499"/>
      <c r="G271" s="328"/>
      <c r="H271" s="445"/>
      <c r="I271" s="798"/>
      <c r="J271" s="446">
        <f t="shared" si="13"/>
        <v>0</v>
      </c>
      <c r="K271" s="788"/>
      <c r="L271" s="447">
        <f t="shared" si="14"/>
        <v>0</v>
      </c>
      <c r="M271" s="789">
        <f t="shared" si="15"/>
        <v>0</v>
      </c>
      <c r="N271" s="449">
        <f t="shared" si="15"/>
        <v>0</v>
      </c>
      <c r="O271" s="313"/>
      <c r="P271" s="155"/>
    </row>
    <row r="272" spans="1:16" ht="18.75" customHeight="1" x14ac:dyDescent="0.15">
      <c r="A272" s="134"/>
      <c r="B272" s="203"/>
      <c r="C272" s="204"/>
      <c r="D272" s="297"/>
      <c r="E272" s="491"/>
      <c r="F272" s="499"/>
      <c r="G272" s="328"/>
      <c r="H272" s="445"/>
      <c r="I272" s="798"/>
      <c r="J272" s="446">
        <f t="shared" si="13"/>
        <v>0</v>
      </c>
      <c r="K272" s="788"/>
      <c r="L272" s="447">
        <f t="shared" si="14"/>
        <v>0</v>
      </c>
      <c r="M272" s="789">
        <f t="shared" si="15"/>
        <v>0</v>
      </c>
      <c r="N272" s="449">
        <f t="shared" si="15"/>
        <v>0</v>
      </c>
      <c r="O272" s="313"/>
      <c r="P272" s="155"/>
    </row>
    <row r="273" spans="1:29" ht="18.75" customHeight="1" x14ac:dyDescent="0.15">
      <c r="A273" s="134"/>
      <c r="B273" s="203"/>
      <c r="C273" s="204"/>
      <c r="D273" s="297"/>
      <c r="E273" s="491"/>
      <c r="F273" s="499"/>
      <c r="G273" s="328"/>
      <c r="H273" s="445"/>
      <c r="I273" s="798"/>
      <c r="J273" s="446">
        <f t="shared" si="13"/>
        <v>0</v>
      </c>
      <c r="K273" s="788"/>
      <c r="L273" s="447">
        <f t="shared" si="14"/>
        <v>0</v>
      </c>
      <c r="M273" s="789">
        <f t="shared" si="15"/>
        <v>0</v>
      </c>
      <c r="N273" s="449">
        <f t="shared" si="15"/>
        <v>0</v>
      </c>
      <c r="O273" s="313"/>
      <c r="P273" s="155"/>
    </row>
    <row r="274" spans="1:29" ht="18.75" customHeight="1" x14ac:dyDescent="0.15">
      <c r="A274" s="134"/>
      <c r="B274" s="203"/>
      <c r="C274" s="204"/>
      <c r="D274" s="297"/>
      <c r="E274" s="491"/>
      <c r="F274" s="500"/>
      <c r="G274" s="328"/>
      <c r="H274" s="445"/>
      <c r="I274" s="798"/>
      <c r="J274" s="446">
        <f t="shared" si="13"/>
        <v>0</v>
      </c>
      <c r="K274" s="788"/>
      <c r="L274" s="447">
        <f t="shared" si="14"/>
        <v>0</v>
      </c>
      <c r="M274" s="789">
        <f t="shared" ref="M274:N283" si="16">I274-K274</f>
        <v>0</v>
      </c>
      <c r="N274" s="449">
        <f t="shared" si="16"/>
        <v>0</v>
      </c>
      <c r="O274" s="313"/>
      <c r="P274" s="155"/>
    </row>
    <row r="275" spans="1:29" ht="18.75" customHeight="1" x14ac:dyDescent="0.15">
      <c r="A275" s="134"/>
      <c r="B275" s="203"/>
      <c r="C275" s="204"/>
      <c r="D275" s="297"/>
      <c r="E275" s="491"/>
      <c r="F275" s="500"/>
      <c r="G275" s="328"/>
      <c r="H275" s="445"/>
      <c r="I275" s="798"/>
      <c r="J275" s="446">
        <f t="shared" si="13"/>
        <v>0</v>
      </c>
      <c r="K275" s="788"/>
      <c r="L275" s="447">
        <f t="shared" si="14"/>
        <v>0</v>
      </c>
      <c r="M275" s="789">
        <f t="shared" si="16"/>
        <v>0</v>
      </c>
      <c r="N275" s="449">
        <f t="shared" si="16"/>
        <v>0</v>
      </c>
      <c r="O275" s="313"/>
      <c r="P275" s="155"/>
    </row>
    <row r="276" spans="1:29" ht="18.75" customHeight="1" x14ac:dyDescent="0.15">
      <c r="A276" s="134"/>
      <c r="B276" s="203"/>
      <c r="C276" s="204"/>
      <c r="D276" s="297"/>
      <c r="E276" s="491"/>
      <c r="F276" s="500"/>
      <c r="G276" s="328"/>
      <c r="H276" s="445"/>
      <c r="I276" s="798"/>
      <c r="J276" s="446">
        <f t="shared" si="13"/>
        <v>0</v>
      </c>
      <c r="K276" s="788"/>
      <c r="L276" s="447">
        <f t="shared" si="14"/>
        <v>0</v>
      </c>
      <c r="M276" s="789">
        <f t="shared" si="16"/>
        <v>0</v>
      </c>
      <c r="N276" s="449">
        <f t="shared" si="16"/>
        <v>0</v>
      </c>
      <c r="O276" s="313"/>
      <c r="P276" s="155"/>
    </row>
    <row r="277" spans="1:29" ht="18.75" customHeight="1" x14ac:dyDescent="0.15">
      <c r="A277" s="134"/>
      <c r="B277" s="203"/>
      <c r="C277" s="204"/>
      <c r="D277" s="297"/>
      <c r="E277" s="491"/>
      <c r="F277" s="500"/>
      <c r="G277" s="328"/>
      <c r="H277" s="445"/>
      <c r="I277" s="798"/>
      <c r="J277" s="446">
        <f t="shared" si="13"/>
        <v>0</v>
      </c>
      <c r="K277" s="788"/>
      <c r="L277" s="447">
        <f t="shared" si="14"/>
        <v>0</v>
      </c>
      <c r="M277" s="789">
        <f t="shared" si="16"/>
        <v>0</v>
      </c>
      <c r="N277" s="449">
        <f t="shared" si="16"/>
        <v>0</v>
      </c>
      <c r="O277" s="313"/>
      <c r="P277" s="155"/>
    </row>
    <row r="278" spans="1:29" ht="18.75" customHeight="1" x14ac:dyDescent="0.15">
      <c r="A278" s="134"/>
      <c r="B278" s="203"/>
      <c r="C278" s="204"/>
      <c r="D278" s="297"/>
      <c r="E278" s="491"/>
      <c r="F278" s="500"/>
      <c r="G278" s="328"/>
      <c r="H278" s="445"/>
      <c r="I278" s="798"/>
      <c r="J278" s="446">
        <f t="shared" si="13"/>
        <v>0</v>
      </c>
      <c r="K278" s="788"/>
      <c r="L278" s="447">
        <f t="shared" si="14"/>
        <v>0</v>
      </c>
      <c r="M278" s="789">
        <f t="shared" si="16"/>
        <v>0</v>
      </c>
      <c r="N278" s="449">
        <f t="shared" si="16"/>
        <v>0</v>
      </c>
      <c r="O278" s="313"/>
      <c r="P278" s="155"/>
    </row>
    <row r="279" spans="1:29" ht="18.75" customHeight="1" x14ac:dyDescent="0.15">
      <c r="A279" s="134"/>
      <c r="B279" s="203"/>
      <c r="C279" s="204"/>
      <c r="D279" s="297"/>
      <c r="E279" s="491"/>
      <c r="F279" s="500"/>
      <c r="G279" s="328"/>
      <c r="H279" s="445"/>
      <c r="I279" s="798"/>
      <c r="J279" s="446">
        <f t="shared" si="13"/>
        <v>0</v>
      </c>
      <c r="K279" s="788"/>
      <c r="L279" s="447">
        <f t="shared" si="14"/>
        <v>0</v>
      </c>
      <c r="M279" s="789">
        <f t="shared" si="16"/>
        <v>0</v>
      </c>
      <c r="N279" s="449">
        <f t="shared" si="16"/>
        <v>0</v>
      </c>
      <c r="O279" s="313"/>
      <c r="P279" s="155"/>
    </row>
    <row r="280" spans="1:29" ht="18.75" customHeight="1" x14ac:dyDescent="0.15">
      <c r="A280" s="134"/>
      <c r="B280" s="203"/>
      <c r="C280" s="204"/>
      <c r="D280" s="297"/>
      <c r="E280" s="491"/>
      <c r="F280" s="500"/>
      <c r="G280" s="328"/>
      <c r="H280" s="445"/>
      <c r="I280" s="798"/>
      <c r="J280" s="446">
        <f t="shared" si="13"/>
        <v>0</v>
      </c>
      <c r="K280" s="788"/>
      <c r="L280" s="447">
        <f t="shared" si="14"/>
        <v>0</v>
      </c>
      <c r="M280" s="789">
        <f t="shared" si="16"/>
        <v>0</v>
      </c>
      <c r="N280" s="449">
        <f t="shared" si="16"/>
        <v>0</v>
      </c>
      <c r="O280" s="313"/>
      <c r="P280" s="155"/>
    </row>
    <row r="281" spans="1:29" ht="18.75" customHeight="1" x14ac:dyDescent="0.15">
      <c r="A281" s="134"/>
      <c r="B281" s="203"/>
      <c r="C281" s="204"/>
      <c r="D281" s="297"/>
      <c r="E281" s="491"/>
      <c r="F281" s="500"/>
      <c r="G281" s="328"/>
      <c r="H281" s="445"/>
      <c r="I281" s="798"/>
      <c r="J281" s="446">
        <f t="shared" si="13"/>
        <v>0</v>
      </c>
      <c r="K281" s="788"/>
      <c r="L281" s="447">
        <f t="shared" si="14"/>
        <v>0</v>
      </c>
      <c r="M281" s="789">
        <f t="shared" si="16"/>
        <v>0</v>
      </c>
      <c r="N281" s="449">
        <f t="shared" si="16"/>
        <v>0</v>
      </c>
      <c r="O281" s="313"/>
      <c r="P281" s="155"/>
    </row>
    <row r="282" spans="1:29" ht="18.75" customHeight="1" x14ac:dyDescent="0.15">
      <c r="A282" s="134"/>
      <c r="B282" s="203"/>
      <c r="C282" s="204"/>
      <c r="D282" s="297"/>
      <c r="E282" s="491"/>
      <c r="F282" s="500"/>
      <c r="G282" s="328"/>
      <c r="H282" s="445"/>
      <c r="I282" s="798"/>
      <c r="J282" s="446">
        <f t="shared" si="13"/>
        <v>0</v>
      </c>
      <c r="K282" s="788"/>
      <c r="L282" s="447">
        <f t="shared" si="14"/>
        <v>0</v>
      </c>
      <c r="M282" s="789">
        <f t="shared" si="16"/>
        <v>0</v>
      </c>
      <c r="N282" s="449">
        <f t="shared" si="16"/>
        <v>0</v>
      </c>
      <c r="O282" s="313"/>
      <c r="P282" s="155"/>
    </row>
    <row r="283" spans="1:29" ht="18.75" customHeight="1" x14ac:dyDescent="0.15">
      <c r="A283" s="134"/>
      <c r="B283" s="203"/>
      <c r="C283" s="204"/>
      <c r="D283" s="297"/>
      <c r="E283" s="491"/>
      <c r="F283" s="500"/>
      <c r="G283" s="328"/>
      <c r="H283" s="445"/>
      <c r="I283" s="798"/>
      <c r="J283" s="446">
        <f t="shared" si="13"/>
        <v>0</v>
      </c>
      <c r="K283" s="788"/>
      <c r="L283" s="447">
        <f t="shared" si="14"/>
        <v>0</v>
      </c>
      <c r="M283" s="789">
        <f t="shared" si="16"/>
        <v>0</v>
      </c>
      <c r="N283" s="449">
        <f t="shared" si="16"/>
        <v>0</v>
      </c>
      <c r="O283" s="313"/>
      <c r="P283" s="155"/>
    </row>
    <row r="284" spans="1:29" s="120" customFormat="1" ht="18.75" customHeight="1" x14ac:dyDescent="0.15">
      <c r="A284" s="134"/>
      <c r="B284" s="203"/>
      <c r="C284" s="204"/>
      <c r="D284" s="297"/>
      <c r="E284" s="347" t="s">
        <v>419</v>
      </c>
      <c r="F284" s="170" t="s">
        <v>181</v>
      </c>
      <c r="G284" s="328"/>
      <c r="H284" s="445"/>
      <c r="I284" s="798"/>
      <c r="J284" s="450">
        <f>SUMIFS(J254:J283,D254:D283,"設備（部材）")</f>
        <v>0</v>
      </c>
      <c r="K284" s="788"/>
      <c r="L284" s="451">
        <f>SUMIFS(L254:L283,D254:D283,"設備（部材）")</f>
        <v>0</v>
      </c>
      <c r="M284" s="789"/>
      <c r="N284" s="453">
        <f>J284-L284</f>
        <v>0</v>
      </c>
      <c r="O284" s="313"/>
      <c r="Q284" s="119"/>
      <c r="R284" s="119"/>
      <c r="S284" s="119"/>
      <c r="T284" s="119"/>
      <c r="U284" s="119"/>
      <c r="V284" s="119"/>
      <c r="W284" s="119"/>
      <c r="X284" s="119"/>
      <c r="Y284" s="119"/>
      <c r="Z284" s="119"/>
      <c r="AA284" s="119"/>
      <c r="AB284" s="119"/>
      <c r="AC284" s="119"/>
    </row>
    <row r="285" spans="1:29" s="120" customFormat="1" ht="18.75" customHeight="1" x14ac:dyDescent="0.15">
      <c r="A285" s="134"/>
      <c r="B285" s="203"/>
      <c r="C285" s="204"/>
      <c r="D285" s="297"/>
      <c r="E285" s="347" t="s">
        <v>182</v>
      </c>
      <c r="F285" s="170" t="s">
        <v>181</v>
      </c>
      <c r="G285" s="328"/>
      <c r="H285" s="445"/>
      <c r="I285" s="798"/>
      <c r="J285" s="450">
        <f>SUMIFS(J254:J283,D254:D283,"工事")</f>
        <v>0</v>
      </c>
      <c r="K285" s="788"/>
      <c r="L285" s="451">
        <f>SUMIFS(L254:L283,D254:D283,"工事")</f>
        <v>0</v>
      </c>
      <c r="M285" s="789"/>
      <c r="N285" s="453">
        <f>J285-L285</f>
        <v>0</v>
      </c>
      <c r="O285" s="313"/>
      <c r="Q285" s="119"/>
      <c r="R285" s="119"/>
      <c r="S285" s="119"/>
      <c r="T285" s="119"/>
      <c r="U285" s="119"/>
      <c r="V285" s="119"/>
      <c r="W285" s="119"/>
      <c r="X285" s="119"/>
      <c r="Y285" s="119"/>
      <c r="Z285" s="119"/>
      <c r="AA285" s="119"/>
      <c r="AB285" s="119"/>
      <c r="AC285" s="119"/>
    </row>
    <row r="286" spans="1:29" s="120" customFormat="1" ht="18.75" customHeight="1" thickBot="1" x14ac:dyDescent="0.2">
      <c r="A286" s="134"/>
      <c r="B286" s="205"/>
      <c r="C286" s="206"/>
      <c r="D286" s="298"/>
      <c r="E286" s="348" t="s">
        <v>178</v>
      </c>
      <c r="F286" s="349" t="s">
        <v>179</v>
      </c>
      <c r="G286" s="339"/>
      <c r="H286" s="495"/>
      <c r="I286" s="808"/>
      <c r="J286" s="501">
        <f>J284+J285</f>
        <v>0</v>
      </c>
      <c r="K286" s="790"/>
      <c r="L286" s="502">
        <f>L284+L285</f>
        <v>0</v>
      </c>
      <c r="M286" s="791"/>
      <c r="N286" s="503">
        <f>J286-L286</f>
        <v>0</v>
      </c>
      <c r="O286" s="323"/>
      <c r="Q286" s="119"/>
      <c r="R286" s="119"/>
      <c r="S286" s="119"/>
      <c r="T286" s="119"/>
      <c r="U286" s="119"/>
      <c r="V286" s="119"/>
      <c r="W286" s="119"/>
      <c r="X286" s="119"/>
      <c r="Y286" s="119"/>
      <c r="Z286" s="119"/>
      <c r="AA286" s="119"/>
      <c r="AB286" s="119"/>
      <c r="AC286" s="119"/>
    </row>
    <row r="287" spans="1:29" ht="18.75" customHeight="1" x14ac:dyDescent="0.15">
      <c r="A287" s="134"/>
      <c r="B287" s="171"/>
      <c r="C287" s="172"/>
      <c r="D287" s="295"/>
      <c r="E287" s="491"/>
      <c r="F287" s="499" t="s">
        <v>180</v>
      </c>
      <c r="G287" s="328"/>
      <c r="H287" s="445"/>
      <c r="I287" s="798"/>
      <c r="J287" s="446"/>
      <c r="K287" s="788"/>
      <c r="L287" s="447"/>
      <c r="M287" s="789"/>
      <c r="N287" s="449"/>
      <c r="O287" s="313"/>
      <c r="P287" s="155"/>
    </row>
    <row r="288" spans="1:29" ht="18.75" customHeight="1" x14ac:dyDescent="0.15">
      <c r="A288" s="134"/>
      <c r="B288" s="203"/>
      <c r="C288" s="204"/>
      <c r="D288" s="297"/>
      <c r="E288" s="491"/>
      <c r="F288" s="500"/>
      <c r="G288" s="328"/>
      <c r="H288" s="445"/>
      <c r="I288" s="798"/>
      <c r="J288" s="446">
        <f t="shared" ref="J288:J318" si="17">ROUNDDOWN(H288*I288,0)</f>
        <v>0</v>
      </c>
      <c r="K288" s="788"/>
      <c r="L288" s="447">
        <f t="shared" ref="L288:L318" si="18">ROUNDDOWN(H288*K288,0)</f>
        <v>0</v>
      </c>
      <c r="M288" s="789">
        <f>I288-K288</f>
        <v>0</v>
      </c>
      <c r="N288" s="449">
        <f>J288-L288</f>
        <v>0</v>
      </c>
      <c r="O288" s="313"/>
      <c r="P288" s="155"/>
    </row>
    <row r="289" spans="1:16" ht="18.75" customHeight="1" x14ac:dyDescent="0.15">
      <c r="A289" s="134"/>
      <c r="B289" s="203"/>
      <c r="C289" s="204"/>
      <c r="D289" s="297"/>
      <c r="E289" s="491"/>
      <c r="F289" s="500"/>
      <c r="G289" s="328"/>
      <c r="H289" s="445"/>
      <c r="I289" s="798"/>
      <c r="J289" s="446">
        <f t="shared" si="17"/>
        <v>0</v>
      </c>
      <c r="K289" s="788"/>
      <c r="L289" s="447">
        <f t="shared" si="18"/>
        <v>0</v>
      </c>
      <c r="M289" s="789">
        <f t="shared" ref="M289:N295" si="19">I289-K289</f>
        <v>0</v>
      </c>
      <c r="N289" s="449">
        <f t="shared" si="19"/>
        <v>0</v>
      </c>
      <c r="O289" s="313"/>
      <c r="P289" s="155"/>
    </row>
    <row r="290" spans="1:16" ht="18.75" customHeight="1" x14ac:dyDescent="0.15">
      <c r="A290" s="134"/>
      <c r="B290" s="203"/>
      <c r="C290" s="204"/>
      <c r="D290" s="297"/>
      <c r="E290" s="491"/>
      <c r="F290" s="499"/>
      <c r="G290" s="328"/>
      <c r="H290" s="445"/>
      <c r="I290" s="798"/>
      <c r="J290" s="446">
        <f t="shared" si="17"/>
        <v>0</v>
      </c>
      <c r="K290" s="788"/>
      <c r="L290" s="447">
        <f t="shared" si="18"/>
        <v>0</v>
      </c>
      <c r="M290" s="789">
        <f t="shared" si="19"/>
        <v>0</v>
      </c>
      <c r="N290" s="449">
        <f t="shared" si="19"/>
        <v>0</v>
      </c>
      <c r="O290" s="313"/>
      <c r="P290" s="155"/>
    </row>
    <row r="291" spans="1:16" ht="18.75" customHeight="1" x14ac:dyDescent="0.15">
      <c r="A291" s="134"/>
      <c r="B291" s="203"/>
      <c r="C291" s="204"/>
      <c r="D291" s="297"/>
      <c r="E291" s="491"/>
      <c r="F291" s="499"/>
      <c r="G291" s="328"/>
      <c r="H291" s="445"/>
      <c r="I291" s="798"/>
      <c r="J291" s="446">
        <f t="shared" si="17"/>
        <v>0</v>
      </c>
      <c r="K291" s="788"/>
      <c r="L291" s="447">
        <f t="shared" si="18"/>
        <v>0</v>
      </c>
      <c r="M291" s="789">
        <f t="shared" si="19"/>
        <v>0</v>
      </c>
      <c r="N291" s="449">
        <f t="shared" si="19"/>
        <v>0</v>
      </c>
      <c r="O291" s="313"/>
      <c r="P291" s="155"/>
    </row>
    <row r="292" spans="1:16" ht="18.75" customHeight="1" x14ac:dyDescent="0.15">
      <c r="A292" s="134"/>
      <c r="B292" s="203"/>
      <c r="C292" s="204"/>
      <c r="D292" s="297"/>
      <c r="E292" s="491"/>
      <c r="F292" s="499"/>
      <c r="G292" s="328"/>
      <c r="H292" s="445"/>
      <c r="I292" s="798"/>
      <c r="J292" s="446">
        <f t="shared" si="17"/>
        <v>0</v>
      </c>
      <c r="K292" s="788"/>
      <c r="L292" s="447">
        <f t="shared" si="18"/>
        <v>0</v>
      </c>
      <c r="M292" s="789">
        <f t="shared" si="19"/>
        <v>0</v>
      </c>
      <c r="N292" s="449">
        <f t="shared" si="19"/>
        <v>0</v>
      </c>
      <c r="O292" s="313"/>
      <c r="P292" s="155"/>
    </row>
    <row r="293" spans="1:16" ht="18.75" customHeight="1" x14ac:dyDescent="0.15">
      <c r="A293" s="134"/>
      <c r="B293" s="203"/>
      <c r="C293" s="204"/>
      <c r="D293" s="297"/>
      <c r="E293" s="491"/>
      <c r="F293" s="499"/>
      <c r="G293" s="328"/>
      <c r="H293" s="445"/>
      <c r="I293" s="798"/>
      <c r="J293" s="446">
        <f t="shared" si="17"/>
        <v>0</v>
      </c>
      <c r="K293" s="788"/>
      <c r="L293" s="447">
        <f t="shared" si="18"/>
        <v>0</v>
      </c>
      <c r="M293" s="789">
        <f t="shared" si="19"/>
        <v>0</v>
      </c>
      <c r="N293" s="449">
        <f t="shared" si="19"/>
        <v>0</v>
      </c>
      <c r="O293" s="313"/>
      <c r="P293" s="155"/>
    </row>
    <row r="294" spans="1:16" ht="18.75" customHeight="1" x14ac:dyDescent="0.15">
      <c r="A294" s="134"/>
      <c r="B294" s="203"/>
      <c r="C294" s="204"/>
      <c r="D294" s="297"/>
      <c r="E294" s="491"/>
      <c r="F294" s="499"/>
      <c r="G294" s="328"/>
      <c r="H294" s="445"/>
      <c r="I294" s="798"/>
      <c r="J294" s="446">
        <f t="shared" si="17"/>
        <v>0</v>
      </c>
      <c r="K294" s="788"/>
      <c r="L294" s="447">
        <f t="shared" si="18"/>
        <v>0</v>
      </c>
      <c r="M294" s="789">
        <f t="shared" si="19"/>
        <v>0</v>
      </c>
      <c r="N294" s="449">
        <f t="shared" si="19"/>
        <v>0</v>
      </c>
      <c r="O294" s="313"/>
      <c r="P294" s="155"/>
    </row>
    <row r="295" spans="1:16" ht="18.75" customHeight="1" x14ac:dyDescent="0.15">
      <c r="A295" s="134"/>
      <c r="B295" s="203"/>
      <c r="C295" s="204"/>
      <c r="D295" s="297"/>
      <c r="E295" s="491"/>
      <c r="F295" s="499"/>
      <c r="G295" s="328"/>
      <c r="H295" s="445"/>
      <c r="I295" s="798"/>
      <c r="J295" s="446">
        <f t="shared" si="17"/>
        <v>0</v>
      </c>
      <c r="K295" s="788"/>
      <c r="L295" s="447">
        <f t="shared" si="18"/>
        <v>0</v>
      </c>
      <c r="M295" s="789">
        <f t="shared" si="19"/>
        <v>0</v>
      </c>
      <c r="N295" s="449">
        <f t="shared" si="19"/>
        <v>0</v>
      </c>
      <c r="O295" s="313"/>
      <c r="P295" s="155"/>
    </row>
    <row r="296" spans="1:16" ht="18.75" customHeight="1" x14ac:dyDescent="0.15">
      <c r="A296" s="134"/>
      <c r="B296" s="203"/>
      <c r="C296" s="204"/>
      <c r="D296" s="297"/>
      <c r="E296" s="491"/>
      <c r="F296" s="500"/>
      <c r="G296" s="328"/>
      <c r="H296" s="445"/>
      <c r="I296" s="798"/>
      <c r="J296" s="446">
        <f t="shared" si="17"/>
        <v>0</v>
      </c>
      <c r="K296" s="788"/>
      <c r="L296" s="447">
        <f t="shared" si="18"/>
        <v>0</v>
      </c>
      <c r="M296" s="789">
        <f>I296-K296</f>
        <v>0</v>
      </c>
      <c r="N296" s="449">
        <f>J296-L296</f>
        <v>0</v>
      </c>
      <c r="O296" s="313"/>
      <c r="P296" s="155"/>
    </row>
    <row r="297" spans="1:16" ht="18.75" customHeight="1" x14ac:dyDescent="0.15">
      <c r="A297" s="134"/>
      <c r="B297" s="203"/>
      <c r="C297" s="204"/>
      <c r="D297" s="297"/>
      <c r="E297" s="491"/>
      <c r="F297" s="500"/>
      <c r="G297" s="328"/>
      <c r="H297" s="445"/>
      <c r="I297" s="798"/>
      <c r="J297" s="446">
        <f t="shared" si="17"/>
        <v>0</v>
      </c>
      <c r="K297" s="788"/>
      <c r="L297" s="447">
        <f t="shared" si="18"/>
        <v>0</v>
      </c>
      <c r="M297" s="789">
        <f t="shared" ref="M297:N318" si="20">I297-K297</f>
        <v>0</v>
      </c>
      <c r="N297" s="449">
        <f t="shared" si="20"/>
        <v>0</v>
      </c>
      <c r="O297" s="313"/>
      <c r="P297" s="155"/>
    </row>
    <row r="298" spans="1:16" ht="18.75" customHeight="1" x14ac:dyDescent="0.15">
      <c r="A298" s="134"/>
      <c r="B298" s="203"/>
      <c r="C298" s="204"/>
      <c r="D298" s="297"/>
      <c r="E298" s="491"/>
      <c r="F298" s="500"/>
      <c r="G298" s="328"/>
      <c r="H298" s="445"/>
      <c r="I298" s="798"/>
      <c r="J298" s="446">
        <f t="shared" si="17"/>
        <v>0</v>
      </c>
      <c r="K298" s="788"/>
      <c r="L298" s="447">
        <f t="shared" si="18"/>
        <v>0</v>
      </c>
      <c r="M298" s="789">
        <f t="shared" si="20"/>
        <v>0</v>
      </c>
      <c r="N298" s="449">
        <f t="shared" si="20"/>
        <v>0</v>
      </c>
      <c r="O298" s="313"/>
      <c r="P298" s="155"/>
    </row>
    <row r="299" spans="1:16" ht="18.75" customHeight="1" x14ac:dyDescent="0.15">
      <c r="A299" s="134"/>
      <c r="B299" s="203"/>
      <c r="C299" s="204"/>
      <c r="D299" s="297"/>
      <c r="E299" s="491"/>
      <c r="F299" s="500"/>
      <c r="G299" s="328"/>
      <c r="H299" s="445"/>
      <c r="I299" s="798"/>
      <c r="J299" s="446">
        <f t="shared" si="17"/>
        <v>0</v>
      </c>
      <c r="K299" s="788"/>
      <c r="L299" s="447">
        <f t="shared" si="18"/>
        <v>0</v>
      </c>
      <c r="M299" s="789">
        <f t="shared" si="20"/>
        <v>0</v>
      </c>
      <c r="N299" s="449">
        <f t="shared" si="20"/>
        <v>0</v>
      </c>
      <c r="O299" s="313"/>
      <c r="P299" s="155"/>
    </row>
    <row r="300" spans="1:16" ht="18.75" customHeight="1" x14ac:dyDescent="0.15">
      <c r="A300" s="134"/>
      <c r="B300" s="203"/>
      <c r="C300" s="204"/>
      <c r="D300" s="297"/>
      <c r="E300" s="491"/>
      <c r="F300" s="500"/>
      <c r="G300" s="328"/>
      <c r="H300" s="445"/>
      <c r="I300" s="798"/>
      <c r="J300" s="446">
        <f t="shared" si="17"/>
        <v>0</v>
      </c>
      <c r="K300" s="788"/>
      <c r="L300" s="447">
        <f t="shared" si="18"/>
        <v>0</v>
      </c>
      <c r="M300" s="789">
        <f t="shared" si="20"/>
        <v>0</v>
      </c>
      <c r="N300" s="449">
        <f t="shared" si="20"/>
        <v>0</v>
      </c>
      <c r="O300" s="313"/>
      <c r="P300" s="155"/>
    </row>
    <row r="301" spans="1:16" ht="18.75" customHeight="1" x14ac:dyDescent="0.15">
      <c r="A301" s="134"/>
      <c r="B301" s="203"/>
      <c r="C301" s="204"/>
      <c r="D301" s="297"/>
      <c r="E301" s="491"/>
      <c r="F301" s="500"/>
      <c r="G301" s="328"/>
      <c r="H301" s="445"/>
      <c r="I301" s="798"/>
      <c r="J301" s="446">
        <f t="shared" si="17"/>
        <v>0</v>
      </c>
      <c r="K301" s="788"/>
      <c r="L301" s="447">
        <f t="shared" si="18"/>
        <v>0</v>
      </c>
      <c r="M301" s="789">
        <f t="shared" si="20"/>
        <v>0</v>
      </c>
      <c r="N301" s="449">
        <f t="shared" si="20"/>
        <v>0</v>
      </c>
      <c r="O301" s="313"/>
      <c r="P301" s="155"/>
    </row>
    <row r="302" spans="1:16" ht="18.75" customHeight="1" x14ac:dyDescent="0.15">
      <c r="A302" s="134"/>
      <c r="B302" s="203"/>
      <c r="C302" s="204"/>
      <c r="D302" s="297"/>
      <c r="E302" s="491"/>
      <c r="F302" s="500"/>
      <c r="G302" s="328"/>
      <c r="H302" s="445"/>
      <c r="I302" s="798"/>
      <c r="J302" s="446">
        <f t="shared" si="17"/>
        <v>0</v>
      </c>
      <c r="K302" s="788"/>
      <c r="L302" s="447">
        <f t="shared" si="18"/>
        <v>0</v>
      </c>
      <c r="M302" s="789">
        <f t="shared" si="20"/>
        <v>0</v>
      </c>
      <c r="N302" s="449">
        <f t="shared" si="20"/>
        <v>0</v>
      </c>
      <c r="O302" s="313"/>
      <c r="P302" s="155"/>
    </row>
    <row r="303" spans="1:16" ht="18.75" customHeight="1" x14ac:dyDescent="0.15">
      <c r="A303" s="134"/>
      <c r="B303" s="203"/>
      <c r="C303" s="204"/>
      <c r="D303" s="297"/>
      <c r="E303" s="491"/>
      <c r="F303" s="500"/>
      <c r="G303" s="328"/>
      <c r="H303" s="445"/>
      <c r="I303" s="798"/>
      <c r="J303" s="446">
        <f t="shared" si="17"/>
        <v>0</v>
      </c>
      <c r="K303" s="788"/>
      <c r="L303" s="447">
        <f t="shared" si="18"/>
        <v>0</v>
      </c>
      <c r="M303" s="789">
        <f t="shared" si="20"/>
        <v>0</v>
      </c>
      <c r="N303" s="449">
        <f t="shared" si="20"/>
        <v>0</v>
      </c>
      <c r="O303" s="313"/>
      <c r="P303" s="155"/>
    </row>
    <row r="304" spans="1:16" ht="18.75" customHeight="1" x14ac:dyDescent="0.15">
      <c r="A304" s="134"/>
      <c r="B304" s="203"/>
      <c r="C304" s="204"/>
      <c r="D304" s="297"/>
      <c r="E304" s="491"/>
      <c r="F304" s="500"/>
      <c r="G304" s="328"/>
      <c r="H304" s="445"/>
      <c r="I304" s="798"/>
      <c r="J304" s="446">
        <f t="shared" si="17"/>
        <v>0</v>
      </c>
      <c r="K304" s="788"/>
      <c r="L304" s="447">
        <f t="shared" si="18"/>
        <v>0</v>
      </c>
      <c r="M304" s="789">
        <f t="shared" si="20"/>
        <v>0</v>
      </c>
      <c r="N304" s="449">
        <f t="shared" si="20"/>
        <v>0</v>
      </c>
      <c r="O304" s="313"/>
      <c r="P304" s="155"/>
    </row>
    <row r="305" spans="1:29" ht="18.75" customHeight="1" x14ac:dyDescent="0.15">
      <c r="A305" s="134"/>
      <c r="B305" s="203"/>
      <c r="C305" s="204"/>
      <c r="D305" s="297"/>
      <c r="E305" s="491"/>
      <c r="F305" s="500"/>
      <c r="G305" s="328"/>
      <c r="H305" s="445"/>
      <c r="I305" s="798"/>
      <c r="J305" s="446">
        <f t="shared" si="17"/>
        <v>0</v>
      </c>
      <c r="K305" s="788"/>
      <c r="L305" s="447">
        <f t="shared" si="18"/>
        <v>0</v>
      </c>
      <c r="M305" s="789">
        <f t="shared" si="20"/>
        <v>0</v>
      </c>
      <c r="N305" s="449">
        <f t="shared" si="20"/>
        <v>0</v>
      </c>
      <c r="O305" s="313"/>
      <c r="P305" s="155"/>
    </row>
    <row r="306" spans="1:29" ht="18.75" customHeight="1" x14ac:dyDescent="0.15">
      <c r="A306" s="134"/>
      <c r="B306" s="203"/>
      <c r="C306" s="204"/>
      <c r="D306" s="297"/>
      <c r="E306" s="491"/>
      <c r="F306" s="500"/>
      <c r="G306" s="328"/>
      <c r="H306" s="445"/>
      <c r="I306" s="798"/>
      <c r="J306" s="446">
        <f t="shared" si="17"/>
        <v>0</v>
      </c>
      <c r="K306" s="788"/>
      <c r="L306" s="447">
        <f t="shared" si="18"/>
        <v>0</v>
      </c>
      <c r="M306" s="789">
        <f t="shared" si="20"/>
        <v>0</v>
      </c>
      <c r="N306" s="449">
        <f t="shared" si="20"/>
        <v>0</v>
      </c>
      <c r="O306" s="313"/>
      <c r="P306" s="155"/>
    </row>
    <row r="307" spans="1:29" ht="18.75" customHeight="1" x14ac:dyDescent="0.15">
      <c r="A307" s="134"/>
      <c r="B307" s="203"/>
      <c r="C307" s="204"/>
      <c r="D307" s="297"/>
      <c r="E307" s="491"/>
      <c r="F307" s="500"/>
      <c r="G307" s="328"/>
      <c r="H307" s="445"/>
      <c r="I307" s="798"/>
      <c r="J307" s="446">
        <f t="shared" si="17"/>
        <v>0</v>
      </c>
      <c r="K307" s="788"/>
      <c r="L307" s="447">
        <f t="shared" si="18"/>
        <v>0</v>
      </c>
      <c r="M307" s="789">
        <f t="shared" si="20"/>
        <v>0</v>
      </c>
      <c r="N307" s="449">
        <f t="shared" si="20"/>
        <v>0</v>
      </c>
      <c r="O307" s="313"/>
      <c r="P307" s="155"/>
    </row>
    <row r="308" spans="1:29" ht="18.75" customHeight="1" x14ac:dyDescent="0.15">
      <c r="A308" s="134"/>
      <c r="B308" s="203"/>
      <c r="C308" s="204"/>
      <c r="D308" s="297"/>
      <c r="E308" s="491"/>
      <c r="F308" s="500"/>
      <c r="G308" s="328"/>
      <c r="H308" s="445"/>
      <c r="I308" s="798"/>
      <c r="J308" s="446">
        <f t="shared" si="17"/>
        <v>0</v>
      </c>
      <c r="K308" s="788"/>
      <c r="L308" s="447">
        <f t="shared" si="18"/>
        <v>0</v>
      </c>
      <c r="M308" s="789">
        <f t="shared" si="20"/>
        <v>0</v>
      </c>
      <c r="N308" s="449">
        <f t="shared" si="20"/>
        <v>0</v>
      </c>
      <c r="O308" s="313"/>
      <c r="P308" s="155"/>
    </row>
    <row r="309" spans="1:29" ht="18.75" customHeight="1" x14ac:dyDescent="0.15">
      <c r="A309" s="134"/>
      <c r="B309" s="203"/>
      <c r="C309" s="204"/>
      <c r="D309" s="297"/>
      <c r="E309" s="491"/>
      <c r="F309" s="500"/>
      <c r="G309" s="328"/>
      <c r="H309" s="445"/>
      <c r="I309" s="798"/>
      <c r="J309" s="446">
        <f t="shared" si="17"/>
        <v>0</v>
      </c>
      <c r="K309" s="788"/>
      <c r="L309" s="447">
        <f t="shared" si="18"/>
        <v>0</v>
      </c>
      <c r="M309" s="789">
        <f t="shared" si="20"/>
        <v>0</v>
      </c>
      <c r="N309" s="449">
        <f t="shared" si="20"/>
        <v>0</v>
      </c>
      <c r="O309" s="313"/>
      <c r="P309" s="155"/>
    </row>
    <row r="310" spans="1:29" ht="18.75" customHeight="1" x14ac:dyDescent="0.15">
      <c r="A310" s="134"/>
      <c r="B310" s="203"/>
      <c r="C310" s="204"/>
      <c r="D310" s="297"/>
      <c r="E310" s="491"/>
      <c r="F310" s="500"/>
      <c r="G310" s="328"/>
      <c r="H310" s="445"/>
      <c r="I310" s="798"/>
      <c r="J310" s="446">
        <f t="shared" si="17"/>
        <v>0</v>
      </c>
      <c r="K310" s="788"/>
      <c r="L310" s="447">
        <f t="shared" si="18"/>
        <v>0</v>
      </c>
      <c r="M310" s="789">
        <f t="shared" si="20"/>
        <v>0</v>
      </c>
      <c r="N310" s="449">
        <f t="shared" si="20"/>
        <v>0</v>
      </c>
      <c r="O310" s="313"/>
      <c r="P310" s="155"/>
    </row>
    <row r="311" spans="1:29" ht="18.75" customHeight="1" x14ac:dyDescent="0.15">
      <c r="A311" s="134"/>
      <c r="B311" s="203"/>
      <c r="C311" s="204"/>
      <c r="D311" s="297"/>
      <c r="E311" s="491"/>
      <c r="F311" s="500"/>
      <c r="G311" s="328"/>
      <c r="H311" s="445"/>
      <c r="I311" s="798"/>
      <c r="J311" s="446">
        <f t="shared" si="17"/>
        <v>0</v>
      </c>
      <c r="K311" s="788"/>
      <c r="L311" s="447">
        <f t="shared" si="18"/>
        <v>0</v>
      </c>
      <c r="M311" s="789">
        <f t="shared" si="20"/>
        <v>0</v>
      </c>
      <c r="N311" s="449">
        <f t="shared" si="20"/>
        <v>0</v>
      </c>
      <c r="O311" s="313"/>
      <c r="P311" s="155"/>
    </row>
    <row r="312" spans="1:29" ht="18.75" customHeight="1" x14ac:dyDescent="0.15">
      <c r="A312" s="134"/>
      <c r="B312" s="203"/>
      <c r="C312" s="204"/>
      <c r="D312" s="297"/>
      <c r="E312" s="491"/>
      <c r="F312" s="500"/>
      <c r="G312" s="328"/>
      <c r="H312" s="445"/>
      <c r="I312" s="798"/>
      <c r="J312" s="446">
        <f t="shared" si="17"/>
        <v>0</v>
      </c>
      <c r="K312" s="788"/>
      <c r="L312" s="447">
        <f t="shared" si="18"/>
        <v>0</v>
      </c>
      <c r="M312" s="789">
        <f>I312-K312</f>
        <v>0</v>
      </c>
      <c r="N312" s="449">
        <f t="shared" si="20"/>
        <v>0</v>
      </c>
      <c r="O312" s="313"/>
      <c r="P312" s="155"/>
    </row>
    <row r="313" spans="1:29" ht="18.75" customHeight="1" x14ac:dyDescent="0.15">
      <c r="A313" s="134"/>
      <c r="B313" s="203"/>
      <c r="C313" s="204"/>
      <c r="D313" s="297"/>
      <c r="E313" s="491"/>
      <c r="F313" s="500"/>
      <c r="G313" s="328"/>
      <c r="H313" s="445"/>
      <c r="I313" s="798"/>
      <c r="J313" s="446">
        <f t="shared" si="17"/>
        <v>0</v>
      </c>
      <c r="K313" s="788"/>
      <c r="L313" s="447">
        <f t="shared" si="18"/>
        <v>0</v>
      </c>
      <c r="M313" s="789">
        <f t="shared" si="20"/>
        <v>0</v>
      </c>
      <c r="N313" s="449">
        <f t="shared" si="20"/>
        <v>0</v>
      </c>
      <c r="O313" s="313"/>
      <c r="P313" s="155"/>
    </row>
    <row r="314" spans="1:29" ht="18.75" customHeight="1" x14ac:dyDescent="0.15">
      <c r="A314" s="134"/>
      <c r="B314" s="203"/>
      <c r="C314" s="204"/>
      <c r="D314" s="297"/>
      <c r="E314" s="491"/>
      <c r="F314" s="500"/>
      <c r="G314" s="328"/>
      <c r="H314" s="445"/>
      <c r="I314" s="798"/>
      <c r="J314" s="446">
        <f t="shared" si="17"/>
        <v>0</v>
      </c>
      <c r="K314" s="788"/>
      <c r="L314" s="447">
        <f t="shared" si="18"/>
        <v>0</v>
      </c>
      <c r="M314" s="789">
        <f t="shared" si="20"/>
        <v>0</v>
      </c>
      <c r="N314" s="449">
        <f>J314-L314</f>
        <v>0</v>
      </c>
      <c r="O314" s="313"/>
      <c r="P314" s="155"/>
    </row>
    <row r="315" spans="1:29" ht="18.75" customHeight="1" x14ac:dyDescent="0.15">
      <c r="A315" s="134"/>
      <c r="B315" s="203"/>
      <c r="C315" s="204"/>
      <c r="D315" s="297"/>
      <c r="E315" s="491"/>
      <c r="F315" s="500"/>
      <c r="G315" s="328"/>
      <c r="H315" s="445"/>
      <c r="I315" s="798"/>
      <c r="J315" s="446">
        <f t="shared" si="17"/>
        <v>0</v>
      </c>
      <c r="K315" s="788"/>
      <c r="L315" s="447">
        <f t="shared" si="18"/>
        <v>0</v>
      </c>
      <c r="M315" s="789">
        <f t="shared" si="20"/>
        <v>0</v>
      </c>
      <c r="N315" s="449">
        <f t="shared" si="20"/>
        <v>0</v>
      </c>
      <c r="O315" s="313"/>
      <c r="P315" s="155"/>
    </row>
    <row r="316" spans="1:29" ht="18.75" customHeight="1" x14ac:dyDescent="0.15">
      <c r="A316" s="134"/>
      <c r="B316" s="203"/>
      <c r="C316" s="204"/>
      <c r="D316" s="297"/>
      <c r="E316" s="491"/>
      <c r="F316" s="500"/>
      <c r="G316" s="328"/>
      <c r="H316" s="445"/>
      <c r="I316" s="798"/>
      <c r="J316" s="446">
        <f t="shared" si="17"/>
        <v>0</v>
      </c>
      <c r="K316" s="788"/>
      <c r="L316" s="447">
        <f t="shared" si="18"/>
        <v>0</v>
      </c>
      <c r="M316" s="789">
        <f t="shared" si="20"/>
        <v>0</v>
      </c>
      <c r="N316" s="449">
        <f t="shared" si="20"/>
        <v>0</v>
      </c>
      <c r="O316" s="313"/>
      <c r="P316" s="155"/>
    </row>
    <row r="317" spans="1:29" ht="18.75" customHeight="1" x14ac:dyDescent="0.15">
      <c r="A317" s="134"/>
      <c r="B317" s="203"/>
      <c r="C317" s="204"/>
      <c r="D317" s="297"/>
      <c r="E317" s="491"/>
      <c r="F317" s="500"/>
      <c r="G317" s="328"/>
      <c r="H317" s="445"/>
      <c r="I317" s="798"/>
      <c r="J317" s="446">
        <f t="shared" si="17"/>
        <v>0</v>
      </c>
      <c r="K317" s="788"/>
      <c r="L317" s="447">
        <f t="shared" si="18"/>
        <v>0</v>
      </c>
      <c r="M317" s="789">
        <f>I317-K317</f>
        <v>0</v>
      </c>
      <c r="N317" s="449">
        <f t="shared" si="20"/>
        <v>0</v>
      </c>
      <c r="O317" s="313"/>
      <c r="P317" s="155"/>
    </row>
    <row r="318" spans="1:29" ht="18.75" customHeight="1" x14ac:dyDescent="0.15">
      <c r="A318" s="134"/>
      <c r="B318" s="203"/>
      <c r="C318" s="204"/>
      <c r="D318" s="297"/>
      <c r="E318" s="491"/>
      <c r="F318" s="500"/>
      <c r="G318" s="328"/>
      <c r="H318" s="445"/>
      <c r="I318" s="798"/>
      <c r="J318" s="446">
        <f t="shared" si="17"/>
        <v>0</v>
      </c>
      <c r="K318" s="788"/>
      <c r="L318" s="447">
        <f t="shared" si="18"/>
        <v>0</v>
      </c>
      <c r="M318" s="789">
        <f t="shared" si="20"/>
        <v>0</v>
      </c>
      <c r="N318" s="449">
        <f t="shared" si="20"/>
        <v>0</v>
      </c>
      <c r="O318" s="313"/>
      <c r="P318" s="155"/>
    </row>
    <row r="319" spans="1:29" s="120" customFormat="1" ht="18.75" customHeight="1" x14ac:dyDescent="0.15">
      <c r="A319" s="134"/>
      <c r="B319" s="203"/>
      <c r="C319" s="204"/>
      <c r="D319" s="297"/>
      <c r="E319" s="347" t="s">
        <v>419</v>
      </c>
      <c r="F319" s="170" t="s">
        <v>181</v>
      </c>
      <c r="G319" s="328"/>
      <c r="H319" s="445"/>
      <c r="I319" s="798"/>
      <c r="J319" s="450">
        <f>SUMIFS(J288:J318,D288:D318,"設備（部材）")</f>
        <v>0</v>
      </c>
      <c r="K319" s="788"/>
      <c r="L319" s="451">
        <f>SUMIFS(L288:L318,D288:D318,"設備（部材）")</f>
        <v>0</v>
      </c>
      <c r="M319" s="789"/>
      <c r="N319" s="453">
        <f>J319-L319</f>
        <v>0</v>
      </c>
      <c r="O319" s="313"/>
      <c r="Q319" s="119"/>
      <c r="R319" s="119"/>
      <c r="S319" s="119"/>
      <c r="T319" s="119"/>
      <c r="U319" s="119"/>
      <c r="V319" s="119"/>
      <c r="W319" s="119"/>
      <c r="X319" s="119"/>
      <c r="Y319" s="119"/>
      <c r="Z319" s="119"/>
      <c r="AA319" s="119"/>
      <c r="AB319" s="119"/>
      <c r="AC319" s="119"/>
    </row>
    <row r="320" spans="1:29" s="120" customFormat="1" ht="18.75" customHeight="1" x14ac:dyDescent="0.15">
      <c r="A320" s="134"/>
      <c r="B320" s="203"/>
      <c r="C320" s="204"/>
      <c r="D320" s="297"/>
      <c r="E320" s="347" t="s">
        <v>182</v>
      </c>
      <c r="F320" s="170" t="s">
        <v>181</v>
      </c>
      <c r="G320" s="328"/>
      <c r="H320" s="445"/>
      <c r="I320" s="798"/>
      <c r="J320" s="450">
        <f>SUMIFS(J288:J318,D288:D318,"工事")</f>
        <v>0</v>
      </c>
      <c r="K320" s="788"/>
      <c r="L320" s="451">
        <f>SUMIFS(L288:L318,D288:D318,"工事")</f>
        <v>0</v>
      </c>
      <c r="M320" s="789"/>
      <c r="N320" s="453">
        <f>J320-L320</f>
        <v>0</v>
      </c>
      <c r="O320" s="313"/>
      <c r="Q320" s="119"/>
      <c r="R320" s="119"/>
      <c r="S320" s="119"/>
      <c r="T320" s="119"/>
      <c r="U320" s="119"/>
      <c r="V320" s="119"/>
      <c r="W320" s="119"/>
      <c r="X320" s="119"/>
      <c r="Y320" s="119"/>
      <c r="Z320" s="119"/>
      <c r="AA320" s="119"/>
      <c r="AB320" s="119"/>
      <c r="AC320" s="119"/>
    </row>
    <row r="321" spans="1:29" s="120" customFormat="1" ht="18.75" customHeight="1" thickBot="1" x14ac:dyDescent="0.2">
      <c r="A321" s="134"/>
      <c r="B321" s="205"/>
      <c r="C321" s="206"/>
      <c r="D321" s="298"/>
      <c r="E321" s="348" t="s">
        <v>178</v>
      </c>
      <c r="F321" s="349" t="s">
        <v>179</v>
      </c>
      <c r="G321" s="339"/>
      <c r="H321" s="495"/>
      <c r="I321" s="808"/>
      <c r="J321" s="501">
        <f>J319+J320</f>
        <v>0</v>
      </c>
      <c r="K321" s="790"/>
      <c r="L321" s="502">
        <f>L319+L320</f>
        <v>0</v>
      </c>
      <c r="M321" s="791"/>
      <c r="N321" s="503">
        <f>J321-L321</f>
        <v>0</v>
      </c>
      <c r="O321" s="323"/>
      <c r="Q321" s="119"/>
      <c r="R321" s="119"/>
      <c r="S321" s="119"/>
      <c r="T321" s="119"/>
      <c r="U321" s="119"/>
      <c r="V321" s="119"/>
      <c r="W321" s="119"/>
      <c r="X321" s="119"/>
      <c r="Y321" s="119"/>
      <c r="Z321" s="119"/>
      <c r="AA321" s="119"/>
      <c r="AB321" s="119"/>
      <c r="AC321" s="119"/>
    </row>
    <row r="322" spans="1:29" ht="18.75" customHeight="1" x14ac:dyDescent="0.15">
      <c r="A322" s="134"/>
      <c r="B322" s="171"/>
      <c r="C322" s="172"/>
      <c r="D322" s="295"/>
      <c r="E322" s="491"/>
      <c r="F322" s="499" t="s">
        <v>180</v>
      </c>
      <c r="G322" s="328"/>
      <c r="H322" s="445"/>
      <c r="I322" s="798"/>
      <c r="J322" s="446"/>
      <c r="K322" s="788"/>
      <c r="L322" s="447"/>
      <c r="M322" s="789"/>
      <c r="N322" s="449"/>
      <c r="O322" s="313"/>
      <c r="P322" s="155"/>
    </row>
    <row r="323" spans="1:29" ht="18.75" customHeight="1" x14ac:dyDescent="0.15">
      <c r="A323" s="134"/>
      <c r="B323" s="203"/>
      <c r="C323" s="204"/>
      <c r="D323" s="297"/>
      <c r="E323" s="491"/>
      <c r="F323" s="500"/>
      <c r="G323" s="328"/>
      <c r="H323" s="445"/>
      <c r="I323" s="798"/>
      <c r="J323" s="446">
        <f t="shared" ref="J323:J353" si="21">ROUNDDOWN(H323*I323,0)</f>
        <v>0</v>
      </c>
      <c r="K323" s="788"/>
      <c r="L323" s="447">
        <f t="shared" ref="L323:L353" si="22">ROUNDDOWN(H323*K323,0)</f>
        <v>0</v>
      </c>
      <c r="M323" s="789">
        <f>I323-K323</f>
        <v>0</v>
      </c>
      <c r="N323" s="449">
        <f>J323-L323</f>
        <v>0</v>
      </c>
      <c r="O323" s="313"/>
      <c r="P323" s="155"/>
    </row>
    <row r="324" spans="1:29" ht="18.75" customHeight="1" x14ac:dyDescent="0.15">
      <c r="A324" s="134"/>
      <c r="B324" s="203"/>
      <c r="C324" s="204"/>
      <c r="D324" s="297"/>
      <c r="E324" s="491"/>
      <c r="F324" s="500"/>
      <c r="G324" s="328"/>
      <c r="H324" s="445"/>
      <c r="I324" s="798"/>
      <c r="J324" s="446">
        <f t="shared" si="21"/>
        <v>0</v>
      </c>
      <c r="K324" s="788"/>
      <c r="L324" s="447">
        <f t="shared" si="22"/>
        <v>0</v>
      </c>
      <c r="M324" s="789">
        <f t="shared" ref="M324:N343" si="23">I324-K324</f>
        <v>0</v>
      </c>
      <c r="N324" s="449">
        <f t="shared" si="23"/>
        <v>0</v>
      </c>
      <c r="O324" s="313"/>
      <c r="P324" s="155"/>
    </row>
    <row r="325" spans="1:29" ht="18.75" customHeight="1" x14ac:dyDescent="0.15">
      <c r="A325" s="134"/>
      <c r="B325" s="203"/>
      <c r="C325" s="204"/>
      <c r="D325" s="297"/>
      <c r="E325" s="491"/>
      <c r="F325" s="499"/>
      <c r="G325" s="328"/>
      <c r="H325" s="445"/>
      <c r="I325" s="798"/>
      <c r="J325" s="446">
        <f t="shared" si="21"/>
        <v>0</v>
      </c>
      <c r="K325" s="788"/>
      <c r="L325" s="447">
        <f t="shared" si="22"/>
        <v>0</v>
      </c>
      <c r="M325" s="789">
        <f t="shared" si="23"/>
        <v>0</v>
      </c>
      <c r="N325" s="449">
        <f t="shared" si="23"/>
        <v>0</v>
      </c>
      <c r="O325" s="313"/>
      <c r="P325" s="155"/>
    </row>
    <row r="326" spans="1:29" ht="18.75" customHeight="1" x14ac:dyDescent="0.15">
      <c r="A326" s="134"/>
      <c r="B326" s="203"/>
      <c r="C326" s="204"/>
      <c r="D326" s="297"/>
      <c r="E326" s="491"/>
      <c r="F326" s="499"/>
      <c r="G326" s="328"/>
      <c r="H326" s="445"/>
      <c r="I326" s="798"/>
      <c r="J326" s="446">
        <f t="shared" si="21"/>
        <v>0</v>
      </c>
      <c r="K326" s="788"/>
      <c r="L326" s="447">
        <f t="shared" si="22"/>
        <v>0</v>
      </c>
      <c r="M326" s="789">
        <f t="shared" si="23"/>
        <v>0</v>
      </c>
      <c r="N326" s="449">
        <f t="shared" si="23"/>
        <v>0</v>
      </c>
      <c r="O326" s="313"/>
      <c r="P326" s="155"/>
    </row>
    <row r="327" spans="1:29" ht="18.75" customHeight="1" x14ac:dyDescent="0.15">
      <c r="A327" s="134"/>
      <c r="B327" s="203"/>
      <c r="C327" s="204"/>
      <c r="D327" s="297"/>
      <c r="E327" s="491"/>
      <c r="F327" s="499"/>
      <c r="G327" s="328"/>
      <c r="H327" s="445"/>
      <c r="I327" s="798"/>
      <c r="J327" s="446">
        <f t="shared" si="21"/>
        <v>0</v>
      </c>
      <c r="K327" s="788"/>
      <c r="L327" s="447">
        <f t="shared" si="22"/>
        <v>0</v>
      </c>
      <c r="M327" s="789">
        <f t="shared" si="23"/>
        <v>0</v>
      </c>
      <c r="N327" s="449">
        <f t="shared" si="23"/>
        <v>0</v>
      </c>
      <c r="O327" s="313"/>
      <c r="P327" s="155"/>
    </row>
    <row r="328" spans="1:29" ht="18.75" customHeight="1" x14ac:dyDescent="0.15">
      <c r="A328" s="134"/>
      <c r="B328" s="203"/>
      <c r="C328" s="204"/>
      <c r="D328" s="297"/>
      <c r="E328" s="491"/>
      <c r="F328" s="499"/>
      <c r="G328" s="328"/>
      <c r="H328" s="445"/>
      <c r="I328" s="798"/>
      <c r="J328" s="446">
        <f t="shared" si="21"/>
        <v>0</v>
      </c>
      <c r="K328" s="788"/>
      <c r="L328" s="447">
        <f t="shared" si="22"/>
        <v>0</v>
      </c>
      <c r="M328" s="789">
        <f t="shared" si="23"/>
        <v>0</v>
      </c>
      <c r="N328" s="449">
        <f t="shared" si="23"/>
        <v>0</v>
      </c>
      <c r="O328" s="313"/>
      <c r="P328" s="155"/>
    </row>
    <row r="329" spans="1:29" ht="18.75" customHeight="1" x14ac:dyDescent="0.15">
      <c r="A329" s="134"/>
      <c r="B329" s="203"/>
      <c r="C329" s="204"/>
      <c r="D329" s="297"/>
      <c r="E329" s="491"/>
      <c r="F329" s="499"/>
      <c r="G329" s="328"/>
      <c r="H329" s="445"/>
      <c r="I329" s="798"/>
      <c r="J329" s="446">
        <f t="shared" si="21"/>
        <v>0</v>
      </c>
      <c r="K329" s="788"/>
      <c r="L329" s="447">
        <f t="shared" si="22"/>
        <v>0</v>
      </c>
      <c r="M329" s="789">
        <f t="shared" si="23"/>
        <v>0</v>
      </c>
      <c r="N329" s="449">
        <f t="shared" si="23"/>
        <v>0</v>
      </c>
      <c r="O329" s="313"/>
      <c r="P329" s="155"/>
    </row>
    <row r="330" spans="1:29" ht="18.75" customHeight="1" x14ac:dyDescent="0.15">
      <c r="A330" s="134"/>
      <c r="B330" s="203"/>
      <c r="C330" s="204"/>
      <c r="D330" s="297"/>
      <c r="E330" s="491"/>
      <c r="F330" s="499"/>
      <c r="G330" s="328"/>
      <c r="H330" s="445"/>
      <c r="I330" s="798"/>
      <c r="J330" s="446">
        <f t="shared" si="21"/>
        <v>0</v>
      </c>
      <c r="K330" s="788"/>
      <c r="L330" s="447">
        <f t="shared" si="22"/>
        <v>0</v>
      </c>
      <c r="M330" s="789">
        <f t="shared" si="23"/>
        <v>0</v>
      </c>
      <c r="N330" s="449">
        <f t="shared" si="23"/>
        <v>0</v>
      </c>
      <c r="O330" s="313"/>
      <c r="P330" s="155"/>
    </row>
    <row r="331" spans="1:29" ht="18.75" customHeight="1" x14ac:dyDescent="0.15">
      <c r="A331" s="134"/>
      <c r="B331" s="203"/>
      <c r="C331" s="204"/>
      <c r="D331" s="297"/>
      <c r="E331" s="491"/>
      <c r="F331" s="499"/>
      <c r="G331" s="328"/>
      <c r="H331" s="445"/>
      <c r="I331" s="798"/>
      <c r="J331" s="446">
        <f t="shared" si="21"/>
        <v>0</v>
      </c>
      <c r="K331" s="788"/>
      <c r="L331" s="447">
        <f t="shared" si="22"/>
        <v>0</v>
      </c>
      <c r="M331" s="789">
        <f t="shared" si="23"/>
        <v>0</v>
      </c>
      <c r="N331" s="449">
        <f t="shared" si="23"/>
        <v>0</v>
      </c>
      <c r="O331" s="313"/>
      <c r="P331" s="155"/>
    </row>
    <row r="332" spans="1:29" ht="18.75" customHeight="1" x14ac:dyDescent="0.15">
      <c r="A332" s="134"/>
      <c r="B332" s="203"/>
      <c r="C332" s="204"/>
      <c r="D332" s="297"/>
      <c r="E332" s="491"/>
      <c r="F332" s="499"/>
      <c r="G332" s="328"/>
      <c r="H332" s="445"/>
      <c r="I332" s="798"/>
      <c r="J332" s="446">
        <f t="shared" si="21"/>
        <v>0</v>
      </c>
      <c r="K332" s="788"/>
      <c r="L332" s="447">
        <f t="shared" si="22"/>
        <v>0</v>
      </c>
      <c r="M332" s="789">
        <f t="shared" si="23"/>
        <v>0</v>
      </c>
      <c r="N332" s="449">
        <f t="shared" si="23"/>
        <v>0</v>
      </c>
      <c r="O332" s="313"/>
      <c r="P332" s="155"/>
    </row>
    <row r="333" spans="1:29" ht="18.75" customHeight="1" x14ac:dyDescent="0.15">
      <c r="A333" s="134"/>
      <c r="B333" s="203"/>
      <c r="C333" s="204"/>
      <c r="D333" s="297"/>
      <c r="E333" s="491"/>
      <c r="F333" s="499"/>
      <c r="G333" s="328"/>
      <c r="H333" s="445"/>
      <c r="I333" s="798"/>
      <c r="J333" s="446">
        <f t="shared" si="21"/>
        <v>0</v>
      </c>
      <c r="K333" s="788"/>
      <c r="L333" s="447">
        <f t="shared" si="22"/>
        <v>0</v>
      </c>
      <c r="M333" s="789">
        <f t="shared" si="23"/>
        <v>0</v>
      </c>
      <c r="N333" s="449">
        <f t="shared" si="23"/>
        <v>0</v>
      </c>
      <c r="O333" s="313"/>
      <c r="P333" s="155"/>
    </row>
    <row r="334" spans="1:29" ht="18.75" customHeight="1" x14ac:dyDescent="0.15">
      <c r="A334" s="134"/>
      <c r="B334" s="203"/>
      <c r="C334" s="204"/>
      <c r="D334" s="297"/>
      <c r="E334" s="491"/>
      <c r="F334" s="499"/>
      <c r="G334" s="328"/>
      <c r="H334" s="445"/>
      <c r="I334" s="798"/>
      <c r="J334" s="446">
        <f t="shared" si="21"/>
        <v>0</v>
      </c>
      <c r="K334" s="788"/>
      <c r="L334" s="447">
        <f t="shared" si="22"/>
        <v>0</v>
      </c>
      <c r="M334" s="789">
        <f t="shared" si="23"/>
        <v>0</v>
      </c>
      <c r="N334" s="449">
        <f t="shared" si="23"/>
        <v>0</v>
      </c>
      <c r="O334" s="313"/>
      <c r="P334" s="155"/>
    </row>
    <row r="335" spans="1:29" ht="18.75" customHeight="1" x14ac:dyDescent="0.15">
      <c r="A335" s="134"/>
      <c r="B335" s="203"/>
      <c r="C335" s="204"/>
      <c r="D335" s="297"/>
      <c r="E335" s="491"/>
      <c r="F335" s="499"/>
      <c r="G335" s="328"/>
      <c r="H335" s="445"/>
      <c r="I335" s="798"/>
      <c r="J335" s="446">
        <f t="shared" si="21"/>
        <v>0</v>
      </c>
      <c r="K335" s="788"/>
      <c r="L335" s="447">
        <f t="shared" si="22"/>
        <v>0</v>
      </c>
      <c r="M335" s="789">
        <f t="shared" si="23"/>
        <v>0</v>
      </c>
      <c r="N335" s="449">
        <f t="shared" si="23"/>
        <v>0</v>
      </c>
      <c r="O335" s="313"/>
      <c r="P335" s="155"/>
    </row>
    <row r="336" spans="1:29" ht="18.75" customHeight="1" x14ac:dyDescent="0.15">
      <c r="A336" s="134"/>
      <c r="B336" s="203"/>
      <c r="C336" s="204"/>
      <c r="D336" s="297"/>
      <c r="E336" s="491"/>
      <c r="F336" s="499"/>
      <c r="G336" s="328"/>
      <c r="H336" s="445"/>
      <c r="I336" s="798"/>
      <c r="J336" s="446">
        <f t="shared" si="21"/>
        <v>0</v>
      </c>
      <c r="K336" s="788"/>
      <c r="L336" s="447">
        <f t="shared" si="22"/>
        <v>0</v>
      </c>
      <c r="M336" s="789">
        <f t="shared" si="23"/>
        <v>0</v>
      </c>
      <c r="N336" s="449">
        <f t="shared" si="23"/>
        <v>0</v>
      </c>
      <c r="O336" s="313"/>
      <c r="P336" s="155"/>
    </row>
    <row r="337" spans="1:16" ht="18.75" customHeight="1" x14ac:dyDescent="0.15">
      <c r="A337" s="134"/>
      <c r="B337" s="203"/>
      <c r="C337" s="204"/>
      <c r="D337" s="297"/>
      <c r="E337" s="491"/>
      <c r="F337" s="499"/>
      <c r="G337" s="328"/>
      <c r="H337" s="445"/>
      <c r="I337" s="798"/>
      <c r="J337" s="446">
        <f t="shared" si="21"/>
        <v>0</v>
      </c>
      <c r="K337" s="788"/>
      <c r="L337" s="447">
        <f t="shared" si="22"/>
        <v>0</v>
      </c>
      <c r="M337" s="789">
        <f t="shared" si="23"/>
        <v>0</v>
      </c>
      <c r="N337" s="449">
        <f t="shared" si="23"/>
        <v>0</v>
      </c>
      <c r="O337" s="313"/>
      <c r="P337" s="155"/>
    </row>
    <row r="338" spans="1:16" ht="18.75" customHeight="1" x14ac:dyDescent="0.15">
      <c r="A338" s="134"/>
      <c r="B338" s="203"/>
      <c r="C338" s="204"/>
      <c r="D338" s="297"/>
      <c r="E338" s="491"/>
      <c r="F338" s="499"/>
      <c r="G338" s="328"/>
      <c r="H338" s="445"/>
      <c r="I338" s="798"/>
      <c r="J338" s="446">
        <f t="shared" si="21"/>
        <v>0</v>
      </c>
      <c r="K338" s="788"/>
      <c r="L338" s="447">
        <f t="shared" si="22"/>
        <v>0</v>
      </c>
      <c r="M338" s="789">
        <f t="shared" si="23"/>
        <v>0</v>
      </c>
      <c r="N338" s="449">
        <f t="shared" si="23"/>
        <v>0</v>
      </c>
      <c r="O338" s="313"/>
      <c r="P338" s="155"/>
    </row>
    <row r="339" spans="1:16" ht="18.75" customHeight="1" x14ac:dyDescent="0.15">
      <c r="A339" s="134"/>
      <c r="B339" s="203"/>
      <c r="C339" s="204"/>
      <c r="D339" s="297"/>
      <c r="E339" s="491"/>
      <c r="F339" s="499"/>
      <c r="G339" s="328"/>
      <c r="H339" s="445"/>
      <c r="I339" s="798"/>
      <c r="J339" s="446">
        <f t="shared" si="21"/>
        <v>0</v>
      </c>
      <c r="K339" s="788"/>
      <c r="L339" s="447">
        <f t="shared" si="22"/>
        <v>0</v>
      </c>
      <c r="M339" s="789">
        <f t="shared" si="23"/>
        <v>0</v>
      </c>
      <c r="N339" s="449">
        <f t="shared" si="23"/>
        <v>0</v>
      </c>
      <c r="O339" s="313"/>
      <c r="P339" s="155"/>
    </row>
    <row r="340" spans="1:16" ht="18.75" customHeight="1" x14ac:dyDescent="0.15">
      <c r="A340" s="134"/>
      <c r="B340" s="203"/>
      <c r="C340" s="204"/>
      <c r="D340" s="297"/>
      <c r="E340" s="491"/>
      <c r="F340" s="499"/>
      <c r="G340" s="328"/>
      <c r="H340" s="445"/>
      <c r="I340" s="798"/>
      <c r="J340" s="446">
        <f t="shared" si="21"/>
        <v>0</v>
      </c>
      <c r="K340" s="788"/>
      <c r="L340" s="447">
        <f t="shared" si="22"/>
        <v>0</v>
      </c>
      <c r="M340" s="789">
        <f t="shared" si="23"/>
        <v>0</v>
      </c>
      <c r="N340" s="449">
        <f t="shared" si="23"/>
        <v>0</v>
      </c>
      <c r="O340" s="313"/>
      <c r="P340" s="155"/>
    </row>
    <row r="341" spans="1:16" ht="18.75" customHeight="1" x14ac:dyDescent="0.15">
      <c r="A341" s="134"/>
      <c r="B341" s="203"/>
      <c r="C341" s="204"/>
      <c r="D341" s="297"/>
      <c r="E341" s="491"/>
      <c r="F341" s="499"/>
      <c r="G341" s="328"/>
      <c r="H341" s="445"/>
      <c r="I341" s="798"/>
      <c r="J341" s="446">
        <f t="shared" si="21"/>
        <v>0</v>
      </c>
      <c r="K341" s="788"/>
      <c r="L341" s="447">
        <f t="shared" si="22"/>
        <v>0</v>
      </c>
      <c r="M341" s="789">
        <f t="shared" si="23"/>
        <v>0</v>
      </c>
      <c r="N341" s="449">
        <f t="shared" si="23"/>
        <v>0</v>
      </c>
      <c r="O341" s="313"/>
      <c r="P341" s="155"/>
    </row>
    <row r="342" spans="1:16" ht="18.75" customHeight="1" x14ac:dyDescent="0.15">
      <c r="A342" s="134"/>
      <c r="B342" s="203"/>
      <c r="C342" s="204"/>
      <c r="D342" s="297"/>
      <c r="E342" s="491"/>
      <c r="F342" s="499"/>
      <c r="G342" s="328"/>
      <c r="H342" s="445"/>
      <c r="I342" s="798"/>
      <c r="J342" s="446">
        <f t="shared" si="21"/>
        <v>0</v>
      </c>
      <c r="K342" s="788"/>
      <c r="L342" s="447">
        <f t="shared" si="22"/>
        <v>0</v>
      </c>
      <c r="M342" s="789">
        <f t="shared" si="23"/>
        <v>0</v>
      </c>
      <c r="N342" s="449">
        <f t="shared" si="23"/>
        <v>0</v>
      </c>
      <c r="O342" s="313"/>
      <c r="P342" s="155"/>
    </row>
    <row r="343" spans="1:16" ht="18.75" customHeight="1" x14ac:dyDescent="0.15">
      <c r="A343" s="134"/>
      <c r="B343" s="203"/>
      <c r="C343" s="204"/>
      <c r="D343" s="297"/>
      <c r="E343" s="491"/>
      <c r="F343" s="499"/>
      <c r="G343" s="328"/>
      <c r="H343" s="445"/>
      <c r="I343" s="798"/>
      <c r="J343" s="446">
        <f t="shared" si="21"/>
        <v>0</v>
      </c>
      <c r="K343" s="788"/>
      <c r="L343" s="447">
        <f t="shared" si="22"/>
        <v>0</v>
      </c>
      <c r="M343" s="789">
        <f t="shared" si="23"/>
        <v>0</v>
      </c>
      <c r="N343" s="449">
        <f t="shared" si="23"/>
        <v>0</v>
      </c>
      <c r="O343" s="313"/>
      <c r="P343" s="155"/>
    </row>
    <row r="344" spans="1:16" ht="18.75" customHeight="1" x14ac:dyDescent="0.15">
      <c r="A344" s="134"/>
      <c r="B344" s="203"/>
      <c r="C344" s="204"/>
      <c r="D344" s="297"/>
      <c r="E344" s="491"/>
      <c r="F344" s="500"/>
      <c r="G344" s="328"/>
      <c r="H344" s="445"/>
      <c r="I344" s="798"/>
      <c r="J344" s="446">
        <f t="shared" si="21"/>
        <v>0</v>
      </c>
      <c r="K344" s="788"/>
      <c r="L344" s="447">
        <f t="shared" si="22"/>
        <v>0</v>
      </c>
      <c r="M344" s="789">
        <f t="shared" ref="M344:N353" si="24">I344-K344</f>
        <v>0</v>
      </c>
      <c r="N344" s="449">
        <f t="shared" si="24"/>
        <v>0</v>
      </c>
      <c r="O344" s="313"/>
      <c r="P344" s="155"/>
    </row>
    <row r="345" spans="1:16" ht="18.75" customHeight="1" x14ac:dyDescent="0.15">
      <c r="A345" s="134"/>
      <c r="B345" s="203"/>
      <c r="C345" s="204"/>
      <c r="D345" s="297"/>
      <c r="E345" s="491"/>
      <c r="F345" s="500"/>
      <c r="G345" s="328"/>
      <c r="H345" s="445"/>
      <c r="I345" s="798"/>
      <c r="J345" s="446">
        <f t="shared" si="21"/>
        <v>0</v>
      </c>
      <c r="K345" s="788"/>
      <c r="L345" s="447">
        <f t="shared" si="22"/>
        <v>0</v>
      </c>
      <c r="M345" s="789">
        <f t="shared" si="24"/>
        <v>0</v>
      </c>
      <c r="N345" s="449">
        <f t="shared" si="24"/>
        <v>0</v>
      </c>
      <c r="O345" s="313"/>
      <c r="P345" s="155"/>
    </row>
    <row r="346" spans="1:16" ht="18.75" customHeight="1" x14ac:dyDescent="0.15">
      <c r="A346" s="134"/>
      <c r="B346" s="203"/>
      <c r="C346" s="204"/>
      <c r="D346" s="297"/>
      <c r="E346" s="491"/>
      <c r="F346" s="500"/>
      <c r="G346" s="328"/>
      <c r="H346" s="445"/>
      <c r="I346" s="798"/>
      <c r="J346" s="446">
        <f t="shared" si="21"/>
        <v>0</v>
      </c>
      <c r="K346" s="788"/>
      <c r="L346" s="447">
        <f t="shared" si="22"/>
        <v>0</v>
      </c>
      <c r="M346" s="789">
        <f t="shared" si="24"/>
        <v>0</v>
      </c>
      <c r="N346" s="449">
        <f t="shared" si="24"/>
        <v>0</v>
      </c>
      <c r="O346" s="313"/>
      <c r="P346" s="155"/>
    </row>
    <row r="347" spans="1:16" ht="18.75" customHeight="1" x14ac:dyDescent="0.15">
      <c r="A347" s="134"/>
      <c r="B347" s="203"/>
      <c r="C347" s="204"/>
      <c r="D347" s="297"/>
      <c r="E347" s="491"/>
      <c r="F347" s="500"/>
      <c r="G347" s="328"/>
      <c r="H347" s="445"/>
      <c r="I347" s="798"/>
      <c r="J347" s="446">
        <f t="shared" si="21"/>
        <v>0</v>
      </c>
      <c r="K347" s="788"/>
      <c r="L347" s="447">
        <f t="shared" si="22"/>
        <v>0</v>
      </c>
      <c r="M347" s="789">
        <f t="shared" si="24"/>
        <v>0</v>
      </c>
      <c r="N347" s="449">
        <f t="shared" si="24"/>
        <v>0</v>
      </c>
      <c r="O347" s="313"/>
      <c r="P347" s="155"/>
    </row>
    <row r="348" spans="1:16" ht="18.75" customHeight="1" x14ac:dyDescent="0.15">
      <c r="A348" s="134"/>
      <c r="B348" s="203"/>
      <c r="C348" s="204"/>
      <c r="D348" s="297"/>
      <c r="E348" s="491"/>
      <c r="F348" s="500"/>
      <c r="G348" s="328"/>
      <c r="H348" s="445"/>
      <c r="I348" s="798"/>
      <c r="J348" s="446">
        <f t="shared" si="21"/>
        <v>0</v>
      </c>
      <c r="K348" s="788"/>
      <c r="L348" s="447">
        <f t="shared" si="22"/>
        <v>0</v>
      </c>
      <c r="M348" s="789">
        <f t="shared" si="24"/>
        <v>0</v>
      </c>
      <c r="N348" s="449">
        <f t="shared" si="24"/>
        <v>0</v>
      </c>
      <c r="O348" s="313"/>
      <c r="P348" s="155"/>
    </row>
    <row r="349" spans="1:16" ht="18.75" customHeight="1" x14ac:dyDescent="0.15">
      <c r="A349" s="134"/>
      <c r="B349" s="203"/>
      <c r="C349" s="204"/>
      <c r="D349" s="297"/>
      <c r="E349" s="491"/>
      <c r="F349" s="500"/>
      <c r="G349" s="328"/>
      <c r="H349" s="445"/>
      <c r="I349" s="798"/>
      <c r="J349" s="446">
        <f t="shared" si="21"/>
        <v>0</v>
      </c>
      <c r="K349" s="788"/>
      <c r="L349" s="447">
        <f t="shared" si="22"/>
        <v>0</v>
      </c>
      <c r="M349" s="789">
        <f t="shared" si="24"/>
        <v>0</v>
      </c>
      <c r="N349" s="449">
        <f t="shared" si="24"/>
        <v>0</v>
      </c>
      <c r="O349" s="313"/>
      <c r="P349" s="155"/>
    </row>
    <row r="350" spans="1:16" ht="18.75" customHeight="1" x14ac:dyDescent="0.15">
      <c r="A350" s="134"/>
      <c r="B350" s="203"/>
      <c r="C350" s="204"/>
      <c r="D350" s="297"/>
      <c r="E350" s="491"/>
      <c r="F350" s="500"/>
      <c r="G350" s="328"/>
      <c r="H350" s="445"/>
      <c r="I350" s="798"/>
      <c r="J350" s="446">
        <f t="shared" si="21"/>
        <v>0</v>
      </c>
      <c r="K350" s="788"/>
      <c r="L350" s="447">
        <f t="shared" si="22"/>
        <v>0</v>
      </c>
      <c r="M350" s="789">
        <f t="shared" si="24"/>
        <v>0</v>
      </c>
      <c r="N350" s="449">
        <f t="shared" si="24"/>
        <v>0</v>
      </c>
      <c r="O350" s="313"/>
      <c r="P350" s="155"/>
    </row>
    <row r="351" spans="1:16" ht="18.75" customHeight="1" x14ac:dyDescent="0.15">
      <c r="A351" s="134"/>
      <c r="B351" s="203"/>
      <c r="C351" s="204"/>
      <c r="D351" s="297"/>
      <c r="E351" s="491"/>
      <c r="F351" s="500"/>
      <c r="G351" s="328"/>
      <c r="H351" s="445"/>
      <c r="I351" s="798"/>
      <c r="J351" s="446">
        <f t="shared" si="21"/>
        <v>0</v>
      </c>
      <c r="K351" s="788"/>
      <c r="L351" s="447">
        <f t="shared" si="22"/>
        <v>0</v>
      </c>
      <c r="M351" s="789">
        <f>I351-K351</f>
        <v>0</v>
      </c>
      <c r="N351" s="449">
        <f t="shared" si="24"/>
        <v>0</v>
      </c>
      <c r="O351" s="313"/>
      <c r="P351" s="155"/>
    </row>
    <row r="352" spans="1:16" ht="18.75" customHeight="1" x14ac:dyDescent="0.15">
      <c r="A352" s="134"/>
      <c r="B352" s="203"/>
      <c r="C352" s="204"/>
      <c r="D352" s="297"/>
      <c r="E352" s="491"/>
      <c r="F352" s="500"/>
      <c r="G352" s="328"/>
      <c r="H352" s="445"/>
      <c r="I352" s="798"/>
      <c r="J352" s="446">
        <f t="shared" si="21"/>
        <v>0</v>
      </c>
      <c r="K352" s="788"/>
      <c r="L352" s="447">
        <f t="shared" si="22"/>
        <v>0</v>
      </c>
      <c r="M352" s="789">
        <f t="shared" si="24"/>
        <v>0</v>
      </c>
      <c r="N352" s="449">
        <f>J352-L352</f>
        <v>0</v>
      </c>
      <c r="O352" s="313"/>
      <c r="P352" s="155"/>
    </row>
    <row r="353" spans="1:29" ht="18.75" customHeight="1" x14ac:dyDescent="0.15">
      <c r="A353" s="134"/>
      <c r="B353" s="203"/>
      <c r="C353" s="204"/>
      <c r="D353" s="297"/>
      <c r="E353" s="491"/>
      <c r="F353" s="500"/>
      <c r="G353" s="328"/>
      <c r="H353" s="445"/>
      <c r="I353" s="798"/>
      <c r="J353" s="446">
        <f t="shared" si="21"/>
        <v>0</v>
      </c>
      <c r="K353" s="788"/>
      <c r="L353" s="447">
        <f t="shared" si="22"/>
        <v>0</v>
      </c>
      <c r="M353" s="789">
        <f t="shared" si="24"/>
        <v>0</v>
      </c>
      <c r="N353" s="449">
        <f t="shared" si="24"/>
        <v>0</v>
      </c>
      <c r="O353" s="313"/>
      <c r="P353" s="155"/>
    </row>
    <row r="354" spans="1:29" s="120" customFormat="1" ht="18.75" customHeight="1" x14ac:dyDescent="0.15">
      <c r="A354" s="134"/>
      <c r="B354" s="203"/>
      <c r="C354" s="204"/>
      <c r="D354" s="297"/>
      <c r="E354" s="347" t="s">
        <v>419</v>
      </c>
      <c r="F354" s="170" t="s">
        <v>181</v>
      </c>
      <c r="G354" s="328"/>
      <c r="H354" s="445"/>
      <c r="I354" s="798"/>
      <c r="J354" s="450">
        <f>SUMIFS(J323:J353,D323:D353,"設備（部材）")</f>
        <v>0</v>
      </c>
      <c r="K354" s="788"/>
      <c r="L354" s="451">
        <f>SUMIFS(L323:L353,D323:D353,"設備（部材）")</f>
        <v>0</v>
      </c>
      <c r="M354" s="789"/>
      <c r="N354" s="453">
        <f>J354-L354</f>
        <v>0</v>
      </c>
      <c r="O354" s="313"/>
      <c r="Q354" s="119"/>
      <c r="R354" s="119"/>
      <c r="S354" s="119"/>
      <c r="T354" s="119"/>
      <c r="U354" s="119"/>
      <c r="V354" s="119"/>
      <c r="W354" s="119"/>
      <c r="X354" s="119"/>
      <c r="Y354" s="119"/>
      <c r="Z354" s="119"/>
      <c r="AA354" s="119"/>
      <c r="AB354" s="119"/>
      <c r="AC354" s="119"/>
    </row>
    <row r="355" spans="1:29" s="120" customFormat="1" ht="18.75" customHeight="1" x14ac:dyDescent="0.15">
      <c r="A355" s="134"/>
      <c r="B355" s="203"/>
      <c r="C355" s="204"/>
      <c r="D355" s="297"/>
      <c r="E355" s="347" t="s">
        <v>182</v>
      </c>
      <c r="F355" s="170" t="s">
        <v>181</v>
      </c>
      <c r="G355" s="328"/>
      <c r="H355" s="445"/>
      <c r="I355" s="798"/>
      <c r="J355" s="450">
        <f>SUMIFS(J323:J353,D323:D353,"工事")</f>
        <v>0</v>
      </c>
      <c r="K355" s="788"/>
      <c r="L355" s="451">
        <f>SUMIFS(L323:L353,D323:D353,"工事")</f>
        <v>0</v>
      </c>
      <c r="M355" s="789"/>
      <c r="N355" s="453">
        <f>J355-L355</f>
        <v>0</v>
      </c>
      <c r="O355" s="313"/>
      <c r="Q355" s="119"/>
      <c r="R355" s="119"/>
      <c r="S355" s="119"/>
      <c r="T355" s="119"/>
      <c r="U355" s="119"/>
      <c r="V355" s="119"/>
      <c r="W355" s="119"/>
      <c r="X355" s="119"/>
      <c r="Y355" s="119"/>
      <c r="Z355" s="119"/>
      <c r="AA355" s="119"/>
      <c r="AB355" s="119"/>
      <c r="AC355" s="119"/>
    </row>
    <row r="356" spans="1:29" s="120" customFormat="1" ht="18.75" customHeight="1" thickBot="1" x14ac:dyDescent="0.2">
      <c r="A356" s="134"/>
      <c r="B356" s="205"/>
      <c r="C356" s="206"/>
      <c r="D356" s="298"/>
      <c r="E356" s="348" t="s">
        <v>178</v>
      </c>
      <c r="F356" s="349" t="s">
        <v>179</v>
      </c>
      <c r="G356" s="339"/>
      <c r="H356" s="495"/>
      <c r="I356" s="808"/>
      <c r="J356" s="501">
        <f>J354+J355</f>
        <v>0</v>
      </c>
      <c r="K356" s="790"/>
      <c r="L356" s="502">
        <f>L354+L355</f>
        <v>0</v>
      </c>
      <c r="M356" s="791"/>
      <c r="N356" s="503">
        <f>J356-L356</f>
        <v>0</v>
      </c>
      <c r="O356" s="323"/>
      <c r="Q356" s="119"/>
      <c r="R356" s="119"/>
      <c r="S356" s="119"/>
      <c r="T356" s="119"/>
      <c r="U356" s="119"/>
      <c r="V356" s="119"/>
      <c r="W356" s="119"/>
      <c r="X356" s="119"/>
      <c r="Y356" s="119"/>
      <c r="Z356" s="119"/>
      <c r="AA356" s="119"/>
      <c r="AB356" s="119"/>
      <c r="AC356" s="119"/>
    </row>
    <row r="357" spans="1:29" ht="18.75" customHeight="1" x14ac:dyDescent="0.15">
      <c r="A357" s="134"/>
      <c r="B357" s="171"/>
      <c r="C357" s="172"/>
      <c r="D357" s="295"/>
      <c r="E357" s="491"/>
      <c r="F357" s="499" t="s">
        <v>180</v>
      </c>
      <c r="G357" s="328"/>
      <c r="H357" s="445"/>
      <c r="I357" s="798"/>
      <c r="J357" s="446"/>
      <c r="K357" s="788"/>
      <c r="L357" s="447"/>
      <c r="M357" s="789"/>
      <c r="N357" s="449"/>
      <c r="O357" s="313"/>
      <c r="P357" s="155"/>
    </row>
    <row r="358" spans="1:29" ht="18.75" customHeight="1" x14ac:dyDescent="0.15">
      <c r="A358" s="134"/>
      <c r="B358" s="203"/>
      <c r="C358" s="204"/>
      <c r="D358" s="297"/>
      <c r="E358" s="491"/>
      <c r="F358" s="500"/>
      <c r="G358" s="328"/>
      <c r="H358" s="445"/>
      <c r="I358" s="798"/>
      <c r="J358" s="446">
        <f t="shared" ref="J358:J388" si="25">ROUNDDOWN(H358*I358,0)</f>
        <v>0</v>
      </c>
      <c r="K358" s="788"/>
      <c r="L358" s="447">
        <f t="shared" ref="L358:L388" si="26">ROUNDDOWN(H358*K358,0)</f>
        <v>0</v>
      </c>
      <c r="M358" s="789">
        <f>I358-K358</f>
        <v>0</v>
      </c>
      <c r="N358" s="449">
        <f>J358-L358</f>
        <v>0</v>
      </c>
      <c r="O358" s="313"/>
      <c r="P358" s="155"/>
    </row>
    <row r="359" spans="1:29" ht="18.75" customHeight="1" x14ac:dyDescent="0.15">
      <c r="A359" s="134"/>
      <c r="B359" s="203"/>
      <c r="C359" s="204"/>
      <c r="D359" s="297"/>
      <c r="E359" s="491"/>
      <c r="F359" s="500"/>
      <c r="G359" s="328"/>
      <c r="H359" s="445"/>
      <c r="I359" s="798"/>
      <c r="J359" s="446">
        <f t="shared" si="25"/>
        <v>0</v>
      </c>
      <c r="K359" s="788"/>
      <c r="L359" s="447">
        <f t="shared" si="26"/>
        <v>0</v>
      </c>
      <c r="M359" s="789">
        <f t="shared" ref="M359:N377" si="27">I359-K359</f>
        <v>0</v>
      </c>
      <c r="N359" s="449">
        <f t="shared" si="27"/>
        <v>0</v>
      </c>
      <c r="O359" s="313"/>
      <c r="P359" s="155"/>
    </row>
    <row r="360" spans="1:29" ht="18.75" customHeight="1" x14ac:dyDescent="0.15">
      <c r="A360" s="134"/>
      <c r="B360" s="203"/>
      <c r="C360" s="204"/>
      <c r="D360" s="297"/>
      <c r="E360" s="491"/>
      <c r="F360" s="499"/>
      <c r="G360" s="328"/>
      <c r="H360" s="445"/>
      <c r="I360" s="798"/>
      <c r="J360" s="446">
        <f t="shared" si="25"/>
        <v>0</v>
      </c>
      <c r="K360" s="788"/>
      <c r="L360" s="447">
        <f t="shared" si="26"/>
        <v>0</v>
      </c>
      <c r="M360" s="789">
        <f t="shared" si="27"/>
        <v>0</v>
      </c>
      <c r="N360" s="449">
        <f t="shared" si="27"/>
        <v>0</v>
      </c>
      <c r="O360" s="313"/>
      <c r="P360" s="155"/>
    </row>
    <row r="361" spans="1:29" ht="18.75" customHeight="1" x14ac:dyDescent="0.15">
      <c r="A361" s="134"/>
      <c r="B361" s="203"/>
      <c r="C361" s="204"/>
      <c r="D361" s="297"/>
      <c r="E361" s="491"/>
      <c r="F361" s="499"/>
      <c r="G361" s="328"/>
      <c r="H361" s="445"/>
      <c r="I361" s="798"/>
      <c r="J361" s="446">
        <f t="shared" si="25"/>
        <v>0</v>
      </c>
      <c r="K361" s="788"/>
      <c r="L361" s="447">
        <f t="shared" si="26"/>
        <v>0</v>
      </c>
      <c r="M361" s="789">
        <f t="shared" si="27"/>
        <v>0</v>
      </c>
      <c r="N361" s="449">
        <f t="shared" si="27"/>
        <v>0</v>
      </c>
      <c r="O361" s="313"/>
      <c r="P361" s="155"/>
    </row>
    <row r="362" spans="1:29" ht="18.75" customHeight="1" x14ac:dyDescent="0.15">
      <c r="A362" s="134"/>
      <c r="B362" s="203"/>
      <c r="C362" s="204"/>
      <c r="D362" s="297"/>
      <c r="E362" s="491"/>
      <c r="F362" s="499"/>
      <c r="G362" s="328"/>
      <c r="H362" s="445"/>
      <c r="I362" s="798"/>
      <c r="J362" s="446">
        <f t="shared" si="25"/>
        <v>0</v>
      </c>
      <c r="K362" s="788"/>
      <c r="L362" s="447">
        <f t="shared" si="26"/>
        <v>0</v>
      </c>
      <c r="M362" s="789">
        <f t="shared" si="27"/>
        <v>0</v>
      </c>
      <c r="N362" s="449">
        <f t="shared" si="27"/>
        <v>0</v>
      </c>
      <c r="O362" s="313"/>
      <c r="P362" s="155"/>
    </row>
    <row r="363" spans="1:29" ht="18.75" customHeight="1" x14ac:dyDescent="0.15">
      <c r="A363" s="134"/>
      <c r="B363" s="203"/>
      <c r="C363" s="204"/>
      <c r="D363" s="297"/>
      <c r="E363" s="491"/>
      <c r="F363" s="499"/>
      <c r="G363" s="328"/>
      <c r="H363" s="445"/>
      <c r="I363" s="798"/>
      <c r="J363" s="446">
        <f t="shared" si="25"/>
        <v>0</v>
      </c>
      <c r="K363" s="788"/>
      <c r="L363" s="447">
        <f t="shared" si="26"/>
        <v>0</v>
      </c>
      <c r="M363" s="789">
        <f t="shared" si="27"/>
        <v>0</v>
      </c>
      <c r="N363" s="449">
        <f t="shared" si="27"/>
        <v>0</v>
      </c>
      <c r="O363" s="313"/>
      <c r="P363" s="155"/>
    </row>
    <row r="364" spans="1:29" ht="18.75" customHeight="1" x14ac:dyDescent="0.15">
      <c r="A364" s="134"/>
      <c r="B364" s="203"/>
      <c r="C364" s="204"/>
      <c r="D364" s="297"/>
      <c r="E364" s="491"/>
      <c r="F364" s="499"/>
      <c r="G364" s="328"/>
      <c r="H364" s="445"/>
      <c r="I364" s="798"/>
      <c r="J364" s="446">
        <f t="shared" si="25"/>
        <v>0</v>
      </c>
      <c r="K364" s="788"/>
      <c r="L364" s="447">
        <f t="shared" si="26"/>
        <v>0</v>
      </c>
      <c r="M364" s="789">
        <f t="shared" si="27"/>
        <v>0</v>
      </c>
      <c r="N364" s="449">
        <f t="shared" si="27"/>
        <v>0</v>
      </c>
      <c r="O364" s="313"/>
      <c r="P364" s="155"/>
    </row>
    <row r="365" spans="1:29" ht="18.75" customHeight="1" x14ac:dyDescent="0.15">
      <c r="A365" s="134"/>
      <c r="B365" s="203"/>
      <c r="C365" s="204"/>
      <c r="D365" s="297"/>
      <c r="E365" s="491"/>
      <c r="F365" s="499"/>
      <c r="G365" s="328"/>
      <c r="H365" s="445"/>
      <c r="I365" s="798"/>
      <c r="J365" s="446">
        <f t="shared" si="25"/>
        <v>0</v>
      </c>
      <c r="K365" s="788"/>
      <c r="L365" s="447">
        <f t="shared" si="26"/>
        <v>0</v>
      </c>
      <c r="M365" s="789">
        <f t="shared" si="27"/>
        <v>0</v>
      </c>
      <c r="N365" s="449">
        <f t="shared" si="27"/>
        <v>0</v>
      </c>
      <c r="O365" s="313"/>
      <c r="P365" s="155"/>
    </row>
    <row r="366" spans="1:29" ht="18.75" customHeight="1" x14ac:dyDescent="0.15">
      <c r="A366" s="134"/>
      <c r="B366" s="203"/>
      <c r="C366" s="204"/>
      <c r="D366" s="297"/>
      <c r="E366" s="491"/>
      <c r="F366" s="499"/>
      <c r="G366" s="328"/>
      <c r="H366" s="445"/>
      <c r="I366" s="798"/>
      <c r="J366" s="446">
        <f t="shared" si="25"/>
        <v>0</v>
      </c>
      <c r="K366" s="788"/>
      <c r="L366" s="447">
        <f t="shared" si="26"/>
        <v>0</v>
      </c>
      <c r="M366" s="789">
        <f t="shared" si="27"/>
        <v>0</v>
      </c>
      <c r="N366" s="449">
        <f t="shared" si="27"/>
        <v>0</v>
      </c>
      <c r="O366" s="313"/>
      <c r="P366" s="155"/>
    </row>
    <row r="367" spans="1:29" ht="18.75" customHeight="1" x14ac:dyDescent="0.15">
      <c r="A367" s="134"/>
      <c r="B367" s="203"/>
      <c r="C367" s="204"/>
      <c r="D367" s="297"/>
      <c r="E367" s="491"/>
      <c r="F367" s="499"/>
      <c r="G367" s="328"/>
      <c r="H367" s="445"/>
      <c r="I367" s="798"/>
      <c r="J367" s="446">
        <f t="shared" si="25"/>
        <v>0</v>
      </c>
      <c r="K367" s="788"/>
      <c r="L367" s="447">
        <f t="shared" si="26"/>
        <v>0</v>
      </c>
      <c r="M367" s="789">
        <f t="shared" si="27"/>
        <v>0</v>
      </c>
      <c r="N367" s="449">
        <f t="shared" si="27"/>
        <v>0</v>
      </c>
      <c r="O367" s="313"/>
      <c r="P367" s="155"/>
    </row>
    <row r="368" spans="1:29" ht="18.75" customHeight="1" x14ac:dyDescent="0.15">
      <c r="A368" s="134"/>
      <c r="B368" s="203"/>
      <c r="C368" s="204"/>
      <c r="D368" s="297"/>
      <c r="E368" s="491"/>
      <c r="F368" s="499"/>
      <c r="G368" s="328"/>
      <c r="H368" s="445"/>
      <c r="I368" s="798"/>
      <c r="J368" s="446">
        <f t="shared" si="25"/>
        <v>0</v>
      </c>
      <c r="K368" s="788"/>
      <c r="L368" s="447">
        <f t="shared" si="26"/>
        <v>0</v>
      </c>
      <c r="M368" s="789">
        <f t="shared" si="27"/>
        <v>0</v>
      </c>
      <c r="N368" s="449">
        <f t="shared" si="27"/>
        <v>0</v>
      </c>
      <c r="O368" s="313"/>
      <c r="P368" s="155"/>
    </row>
    <row r="369" spans="1:16" ht="18.75" customHeight="1" x14ac:dyDescent="0.15">
      <c r="A369" s="134"/>
      <c r="B369" s="203"/>
      <c r="C369" s="204"/>
      <c r="D369" s="297"/>
      <c r="E369" s="491"/>
      <c r="F369" s="499"/>
      <c r="G369" s="328"/>
      <c r="H369" s="445"/>
      <c r="I369" s="798"/>
      <c r="J369" s="446">
        <f t="shared" si="25"/>
        <v>0</v>
      </c>
      <c r="K369" s="788"/>
      <c r="L369" s="447">
        <f t="shared" si="26"/>
        <v>0</v>
      </c>
      <c r="M369" s="789">
        <f t="shared" si="27"/>
        <v>0</v>
      </c>
      <c r="N369" s="449">
        <f t="shared" si="27"/>
        <v>0</v>
      </c>
      <c r="O369" s="313"/>
      <c r="P369" s="155"/>
    </row>
    <row r="370" spans="1:16" ht="18.75" customHeight="1" x14ac:dyDescent="0.15">
      <c r="A370" s="134"/>
      <c r="B370" s="203"/>
      <c r="C370" s="204"/>
      <c r="D370" s="297"/>
      <c r="E370" s="491"/>
      <c r="F370" s="499"/>
      <c r="G370" s="328"/>
      <c r="H370" s="445"/>
      <c r="I370" s="798"/>
      <c r="J370" s="446">
        <f t="shared" si="25"/>
        <v>0</v>
      </c>
      <c r="K370" s="788"/>
      <c r="L370" s="447">
        <f t="shared" si="26"/>
        <v>0</v>
      </c>
      <c r="M370" s="789">
        <f t="shared" si="27"/>
        <v>0</v>
      </c>
      <c r="N370" s="449">
        <f t="shared" si="27"/>
        <v>0</v>
      </c>
      <c r="O370" s="313"/>
      <c r="P370" s="155"/>
    </row>
    <row r="371" spans="1:16" ht="18.75" customHeight="1" x14ac:dyDescent="0.15">
      <c r="A371" s="134"/>
      <c r="B371" s="203"/>
      <c r="C371" s="204"/>
      <c r="D371" s="297"/>
      <c r="E371" s="491"/>
      <c r="F371" s="499"/>
      <c r="G371" s="328"/>
      <c r="H371" s="445"/>
      <c r="I371" s="798"/>
      <c r="J371" s="446">
        <f t="shared" si="25"/>
        <v>0</v>
      </c>
      <c r="K371" s="788"/>
      <c r="L371" s="447">
        <f t="shared" si="26"/>
        <v>0</v>
      </c>
      <c r="M371" s="789">
        <f t="shared" si="27"/>
        <v>0</v>
      </c>
      <c r="N371" s="449">
        <f t="shared" si="27"/>
        <v>0</v>
      </c>
      <c r="O371" s="313"/>
      <c r="P371" s="155"/>
    </row>
    <row r="372" spans="1:16" ht="18.75" customHeight="1" x14ac:dyDescent="0.15">
      <c r="A372" s="134"/>
      <c r="B372" s="203"/>
      <c r="C372" s="204"/>
      <c r="D372" s="297"/>
      <c r="E372" s="491"/>
      <c r="F372" s="499"/>
      <c r="G372" s="328"/>
      <c r="H372" s="445"/>
      <c r="I372" s="798"/>
      <c r="J372" s="446">
        <f t="shared" si="25"/>
        <v>0</v>
      </c>
      <c r="K372" s="788"/>
      <c r="L372" s="447">
        <f t="shared" si="26"/>
        <v>0</v>
      </c>
      <c r="M372" s="789">
        <f t="shared" si="27"/>
        <v>0</v>
      </c>
      <c r="N372" s="449">
        <f t="shared" si="27"/>
        <v>0</v>
      </c>
      <c r="O372" s="313"/>
      <c r="P372" s="155"/>
    </row>
    <row r="373" spans="1:16" ht="18.75" customHeight="1" x14ac:dyDescent="0.15">
      <c r="A373" s="134"/>
      <c r="B373" s="203"/>
      <c r="C373" s="204"/>
      <c r="D373" s="297"/>
      <c r="E373" s="491"/>
      <c r="F373" s="499"/>
      <c r="G373" s="328"/>
      <c r="H373" s="445"/>
      <c r="I373" s="798"/>
      <c r="J373" s="446">
        <f t="shared" si="25"/>
        <v>0</v>
      </c>
      <c r="K373" s="788"/>
      <c r="L373" s="447">
        <f t="shared" si="26"/>
        <v>0</v>
      </c>
      <c r="M373" s="789">
        <f t="shared" si="27"/>
        <v>0</v>
      </c>
      <c r="N373" s="449">
        <f t="shared" si="27"/>
        <v>0</v>
      </c>
      <c r="O373" s="313"/>
      <c r="P373" s="155"/>
    </row>
    <row r="374" spans="1:16" ht="18.75" customHeight="1" x14ac:dyDescent="0.15">
      <c r="A374" s="134"/>
      <c r="B374" s="203"/>
      <c r="C374" s="204"/>
      <c r="D374" s="297"/>
      <c r="E374" s="491"/>
      <c r="F374" s="499"/>
      <c r="G374" s="328"/>
      <c r="H374" s="445"/>
      <c r="I374" s="798"/>
      <c r="J374" s="446">
        <f t="shared" si="25"/>
        <v>0</v>
      </c>
      <c r="K374" s="788"/>
      <c r="L374" s="447">
        <f t="shared" si="26"/>
        <v>0</v>
      </c>
      <c r="M374" s="789">
        <f t="shared" si="27"/>
        <v>0</v>
      </c>
      <c r="N374" s="449">
        <f t="shared" si="27"/>
        <v>0</v>
      </c>
      <c r="O374" s="313"/>
      <c r="P374" s="155"/>
    </row>
    <row r="375" spans="1:16" ht="18.75" customHeight="1" x14ac:dyDescent="0.15">
      <c r="A375" s="134"/>
      <c r="B375" s="203"/>
      <c r="C375" s="204"/>
      <c r="D375" s="297"/>
      <c r="E375" s="491"/>
      <c r="F375" s="499"/>
      <c r="G375" s="328"/>
      <c r="H375" s="445"/>
      <c r="I375" s="798"/>
      <c r="J375" s="446">
        <f t="shared" si="25"/>
        <v>0</v>
      </c>
      <c r="K375" s="788"/>
      <c r="L375" s="447">
        <f t="shared" si="26"/>
        <v>0</v>
      </c>
      <c r="M375" s="789">
        <f t="shared" si="27"/>
        <v>0</v>
      </c>
      <c r="N375" s="449">
        <f t="shared" si="27"/>
        <v>0</v>
      </c>
      <c r="O375" s="313"/>
      <c r="P375" s="155"/>
    </row>
    <row r="376" spans="1:16" ht="18.75" customHeight="1" x14ac:dyDescent="0.15">
      <c r="A376" s="134"/>
      <c r="B376" s="203"/>
      <c r="C376" s="204"/>
      <c r="D376" s="297"/>
      <c r="E376" s="491"/>
      <c r="F376" s="499"/>
      <c r="G376" s="328"/>
      <c r="H376" s="445"/>
      <c r="I376" s="798"/>
      <c r="J376" s="446">
        <f t="shared" si="25"/>
        <v>0</v>
      </c>
      <c r="K376" s="788"/>
      <c r="L376" s="447">
        <f t="shared" si="26"/>
        <v>0</v>
      </c>
      <c r="M376" s="789">
        <f t="shared" si="27"/>
        <v>0</v>
      </c>
      <c r="N376" s="449">
        <f t="shared" si="27"/>
        <v>0</v>
      </c>
      <c r="O376" s="313"/>
      <c r="P376" s="155"/>
    </row>
    <row r="377" spans="1:16" ht="18.75" customHeight="1" x14ac:dyDescent="0.15">
      <c r="A377" s="134"/>
      <c r="B377" s="203"/>
      <c r="C377" s="204"/>
      <c r="D377" s="297"/>
      <c r="E377" s="491"/>
      <c r="F377" s="499"/>
      <c r="G377" s="328"/>
      <c r="H377" s="445"/>
      <c r="I377" s="798"/>
      <c r="J377" s="446">
        <f t="shared" si="25"/>
        <v>0</v>
      </c>
      <c r="K377" s="788"/>
      <c r="L377" s="447">
        <f t="shared" si="26"/>
        <v>0</v>
      </c>
      <c r="M377" s="789">
        <f t="shared" si="27"/>
        <v>0</v>
      </c>
      <c r="N377" s="449">
        <f t="shared" si="27"/>
        <v>0</v>
      </c>
      <c r="O377" s="313"/>
      <c r="P377" s="155"/>
    </row>
    <row r="378" spans="1:16" ht="18.75" customHeight="1" x14ac:dyDescent="0.15">
      <c r="A378" s="134"/>
      <c r="B378" s="203"/>
      <c r="C378" s="204"/>
      <c r="D378" s="297"/>
      <c r="E378" s="491"/>
      <c r="F378" s="500"/>
      <c r="G378" s="328"/>
      <c r="H378" s="445"/>
      <c r="I378" s="798"/>
      <c r="J378" s="446">
        <f t="shared" si="25"/>
        <v>0</v>
      </c>
      <c r="K378" s="788"/>
      <c r="L378" s="447">
        <f t="shared" si="26"/>
        <v>0</v>
      </c>
      <c r="M378" s="789">
        <f t="shared" ref="M378:N388" si="28">I378-K378</f>
        <v>0</v>
      </c>
      <c r="N378" s="449">
        <f t="shared" si="28"/>
        <v>0</v>
      </c>
      <c r="O378" s="313"/>
      <c r="P378" s="155"/>
    </row>
    <row r="379" spans="1:16" ht="18.75" customHeight="1" x14ac:dyDescent="0.15">
      <c r="A379" s="134"/>
      <c r="B379" s="203"/>
      <c r="C379" s="204"/>
      <c r="D379" s="297"/>
      <c r="E379" s="491"/>
      <c r="F379" s="500"/>
      <c r="G379" s="328"/>
      <c r="H379" s="445"/>
      <c r="I379" s="798"/>
      <c r="J379" s="446">
        <f t="shared" si="25"/>
        <v>0</v>
      </c>
      <c r="K379" s="788"/>
      <c r="L379" s="447">
        <f t="shared" si="26"/>
        <v>0</v>
      </c>
      <c r="M379" s="789">
        <f t="shared" si="28"/>
        <v>0</v>
      </c>
      <c r="N379" s="449">
        <f t="shared" si="28"/>
        <v>0</v>
      </c>
      <c r="O379" s="313"/>
      <c r="P379" s="155"/>
    </row>
    <row r="380" spans="1:16" ht="18.75" customHeight="1" x14ac:dyDescent="0.15">
      <c r="A380" s="134"/>
      <c r="B380" s="203"/>
      <c r="C380" s="204"/>
      <c r="D380" s="297"/>
      <c r="E380" s="491"/>
      <c r="F380" s="500"/>
      <c r="G380" s="328"/>
      <c r="H380" s="445"/>
      <c r="I380" s="798"/>
      <c r="J380" s="446">
        <f t="shared" si="25"/>
        <v>0</v>
      </c>
      <c r="K380" s="788"/>
      <c r="L380" s="447">
        <f t="shared" si="26"/>
        <v>0</v>
      </c>
      <c r="M380" s="789">
        <f t="shared" si="28"/>
        <v>0</v>
      </c>
      <c r="N380" s="449">
        <f t="shared" si="28"/>
        <v>0</v>
      </c>
      <c r="O380" s="313"/>
      <c r="P380" s="155"/>
    </row>
    <row r="381" spans="1:16" ht="18.75" customHeight="1" x14ac:dyDescent="0.15">
      <c r="A381" s="134"/>
      <c r="B381" s="203"/>
      <c r="C381" s="204"/>
      <c r="D381" s="297"/>
      <c r="E381" s="491"/>
      <c r="F381" s="500"/>
      <c r="G381" s="328"/>
      <c r="H381" s="445"/>
      <c r="I381" s="798"/>
      <c r="J381" s="446">
        <f t="shared" si="25"/>
        <v>0</v>
      </c>
      <c r="K381" s="788"/>
      <c r="L381" s="447">
        <f t="shared" si="26"/>
        <v>0</v>
      </c>
      <c r="M381" s="789">
        <f t="shared" si="28"/>
        <v>0</v>
      </c>
      <c r="N381" s="449">
        <f t="shared" si="28"/>
        <v>0</v>
      </c>
      <c r="O381" s="313"/>
      <c r="P381" s="155"/>
    </row>
    <row r="382" spans="1:16" ht="18.75" customHeight="1" x14ac:dyDescent="0.15">
      <c r="A382" s="134"/>
      <c r="B382" s="203"/>
      <c r="C382" s="204"/>
      <c r="D382" s="297"/>
      <c r="E382" s="491"/>
      <c r="F382" s="500"/>
      <c r="G382" s="328"/>
      <c r="H382" s="445"/>
      <c r="I382" s="798"/>
      <c r="J382" s="446">
        <f t="shared" si="25"/>
        <v>0</v>
      </c>
      <c r="K382" s="788"/>
      <c r="L382" s="447">
        <f t="shared" si="26"/>
        <v>0</v>
      </c>
      <c r="M382" s="789">
        <f t="shared" si="28"/>
        <v>0</v>
      </c>
      <c r="N382" s="449">
        <f t="shared" si="28"/>
        <v>0</v>
      </c>
      <c r="O382" s="313"/>
      <c r="P382" s="155"/>
    </row>
    <row r="383" spans="1:16" ht="18.75" customHeight="1" x14ac:dyDescent="0.15">
      <c r="A383" s="134"/>
      <c r="B383" s="203"/>
      <c r="C383" s="204"/>
      <c r="D383" s="297"/>
      <c r="E383" s="491"/>
      <c r="F383" s="500"/>
      <c r="G383" s="328"/>
      <c r="H383" s="445"/>
      <c r="I383" s="798"/>
      <c r="J383" s="446">
        <f t="shared" si="25"/>
        <v>0</v>
      </c>
      <c r="K383" s="788"/>
      <c r="L383" s="447">
        <f t="shared" si="26"/>
        <v>0</v>
      </c>
      <c r="M383" s="789">
        <f t="shared" si="28"/>
        <v>0</v>
      </c>
      <c r="N383" s="449">
        <f t="shared" si="28"/>
        <v>0</v>
      </c>
      <c r="O383" s="313"/>
      <c r="P383" s="155"/>
    </row>
    <row r="384" spans="1:16" ht="18.75" customHeight="1" x14ac:dyDescent="0.15">
      <c r="A384" s="134"/>
      <c r="B384" s="203"/>
      <c r="C384" s="204"/>
      <c r="D384" s="297"/>
      <c r="E384" s="491"/>
      <c r="F384" s="500"/>
      <c r="G384" s="328"/>
      <c r="H384" s="445"/>
      <c r="I384" s="798"/>
      <c r="J384" s="446">
        <f t="shared" si="25"/>
        <v>0</v>
      </c>
      <c r="K384" s="788"/>
      <c r="L384" s="447">
        <f t="shared" si="26"/>
        <v>0</v>
      </c>
      <c r="M384" s="789">
        <f t="shared" si="28"/>
        <v>0</v>
      </c>
      <c r="N384" s="449">
        <f t="shared" si="28"/>
        <v>0</v>
      </c>
      <c r="O384" s="313"/>
      <c r="P384" s="155"/>
    </row>
    <row r="385" spans="1:29" ht="18.75" customHeight="1" x14ac:dyDescent="0.15">
      <c r="A385" s="134"/>
      <c r="B385" s="203"/>
      <c r="C385" s="204"/>
      <c r="D385" s="297"/>
      <c r="E385" s="491"/>
      <c r="F385" s="500"/>
      <c r="G385" s="328"/>
      <c r="H385" s="445"/>
      <c r="I385" s="798"/>
      <c r="J385" s="446">
        <f t="shared" si="25"/>
        <v>0</v>
      </c>
      <c r="K385" s="788"/>
      <c r="L385" s="447">
        <f t="shared" si="26"/>
        <v>0</v>
      </c>
      <c r="M385" s="789">
        <f t="shared" si="28"/>
        <v>0</v>
      </c>
      <c r="N385" s="449">
        <f t="shared" si="28"/>
        <v>0</v>
      </c>
      <c r="O385" s="313"/>
      <c r="P385" s="155"/>
    </row>
    <row r="386" spans="1:29" ht="18.75" customHeight="1" x14ac:dyDescent="0.15">
      <c r="A386" s="134"/>
      <c r="B386" s="203"/>
      <c r="C386" s="204"/>
      <c r="D386" s="297"/>
      <c r="E386" s="491"/>
      <c r="F386" s="500"/>
      <c r="G386" s="328"/>
      <c r="H386" s="445"/>
      <c r="I386" s="798"/>
      <c r="J386" s="446">
        <f t="shared" si="25"/>
        <v>0</v>
      </c>
      <c r="K386" s="788"/>
      <c r="L386" s="447">
        <f t="shared" si="26"/>
        <v>0</v>
      </c>
      <c r="M386" s="789">
        <f t="shared" si="28"/>
        <v>0</v>
      </c>
      <c r="N386" s="449">
        <f t="shared" si="28"/>
        <v>0</v>
      </c>
      <c r="O386" s="313"/>
      <c r="P386" s="155"/>
    </row>
    <row r="387" spans="1:29" ht="18.75" customHeight="1" x14ac:dyDescent="0.15">
      <c r="A387" s="134"/>
      <c r="B387" s="203"/>
      <c r="C387" s="204"/>
      <c r="D387" s="297"/>
      <c r="E387" s="491"/>
      <c r="F387" s="500"/>
      <c r="G387" s="328"/>
      <c r="H387" s="445"/>
      <c r="I387" s="798"/>
      <c r="J387" s="446">
        <f t="shared" si="25"/>
        <v>0</v>
      </c>
      <c r="K387" s="788"/>
      <c r="L387" s="447">
        <f t="shared" si="26"/>
        <v>0</v>
      </c>
      <c r="M387" s="789">
        <f t="shared" si="28"/>
        <v>0</v>
      </c>
      <c r="N387" s="449">
        <f t="shared" si="28"/>
        <v>0</v>
      </c>
      <c r="O387" s="313"/>
      <c r="P387" s="155"/>
    </row>
    <row r="388" spans="1:29" ht="18.75" customHeight="1" x14ac:dyDescent="0.15">
      <c r="A388" s="134"/>
      <c r="B388" s="203"/>
      <c r="C388" s="204"/>
      <c r="D388" s="297"/>
      <c r="E388" s="491"/>
      <c r="F388" s="500"/>
      <c r="G388" s="328"/>
      <c r="H388" s="445"/>
      <c r="I388" s="798"/>
      <c r="J388" s="446">
        <f t="shared" si="25"/>
        <v>0</v>
      </c>
      <c r="K388" s="788"/>
      <c r="L388" s="447">
        <f t="shared" si="26"/>
        <v>0</v>
      </c>
      <c r="M388" s="789">
        <f t="shared" si="28"/>
        <v>0</v>
      </c>
      <c r="N388" s="449">
        <f t="shared" si="28"/>
        <v>0</v>
      </c>
      <c r="O388" s="313"/>
      <c r="P388" s="155"/>
    </row>
    <row r="389" spans="1:29" s="120" customFormat="1" ht="18.75" customHeight="1" x14ac:dyDescent="0.15">
      <c r="A389" s="134"/>
      <c r="B389" s="203"/>
      <c r="C389" s="204"/>
      <c r="D389" s="297"/>
      <c r="E389" s="347" t="s">
        <v>419</v>
      </c>
      <c r="F389" s="170" t="s">
        <v>181</v>
      </c>
      <c r="G389" s="328"/>
      <c r="H389" s="445"/>
      <c r="I389" s="798"/>
      <c r="J389" s="450">
        <f>SUMIFS(J358:J388,D358:D388,"設備（部材）")</f>
        <v>0</v>
      </c>
      <c r="K389" s="788"/>
      <c r="L389" s="451">
        <f>SUMIFS(L358:L388,D358:D388,"設備（部材）")</f>
        <v>0</v>
      </c>
      <c r="M389" s="789"/>
      <c r="N389" s="453">
        <f>J389-L389</f>
        <v>0</v>
      </c>
      <c r="O389" s="313"/>
      <c r="Q389" s="119"/>
      <c r="R389" s="119"/>
      <c r="S389" s="119"/>
      <c r="T389" s="119"/>
      <c r="U389" s="119"/>
      <c r="V389" s="119"/>
      <c r="W389" s="119"/>
      <c r="X389" s="119"/>
      <c r="Y389" s="119"/>
      <c r="Z389" s="119"/>
      <c r="AA389" s="119"/>
      <c r="AB389" s="119"/>
      <c r="AC389" s="119"/>
    </row>
    <row r="390" spans="1:29" s="120" customFormat="1" ht="18.75" customHeight="1" x14ac:dyDescent="0.15">
      <c r="A390" s="134"/>
      <c r="B390" s="203"/>
      <c r="C390" s="204"/>
      <c r="D390" s="297"/>
      <c r="E390" s="347" t="s">
        <v>182</v>
      </c>
      <c r="F390" s="170" t="s">
        <v>181</v>
      </c>
      <c r="G390" s="328"/>
      <c r="H390" s="445"/>
      <c r="I390" s="798"/>
      <c r="J390" s="450">
        <f>SUMIFS(J358:J388,D358:D388,"工事")</f>
        <v>0</v>
      </c>
      <c r="K390" s="788"/>
      <c r="L390" s="451">
        <f>SUMIFS(L358:L388,D358:D388,"工事")</f>
        <v>0</v>
      </c>
      <c r="M390" s="789"/>
      <c r="N390" s="453">
        <f>J390-L390</f>
        <v>0</v>
      </c>
      <c r="O390" s="313"/>
      <c r="Q390" s="119"/>
      <c r="R390" s="119"/>
      <c r="S390" s="119"/>
      <c r="T390" s="119"/>
      <c r="U390" s="119"/>
      <c r="V390" s="119"/>
      <c r="W390" s="119"/>
      <c r="X390" s="119"/>
      <c r="Y390" s="119"/>
      <c r="Z390" s="119"/>
      <c r="AA390" s="119"/>
      <c r="AB390" s="119"/>
      <c r="AC390" s="119"/>
    </row>
    <row r="391" spans="1:29" s="120" customFormat="1" ht="18.75" customHeight="1" thickBot="1" x14ac:dyDescent="0.2">
      <c r="A391" s="134"/>
      <c r="B391" s="205"/>
      <c r="C391" s="206"/>
      <c r="D391" s="298"/>
      <c r="E391" s="348" t="s">
        <v>178</v>
      </c>
      <c r="F391" s="349" t="s">
        <v>179</v>
      </c>
      <c r="G391" s="339"/>
      <c r="H391" s="495"/>
      <c r="I391" s="808"/>
      <c r="J391" s="501">
        <f>J389+J390</f>
        <v>0</v>
      </c>
      <c r="K391" s="790"/>
      <c r="L391" s="502">
        <f>L389+L390</f>
        <v>0</v>
      </c>
      <c r="M391" s="791"/>
      <c r="N391" s="503">
        <f>J391-L391</f>
        <v>0</v>
      </c>
      <c r="O391" s="323"/>
      <c r="Q391" s="119"/>
      <c r="R391" s="119"/>
      <c r="S391" s="119"/>
      <c r="T391" s="119"/>
      <c r="U391" s="119"/>
      <c r="V391" s="119"/>
      <c r="W391" s="119"/>
      <c r="X391" s="119"/>
      <c r="Y391" s="119"/>
      <c r="Z391" s="119"/>
      <c r="AA391" s="119"/>
      <c r="AB391" s="119"/>
      <c r="AC391" s="119"/>
    </row>
    <row r="392" spans="1:29" ht="18.75" customHeight="1" x14ac:dyDescent="0.15">
      <c r="A392" s="134"/>
      <c r="B392" s="171"/>
      <c r="C392" s="172"/>
      <c r="D392" s="295"/>
      <c r="E392" s="491"/>
      <c r="F392" s="499" t="s">
        <v>180</v>
      </c>
      <c r="G392" s="328"/>
      <c r="H392" s="445"/>
      <c r="I392" s="798"/>
      <c r="J392" s="446"/>
      <c r="K392" s="788"/>
      <c r="L392" s="447"/>
      <c r="M392" s="789"/>
      <c r="N392" s="449"/>
      <c r="O392" s="313"/>
      <c r="P392" s="155"/>
    </row>
    <row r="393" spans="1:29" ht="18.75" customHeight="1" x14ac:dyDescent="0.15">
      <c r="A393" s="134"/>
      <c r="B393" s="203"/>
      <c r="C393" s="204"/>
      <c r="D393" s="297"/>
      <c r="E393" s="491"/>
      <c r="F393" s="500"/>
      <c r="G393" s="328"/>
      <c r="H393" s="445"/>
      <c r="I393" s="798"/>
      <c r="J393" s="446">
        <f t="shared" ref="J393:J423" si="29">ROUNDDOWN(H393*I393,0)</f>
        <v>0</v>
      </c>
      <c r="K393" s="788"/>
      <c r="L393" s="447">
        <f t="shared" ref="L393:L423" si="30">ROUNDDOWN(H393*K393,0)</f>
        <v>0</v>
      </c>
      <c r="M393" s="789">
        <f>I393-K393</f>
        <v>0</v>
      </c>
      <c r="N393" s="449">
        <f>J393-L393</f>
        <v>0</v>
      </c>
      <c r="O393" s="313"/>
      <c r="P393" s="155"/>
    </row>
    <row r="394" spans="1:29" ht="18.75" customHeight="1" x14ac:dyDescent="0.15">
      <c r="A394" s="134"/>
      <c r="B394" s="203"/>
      <c r="C394" s="204"/>
      <c r="D394" s="297"/>
      <c r="E394" s="491"/>
      <c r="F394" s="500"/>
      <c r="G394" s="328"/>
      <c r="H394" s="445"/>
      <c r="I394" s="798"/>
      <c r="J394" s="446">
        <f t="shared" si="29"/>
        <v>0</v>
      </c>
      <c r="K394" s="788"/>
      <c r="L394" s="447">
        <f t="shared" si="30"/>
        <v>0</v>
      </c>
      <c r="M394" s="789">
        <f t="shared" ref="M394:N412" si="31">I394-K394</f>
        <v>0</v>
      </c>
      <c r="N394" s="449">
        <f t="shared" si="31"/>
        <v>0</v>
      </c>
      <c r="O394" s="313"/>
      <c r="P394" s="155"/>
    </row>
    <row r="395" spans="1:29" ht="18.75" customHeight="1" x14ac:dyDescent="0.15">
      <c r="A395" s="134"/>
      <c r="B395" s="203"/>
      <c r="C395" s="204"/>
      <c r="D395" s="297"/>
      <c r="E395" s="491"/>
      <c r="F395" s="499"/>
      <c r="G395" s="328"/>
      <c r="H395" s="445"/>
      <c r="I395" s="798"/>
      <c r="J395" s="446">
        <f t="shared" si="29"/>
        <v>0</v>
      </c>
      <c r="K395" s="788"/>
      <c r="L395" s="447">
        <f t="shared" si="30"/>
        <v>0</v>
      </c>
      <c r="M395" s="789">
        <f t="shared" si="31"/>
        <v>0</v>
      </c>
      <c r="N395" s="449">
        <f t="shared" si="31"/>
        <v>0</v>
      </c>
      <c r="O395" s="313"/>
      <c r="P395" s="155"/>
    </row>
    <row r="396" spans="1:29" ht="18.75" customHeight="1" x14ac:dyDescent="0.15">
      <c r="A396" s="134"/>
      <c r="B396" s="203"/>
      <c r="C396" s="204"/>
      <c r="D396" s="297"/>
      <c r="E396" s="491"/>
      <c r="F396" s="499"/>
      <c r="G396" s="328"/>
      <c r="H396" s="445"/>
      <c r="I396" s="798"/>
      <c r="J396" s="446">
        <f t="shared" si="29"/>
        <v>0</v>
      </c>
      <c r="K396" s="788"/>
      <c r="L396" s="447">
        <f t="shared" si="30"/>
        <v>0</v>
      </c>
      <c r="M396" s="789">
        <f t="shared" si="31"/>
        <v>0</v>
      </c>
      <c r="N396" s="449">
        <f t="shared" si="31"/>
        <v>0</v>
      </c>
      <c r="O396" s="313"/>
      <c r="P396" s="155"/>
    </row>
    <row r="397" spans="1:29" ht="18.75" customHeight="1" x14ac:dyDescent="0.15">
      <c r="A397" s="134"/>
      <c r="B397" s="203"/>
      <c r="C397" s="204"/>
      <c r="D397" s="297"/>
      <c r="E397" s="491"/>
      <c r="F397" s="499"/>
      <c r="G397" s="328"/>
      <c r="H397" s="445"/>
      <c r="I397" s="798"/>
      <c r="J397" s="446">
        <f t="shared" si="29"/>
        <v>0</v>
      </c>
      <c r="K397" s="788"/>
      <c r="L397" s="447">
        <f t="shared" si="30"/>
        <v>0</v>
      </c>
      <c r="M397" s="789">
        <f t="shared" si="31"/>
        <v>0</v>
      </c>
      <c r="N397" s="449">
        <f t="shared" si="31"/>
        <v>0</v>
      </c>
      <c r="O397" s="313"/>
      <c r="P397" s="155"/>
    </row>
    <row r="398" spans="1:29" ht="18.75" customHeight="1" x14ac:dyDescent="0.15">
      <c r="A398" s="134"/>
      <c r="B398" s="203"/>
      <c r="C398" s="204"/>
      <c r="D398" s="297"/>
      <c r="E398" s="491"/>
      <c r="F398" s="499"/>
      <c r="G398" s="328"/>
      <c r="H398" s="445"/>
      <c r="I398" s="798"/>
      <c r="J398" s="446">
        <f t="shared" si="29"/>
        <v>0</v>
      </c>
      <c r="K398" s="788"/>
      <c r="L398" s="447">
        <f t="shared" si="30"/>
        <v>0</v>
      </c>
      <c r="M398" s="789">
        <f t="shared" si="31"/>
        <v>0</v>
      </c>
      <c r="N398" s="449">
        <f t="shared" si="31"/>
        <v>0</v>
      </c>
      <c r="O398" s="313"/>
      <c r="P398" s="155"/>
    </row>
    <row r="399" spans="1:29" ht="18.75" customHeight="1" x14ac:dyDescent="0.15">
      <c r="A399" s="134"/>
      <c r="B399" s="203"/>
      <c r="C399" s="204"/>
      <c r="D399" s="297"/>
      <c r="E399" s="491"/>
      <c r="F399" s="499"/>
      <c r="G399" s="328"/>
      <c r="H399" s="445"/>
      <c r="I399" s="798"/>
      <c r="J399" s="446">
        <f t="shared" si="29"/>
        <v>0</v>
      </c>
      <c r="K399" s="788"/>
      <c r="L399" s="447">
        <f t="shared" si="30"/>
        <v>0</v>
      </c>
      <c r="M399" s="789">
        <f t="shared" si="31"/>
        <v>0</v>
      </c>
      <c r="N399" s="449">
        <f t="shared" si="31"/>
        <v>0</v>
      </c>
      <c r="O399" s="313"/>
      <c r="P399" s="155"/>
    </row>
    <row r="400" spans="1:29" ht="18.75" customHeight="1" x14ac:dyDescent="0.15">
      <c r="A400" s="134"/>
      <c r="B400" s="203"/>
      <c r="C400" s="204"/>
      <c r="D400" s="297"/>
      <c r="E400" s="491"/>
      <c r="F400" s="499"/>
      <c r="G400" s="328"/>
      <c r="H400" s="445"/>
      <c r="I400" s="798"/>
      <c r="J400" s="446">
        <f t="shared" si="29"/>
        <v>0</v>
      </c>
      <c r="K400" s="788"/>
      <c r="L400" s="447">
        <f t="shared" si="30"/>
        <v>0</v>
      </c>
      <c r="M400" s="789">
        <f t="shared" si="31"/>
        <v>0</v>
      </c>
      <c r="N400" s="449">
        <f t="shared" si="31"/>
        <v>0</v>
      </c>
      <c r="O400" s="313"/>
      <c r="P400" s="155"/>
    </row>
    <row r="401" spans="1:16" ht="18.75" customHeight="1" x14ac:dyDescent="0.15">
      <c r="A401" s="134"/>
      <c r="B401" s="203"/>
      <c r="C401" s="204"/>
      <c r="D401" s="297"/>
      <c r="E401" s="491"/>
      <c r="F401" s="499"/>
      <c r="G401" s="328"/>
      <c r="H401" s="445"/>
      <c r="I401" s="798"/>
      <c r="J401" s="446">
        <f t="shared" si="29"/>
        <v>0</v>
      </c>
      <c r="K401" s="788"/>
      <c r="L401" s="447">
        <f t="shared" si="30"/>
        <v>0</v>
      </c>
      <c r="M401" s="789">
        <f t="shared" si="31"/>
        <v>0</v>
      </c>
      <c r="N401" s="449">
        <f t="shared" si="31"/>
        <v>0</v>
      </c>
      <c r="O401" s="313"/>
      <c r="P401" s="155"/>
    </row>
    <row r="402" spans="1:16" ht="18.75" customHeight="1" x14ac:dyDescent="0.15">
      <c r="A402" s="134"/>
      <c r="B402" s="203"/>
      <c r="C402" s="204"/>
      <c r="D402" s="297"/>
      <c r="E402" s="491"/>
      <c r="F402" s="499"/>
      <c r="G402" s="328"/>
      <c r="H402" s="445"/>
      <c r="I402" s="798"/>
      <c r="J402" s="446">
        <f t="shared" si="29"/>
        <v>0</v>
      </c>
      <c r="K402" s="788"/>
      <c r="L402" s="447">
        <f t="shared" si="30"/>
        <v>0</v>
      </c>
      <c r="M402" s="789">
        <f t="shared" si="31"/>
        <v>0</v>
      </c>
      <c r="N402" s="449">
        <f t="shared" si="31"/>
        <v>0</v>
      </c>
      <c r="O402" s="313"/>
      <c r="P402" s="155"/>
    </row>
    <row r="403" spans="1:16" ht="18.75" customHeight="1" x14ac:dyDescent="0.15">
      <c r="A403" s="134"/>
      <c r="B403" s="203"/>
      <c r="C403" s="204"/>
      <c r="D403" s="297"/>
      <c r="E403" s="491"/>
      <c r="F403" s="499"/>
      <c r="G403" s="328"/>
      <c r="H403" s="445"/>
      <c r="I403" s="798"/>
      <c r="J403" s="446">
        <f t="shared" si="29"/>
        <v>0</v>
      </c>
      <c r="K403" s="788"/>
      <c r="L403" s="447">
        <f t="shared" si="30"/>
        <v>0</v>
      </c>
      <c r="M403" s="789">
        <f t="shared" si="31"/>
        <v>0</v>
      </c>
      <c r="N403" s="449">
        <f t="shared" si="31"/>
        <v>0</v>
      </c>
      <c r="O403" s="313"/>
      <c r="P403" s="155"/>
    </row>
    <row r="404" spans="1:16" ht="18.75" customHeight="1" x14ac:dyDescent="0.15">
      <c r="A404" s="134"/>
      <c r="B404" s="203"/>
      <c r="C404" s="204"/>
      <c r="D404" s="297"/>
      <c r="E404" s="491"/>
      <c r="F404" s="499"/>
      <c r="G404" s="328"/>
      <c r="H404" s="445"/>
      <c r="I404" s="798"/>
      <c r="J404" s="446">
        <f t="shared" si="29"/>
        <v>0</v>
      </c>
      <c r="K404" s="788"/>
      <c r="L404" s="447">
        <f t="shared" si="30"/>
        <v>0</v>
      </c>
      <c r="M404" s="789">
        <f t="shared" si="31"/>
        <v>0</v>
      </c>
      <c r="N404" s="449">
        <f t="shared" si="31"/>
        <v>0</v>
      </c>
      <c r="O404" s="313"/>
      <c r="P404" s="155"/>
    </row>
    <row r="405" spans="1:16" ht="18.75" customHeight="1" x14ac:dyDescent="0.15">
      <c r="A405" s="134"/>
      <c r="B405" s="203"/>
      <c r="C405" s="204"/>
      <c r="D405" s="297"/>
      <c r="E405" s="491"/>
      <c r="F405" s="499"/>
      <c r="G405" s="328"/>
      <c r="H405" s="445"/>
      <c r="I405" s="798"/>
      <c r="J405" s="446">
        <f t="shared" si="29"/>
        <v>0</v>
      </c>
      <c r="K405" s="788"/>
      <c r="L405" s="447">
        <f t="shared" si="30"/>
        <v>0</v>
      </c>
      <c r="M405" s="789">
        <f t="shared" si="31"/>
        <v>0</v>
      </c>
      <c r="N405" s="449">
        <f t="shared" si="31"/>
        <v>0</v>
      </c>
      <c r="O405" s="313"/>
      <c r="P405" s="155"/>
    </row>
    <row r="406" spans="1:16" ht="18.75" customHeight="1" x14ac:dyDescent="0.15">
      <c r="A406" s="134"/>
      <c r="B406" s="203"/>
      <c r="C406" s="204"/>
      <c r="D406" s="297"/>
      <c r="E406" s="491"/>
      <c r="F406" s="499"/>
      <c r="G406" s="328"/>
      <c r="H406" s="445"/>
      <c r="I406" s="798"/>
      <c r="J406" s="446">
        <f t="shared" si="29"/>
        <v>0</v>
      </c>
      <c r="K406" s="788"/>
      <c r="L406" s="447">
        <f t="shared" si="30"/>
        <v>0</v>
      </c>
      <c r="M406" s="789">
        <f t="shared" si="31"/>
        <v>0</v>
      </c>
      <c r="N406" s="449">
        <f t="shared" si="31"/>
        <v>0</v>
      </c>
      <c r="O406" s="313"/>
      <c r="P406" s="155"/>
    </row>
    <row r="407" spans="1:16" ht="18.75" customHeight="1" x14ac:dyDescent="0.15">
      <c r="A407" s="134"/>
      <c r="B407" s="203"/>
      <c r="C407" s="204"/>
      <c r="D407" s="297"/>
      <c r="E407" s="491"/>
      <c r="F407" s="499"/>
      <c r="G407" s="328"/>
      <c r="H407" s="445"/>
      <c r="I407" s="798"/>
      <c r="J407" s="446">
        <f t="shared" si="29"/>
        <v>0</v>
      </c>
      <c r="K407" s="788"/>
      <c r="L407" s="447">
        <f t="shared" si="30"/>
        <v>0</v>
      </c>
      <c r="M407" s="789">
        <f t="shared" si="31"/>
        <v>0</v>
      </c>
      <c r="N407" s="449">
        <f t="shared" si="31"/>
        <v>0</v>
      </c>
      <c r="O407" s="313"/>
      <c r="P407" s="155"/>
    </row>
    <row r="408" spans="1:16" ht="18.75" customHeight="1" x14ac:dyDescent="0.15">
      <c r="A408" s="134"/>
      <c r="B408" s="203"/>
      <c r="C408" s="204"/>
      <c r="D408" s="297"/>
      <c r="E408" s="491"/>
      <c r="F408" s="499"/>
      <c r="G408" s="328"/>
      <c r="H408" s="445"/>
      <c r="I408" s="798"/>
      <c r="J408" s="446">
        <f t="shared" si="29"/>
        <v>0</v>
      </c>
      <c r="K408" s="788"/>
      <c r="L408" s="447">
        <f t="shared" si="30"/>
        <v>0</v>
      </c>
      <c r="M408" s="789">
        <f t="shared" si="31"/>
        <v>0</v>
      </c>
      <c r="N408" s="449">
        <f t="shared" si="31"/>
        <v>0</v>
      </c>
      <c r="O408" s="313"/>
      <c r="P408" s="155"/>
    </row>
    <row r="409" spans="1:16" ht="18.75" customHeight="1" x14ac:dyDescent="0.15">
      <c r="A409" s="134"/>
      <c r="B409" s="203"/>
      <c r="C409" s="204"/>
      <c r="D409" s="297"/>
      <c r="E409" s="491"/>
      <c r="F409" s="499"/>
      <c r="G409" s="328"/>
      <c r="H409" s="445"/>
      <c r="I409" s="798"/>
      <c r="J409" s="446">
        <f t="shared" si="29"/>
        <v>0</v>
      </c>
      <c r="K409" s="788"/>
      <c r="L409" s="447">
        <f t="shared" si="30"/>
        <v>0</v>
      </c>
      <c r="M409" s="789">
        <f t="shared" si="31"/>
        <v>0</v>
      </c>
      <c r="N409" s="449">
        <f t="shared" si="31"/>
        <v>0</v>
      </c>
      <c r="O409" s="313"/>
      <c r="P409" s="155"/>
    </row>
    <row r="410" spans="1:16" ht="18.75" customHeight="1" x14ac:dyDescent="0.15">
      <c r="A410" s="134"/>
      <c r="B410" s="203"/>
      <c r="C410" s="204"/>
      <c r="D410" s="297"/>
      <c r="E410" s="491"/>
      <c r="F410" s="499"/>
      <c r="G410" s="328"/>
      <c r="H410" s="445"/>
      <c r="I410" s="798"/>
      <c r="J410" s="446">
        <f t="shared" si="29"/>
        <v>0</v>
      </c>
      <c r="K410" s="788"/>
      <c r="L410" s="447">
        <f t="shared" si="30"/>
        <v>0</v>
      </c>
      <c r="M410" s="789">
        <f t="shared" si="31"/>
        <v>0</v>
      </c>
      <c r="N410" s="449">
        <f t="shared" si="31"/>
        <v>0</v>
      </c>
      <c r="O410" s="313"/>
      <c r="P410" s="155"/>
    </row>
    <row r="411" spans="1:16" ht="18.75" customHeight="1" x14ac:dyDescent="0.15">
      <c r="A411" s="134"/>
      <c r="B411" s="203"/>
      <c r="C411" s="204"/>
      <c r="D411" s="297"/>
      <c r="E411" s="491"/>
      <c r="F411" s="499"/>
      <c r="G411" s="328"/>
      <c r="H411" s="445"/>
      <c r="I411" s="798"/>
      <c r="J411" s="446">
        <f t="shared" si="29"/>
        <v>0</v>
      </c>
      <c r="K411" s="788"/>
      <c r="L411" s="447">
        <f t="shared" si="30"/>
        <v>0</v>
      </c>
      <c r="M411" s="789">
        <f t="shared" si="31"/>
        <v>0</v>
      </c>
      <c r="N411" s="449">
        <f t="shared" si="31"/>
        <v>0</v>
      </c>
      <c r="O411" s="313"/>
      <c r="P411" s="155"/>
    </row>
    <row r="412" spans="1:16" ht="18.75" customHeight="1" x14ac:dyDescent="0.15">
      <c r="A412" s="134"/>
      <c r="B412" s="203"/>
      <c r="C412" s="204"/>
      <c r="D412" s="297"/>
      <c r="E412" s="491"/>
      <c r="F412" s="499"/>
      <c r="G412" s="328"/>
      <c r="H412" s="445"/>
      <c r="I412" s="798"/>
      <c r="J412" s="446">
        <f t="shared" si="29"/>
        <v>0</v>
      </c>
      <c r="K412" s="788"/>
      <c r="L412" s="447">
        <f t="shared" si="30"/>
        <v>0</v>
      </c>
      <c r="M412" s="789">
        <f t="shared" si="31"/>
        <v>0</v>
      </c>
      <c r="N412" s="449">
        <f t="shared" si="31"/>
        <v>0</v>
      </c>
      <c r="O412" s="313"/>
      <c r="P412" s="155"/>
    </row>
    <row r="413" spans="1:16" ht="18.75" customHeight="1" x14ac:dyDescent="0.15">
      <c r="A413" s="134"/>
      <c r="B413" s="203"/>
      <c r="C413" s="204"/>
      <c r="D413" s="297"/>
      <c r="E413" s="491"/>
      <c r="F413" s="500"/>
      <c r="G413" s="328"/>
      <c r="H413" s="445"/>
      <c r="I413" s="798"/>
      <c r="J413" s="446">
        <f t="shared" si="29"/>
        <v>0</v>
      </c>
      <c r="K413" s="788"/>
      <c r="L413" s="447">
        <f t="shared" si="30"/>
        <v>0</v>
      </c>
      <c r="M413" s="789">
        <f t="shared" ref="M413:N423" si="32">I413-K413</f>
        <v>0</v>
      </c>
      <c r="N413" s="449">
        <f t="shared" si="32"/>
        <v>0</v>
      </c>
      <c r="O413" s="313"/>
      <c r="P413" s="155"/>
    </row>
    <row r="414" spans="1:16" ht="18.75" customHeight="1" x14ac:dyDescent="0.15">
      <c r="A414" s="134"/>
      <c r="B414" s="203"/>
      <c r="C414" s="204"/>
      <c r="D414" s="297"/>
      <c r="E414" s="491"/>
      <c r="F414" s="500"/>
      <c r="G414" s="328"/>
      <c r="H414" s="445"/>
      <c r="I414" s="798"/>
      <c r="J414" s="446">
        <f t="shared" si="29"/>
        <v>0</v>
      </c>
      <c r="K414" s="788"/>
      <c r="L414" s="447">
        <f t="shared" si="30"/>
        <v>0</v>
      </c>
      <c r="M414" s="789">
        <f t="shared" si="32"/>
        <v>0</v>
      </c>
      <c r="N414" s="449">
        <f t="shared" si="32"/>
        <v>0</v>
      </c>
      <c r="O414" s="313"/>
      <c r="P414" s="155"/>
    </row>
    <row r="415" spans="1:16" ht="18.75" customHeight="1" x14ac:dyDescent="0.15">
      <c r="A415" s="134"/>
      <c r="B415" s="203"/>
      <c r="C415" s="204"/>
      <c r="D415" s="297"/>
      <c r="E415" s="491"/>
      <c r="F415" s="500"/>
      <c r="G415" s="328"/>
      <c r="H415" s="445"/>
      <c r="I415" s="798"/>
      <c r="J415" s="446">
        <f t="shared" si="29"/>
        <v>0</v>
      </c>
      <c r="K415" s="788"/>
      <c r="L415" s="447">
        <f t="shared" si="30"/>
        <v>0</v>
      </c>
      <c r="M415" s="789">
        <f t="shared" si="32"/>
        <v>0</v>
      </c>
      <c r="N415" s="449">
        <f t="shared" si="32"/>
        <v>0</v>
      </c>
      <c r="O415" s="313"/>
      <c r="P415" s="155"/>
    </row>
    <row r="416" spans="1:16" ht="18.75" customHeight="1" x14ac:dyDescent="0.15">
      <c r="A416" s="134"/>
      <c r="B416" s="203"/>
      <c r="C416" s="204"/>
      <c r="D416" s="297"/>
      <c r="E416" s="491"/>
      <c r="F416" s="500"/>
      <c r="G416" s="328"/>
      <c r="H416" s="445"/>
      <c r="I416" s="798"/>
      <c r="J416" s="446">
        <f t="shared" si="29"/>
        <v>0</v>
      </c>
      <c r="K416" s="788"/>
      <c r="L416" s="447">
        <f t="shared" si="30"/>
        <v>0</v>
      </c>
      <c r="M416" s="789">
        <f t="shared" si="32"/>
        <v>0</v>
      </c>
      <c r="N416" s="449">
        <f t="shared" si="32"/>
        <v>0</v>
      </c>
      <c r="O416" s="313"/>
      <c r="P416" s="155"/>
    </row>
    <row r="417" spans="1:29" ht="18.75" customHeight="1" x14ac:dyDescent="0.15">
      <c r="A417" s="134"/>
      <c r="B417" s="203"/>
      <c r="C417" s="204"/>
      <c r="D417" s="297"/>
      <c r="E417" s="491"/>
      <c r="F417" s="500"/>
      <c r="G417" s="328"/>
      <c r="H417" s="445"/>
      <c r="I417" s="798"/>
      <c r="J417" s="446">
        <f t="shared" si="29"/>
        <v>0</v>
      </c>
      <c r="K417" s="788"/>
      <c r="L417" s="447">
        <f t="shared" si="30"/>
        <v>0</v>
      </c>
      <c r="M417" s="789">
        <f t="shared" si="32"/>
        <v>0</v>
      </c>
      <c r="N417" s="449">
        <f t="shared" si="32"/>
        <v>0</v>
      </c>
      <c r="O417" s="313"/>
      <c r="P417" s="155"/>
    </row>
    <row r="418" spans="1:29" ht="18.75" customHeight="1" x14ac:dyDescent="0.15">
      <c r="A418" s="134"/>
      <c r="B418" s="203"/>
      <c r="C418" s="204"/>
      <c r="D418" s="297"/>
      <c r="E418" s="491"/>
      <c r="F418" s="500"/>
      <c r="G418" s="328"/>
      <c r="H418" s="445"/>
      <c r="I418" s="798"/>
      <c r="J418" s="446">
        <f t="shared" si="29"/>
        <v>0</v>
      </c>
      <c r="K418" s="788"/>
      <c r="L418" s="447">
        <f t="shared" si="30"/>
        <v>0</v>
      </c>
      <c r="M418" s="789">
        <f t="shared" si="32"/>
        <v>0</v>
      </c>
      <c r="N418" s="449">
        <f t="shared" si="32"/>
        <v>0</v>
      </c>
      <c r="O418" s="313"/>
      <c r="P418" s="155"/>
    </row>
    <row r="419" spans="1:29" ht="18.75" customHeight="1" x14ac:dyDescent="0.15">
      <c r="A419" s="134"/>
      <c r="B419" s="203"/>
      <c r="C419" s="204"/>
      <c r="D419" s="297"/>
      <c r="E419" s="491"/>
      <c r="F419" s="500"/>
      <c r="G419" s="328"/>
      <c r="H419" s="445"/>
      <c r="I419" s="798"/>
      <c r="J419" s="446">
        <f t="shared" si="29"/>
        <v>0</v>
      </c>
      <c r="K419" s="788"/>
      <c r="L419" s="447">
        <f t="shared" si="30"/>
        <v>0</v>
      </c>
      <c r="M419" s="789">
        <f t="shared" si="32"/>
        <v>0</v>
      </c>
      <c r="N419" s="449">
        <f t="shared" si="32"/>
        <v>0</v>
      </c>
      <c r="O419" s="313"/>
      <c r="P419" s="155"/>
    </row>
    <row r="420" spans="1:29" ht="18.75" customHeight="1" x14ac:dyDescent="0.15">
      <c r="A420" s="134"/>
      <c r="B420" s="203"/>
      <c r="C420" s="204"/>
      <c r="D420" s="297"/>
      <c r="E420" s="491"/>
      <c r="F420" s="500"/>
      <c r="G420" s="328"/>
      <c r="H420" s="445"/>
      <c r="I420" s="798"/>
      <c r="J420" s="446">
        <f t="shared" si="29"/>
        <v>0</v>
      </c>
      <c r="K420" s="788"/>
      <c r="L420" s="447">
        <f t="shared" si="30"/>
        <v>0</v>
      </c>
      <c r="M420" s="789">
        <f t="shared" si="32"/>
        <v>0</v>
      </c>
      <c r="N420" s="449">
        <f t="shared" si="32"/>
        <v>0</v>
      </c>
      <c r="O420" s="313"/>
      <c r="P420" s="155"/>
    </row>
    <row r="421" spans="1:29" ht="18.75" customHeight="1" x14ac:dyDescent="0.15">
      <c r="A421" s="134"/>
      <c r="B421" s="203"/>
      <c r="C421" s="204"/>
      <c r="D421" s="297"/>
      <c r="E421" s="491"/>
      <c r="F421" s="500"/>
      <c r="G421" s="328"/>
      <c r="H421" s="445"/>
      <c r="I421" s="798"/>
      <c r="J421" s="446">
        <f t="shared" si="29"/>
        <v>0</v>
      </c>
      <c r="K421" s="788"/>
      <c r="L421" s="447">
        <f t="shared" si="30"/>
        <v>0</v>
      </c>
      <c r="M421" s="789">
        <f t="shared" si="32"/>
        <v>0</v>
      </c>
      <c r="N421" s="449">
        <f t="shared" si="32"/>
        <v>0</v>
      </c>
      <c r="O421" s="313"/>
      <c r="P421" s="155"/>
    </row>
    <row r="422" spans="1:29" ht="18.75" customHeight="1" x14ac:dyDescent="0.15">
      <c r="A422" s="134"/>
      <c r="B422" s="203"/>
      <c r="C422" s="204"/>
      <c r="D422" s="297"/>
      <c r="E422" s="491"/>
      <c r="F422" s="500"/>
      <c r="G422" s="328"/>
      <c r="H422" s="445"/>
      <c r="I422" s="798"/>
      <c r="J422" s="446">
        <f t="shared" si="29"/>
        <v>0</v>
      </c>
      <c r="K422" s="788"/>
      <c r="L422" s="447">
        <f t="shared" si="30"/>
        <v>0</v>
      </c>
      <c r="M422" s="789">
        <f t="shared" si="32"/>
        <v>0</v>
      </c>
      <c r="N422" s="449">
        <f t="shared" si="32"/>
        <v>0</v>
      </c>
      <c r="O422" s="313"/>
      <c r="P422" s="155"/>
    </row>
    <row r="423" spans="1:29" ht="18.75" customHeight="1" x14ac:dyDescent="0.15">
      <c r="A423" s="134"/>
      <c r="B423" s="203"/>
      <c r="C423" s="204"/>
      <c r="D423" s="297"/>
      <c r="E423" s="491"/>
      <c r="F423" s="500"/>
      <c r="G423" s="328"/>
      <c r="H423" s="445"/>
      <c r="I423" s="798"/>
      <c r="J423" s="446">
        <f t="shared" si="29"/>
        <v>0</v>
      </c>
      <c r="K423" s="788"/>
      <c r="L423" s="447">
        <f t="shared" si="30"/>
        <v>0</v>
      </c>
      <c r="M423" s="789">
        <f t="shared" si="32"/>
        <v>0</v>
      </c>
      <c r="N423" s="449">
        <f t="shared" si="32"/>
        <v>0</v>
      </c>
      <c r="O423" s="313"/>
      <c r="P423" s="155"/>
    </row>
    <row r="424" spans="1:29" s="120" customFormat="1" ht="18.75" customHeight="1" x14ac:dyDescent="0.15">
      <c r="A424" s="134"/>
      <c r="B424" s="203"/>
      <c r="C424" s="204"/>
      <c r="D424" s="297"/>
      <c r="E424" s="347" t="s">
        <v>419</v>
      </c>
      <c r="F424" s="170" t="s">
        <v>181</v>
      </c>
      <c r="G424" s="328"/>
      <c r="H424" s="445"/>
      <c r="I424" s="798"/>
      <c r="J424" s="450">
        <f>SUMIFS(J393:J423,D393:D423,"設備（部材）")</f>
        <v>0</v>
      </c>
      <c r="K424" s="788"/>
      <c r="L424" s="451">
        <f>SUMIFS(L393:L423,D393:D423,"設備（部材）")</f>
        <v>0</v>
      </c>
      <c r="M424" s="789"/>
      <c r="N424" s="453">
        <f>J424-L424</f>
        <v>0</v>
      </c>
      <c r="O424" s="313"/>
      <c r="Q424" s="119"/>
      <c r="R424" s="119"/>
      <c r="S424" s="119"/>
      <c r="T424" s="119"/>
      <c r="U424" s="119"/>
      <c r="V424" s="119"/>
      <c r="W424" s="119"/>
      <c r="X424" s="119"/>
      <c r="Y424" s="119"/>
      <c r="Z424" s="119"/>
      <c r="AA424" s="119"/>
      <c r="AB424" s="119"/>
      <c r="AC424" s="119"/>
    </row>
    <row r="425" spans="1:29" s="120" customFormat="1" ht="18.75" customHeight="1" x14ac:dyDescent="0.15">
      <c r="A425" s="134"/>
      <c r="B425" s="203"/>
      <c r="C425" s="204"/>
      <c r="D425" s="297"/>
      <c r="E425" s="347" t="s">
        <v>182</v>
      </c>
      <c r="F425" s="170" t="s">
        <v>181</v>
      </c>
      <c r="G425" s="328"/>
      <c r="H425" s="445"/>
      <c r="I425" s="798"/>
      <c r="J425" s="450">
        <f>SUMIFS(J393:J423,D393:D423,"工事")</f>
        <v>0</v>
      </c>
      <c r="K425" s="788"/>
      <c r="L425" s="451">
        <f>SUMIFS(L393:L423,D393:D423,"工事")</f>
        <v>0</v>
      </c>
      <c r="M425" s="789"/>
      <c r="N425" s="453">
        <f>J425-L425</f>
        <v>0</v>
      </c>
      <c r="O425" s="313"/>
      <c r="Q425" s="119"/>
      <c r="R425" s="119"/>
      <c r="S425" s="119"/>
      <c r="T425" s="119"/>
      <c r="U425" s="119"/>
      <c r="V425" s="119"/>
      <c r="W425" s="119"/>
      <c r="X425" s="119"/>
      <c r="Y425" s="119"/>
      <c r="Z425" s="119"/>
      <c r="AA425" s="119"/>
      <c r="AB425" s="119"/>
      <c r="AC425" s="119"/>
    </row>
    <row r="426" spans="1:29" s="120" customFormat="1" ht="18.75" customHeight="1" thickBot="1" x14ac:dyDescent="0.2">
      <c r="A426" s="134"/>
      <c r="B426" s="205"/>
      <c r="C426" s="206"/>
      <c r="D426" s="298"/>
      <c r="E426" s="348" t="s">
        <v>178</v>
      </c>
      <c r="F426" s="349" t="s">
        <v>179</v>
      </c>
      <c r="G426" s="339"/>
      <c r="H426" s="495"/>
      <c r="I426" s="808"/>
      <c r="J426" s="501">
        <f>J424+J425</f>
        <v>0</v>
      </c>
      <c r="K426" s="790"/>
      <c r="L426" s="502">
        <f>L424+L425</f>
        <v>0</v>
      </c>
      <c r="M426" s="791"/>
      <c r="N426" s="503">
        <f>J426-L426</f>
        <v>0</v>
      </c>
      <c r="O426" s="323"/>
      <c r="Q426" s="119"/>
      <c r="R426" s="119"/>
      <c r="S426" s="119"/>
      <c r="T426" s="119"/>
      <c r="U426" s="119"/>
      <c r="V426" s="119"/>
      <c r="W426" s="119"/>
      <c r="X426" s="119"/>
      <c r="Y426" s="119"/>
      <c r="Z426" s="119"/>
      <c r="AA426" s="119"/>
      <c r="AB426" s="119"/>
      <c r="AC426" s="119"/>
    </row>
    <row r="427" spans="1:29" ht="18.75" customHeight="1" x14ac:dyDescent="0.15">
      <c r="A427" s="134"/>
      <c r="B427" s="171"/>
      <c r="C427" s="172"/>
      <c r="D427" s="295"/>
      <c r="E427" s="491"/>
      <c r="F427" s="499" t="s">
        <v>180</v>
      </c>
      <c r="G427" s="328"/>
      <c r="H427" s="445"/>
      <c r="I427" s="798"/>
      <c r="J427" s="446"/>
      <c r="K427" s="788"/>
      <c r="L427" s="447"/>
      <c r="M427" s="789"/>
      <c r="N427" s="449"/>
      <c r="O427" s="313"/>
      <c r="P427" s="155"/>
    </row>
    <row r="428" spans="1:29" ht="18.75" customHeight="1" x14ac:dyDescent="0.15">
      <c r="A428" s="134"/>
      <c r="B428" s="203"/>
      <c r="C428" s="204"/>
      <c r="D428" s="297"/>
      <c r="E428" s="491"/>
      <c r="F428" s="500"/>
      <c r="G428" s="328"/>
      <c r="H428" s="445"/>
      <c r="I428" s="798"/>
      <c r="J428" s="446">
        <f t="shared" ref="J428:J458" si="33">ROUNDDOWN(H428*I428,0)</f>
        <v>0</v>
      </c>
      <c r="K428" s="788"/>
      <c r="L428" s="447">
        <f t="shared" ref="L428:L458" si="34">ROUNDDOWN(H428*K428,0)</f>
        <v>0</v>
      </c>
      <c r="M428" s="789">
        <f>I428-K428</f>
        <v>0</v>
      </c>
      <c r="N428" s="449">
        <f>J428-L428</f>
        <v>0</v>
      </c>
      <c r="O428" s="313"/>
      <c r="P428" s="155"/>
    </row>
    <row r="429" spans="1:29" ht="18.75" customHeight="1" x14ac:dyDescent="0.15">
      <c r="A429" s="134"/>
      <c r="B429" s="203"/>
      <c r="C429" s="204"/>
      <c r="D429" s="297"/>
      <c r="E429" s="491"/>
      <c r="F429" s="500"/>
      <c r="G429" s="328"/>
      <c r="H429" s="445"/>
      <c r="I429" s="798"/>
      <c r="J429" s="446">
        <f t="shared" si="33"/>
        <v>0</v>
      </c>
      <c r="K429" s="788"/>
      <c r="L429" s="447">
        <f t="shared" si="34"/>
        <v>0</v>
      </c>
      <c r="M429" s="789">
        <f t="shared" ref="M429:N447" si="35">I429-K429</f>
        <v>0</v>
      </c>
      <c r="N429" s="449">
        <f t="shared" si="35"/>
        <v>0</v>
      </c>
      <c r="O429" s="313"/>
      <c r="P429" s="155"/>
    </row>
    <row r="430" spans="1:29" ht="18.75" customHeight="1" x14ac:dyDescent="0.15">
      <c r="A430" s="134"/>
      <c r="B430" s="203"/>
      <c r="C430" s="204"/>
      <c r="D430" s="297"/>
      <c r="E430" s="491"/>
      <c r="F430" s="499"/>
      <c r="G430" s="328"/>
      <c r="H430" s="445"/>
      <c r="I430" s="798"/>
      <c r="J430" s="446">
        <f t="shared" si="33"/>
        <v>0</v>
      </c>
      <c r="K430" s="788"/>
      <c r="L430" s="447">
        <f t="shared" si="34"/>
        <v>0</v>
      </c>
      <c r="M430" s="789">
        <f t="shared" si="35"/>
        <v>0</v>
      </c>
      <c r="N430" s="449">
        <f t="shared" si="35"/>
        <v>0</v>
      </c>
      <c r="O430" s="313"/>
      <c r="P430" s="155"/>
    </row>
    <row r="431" spans="1:29" ht="18.75" customHeight="1" x14ac:dyDescent="0.15">
      <c r="A431" s="134"/>
      <c r="B431" s="203"/>
      <c r="C431" s="204"/>
      <c r="D431" s="297"/>
      <c r="E431" s="491"/>
      <c r="F431" s="499"/>
      <c r="G431" s="328"/>
      <c r="H431" s="445"/>
      <c r="I431" s="798"/>
      <c r="J431" s="446">
        <f t="shared" si="33"/>
        <v>0</v>
      </c>
      <c r="K431" s="788"/>
      <c r="L431" s="447">
        <f t="shared" si="34"/>
        <v>0</v>
      </c>
      <c r="M431" s="789">
        <f t="shared" si="35"/>
        <v>0</v>
      </c>
      <c r="N431" s="449">
        <f t="shared" si="35"/>
        <v>0</v>
      </c>
      <c r="O431" s="313"/>
      <c r="P431" s="155"/>
    </row>
    <row r="432" spans="1:29" ht="18.75" customHeight="1" x14ac:dyDescent="0.15">
      <c r="A432" s="134"/>
      <c r="B432" s="203"/>
      <c r="C432" s="204"/>
      <c r="D432" s="297"/>
      <c r="E432" s="491"/>
      <c r="F432" s="499"/>
      <c r="G432" s="328"/>
      <c r="H432" s="445"/>
      <c r="I432" s="798"/>
      <c r="J432" s="446">
        <f t="shared" si="33"/>
        <v>0</v>
      </c>
      <c r="K432" s="788"/>
      <c r="L432" s="447">
        <f t="shared" si="34"/>
        <v>0</v>
      </c>
      <c r="M432" s="789">
        <f t="shared" si="35"/>
        <v>0</v>
      </c>
      <c r="N432" s="449">
        <f t="shared" si="35"/>
        <v>0</v>
      </c>
      <c r="O432" s="313"/>
      <c r="P432" s="155"/>
    </row>
    <row r="433" spans="1:16" ht="18.75" customHeight="1" x14ac:dyDescent="0.15">
      <c r="A433" s="134"/>
      <c r="B433" s="203"/>
      <c r="C433" s="204"/>
      <c r="D433" s="297"/>
      <c r="E433" s="491"/>
      <c r="F433" s="499"/>
      <c r="G433" s="328"/>
      <c r="H433" s="445"/>
      <c r="I433" s="798"/>
      <c r="J433" s="446">
        <f t="shared" si="33"/>
        <v>0</v>
      </c>
      <c r="K433" s="788"/>
      <c r="L433" s="447">
        <f t="shared" si="34"/>
        <v>0</v>
      </c>
      <c r="M433" s="789">
        <f t="shared" si="35"/>
        <v>0</v>
      </c>
      <c r="N433" s="449">
        <f t="shared" si="35"/>
        <v>0</v>
      </c>
      <c r="O433" s="313"/>
      <c r="P433" s="155"/>
    </row>
    <row r="434" spans="1:16" ht="18.75" customHeight="1" x14ac:dyDescent="0.15">
      <c r="A434" s="134"/>
      <c r="B434" s="203"/>
      <c r="C434" s="204"/>
      <c r="D434" s="297"/>
      <c r="E434" s="491"/>
      <c r="F434" s="499"/>
      <c r="G434" s="328"/>
      <c r="H434" s="445"/>
      <c r="I434" s="798"/>
      <c r="J434" s="446">
        <f t="shared" si="33"/>
        <v>0</v>
      </c>
      <c r="K434" s="788"/>
      <c r="L434" s="447">
        <f t="shared" si="34"/>
        <v>0</v>
      </c>
      <c r="M434" s="789">
        <f t="shared" si="35"/>
        <v>0</v>
      </c>
      <c r="N434" s="449">
        <f t="shared" si="35"/>
        <v>0</v>
      </c>
      <c r="O434" s="313"/>
      <c r="P434" s="155"/>
    </row>
    <row r="435" spans="1:16" ht="18.75" customHeight="1" x14ac:dyDescent="0.15">
      <c r="A435" s="134"/>
      <c r="B435" s="203"/>
      <c r="C435" s="204"/>
      <c r="D435" s="297"/>
      <c r="E435" s="491"/>
      <c r="F435" s="499"/>
      <c r="G435" s="328"/>
      <c r="H435" s="445"/>
      <c r="I435" s="798"/>
      <c r="J435" s="446">
        <f t="shared" si="33"/>
        <v>0</v>
      </c>
      <c r="K435" s="788"/>
      <c r="L435" s="447">
        <f t="shared" si="34"/>
        <v>0</v>
      </c>
      <c r="M435" s="789">
        <f t="shared" si="35"/>
        <v>0</v>
      </c>
      <c r="N435" s="449">
        <f t="shared" si="35"/>
        <v>0</v>
      </c>
      <c r="O435" s="313"/>
      <c r="P435" s="155"/>
    </row>
    <row r="436" spans="1:16" ht="18.75" customHeight="1" x14ac:dyDescent="0.15">
      <c r="A436" s="134"/>
      <c r="B436" s="203"/>
      <c r="C436" s="204"/>
      <c r="D436" s="297"/>
      <c r="E436" s="491"/>
      <c r="F436" s="499"/>
      <c r="G436" s="328"/>
      <c r="H436" s="445"/>
      <c r="I436" s="798"/>
      <c r="J436" s="446">
        <f t="shared" si="33"/>
        <v>0</v>
      </c>
      <c r="K436" s="788"/>
      <c r="L436" s="447">
        <f t="shared" si="34"/>
        <v>0</v>
      </c>
      <c r="M436" s="789">
        <f t="shared" si="35"/>
        <v>0</v>
      </c>
      <c r="N436" s="449">
        <f t="shared" si="35"/>
        <v>0</v>
      </c>
      <c r="O436" s="313"/>
      <c r="P436" s="155"/>
    </row>
    <row r="437" spans="1:16" ht="18.75" customHeight="1" x14ac:dyDescent="0.15">
      <c r="A437" s="134"/>
      <c r="B437" s="203"/>
      <c r="C437" s="204"/>
      <c r="D437" s="297"/>
      <c r="E437" s="491"/>
      <c r="F437" s="499"/>
      <c r="G437" s="328"/>
      <c r="H437" s="445"/>
      <c r="I437" s="798"/>
      <c r="J437" s="446">
        <f t="shared" si="33"/>
        <v>0</v>
      </c>
      <c r="K437" s="788"/>
      <c r="L437" s="447">
        <f t="shared" si="34"/>
        <v>0</v>
      </c>
      <c r="M437" s="789">
        <f t="shared" si="35"/>
        <v>0</v>
      </c>
      <c r="N437" s="449">
        <f t="shared" si="35"/>
        <v>0</v>
      </c>
      <c r="O437" s="313"/>
      <c r="P437" s="155"/>
    </row>
    <row r="438" spans="1:16" ht="18.75" customHeight="1" x14ac:dyDescent="0.15">
      <c r="A438" s="134"/>
      <c r="B438" s="203"/>
      <c r="C438" s="204"/>
      <c r="D438" s="297"/>
      <c r="E438" s="491"/>
      <c r="F438" s="499"/>
      <c r="G438" s="328"/>
      <c r="H438" s="445"/>
      <c r="I438" s="798"/>
      <c r="J438" s="446">
        <f t="shared" si="33"/>
        <v>0</v>
      </c>
      <c r="K438" s="788"/>
      <c r="L438" s="447">
        <f t="shared" si="34"/>
        <v>0</v>
      </c>
      <c r="M438" s="789">
        <f t="shared" si="35"/>
        <v>0</v>
      </c>
      <c r="N438" s="449">
        <f t="shared" si="35"/>
        <v>0</v>
      </c>
      <c r="O438" s="313"/>
      <c r="P438" s="155"/>
    </row>
    <row r="439" spans="1:16" ht="18.75" customHeight="1" x14ac:dyDescent="0.15">
      <c r="A439" s="134"/>
      <c r="B439" s="203"/>
      <c r="C439" s="204"/>
      <c r="D439" s="297"/>
      <c r="E439" s="491"/>
      <c r="F439" s="499"/>
      <c r="G439" s="328"/>
      <c r="H439" s="445"/>
      <c r="I439" s="798"/>
      <c r="J439" s="446">
        <f t="shared" si="33"/>
        <v>0</v>
      </c>
      <c r="K439" s="788"/>
      <c r="L439" s="447">
        <f t="shared" si="34"/>
        <v>0</v>
      </c>
      <c r="M439" s="789">
        <f t="shared" si="35"/>
        <v>0</v>
      </c>
      <c r="N439" s="449">
        <f t="shared" si="35"/>
        <v>0</v>
      </c>
      <c r="O439" s="313"/>
      <c r="P439" s="155"/>
    </row>
    <row r="440" spans="1:16" ht="18.75" customHeight="1" x14ac:dyDescent="0.15">
      <c r="A440" s="134"/>
      <c r="B440" s="203"/>
      <c r="C440" s="204"/>
      <c r="D440" s="297"/>
      <c r="E440" s="491"/>
      <c r="F440" s="499"/>
      <c r="G440" s="328"/>
      <c r="H440" s="445"/>
      <c r="I440" s="798"/>
      <c r="J440" s="446">
        <f t="shared" si="33"/>
        <v>0</v>
      </c>
      <c r="K440" s="788"/>
      <c r="L440" s="447">
        <f t="shared" si="34"/>
        <v>0</v>
      </c>
      <c r="M440" s="789">
        <f t="shared" si="35"/>
        <v>0</v>
      </c>
      <c r="N440" s="449">
        <f t="shared" si="35"/>
        <v>0</v>
      </c>
      <c r="O440" s="313"/>
      <c r="P440" s="155"/>
    </row>
    <row r="441" spans="1:16" ht="18.75" customHeight="1" x14ac:dyDescent="0.15">
      <c r="A441" s="134"/>
      <c r="B441" s="203"/>
      <c r="C441" s="204"/>
      <c r="D441" s="297"/>
      <c r="E441" s="491"/>
      <c r="F441" s="499"/>
      <c r="G441" s="328"/>
      <c r="H441" s="445"/>
      <c r="I441" s="798"/>
      <c r="J441" s="446">
        <f t="shared" si="33"/>
        <v>0</v>
      </c>
      <c r="K441" s="788"/>
      <c r="L441" s="447">
        <f t="shared" si="34"/>
        <v>0</v>
      </c>
      <c r="M441" s="789">
        <f t="shared" si="35"/>
        <v>0</v>
      </c>
      <c r="N441" s="449">
        <f t="shared" si="35"/>
        <v>0</v>
      </c>
      <c r="O441" s="313"/>
      <c r="P441" s="155"/>
    </row>
    <row r="442" spans="1:16" ht="18.75" customHeight="1" x14ac:dyDescent="0.15">
      <c r="A442" s="134"/>
      <c r="B442" s="203"/>
      <c r="C442" s="204"/>
      <c r="D442" s="297"/>
      <c r="E442" s="491"/>
      <c r="F442" s="499"/>
      <c r="G442" s="328"/>
      <c r="H442" s="445"/>
      <c r="I442" s="798"/>
      <c r="J442" s="446">
        <f t="shared" si="33"/>
        <v>0</v>
      </c>
      <c r="K442" s="788"/>
      <c r="L442" s="447">
        <f t="shared" si="34"/>
        <v>0</v>
      </c>
      <c r="M442" s="789">
        <f t="shared" si="35"/>
        <v>0</v>
      </c>
      <c r="N442" s="449">
        <f t="shared" si="35"/>
        <v>0</v>
      </c>
      <c r="O442" s="313"/>
      <c r="P442" s="155"/>
    </row>
    <row r="443" spans="1:16" ht="18.75" customHeight="1" x14ac:dyDescent="0.15">
      <c r="A443" s="134"/>
      <c r="B443" s="203"/>
      <c r="C443" s="204"/>
      <c r="D443" s="297"/>
      <c r="E443" s="491"/>
      <c r="F443" s="499"/>
      <c r="G443" s="328"/>
      <c r="H443" s="445"/>
      <c r="I443" s="798"/>
      <c r="J443" s="446">
        <f t="shared" si="33"/>
        <v>0</v>
      </c>
      <c r="K443" s="788"/>
      <c r="L443" s="447">
        <f t="shared" si="34"/>
        <v>0</v>
      </c>
      <c r="M443" s="789">
        <f t="shared" si="35"/>
        <v>0</v>
      </c>
      <c r="N443" s="449">
        <f t="shared" si="35"/>
        <v>0</v>
      </c>
      <c r="O443" s="313"/>
      <c r="P443" s="155"/>
    </row>
    <row r="444" spans="1:16" ht="18.75" customHeight="1" x14ac:dyDescent="0.15">
      <c r="A444" s="134"/>
      <c r="B444" s="203"/>
      <c r="C444" s="204"/>
      <c r="D444" s="297"/>
      <c r="E444" s="491"/>
      <c r="F444" s="499"/>
      <c r="G444" s="328"/>
      <c r="H444" s="445"/>
      <c r="I444" s="798"/>
      <c r="J444" s="446">
        <f t="shared" si="33"/>
        <v>0</v>
      </c>
      <c r="K444" s="788"/>
      <c r="L444" s="447">
        <f t="shared" si="34"/>
        <v>0</v>
      </c>
      <c r="M444" s="789">
        <f t="shared" si="35"/>
        <v>0</v>
      </c>
      <c r="N444" s="449">
        <f t="shared" si="35"/>
        <v>0</v>
      </c>
      <c r="O444" s="313"/>
      <c r="P444" s="155"/>
    </row>
    <row r="445" spans="1:16" ht="18.75" customHeight="1" x14ac:dyDescent="0.15">
      <c r="A445" s="134"/>
      <c r="B445" s="203"/>
      <c r="C445" s="204"/>
      <c r="D445" s="297"/>
      <c r="E445" s="491"/>
      <c r="F445" s="499"/>
      <c r="G445" s="328"/>
      <c r="H445" s="445"/>
      <c r="I445" s="798"/>
      <c r="J445" s="446">
        <f t="shared" si="33"/>
        <v>0</v>
      </c>
      <c r="K445" s="788"/>
      <c r="L445" s="447">
        <f t="shared" si="34"/>
        <v>0</v>
      </c>
      <c r="M445" s="789">
        <f t="shared" si="35"/>
        <v>0</v>
      </c>
      <c r="N445" s="449">
        <f t="shared" si="35"/>
        <v>0</v>
      </c>
      <c r="O445" s="313"/>
      <c r="P445" s="155"/>
    </row>
    <row r="446" spans="1:16" ht="18.75" customHeight="1" x14ac:dyDescent="0.15">
      <c r="A446" s="134"/>
      <c r="B446" s="203"/>
      <c r="C446" s="204"/>
      <c r="D446" s="297"/>
      <c r="E446" s="491"/>
      <c r="F446" s="499"/>
      <c r="G446" s="328"/>
      <c r="H446" s="445"/>
      <c r="I446" s="798"/>
      <c r="J446" s="446">
        <f t="shared" si="33"/>
        <v>0</v>
      </c>
      <c r="K446" s="788"/>
      <c r="L446" s="447">
        <f t="shared" si="34"/>
        <v>0</v>
      </c>
      <c r="M446" s="789">
        <f t="shared" si="35"/>
        <v>0</v>
      </c>
      <c r="N446" s="449">
        <f t="shared" si="35"/>
        <v>0</v>
      </c>
      <c r="O446" s="313"/>
      <c r="P446" s="155"/>
    </row>
    <row r="447" spans="1:16" ht="18.75" customHeight="1" x14ac:dyDescent="0.15">
      <c r="A447" s="134"/>
      <c r="B447" s="203"/>
      <c r="C447" s="204"/>
      <c r="D447" s="297"/>
      <c r="E447" s="491"/>
      <c r="F447" s="499"/>
      <c r="G447" s="328"/>
      <c r="H447" s="445"/>
      <c r="I447" s="798"/>
      <c r="J447" s="446">
        <f t="shared" si="33"/>
        <v>0</v>
      </c>
      <c r="K447" s="788"/>
      <c r="L447" s="447">
        <f t="shared" si="34"/>
        <v>0</v>
      </c>
      <c r="M447" s="789">
        <f t="shared" si="35"/>
        <v>0</v>
      </c>
      <c r="N447" s="449">
        <f t="shared" si="35"/>
        <v>0</v>
      </c>
      <c r="O447" s="313"/>
      <c r="P447" s="155"/>
    </row>
    <row r="448" spans="1:16" ht="18.75" customHeight="1" x14ac:dyDescent="0.15">
      <c r="A448" s="134"/>
      <c r="B448" s="203"/>
      <c r="C448" s="204"/>
      <c r="D448" s="297"/>
      <c r="E448" s="491"/>
      <c r="F448" s="500"/>
      <c r="G448" s="328"/>
      <c r="H448" s="445"/>
      <c r="I448" s="798"/>
      <c r="J448" s="446">
        <f t="shared" si="33"/>
        <v>0</v>
      </c>
      <c r="K448" s="788"/>
      <c r="L448" s="447">
        <f t="shared" si="34"/>
        <v>0</v>
      </c>
      <c r="M448" s="789">
        <f t="shared" ref="M448:N458" si="36">I448-K448</f>
        <v>0</v>
      </c>
      <c r="N448" s="449">
        <f t="shared" si="36"/>
        <v>0</v>
      </c>
      <c r="O448" s="313"/>
      <c r="P448" s="155"/>
    </row>
    <row r="449" spans="1:29" ht="18.75" customHeight="1" x14ac:dyDescent="0.15">
      <c r="A449" s="134"/>
      <c r="B449" s="203"/>
      <c r="C449" s="204"/>
      <c r="D449" s="297"/>
      <c r="E449" s="491"/>
      <c r="F449" s="500"/>
      <c r="G449" s="328"/>
      <c r="H449" s="445"/>
      <c r="I449" s="798"/>
      <c r="J449" s="446">
        <f t="shared" si="33"/>
        <v>0</v>
      </c>
      <c r="K449" s="788"/>
      <c r="L449" s="447">
        <f t="shared" si="34"/>
        <v>0</v>
      </c>
      <c r="M449" s="789">
        <f t="shared" si="36"/>
        <v>0</v>
      </c>
      <c r="N449" s="449">
        <f t="shared" si="36"/>
        <v>0</v>
      </c>
      <c r="O449" s="313"/>
      <c r="P449" s="155"/>
    </row>
    <row r="450" spans="1:29" ht="18.75" customHeight="1" x14ac:dyDescent="0.15">
      <c r="A450" s="134"/>
      <c r="B450" s="203"/>
      <c r="C450" s="204"/>
      <c r="D450" s="297"/>
      <c r="E450" s="491"/>
      <c r="F450" s="500"/>
      <c r="G450" s="328"/>
      <c r="H450" s="445"/>
      <c r="I450" s="798"/>
      <c r="J450" s="446">
        <f t="shared" si="33"/>
        <v>0</v>
      </c>
      <c r="K450" s="788"/>
      <c r="L450" s="447">
        <f t="shared" si="34"/>
        <v>0</v>
      </c>
      <c r="M450" s="789">
        <f t="shared" si="36"/>
        <v>0</v>
      </c>
      <c r="N450" s="449">
        <f t="shared" si="36"/>
        <v>0</v>
      </c>
      <c r="O450" s="313"/>
      <c r="P450" s="155"/>
    </row>
    <row r="451" spans="1:29" ht="18.75" customHeight="1" x14ac:dyDescent="0.15">
      <c r="A451" s="134"/>
      <c r="B451" s="203"/>
      <c r="C451" s="204"/>
      <c r="D451" s="297"/>
      <c r="E451" s="491"/>
      <c r="F451" s="500"/>
      <c r="G451" s="328"/>
      <c r="H451" s="445"/>
      <c r="I451" s="798"/>
      <c r="J451" s="446">
        <f t="shared" si="33"/>
        <v>0</v>
      </c>
      <c r="K451" s="788"/>
      <c r="L451" s="447">
        <f t="shared" si="34"/>
        <v>0</v>
      </c>
      <c r="M451" s="789">
        <f t="shared" si="36"/>
        <v>0</v>
      </c>
      <c r="N451" s="449">
        <f t="shared" si="36"/>
        <v>0</v>
      </c>
      <c r="O451" s="313"/>
      <c r="P451" s="155"/>
    </row>
    <row r="452" spans="1:29" ht="18.75" customHeight="1" x14ac:dyDescent="0.15">
      <c r="A452" s="134"/>
      <c r="B452" s="203"/>
      <c r="C452" s="204"/>
      <c r="D452" s="297"/>
      <c r="E452" s="491"/>
      <c r="F452" s="500"/>
      <c r="G452" s="328"/>
      <c r="H452" s="445"/>
      <c r="I452" s="798"/>
      <c r="J452" s="446">
        <f t="shared" si="33"/>
        <v>0</v>
      </c>
      <c r="K452" s="788"/>
      <c r="L452" s="447">
        <f t="shared" si="34"/>
        <v>0</v>
      </c>
      <c r="M452" s="789">
        <f t="shared" si="36"/>
        <v>0</v>
      </c>
      <c r="N452" s="449">
        <f t="shared" si="36"/>
        <v>0</v>
      </c>
      <c r="O452" s="313"/>
      <c r="P452" s="155"/>
    </row>
    <row r="453" spans="1:29" ht="18.75" customHeight="1" x14ac:dyDescent="0.15">
      <c r="A453" s="134"/>
      <c r="B453" s="203"/>
      <c r="C453" s="204"/>
      <c r="D453" s="297"/>
      <c r="E453" s="491"/>
      <c r="F453" s="500"/>
      <c r="G453" s="328"/>
      <c r="H453" s="445"/>
      <c r="I453" s="798"/>
      <c r="J453" s="446">
        <f t="shared" si="33"/>
        <v>0</v>
      </c>
      <c r="K453" s="788"/>
      <c r="L453" s="447">
        <f t="shared" si="34"/>
        <v>0</v>
      </c>
      <c r="M453" s="789">
        <f t="shared" si="36"/>
        <v>0</v>
      </c>
      <c r="N453" s="449">
        <f t="shared" si="36"/>
        <v>0</v>
      </c>
      <c r="O453" s="313"/>
      <c r="P453" s="155"/>
    </row>
    <row r="454" spans="1:29" ht="18.75" customHeight="1" x14ac:dyDescent="0.15">
      <c r="A454" s="134"/>
      <c r="B454" s="203"/>
      <c r="C454" s="204"/>
      <c r="D454" s="297"/>
      <c r="E454" s="491"/>
      <c r="F454" s="500"/>
      <c r="G454" s="328"/>
      <c r="H454" s="445"/>
      <c r="I454" s="798"/>
      <c r="J454" s="446">
        <f t="shared" si="33"/>
        <v>0</v>
      </c>
      <c r="K454" s="788"/>
      <c r="L454" s="447">
        <f t="shared" si="34"/>
        <v>0</v>
      </c>
      <c r="M454" s="789">
        <f t="shared" si="36"/>
        <v>0</v>
      </c>
      <c r="N454" s="449">
        <f t="shared" si="36"/>
        <v>0</v>
      </c>
      <c r="O454" s="313"/>
      <c r="P454" s="155"/>
    </row>
    <row r="455" spans="1:29" ht="18.75" customHeight="1" x14ac:dyDescent="0.15">
      <c r="A455" s="134"/>
      <c r="B455" s="203"/>
      <c r="C455" s="204"/>
      <c r="D455" s="297"/>
      <c r="E455" s="491"/>
      <c r="F455" s="500"/>
      <c r="G455" s="328"/>
      <c r="H455" s="445"/>
      <c r="I455" s="798"/>
      <c r="J455" s="446">
        <f t="shared" si="33"/>
        <v>0</v>
      </c>
      <c r="K455" s="788"/>
      <c r="L455" s="447">
        <f t="shared" si="34"/>
        <v>0</v>
      </c>
      <c r="M455" s="789">
        <f t="shared" si="36"/>
        <v>0</v>
      </c>
      <c r="N455" s="449">
        <f t="shared" si="36"/>
        <v>0</v>
      </c>
      <c r="O455" s="313"/>
      <c r="P455" s="155"/>
    </row>
    <row r="456" spans="1:29" ht="18.75" customHeight="1" x14ac:dyDescent="0.15">
      <c r="A456" s="134"/>
      <c r="B456" s="203"/>
      <c r="C456" s="204"/>
      <c r="D456" s="297"/>
      <c r="E456" s="491"/>
      <c r="F456" s="500"/>
      <c r="G456" s="328"/>
      <c r="H456" s="445"/>
      <c r="I456" s="798"/>
      <c r="J456" s="446">
        <f t="shared" si="33"/>
        <v>0</v>
      </c>
      <c r="K456" s="788"/>
      <c r="L456" s="447">
        <f t="shared" si="34"/>
        <v>0</v>
      </c>
      <c r="M456" s="789">
        <f t="shared" si="36"/>
        <v>0</v>
      </c>
      <c r="N456" s="449">
        <f t="shared" si="36"/>
        <v>0</v>
      </c>
      <c r="O456" s="313"/>
      <c r="P456" s="155"/>
    </row>
    <row r="457" spans="1:29" ht="18.75" customHeight="1" x14ac:dyDescent="0.15">
      <c r="A457" s="134"/>
      <c r="B457" s="203"/>
      <c r="C457" s="204"/>
      <c r="D457" s="297"/>
      <c r="E457" s="491"/>
      <c r="F457" s="500"/>
      <c r="G457" s="328"/>
      <c r="H457" s="445"/>
      <c r="I457" s="798"/>
      <c r="J457" s="446">
        <f t="shared" si="33"/>
        <v>0</v>
      </c>
      <c r="K457" s="788"/>
      <c r="L457" s="447">
        <f t="shared" si="34"/>
        <v>0</v>
      </c>
      <c r="M457" s="789">
        <f t="shared" si="36"/>
        <v>0</v>
      </c>
      <c r="N457" s="449">
        <f t="shared" si="36"/>
        <v>0</v>
      </c>
      <c r="O457" s="313"/>
      <c r="P457" s="155"/>
    </row>
    <row r="458" spans="1:29" ht="18.75" customHeight="1" x14ac:dyDescent="0.15">
      <c r="A458" s="134"/>
      <c r="B458" s="203"/>
      <c r="C458" s="204"/>
      <c r="D458" s="297"/>
      <c r="E458" s="491"/>
      <c r="F458" s="500"/>
      <c r="G458" s="328"/>
      <c r="H458" s="445"/>
      <c r="I458" s="798"/>
      <c r="J458" s="446">
        <f t="shared" si="33"/>
        <v>0</v>
      </c>
      <c r="K458" s="788"/>
      <c r="L458" s="447">
        <f t="shared" si="34"/>
        <v>0</v>
      </c>
      <c r="M458" s="789">
        <f t="shared" si="36"/>
        <v>0</v>
      </c>
      <c r="N458" s="449">
        <f t="shared" si="36"/>
        <v>0</v>
      </c>
      <c r="O458" s="313"/>
      <c r="P458" s="155"/>
    </row>
    <row r="459" spans="1:29" s="120" customFormat="1" ht="18.75" customHeight="1" x14ac:dyDescent="0.15">
      <c r="A459" s="134"/>
      <c r="B459" s="203"/>
      <c r="C459" s="204"/>
      <c r="D459" s="297"/>
      <c r="E459" s="347" t="s">
        <v>419</v>
      </c>
      <c r="F459" s="170" t="s">
        <v>181</v>
      </c>
      <c r="G459" s="328"/>
      <c r="H459" s="445"/>
      <c r="I459" s="798"/>
      <c r="J459" s="450">
        <f>SUMIFS(J428:J458,D428:D458,"設備（部材）")</f>
        <v>0</v>
      </c>
      <c r="K459" s="788"/>
      <c r="L459" s="451">
        <f>SUMIFS(L428:L458,D428:D458,"設備（部材）")</f>
        <v>0</v>
      </c>
      <c r="M459" s="789"/>
      <c r="N459" s="453">
        <f>J459-L459</f>
        <v>0</v>
      </c>
      <c r="O459" s="313"/>
      <c r="Q459" s="119"/>
      <c r="R459" s="119"/>
      <c r="S459" s="119"/>
      <c r="T459" s="119"/>
      <c r="U459" s="119"/>
      <c r="V459" s="119"/>
      <c r="W459" s="119"/>
      <c r="X459" s="119"/>
      <c r="Y459" s="119"/>
      <c r="Z459" s="119"/>
      <c r="AA459" s="119"/>
      <c r="AB459" s="119"/>
      <c r="AC459" s="119"/>
    </row>
    <row r="460" spans="1:29" s="120" customFormat="1" ht="18.75" customHeight="1" x14ac:dyDescent="0.15">
      <c r="A460" s="134"/>
      <c r="B460" s="203"/>
      <c r="C460" s="204"/>
      <c r="D460" s="297"/>
      <c r="E460" s="347" t="s">
        <v>182</v>
      </c>
      <c r="F460" s="170" t="s">
        <v>181</v>
      </c>
      <c r="G460" s="328"/>
      <c r="H460" s="445"/>
      <c r="I460" s="798"/>
      <c r="J460" s="450">
        <f>SUMIFS(J428:J458,D428:D458,"工事")</f>
        <v>0</v>
      </c>
      <c r="K460" s="788"/>
      <c r="L460" s="451">
        <f>SUMIFS(L428:L458,D428:D458,"工事")</f>
        <v>0</v>
      </c>
      <c r="M460" s="789"/>
      <c r="N460" s="453">
        <f>J460-L460</f>
        <v>0</v>
      </c>
      <c r="O460" s="313"/>
      <c r="Q460" s="119"/>
      <c r="R460" s="119"/>
      <c r="S460" s="119"/>
      <c r="T460" s="119"/>
      <c r="U460" s="119"/>
      <c r="V460" s="119"/>
      <c r="W460" s="119"/>
      <c r="X460" s="119"/>
      <c r="Y460" s="119"/>
      <c r="Z460" s="119"/>
      <c r="AA460" s="119"/>
      <c r="AB460" s="119"/>
      <c r="AC460" s="119"/>
    </row>
    <row r="461" spans="1:29" s="120" customFormat="1" ht="18.75" customHeight="1" thickBot="1" x14ac:dyDescent="0.2">
      <c r="A461" s="134"/>
      <c r="B461" s="205"/>
      <c r="C461" s="206"/>
      <c r="D461" s="298"/>
      <c r="E461" s="348" t="s">
        <v>178</v>
      </c>
      <c r="F461" s="349" t="s">
        <v>179</v>
      </c>
      <c r="G461" s="339"/>
      <c r="H461" s="495"/>
      <c r="I461" s="808"/>
      <c r="J461" s="501">
        <f>J459+J460</f>
        <v>0</v>
      </c>
      <c r="K461" s="790"/>
      <c r="L461" s="502">
        <f>L459+L460</f>
        <v>0</v>
      </c>
      <c r="M461" s="791"/>
      <c r="N461" s="503">
        <f>J461-L461</f>
        <v>0</v>
      </c>
      <c r="O461" s="323"/>
      <c r="Q461" s="119"/>
      <c r="R461" s="119"/>
      <c r="S461" s="119"/>
      <c r="T461" s="119"/>
      <c r="U461" s="119"/>
      <c r="V461" s="119"/>
      <c r="W461" s="119"/>
      <c r="X461" s="119"/>
      <c r="Y461" s="119"/>
      <c r="Z461" s="119"/>
      <c r="AA461" s="119"/>
      <c r="AB461" s="119"/>
      <c r="AC461" s="119"/>
    </row>
    <row r="462" spans="1:29" ht="18.75" customHeight="1" x14ac:dyDescent="0.15">
      <c r="A462" s="134"/>
      <c r="B462" s="171"/>
      <c r="C462" s="172"/>
      <c r="D462" s="295"/>
      <c r="E462" s="491"/>
      <c r="F462" s="499" t="s">
        <v>180</v>
      </c>
      <c r="G462" s="328"/>
      <c r="H462" s="445"/>
      <c r="I462" s="798"/>
      <c r="J462" s="446"/>
      <c r="K462" s="788"/>
      <c r="L462" s="447"/>
      <c r="M462" s="789"/>
      <c r="N462" s="449"/>
      <c r="O462" s="313"/>
      <c r="P462" s="155"/>
    </row>
    <row r="463" spans="1:29" ht="18.75" customHeight="1" x14ac:dyDescent="0.15">
      <c r="A463" s="134"/>
      <c r="B463" s="203"/>
      <c r="C463" s="204"/>
      <c r="D463" s="297"/>
      <c r="E463" s="491"/>
      <c r="F463" s="500"/>
      <c r="G463" s="328"/>
      <c r="H463" s="445"/>
      <c r="I463" s="798"/>
      <c r="J463" s="446">
        <f t="shared" ref="J463:J493" si="37">ROUNDDOWN(H463*I463,0)</f>
        <v>0</v>
      </c>
      <c r="K463" s="788"/>
      <c r="L463" s="447">
        <f t="shared" ref="L463:L493" si="38">ROUNDDOWN(H463*K463,0)</f>
        <v>0</v>
      </c>
      <c r="M463" s="789">
        <f>I463-K463</f>
        <v>0</v>
      </c>
      <c r="N463" s="449">
        <f>J463-L463</f>
        <v>0</v>
      </c>
      <c r="O463" s="313"/>
      <c r="P463" s="155"/>
    </row>
    <row r="464" spans="1:29" ht="18.75" customHeight="1" x14ac:dyDescent="0.15">
      <c r="A464" s="134"/>
      <c r="B464" s="203"/>
      <c r="C464" s="204"/>
      <c r="D464" s="297"/>
      <c r="E464" s="491"/>
      <c r="F464" s="500"/>
      <c r="G464" s="328"/>
      <c r="H464" s="445"/>
      <c r="I464" s="798"/>
      <c r="J464" s="446">
        <f t="shared" si="37"/>
        <v>0</v>
      </c>
      <c r="K464" s="788"/>
      <c r="L464" s="447">
        <f t="shared" si="38"/>
        <v>0</v>
      </c>
      <c r="M464" s="789">
        <f t="shared" ref="M464:N493" si="39">I464-K464</f>
        <v>0</v>
      </c>
      <c r="N464" s="449">
        <f t="shared" si="39"/>
        <v>0</v>
      </c>
      <c r="O464" s="313"/>
      <c r="P464" s="155"/>
    </row>
    <row r="465" spans="1:16" ht="18.75" customHeight="1" x14ac:dyDescent="0.15">
      <c r="A465" s="134"/>
      <c r="B465" s="203"/>
      <c r="C465" s="204"/>
      <c r="D465" s="297"/>
      <c r="E465" s="491"/>
      <c r="F465" s="499"/>
      <c r="G465" s="328"/>
      <c r="H465" s="445"/>
      <c r="I465" s="798"/>
      <c r="J465" s="446">
        <f t="shared" si="37"/>
        <v>0</v>
      </c>
      <c r="K465" s="788"/>
      <c r="L465" s="447">
        <f t="shared" si="38"/>
        <v>0</v>
      </c>
      <c r="M465" s="789">
        <f t="shared" si="39"/>
        <v>0</v>
      </c>
      <c r="N465" s="449">
        <f t="shared" si="39"/>
        <v>0</v>
      </c>
      <c r="O465" s="313"/>
      <c r="P465" s="155"/>
    </row>
    <row r="466" spans="1:16" ht="18.75" customHeight="1" x14ac:dyDescent="0.15">
      <c r="A466" s="134"/>
      <c r="B466" s="203"/>
      <c r="C466" s="204"/>
      <c r="D466" s="297"/>
      <c r="E466" s="491"/>
      <c r="F466" s="499"/>
      <c r="G466" s="328"/>
      <c r="H466" s="445"/>
      <c r="I466" s="798"/>
      <c r="J466" s="446">
        <f t="shared" si="37"/>
        <v>0</v>
      </c>
      <c r="K466" s="788"/>
      <c r="L466" s="447">
        <f t="shared" si="38"/>
        <v>0</v>
      </c>
      <c r="M466" s="789">
        <f t="shared" si="39"/>
        <v>0</v>
      </c>
      <c r="N466" s="449">
        <f t="shared" si="39"/>
        <v>0</v>
      </c>
      <c r="O466" s="313"/>
      <c r="P466" s="155"/>
    </row>
    <row r="467" spans="1:16" ht="18.75" customHeight="1" x14ac:dyDescent="0.15">
      <c r="A467" s="134"/>
      <c r="B467" s="203"/>
      <c r="C467" s="204"/>
      <c r="D467" s="297"/>
      <c r="E467" s="491"/>
      <c r="F467" s="499"/>
      <c r="G467" s="328"/>
      <c r="H467" s="445"/>
      <c r="I467" s="798"/>
      <c r="J467" s="446">
        <f t="shared" si="37"/>
        <v>0</v>
      </c>
      <c r="K467" s="788"/>
      <c r="L467" s="447">
        <f t="shared" si="38"/>
        <v>0</v>
      </c>
      <c r="M467" s="789">
        <f t="shared" si="39"/>
        <v>0</v>
      </c>
      <c r="N467" s="449">
        <f t="shared" si="39"/>
        <v>0</v>
      </c>
      <c r="O467" s="313"/>
      <c r="P467" s="155"/>
    </row>
    <row r="468" spans="1:16" ht="18.75" customHeight="1" x14ac:dyDescent="0.15">
      <c r="A468" s="134"/>
      <c r="B468" s="203"/>
      <c r="C468" s="204"/>
      <c r="D468" s="297"/>
      <c r="E468" s="491"/>
      <c r="F468" s="499"/>
      <c r="G468" s="328"/>
      <c r="H468" s="445"/>
      <c r="I468" s="798"/>
      <c r="J468" s="446">
        <f t="shared" si="37"/>
        <v>0</v>
      </c>
      <c r="K468" s="788"/>
      <c r="L468" s="447">
        <f t="shared" si="38"/>
        <v>0</v>
      </c>
      <c r="M468" s="789">
        <f t="shared" si="39"/>
        <v>0</v>
      </c>
      <c r="N468" s="449">
        <f t="shared" si="39"/>
        <v>0</v>
      </c>
      <c r="O468" s="313"/>
      <c r="P468" s="155"/>
    </row>
    <row r="469" spans="1:16" ht="18.75" customHeight="1" x14ac:dyDescent="0.15">
      <c r="A469" s="134"/>
      <c r="B469" s="203"/>
      <c r="C469" s="204"/>
      <c r="D469" s="297"/>
      <c r="E469" s="491"/>
      <c r="F469" s="499"/>
      <c r="G469" s="328"/>
      <c r="H469" s="445"/>
      <c r="I469" s="798"/>
      <c r="J469" s="446">
        <f t="shared" si="37"/>
        <v>0</v>
      </c>
      <c r="K469" s="788"/>
      <c r="L469" s="447">
        <f t="shared" si="38"/>
        <v>0</v>
      </c>
      <c r="M469" s="789">
        <f t="shared" si="39"/>
        <v>0</v>
      </c>
      <c r="N469" s="449">
        <f t="shared" si="39"/>
        <v>0</v>
      </c>
      <c r="O469" s="313"/>
      <c r="P469" s="155"/>
    </row>
    <row r="470" spans="1:16" ht="18.75" customHeight="1" x14ac:dyDescent="0.15">
      <c r="A470" s="134"/>
      <c r="B470" s="203"/>
      <c r="C470" s="204"/>
      <c r="D470" s="297"/>
      <c r="E470" s="491"/>
      <c r="F470" s="499"/>
      <c r="G470" s="328"/>
      <c r="H470" s="445"/>
      <c r="I470" s="798"/>
      <c r="J470" s="446">
        <f t="shared" si="37"/>
        <v>0</v>
      </c>
      <c r="K470" s="788"/>
      <c r="L470" s="447">
        <f t="shared" si="38"/>
        <v>0</v>
      </c>
      <c r="M470" s="789">
        <f t="shared" si="39"/>
        <v>0</v>
      </c>
      <c r="N470" s="449">
        <f t="shared" si="39"/>
        <v>0</v>
      </c>
      <c r="O470" s="313"/>
      <c r="P470" s="155"/>
    </row>
    <row r="471" spans="1:16" ht="18.75" customHeight="1" x14ac:dyDescent="0.15">
      <c r="A471" s="134"/>
      <c r="B471" s="203"/>
      <c r="C471" s="204"/>
      <c r="D471" s="297"/>
      <c r="E471" s="491"/>
      <c r="F471" s="499"/>
      <c r="G471" s="328"/>
      <c r="H471" s="445"/>
      <c r="I471" s="798"/>
      <c r="J471" s="446">
        <f t="shared" si="37"/>
        <v>0</v>
      </c>
      <c r="K471" s="788"/>
      <c r="L471" s="447">
        <f t="shared" si="38"/>
        <v>0</v>
      </c>
      <c r="M471" s="789">
        <f t="shared" si="39"/>
        <v>0</v>
      </c>
      <c r="N471" s="449">
        <f t="shared" si="39"/>
        <v>0</v>
      </c>
      <c r="O471" s="313"/>
      <c r="P471" s="155"/>
    </row>
    <row r="472" spans="1:16" ht="18.75" customHeight="1" x14ac:dyDescent="0.15">
      <c r="A472" s="134"/>
      <c r="B472" s="203"/>
      <c r="C472" s="204"/>
      <c r="D472" s="297"/>
      <c r="E472" s="491"/>
      <c r="F472" s="499"/>
      <c r="G472" s="328"/>
      <c r="H472" s="445"/>
      <c r="I472" s="798"/>
      <c r="J472" s="446">
        <f t="shared" si="37"/>
        <v>0</v>
      </c>
      <c r="K472" s="788"/>
      <c r="L472" s="447">
        <f t="shared" si="38"/>
        <v>0</v>
      </c>
      <c r="M472" s="789">
        <f t="shared" si="39"/>
        <v>0</v>
      </c>
      <c r="N472" s="449">
        <f t="shared" si="39"/>
        <v>0</v>
      </c>
      <c r="O472" s="313"/>
      <c r="P472" s="155"/>
    </row>
    <row r="473" spans="1:16" ht="18.75" customHeight="1" x14ac:dyDescent="0.15">
      <c r="A473" s="134"/>
      <c r="B473" s="203"/>
      <c r="C473" s="204"/>
      <c r="D473" s="297"/>
      <c r="E473" s="491"/>
      <c r="F473" s="499"/>
      <c r="G473" s="328"/>
      <c r="H473" s="445"/>
      <c r="I473" s="798"/>
      <c r="J473" s="446">
        <f t="shared" si="37"/>
        <v>0</v>
      </c>
      <c r="K473" s="788"/>
      <c r="L473" s="447">
        <f t="shared" si="38"/>
        <v>0</v>
      </c>
      <c r="M473" s="789">
        <f t="shared" si="39"/>
        <v>0</v>
      </c>
      <c r="N473" s="449">
        <f t="shared" si="39"/>
        <v>0</v>
      </c>
      <c r="O473" s="313"/>
      <c r="P473" s="155"/>
    </row>
    <row r="474" spans="1:16" ht="18.75" customHeight="1" x14ac:dyDescent="0.15">
      <c r="A474" s="134"/>
      <c r="B474" s="203"/>
      <c r="C474" s="204"/>
      <c r="D474" s="297"/>
      <c r="E474" s="491"/>
      <c r="F474" s="499"/>
      <c r="G474" s="328"/>
      <c r="H474" s="445"/>
      <c r="I474" s="798"/>
      <c r="J474" s="446">
        <f t="shared" si="37"/>
        <v>0</v>
      </c>
      <c r="K474" s="788"/>
      <c r="L474" s="447">
        <f t="shared" si="38"/>
        <v>0</v>
      </c>
      <c r="M474" s="789">
        <f t="shared" si="39"/>
        <v>0</v>
      </c>
      <c r="N474" s="449">
        <f t="shared" si="39"/>
        <v>0</v>
      </c>
      <c r="O474" s="313"/>
      <c r="P474" s="155"/>
    </row>
    <row r="475" spans="1:16" ht="18.75" customHeight="1" x14ac:dyDescent="0.15">
      <c r="A475" s="134"/>
      <c r="B475" s="203"/>
      <c r="C475" s="204"/>
      <c r="D475" s="297"/>
      <c r="E475" s="491"/>
      <c r="F475" s="499"/>
      <c r="G475" s="328"/>
      <c r="H475" s="445"/>
      <c r="I475" s="798"/>
      <c r="J475" s="446">
        <f t="shared" si="37"/>
        <v>0</v>
      </c>
      <c r="K475" s="788"/>
      <c r="L475" s="447">
        <f t="shared" si="38"/>
        <v>0</v>
      </c>
      <c r="M475" s="789">
        <f t="shared" si="39"/>
        <v>0</v>
      </c>
      <c r="N475" s="449">
        <f t="shared" si="39"/>
        <v>0</v>
      </c>
      <c r="O475" s="313"/>
      <c r="P475" s="155"/>
    </row>
    <row r="476" spans="1:16" ht="18.75" customHeight="1" x14ac:dyDescent="0.15">
      <c r="A476" s="134"/>
      <c r="B476" s="203"/>
      <c r="C476" s="204"/>
      <c r="D476" s="297"/>
      <c r="E476" s="491"/>
      <c r="F476" s="499"/>
      <c r="G476" s="328"/>
      <c r="H476" s="445"/>
      <c r="I476" s="798"/>
      <c r="J476" s="446">
        <f t="shared" si="37"/>
        <v>0</v>
      </c>
      <c r="K476" s="788"/>
      <c r="L476" s="447">
        <f t="shared" si="38"/>
        <v>0</v>
      </c>
      <c r="M476" s="789">
        <f t="shared" si="39"/>
        <v>0</v>
      </c>
      <c r="N476" s="449">
        <f t="shared" si="39"/>
        <v>0</v>
      </c>
      <c r="O476" s="313"/>
      <c r="P476" s="155"/>
    </row>
    <row r="477" spans="1:16" ht="18.75" customHeight="1" x14ac:dyDescent="0.15">
      <c r="A477" s="134"/>
      <c r="B477" s="203"/>
      <c r="C477" s="204"/>
      <c r="D477" s="297"/>
      <c r="E477" s="491"/>
      <c r="F477" s="499"/>
      <c r="G477" s="328"/>
      <c r="H477" s="445"/>
      <c r="I477" s="798"/>
      <c r="J477" s="446">
        <f t="shared" si="37"/>
        <v>0</v>
      </c>
      <c r="K477" s="788"/>
      <c r="L477" s="447">
        <f t="shared" si="38"/>
        <v>0</v>
      </c>
      <c r="M477" s="789">
        <f t="shared" si="39"/>
        <v>0</v>
      </c>
      <c r="N477" s="449">
        <f t="shared" si="39"/>
        <v>0</v>
      </c>
      <c r="O477" s="313"/>
      <c r="P477" s="155"/>
    </row>
    <row r="478" spans="1:16" ht="18.75" customHeight="1" x14ac:dyDescent="0.15">
      <c r="A478" s="134"/>
      <c r="B478" s="203"/>
      <c r="C478" s="204"/>
      <c r="D478" s="297"/>
      <c r="E478" s="491"/>
      <c r="F478" s="499"/>
      <c r="G478" s="328"/>
      <c r="H478" s="445"/>
      <c r="I478" s="798"/>
      <c r="J478" s="446">
        <f t="shared" si="37"/>
        <v>0</v>
      </c>
      <c r="K478" s="788"/>
      <c r="L478" s="447">
        <f t="shared" si="38"/>
        <v>0</v>
      </c>
      <c r="M478" s="789">
        <f t="shared" si="39"/>
        <v>0</v>
      </c>
      <c r="N478" s="449">
        <f t="shared" si="39"/>
        <v>0</v>
      </c>
      <c r="O478" s="313"/>
      <c r="P478" s="155"/>
    </row>
    <row r="479" spans="1:16" ht="18.75" customHeight="1" x14ac:dyDescent="0.15">
      <c r="A479" s="134"/>
      <c r="B479" s="203"/>
      <c r="C479" s="204"/>
      <c r="D479" s="297"/>
      <c r="E479" s="491"/>
      <c r="F479" s="499"/>
      <c r="G479" s="328"/>
      <c r="H479" s="445"/>
      <c r="I479" s="798"/>
      <c r="J479" s="446">
        <f t="shared" si="37"/>
        <v>0</v>
      </c>
      <c r="K479" s="788"/>
      <c r="L479" s="447">
        <f t="shared" si="38"/>
        <v>0</v>
      </c>
      <c r="M479" s="789">
        <f t="shared" si="39"/>
        <v>0</v>
      </c>
      <c r="N479" s="449">
        <f t="shared" si="39"/>
        <v>0</v>
      </c>
      <c r="O479" s="313"/>
      <c r="P479" s="155"/>
    </row>
    <row r="480" spans="1:16" ht="18.75" customHeight="1" x14ac:dyDescent="0.15">
      <c r="A480" s="134"/>
      <c r="B480" s="203"/>
      <c r="C480" s="204"/>
      <c r="D480" s="297"/>
      <c r="E480" s="491"/>
      <c r="F480" s="499"/>
      <c r="G480" s="328"/>
      <c r="H480" s="445"/>
      <c r="I480" s="798"/>
      <c r="J480" s="446">
        <f t="shared" si="37"/>
        <v>0</v>
      </c>
      <c r="K480" s="788"/>
      <c r="L480" s="447">
        <f t="shared" si="38"/>
        <v>0</v>
      </c>
      <c r="M480" s="789">
        <f t="shared" si="39"/>
        <v>0</v>
      </c>
      <c r="N480" s="449">
        <f t="shared" si="39"/>
        <v>0</v>
      </c>
      <c r="O480" s="313"/>
      <c r="P480" s="155"/>
    </row>
    <row r="481" spans="1:29" ht="18.75" customHeight="1" x14ac:dyDescent="0.15">
      <c r="A481" s="134"/>
      <c r="B481" s="203"/>
      <c r="C481" s="204"/>
      <c r="D481" s="297"/>
      <c r="E481" s="491"/>
      <c r="F481" s="499"/>
      <c r="G481" s="328"/>
      <c r="H481" s="445"/>
      <c r="I481" s="798"/>
      <c r="J481" s="446">
        <f t="shared" si="37"/>
        <v>0</v>
      </c>
      <c r="K481" s="788"/>
      <c r="L481" s="447">
        <f t="shared" si="38"/>
        <v>0</v>
      </c>
      <c r="M481" s="789">
        <f t="shared" si="39"/>
        <v>0</v>
      </c>
      <c r="N481" s="449">
        <f t="shared" si="39"/>
        <v>0</v>
      </c>
      <c r="O481" s="313"/>
      <c r="P481" s="155"/>
    </row>
    <row r="482" spans="1:29" ht="18.75" customHeight="1" x14ac:dyDescent="0.15">
      <c r="A482" s="134"/>
      <c r="B482" s="203"/>
      <c r="C482" s="204"/>
      <c r="D482" s="297"/>
      <c r="E482" s="491"/>
      <c r="F482" s="499"/>
      <c r="G482" s="328"/>
      <c r="H482" s="445"/>
      <c r="I482" s="798"/>
      <c r="J482" s="446">
        <f t="shared" si="37"/>
        <v>0</v>
      </c>
      <c r="K482" s="788"/>
      <c r="L482" s="447">
        <f t="shared" si="38"/>
        <v>0</v>
      </c>
      <c r="M482" s="789">
        <f t="shared" si="39"/>
        <v>0</v>
      </c>
      <c r="N482" s="449">
        <f t="shared" si="39"/>
        <v>0</v>
      </c>
      <c r="O482" s="313"/>
      <c r="P482" s="155"/>
    </row>
    <row r="483" spans="1:29" ht="18.75" customHeight="1" x14ac:dyDescent="0.15">
      <c r="A483" s="134"/>
      <c r="B483" s="203"/>
      <c r="C483" s="204"/>
      <c r="D483" s="297"/>
      <c r="E483" s="491"/>
      <c r="F483" s="500"/>
      <c r="G483" s="328"/>
      <c r="H483" s="445"/>
      <c r="I483" s="798"/>
      <c r="J483" s="446">
        <f t="shared" si="37"/>
        <v>0</v>
      </c>
      <c r="K483" s="788"/>
      <c r="L483" s="447">
        <f t="shared" si="38"/>
        <v>0</v>
      </c>
      <c r="M483" s="789">
        <f t="shared" si="39"/>
        <v>0</v>
      </c>
      <c r="N483" s="449">
        <f t="shared" si="39"/>
        <v>0</v>
      </c>
      <c r="O483" s="313"/>
      <c r="P483" s="155"/>
    </row>
    <row r="484" spans="1:29" ht="18.75" customHeight="1" x14ac:dyDescent="0.15">
      <c r="A484" s="134"/>
      <c r="B484" s="203"/>
      <c r="C484" s="204"/>
      <c r="D484" s="297"/>
      <c r="E484" s="491"/>
      <c r="F484" s="500"/>
      <c r="G484" s="328"/>
      <c r="H484" s="445"/>
      <c r="I484" s="798"/>
      <c r="J484" s="446">
        <f t="shared" si="37"/>
        <v>0</v>
      </c>
      <c r="K484" s="788"/>
      <c r="L484" s="447">
        <f t="shared" si="38"/>
        <v>0</v>
      </c>
      <c r="M484" s="789">
        <f t="shared" si="39"/>
        <v>0</v>
      </c>
      <c r="N484" s="449">
        <f t="shared" si="39"/>
        <v>0</v>
      </c>
      <c r="O484" s="313"/>
      <c r="P484" s="155"/>
    </row>
    <row r="485" spans="1:29" ht="18.75" customHeight="1" x14ac:dyDescent="0.15">
      <c r="A485" s="134"/>
      <c r="B485" s="203"/>
      <c r="C485" s="204"/>
      <c r="D485" s="297"/>
      <c r="E485" s="491"/>
      <c r="F485" s="500"/>
      <c r="G485" s="328"/>
      <c r="H485" s="445"/>
      <c r="I485" s="798"/>
      <c r="J485" s="446">
        <f t="shared" si="37"/>
        <v>0</v>
      </c>
      <c r="K485" s="788"/>
      <c r="L485" s="447">
        <f t="shared" si="38"/>
        <v>0</v>
      </c>
      <c r="M485" s="789">
        <f t="shared" si="39"/>
        <v>0</v>
      </c>
      <c r="N485" s="449">
        <f t="shared" si="39"/>
        <v>0</v>
      </c>
      <c r="O485" s="313"/>
      <c r="P485" s="155"/>
    </row>
    <row r="486" spans="1:29" ht="18.75" customHeight="1" x14ac:dyDescent="0.15">
      <c r="A486" s="134"/>
      <c r="B486" s="203"/>
      <c r="C486" s="204"/>
      <c r="D486" s="297"/>
      <c r="E486" s="491"/>
      <c r="F486" s="500"/>
      <c r="G486" s="328"/>
      <c r="H486" s="445"/>
      <c r="I486" s="798"/>
      <c r="J486" s="446">
        <f t="shared" si="37"/>
        <v>0</v>
      </c>
      <c r="K486" s="788"/>
      <c r="L486" s="447">
        <f t="shared" si="38"/>
        <v>0</v>
      </c>
      <c r="M486" s="789">
        <f t="shared" si="39"/>
        <v>0</v>
      </c>
      <c r="N486" s="449">
        <f t="shared" si="39"/>
        <v>0</v>
      </c>
      <c r="O486" s="313"/>
      <c r="P486" s="155"/>
    </row>
    <row r="487" spans="1:29" ht="18.75" customHeight="1" x14ac:dyDescent="0.15">
      <c r="A487" s="134"/>
      <c r="B487" s="203"/>
      <c r="C487" s="204"/>
      <c r="D487" s="297"/>
      <c r="E487" s="491"/>
      <c r="F487" s="500"/>
      <c r="G487" s="328"/>
      <c r="H487" s="445"/>
      <c r="I487" s="798"/>
      <c r="J487" s="446">
        <f t="shared" si="37"/>
        <v>0</v>
      </c>
      <c r="K487" s="788"/>
      <c r="L487" s="447">
        <f t="shared" si="38"/>
        <v>0</v>
      </c>
      <c r="M487" s="789">
        <f t="shared" si="39"/>
        <v>0</v>
      </c>
      <c r="N487" s="449">
        <f t="shared" si="39"/>
        <v>0</v>
      </c>
      <c r="O487" s="313"/>
      <c r="P487" s="155"/>
    </row>
    <row r="488" spans="1:29" ht="18.75" customHeight="1" x14ac:dyDescent="0.15">
      <c r="A488" s="134"/>
      <c r="B488" s="203"/>
      <c r="C488" s="204"/>
      <c r="D488" s="297"/>
      <c r="E488" s="491"/>
      <c r="F488" s="500"/>
      <c r="G488" s="328"/>
      <c r="H488" s="445"/>
      <c r="I488" s="798"/>
      <c r="J488" s="446">
        <f t="shared" si="37"/>
        <v>0</v>
      </c>
      <c r="K488" s="788"/>
      <c r="L488" s="447">
        <f t="shared" si="38"/>
        <v>0</v>
      </c>
      <c r="M488" s="789">
        <f t="shared" si="39"/>
        <v>0</v>
      </c>
      <c r="N488" s="449">
        <f t="shared" si="39"/>
        <v>0</v>
      </c>
      <c r="O488" s="313"/>
      <c r="P488" s="155"/>
    </row>
    <row r="489" spans="1:29" ht="18.75" customHeight="1" x14ac:dyDescent="0.15">
      <c r="A489" s="134"/>
      <c r="B489" s="203"/>
      <c r="C489" s="204"/>
      <c r="D489" s="297"/>
      <c r="E489" s="491"/>
      <c r="F489" s="500"/>
      <c r="G489" s="328"/>
      <c r="H489" s="445"/>
      <c r="I489" s="798"/>
      <c r="J489" s="446">
        <f t="shared" si="37"/>
        <v>0</v>
      </c>
      <c r="K489" s="788"/>
      <c r="L489" s="447">
        <f t="shared" si="38"/>
        <v>0</v>
      </c>
      <c r="M489" s="789">
        <f t="shared" si="39"/>
        <v>0</v>
      </c>
      <c r="N489" s="449">
        <f t="shared" si="39"/>
        <v>0</v>
      </c>
      <c r="O489" s="313"/>
      <c r="P489" s="155"/>
    </row>
    <row r="490" spans="1:29" ht="18.75" customHeight="1" x14ac:dyDescent="0.15">
      <c r="A490" s="134"/>
      <c r="B490" s="203"/>
      <c r="C490" s="204"/>
      <c r="D490" s="297"/>
      <c r="E490" s="491"/>
      <c r="F490" s="500"/>
      <c r="G490" s="328"/>
      <c r="H490" s="445"/>
      <c r="I490" s="798"/>
      <c r="J490" s="446">
        <f t="shared" si="37"/>
        <v>0</v>
      </c>
      <c r="K490" s="788"/>
      <c r="L490" s="447">
        <f t="shared" si="38"/>
        <v>0</v>
      </c>
      <c r="M490" s="789">
        <f t="shared" si="39"/>
        <v>0</v>
      </c>
      <c r="N490" s="449">
        <f t="shared" si="39"/>
        <v>0</v>
      </c>
      <c r="O490" s="313"/>
      <c r="P490" s="155"/>
    </row>
    <row r="491" spans="1:29" ht="18.75" customHeight="1" x14ac:dyDescent="0.15">
      <c r="A491" s="134"/>
      <c r="B491" s="203"/>
      <c r="C491" s="204"/>
      <c r="D491" s="297"/>
      <c r="E491" s="491"/>
      <c r="F491" s="500"/>
      <c r="G491" s="328"/>
      <c r="H491" s="445"/>
      <c r="I491" s="798"/>
      <c r="J491" s="446">
        <f t="shared" si="37"/>
        <v>0</v>
      </c>
      <c r="K491" s="788"/>
      <c r="L491" s="447">
        <f t="shared" si="38"/>
        <v>0</v>
      </c>
      <c r="M491" s="789">
        <f t="shared" si="39"/>
        <v>0</v>
      </c>
      <c r="N491" s="449">
        <f t="shared" si="39"/>
        <v>0</v>
      </c>
      <c r="O491" s="313"/>
      <c r="P491" s="155"/>
    </row>
    <row r="492" spans="1:29" ht="18.75" customHeight="1" x14ac:dyDescent="0.15">
      <c r="A492" s="134"/>
      <c r="B492" s="203"/>
      <c r="C492" s="204"/>
      <c r="D492" s="297"/>
      <c r="E492" s="491"/>
      <c r="F492" s="500"/>
      <c r="G492" s="328"/>
      <c r="H492" s="445"/>
      <c r="I492" s="798"/>
      <c r="J492" s="446">
        <f t="shared" si="37"/>
        <v>0</v>
      </c>
      <c r="K492" s="788"/>
      <c r="L492" s="447">
        <f t="shared" si="38"/>
        <v>0</v>
      </c>
      <c r="M492" s="789">
        <f t="shared" si="39"/>
        <v>0</v>
      </c>
      <c r="N492" s="449">
        <f t="shared" si="39"/>
        <v>0</v>
      </c>
      <c r="O492" s="313"/>
      <c r="P492" s="155"/>
    </row>
    <row r="493" spans="1:29" ht="18.75" customHeight="1" x14ac:dyDescent="0.15">
      <c r="A493" s="134"/>
      <c r="B493" s="203"/>
      <c r="C493" s="204"/>
      <c r="D493" s="297"/>
      <c r="E493" s="491"/>
      <c r="F493" s="500"/>
      <c r="G493" s="328"/>
      <c r="H493" s="445"/>
      <c r="I493" s="798"/>
      <c r="J493" s="446">
        <f t="shared" si="37"/>
        <v>0</v>
      </c>
      <c r="K493" s="788"/>
      <c r="L493" s="447">
        <f t="shared" si="38"/>
        <v>0</v>
      </c>
      <c r="M493" s="789">
        <f t="shared" si="39"/>
        <v>0</v>
      </c>
      <c r="N493" s="449">
        <f t="shared" si="39"/>
        <v>0</v>
      </c>
      <c r="O493" s="313"/>
      <c r="P493" s="155"/>
    </row>
    <row r="494" spans="1:29" s="120" customFormat="1" ht="18.75" customHeight="1" x14ac:dyDescent="0.15">
      <c r="A494" s="134"/>
      <c r="B494" s="203"/>
      <c r="C494" s="204"/>
      <c r="D494" s="297"/>
      <c r="E494" s="347" t="s">
        <v>419</v>
      </c>
      <c r="F494" s="170" t="s">
        <v>181</v>
      </c>
      <c r="G494" s="328"/>
      <c r="H494" s="445"/>
      <c r="I494" s="798"/>
      <c r="J494" s="450">
        <f>SUMIFS(J463:J493,D463:D493,"設備（部材）")</f>
        <v>0</v>
      </c>
      <c r="K494" s="788"/>
      <c r="L494" s="451">
        <f>SUMIFS(L463:L493,D463:D493,"設備（部材）")</f>
        <v>0</v>
      </c>
      <c r="M494" s="789"/>
      <c r="N494" s="453">
        <f>J494-L494</f>
        <v>0</v>
      </c>
      <c r="O494" s="313"/>
      <c r="Q494" s="119"/>
      <c r="R494" s="119"/>
      <c r="S494" s="119"/>
      <c r="T494" s="119"/>
      <c r="U494" s="119"/>
      <c r="V494" s="119"/>
      <c r="W494" s="119"/>
      <c r="X494" s="119"/>
      <c r="Y494" s="119"/>
      <c r="Z494" s="119"/>
      <c r="AA494" s="119"/>
      <c r="AB494" s="119"/>
      <c r="AC494" s="119"/>
    </row>
    <row r="495" spans="1:29" s="120" customFormat="1" ht="18.75" customHeight="1" x14ac:dyDescent="0.15">
      <c r="A495" s="134"/>
      <c r="B495" s="203"/>
      <c r="C495" s="204"/>
      <c r="D495" s="297"/>
      <c r="E495" s="347" t="s">
        <v>182</v>
      </c>
      <c r="F495" s="170" t="s">
        <v>181</v>
      </c>
      <c r="G495" s="328"/>
      <c r="H495" s="445"/>
      <c r="I495" s="798"/>
      <c r="J495" s="450">
        <f>SUMIFS(J463:J493,D463:D493,"工事")</f>
        <v>0</v>
      </c>
      <c r="K495" s="788"/>
      <c r="L495" s="451">
        <f>SUMIFS(L463:L493,D463:D493,"工事")</f>
        <v>0</v>
      </c>
      <c r="M495" s="789"/>
      <c r="N495" s="453">
        <f>J495-L495</f>
        <v>0</v>
      </c>
      <c r="O495" s="313"/>
      <c r="Q495" s="119"/>
      <c r="R495" s="119"/>
      <c r="S495" s="119"/>
      <c r="T495" s="119"/>
      <c r="U495" s="119"/>
      <c r="V495" s="119"/>
      <c r="W495" s="119"/>
      <c r="X495" s="119"/>
      <c r="Y495" s="119"/>
      <c r="Z495" s="119"/>
      <c r="AA495" s="119"/>
      <c r="AB495" s="119"/>
      <c r="AC495" s="119"/>
    </row>
    <row r="496" spans="1:29" s="120" customFormat="1" ht="18.75" customHeight="1" thickBot="1" x14ac:dyDescent="0.2">
      <c r="A496" s="134"/>
      <c r="B496" s="205"/>
      <c r="C496" s="206"/>
      <c r="D496" s="298"/>
      <c r="E496" s="348" t="s">
        <v>178</v>
      </c>
      <c r="F496" s="349" t="s">
        <v>179</v>
      </c>
      <c r="G496" s="339"/>
      <c r="H496" s="495"/>
      <c r="I496" s="808"/>
      <c r="J496" s="501">
        <f>J494+J495</f>
        <v>0</v>
      </c>
      <c r="K496" s="790"/>
      <c r="L496" s="502">
        <f>L494+L495</f>
        <v>0</v>
      </c>
      <c r="M496" s="791"/>
      <c r="N496" s="503">
        <f>J496-L496</f>
        <v>0</v>
      </c>
      <c r="O496" s="323"/>
      <c r="Q496" s="119"/>
      <c r="R496" s="119"/>
      <c r="S496" s="119"/>
      <c r="T496" s="119"/>
      <c r="U496" s="119"/>
      <c r="V496" s="119"/>
      <c r="W496" s="119"/>
      <c r="X496" s="119"/>
      <c r="Y496" s="119"/>
      <c r="Z496" s="119"/>
      <c r="AA496" s="119"/>
      <c r="AB496" s="119"/>
      <c r="AC496" s="119"/>
    </row>
    <row r="497" spans="1:16" ht="18.75" customHeight="1" x14ac:dyDescent="0.15">
      <c r="A497" s="134"/>
      <c r="B497" s="171"/>
      <c r="C497" s="172"/>
      <c r="D497" s="295"/>
      <c r="E497" s="491"/>
      <c r="F497" s="499" t="s">
        <v>180</v>
      </c>
      <c r="G497" s="328"/>
      <c r="H497" s="445"/>
      <c r="I497" s="798"/>
      <c r="J497" s="446"/>
      <c r="K497" s="788"/>
      <c r="L497" s="447"/>
      <c r="M497" s="789"/>
      <c r="N497" s="449"/>
      <c r="O497" s="313"/>
      <c r="P497" s="155"/>
    </row>
    <row r="498" spans="1:16" ht="18.75" customHeight="1" x14ac:dyDescent="0.15">
      <c r="A498" s="134"/>
      <c r="B498" s="203"/>
      <c r="C498" s="204"/>
      <c r="D498" s="297"/>
      <c r="E498" s="491"/>
      <c r="F498" s="500"/>
      <c r="G498" s="328"/>
      <c r="H498" s="445"/>
      <c r="I498" s="798"/>
      <c r="J498" s="446">
        <f t="shared" ref="J498:J528" si="40">ROUNDDOWN(H498*I498,0)</f>
        <v>0</v>
      </c>
      <c r="K498" s="788"/>
      <c r="L498" s="447">
        <f t="shared" ref="L498:L528" si="41">ROUNDDOWN(H498*K498,0)</f>
        <v>0</v>
      </c>
      <c r="M498" s="789">
        <f>I498-K498</f>
        <v>0</v>
      </c>
      <c r="N498" s="449">
        <f>J498-L498</f>
        <v>0</v>
      </c>
      <c r="O498" s="313"/>
      <c r="P498" s="155"/>
    </row>
    <row r="499" spans="1:16" ht="18.75" customHeight="1" x14ac:dyDescent="0.15">
      <c r="A499" s="134"/>
      <c r="B499" s="203"/>
      <c r="C499" s="204"/>
      <c r="D499" s="297"/>
      <c r="E499" s="491"/>
      <c r="F499" s="500"/>
      <c r="G499" s="328"/>
      <c r="H499" s="445"/>
      <c r="I499" s="798"/>
      <c r="J499" s="446">
        <f t="shared" si="40"/>
        <v>0</v>
      </c>
      <c r="K499" s="788"/>
      <c r="L499" s="447">
        <f t="shared" si="41"/>
        <v>0</v>
      </c>
      <c r="M499" s="789">
        <f t="shared" ref="M499:N528" si="42">I499-K499</f>
        <v>0</v>
      </c>
      <c r="N499" s="449">
        <f t="shared" si="42"/>
        <v>0</v>
      </c>
      <c r="O499" s="313"/>
      <c r="P499" s="155"/>
    </row>
    <row r="500" spans="1:16" ht="18.75" customHeight="1" x14ac:dyDescent="0.15">
      <c r="A500" s="134"/>
      <c r="B500" s="203"/>
      <c r="C500" s="204"/>
      <c r="D500" s="297"/>
      <c r="E500" s="491"/>
      <c r="F500" s="499"/>
      <c r="G500" s="328"/>
      <c r="H500" s="445"/>
      <c r="I500" s="798"/>
      <c r="J500" s="446">
        <f t="shared" si="40"/>
        <v>0</v>
      </c>
      <c r="K500" s="788"/>
      <c r="L500" s="447">
        <f t="shared" si="41"/>
        <v>0</v>
      </c>
      <c r="M500" s="789">
        <f t="shared" si="42"/>
        <v>0</v>
      </c>
      <c r="N500" s="449">
        <f t="shared" si="42"/>
        <v>0</v>
      </c>
      <c r="O500" s="313"/>
      <c r="P500" s="155"/>
    </row>
    <row r="501" spans="1:16" ht="18.75" customHeight="1" x14ac:dyDescent="0.15">
      <c r="A501" s="134"/>
      <c r="B501" s="203"/>
      <c r="C501" s="204"/>
      <c r="D501" s="297"/>
      <c r="E501" s="491"/>
      <c r="F501" s="499"/>
      <c r="G501" s="328"/>
      <c r="H501" s="445"/>
      <c r="I501" s="798"/>
      <c r="J501" s="446">
        <f t="shared" si="40"/>
        <v>0</v>
      </c>
      <c r="K501" s="788"/>
      <c r="L501" s="447">
        <f t="shared" si="41"/>
        <v>0</v>
      </c>
      <c r="M501" s="789">
        <f t="shared" si="42"/>
        <v>0</v>
      </c>
      <c r="N501" s="449">
        <f t="shared" si="42"/>
        <v>0</v>
      </c>
      <c r="O501" s="313"/>
      <c r="P501" s="155"/>
    </row>
    <row r="502" spans="1:16" ht="18.75" customHeight="1" x14ac:dyDescent="0.15">
      <c r="A502" s="134"/>
      <c r="B502" s="203"/>
      <c r="C502" s="204"/>
      <c r="D502" s="297"/>
      <c r="E502" s="491"/>
      <c r="F502" s="499"/>
      <c r="G502" s="328"/>
      <c r="H502" s="445"/>
      <c r="I502" s="798"/>
      <c r="J502" s="446">
        <f t="shared" si="40"/>
        <v>0</v>
      </c>
      <c r="K502" s="788"/>
      <c r="L502" s="447">
        <f t="shared" si="41"/>
        <v>0</v>
      </c>
      <c r="M502" s="789">
        <f t="shared" si="42"/>
        <v>0</v>
      </c>
      <c r="N502" s="449">
        <f t="shared" si="42"/>
        <v>0</v>
      </c>
      <c r="O502" s="313"/>
      <c r="P502" s="155"/>
    </row>
    <row r="503" spans="1:16" ht="18.75" customHeight="1" x14ac:dyDescent="0.15">
      <c r="A503" s="134"/>
      <c r="B503" s="203"/>
      <c r="C503" s="204"/>
      <c r="D503" s="297"/>
      <c r="E503" s="491"/>
      <c r="F503" s="499"/>
      <c r="G503" s="328"/>
      <c r="H503" s="445"/>
      <c r="I503" s="798"/>
      <c r="J503" s="446">
        <f t="shared" si="40"/>
        <v>0</v>
      </c>
      <c r="K503" s="788"/>
      <c r="L503" s="447">
        <f t="shared" si="41"/>
        <v>0</v>
      </c>
      <c r="M503" s="789">
        <f t="shared" si="42"/>
        <v>0</v>
      </c>
      <c r="N503" s="449">
        <f t="shared" si="42"/>
        <v>0</v>
      </c>
      <c r="O503" s="313"/>
      <c r="P503" s="155"/>
    </row>
    <row r="504" spans="1:16" ht="18.75" customHeight="1" x14ac:dyDescent="0.15">
      <c r="A504" s="134"/>
      <c r="B504" s="203"/>
      <c r="C504" s="204"/>
      <c r="D504" s="297"/>
      <c r="E504" s="491"/>
      <c r="F504" s="499"/>
      <c r="G504" s="328"/>
      <c r="H504" s="445"/>
      <c r="I504" s="798"/>
      <c r="J504" s="446">
        <f t="shared" si="40"/>
        <v>0</v>
      </c>
      <c r="K504" s="788"/>
      <c r="L504" s="447">
        <f t="shared" si="41"/>
        <v>0</v>
      </c>
      <c r="M504" s="789">
        <f t="shared" si="42"/>
        <v>0</v>
      </c>
      <c r="N504" s="449">
        <f t="shared" si="42"/>
        <v>0</v>
      </c>
      <c r="O504" s="313"/>
      <c r="P504" s="155"/>
    </row>
    <row r="505" spans="1:16" ht="18.75" customHeight="1" x14ac:dyDescent="0.15">
      <c r="A505" s="134"/>
      <c r="B505" s="203"/>
      <c r="C505" s="204"/>
      <c r="D505" s="297"/>
      <c r="E505" s="491"/>
      <c r="F505" s="499"/>
      <c r="G505" s="328"/>
      <c r="H505" s="445"/>
      <c r="I505" s="798"/>
      <c r="J505" s="446">
        <f t="shared" si="40"/>
        <v>0</v>
      </c>
      <c r="K505" s="788"/>
      <c r="L505" s="447">
        <f t="shared" si="41"/>
        <v>0</v>
      </c>
      <c r="M505" s="789">
        <f t="shared" si="42"/>
        <v>0</v>
      </c>
      <c r="N505" s="449">
        <f t="shared" si="42"/>
        <v>0</v>
      </c>
      <c r="O505" s="313"/>
      <c r="P505" s="155"/>
    </row>
    <row r="506" spans="1:16" ht="18.75" customHeight="1" x14ac:dyDescent="0.15">
      <c r="A506" s="134"/>
      <c r="B506" s="203"/>
      <c r="C506" s="204"/>
      <c r="D506" s="297"/>
      <c r="E506" s="491"/>
      <c r="F506" s="499"/>
      <c r="G506" s="328"/>
      <c r="H506" s="445"/>
      <c r="I506" s="798"/>
      <c r="J506" s="446">
        <f t="shared" si="40"/>
        <v>0</v>
      </c>
      <c r="K506" s="788"/>
      <c r="L506" s="447">
        <f t="shared" si="41"/>
        <v>0</v>
      </c>
      <c r="M506" s="789">
        <f t="shared" si="42"/>
        <v>0</v>
      </c>
      <c r="N506" s="449">
        <f t="shared" si="42"/>
        <v>0</v>
      </c>
      <c r="O506" s="313"/>
      <c r="P506" s="155"/>
    </row>
    <row r="507" spans="1:16" ht="18.75" customHeight="1" x14ac:dyDescent="0.15">
      <c r="A507" s="134"/>
      <c r="B507" s="203"/>
      <c r="C507" s="204"/>
      <c r="D507" s="297"/>
      <c r="E507" s="491"/>
      <c r="F507" s="499"/>
      <c r="G507" s="328"/>
      <c r="H507" s="445"/>
      <c r="I507" s="798"/>
      <c r="J507" s="446">
        <f t="shared" si="40"/>
        <v>0</v>
      </c>
      <c r="K507" s="788"/>
      <c r="L507" s="447">
        <f t="shared" si="41"/>
        <v>0</v>
      </c>
      <c r="M507" s="789">
        <f t="shared" si="42"/>
        <v>0</v>
      </c>
      <c r="N507" s="449">
        <f t="shared" si="42"/>
        <v>0</v>
      </c>
      <c r="O507" s="313"/>
      <c r="P507" s="155"/>
    </row>
    <row r="508" spans="1:16" ht="18.75" customHeight="1" x14ac:dyDescent="0.15">
      <c r="A508" s="134"/>
      <c r="B508" s="203"/>
      <c r="C508" s="204"/>
      <c r="D508" s="297"/>
      <c r="E508" s="491"/>
      <c r="F508" s="499"/>
      <c r="G508" s="328"/>
      <c r="H508" s="445"/>
      <c r="I508" s="798"/>
      <c r="J508" s="446">
        <f t="shared" si="40"/>
        <v>0</v>
      </c>
      <c r="K508" s="788"/>
      <c r="L508" s="447">
        <f t="shared" si="41"/>
        <v>0</v>
      </c>
      <c r="M508" s="789">
        <f t="shared" si="42"/>
        <v>0</v>
      </c>
      <c r="N508" s="449">
        <f t="shared" si="42"/>
        <v>0</v>
      </c>
      <c r="O508" s="313"/>
      <c r="P508" s="155"/>
    </row>
    <row r="509" spans="1:16" ht="18.75" customHeight="1" x14ac:dyDescent="0.15">
      <c r="A509" s="134"/>
      <c r="B509" s="203"/>
      <c r="C509" s="204"/>
      <c r="D509" s="297"/>
      <c r="E509" s="491"/>
      <c r="F509" s="499"/>
      <c r="G509" s="328"/>
      <c r="H509" s="445"/>
      <c r="I509" s="798"/>
      <c r="J509" s="446">
        <f t="shared" si="40"/>
        <v>0</v>
      </c>
      <c r="K509" s="788"/>
      <c r="L509" s="447">
        <f t="shared" si="41"/>
        <v>0</v>
      </c>
      <c r="M509" s="789">
        <f t="shared" si="42"/>
        <v>0</v>
      </c>
      <c r="N509" s="449">
        <f t="shared" si="42"/>
        <v>0</v>
      </c>
      <c r="O509" s="313"/>
      <c r="P509" s="155"/>
    </row>
    <row r="510" spans="1:16" ht="18.75" customHeight="1" x14ac:dyDescent="0.15">
      <c r="A510" s="134"/>
      <c r="B510" s="203"/>
      <c r="C510" s="204"/>
      <c r="D510" s="297"/>
      <c r="E510" s="491"/>
      <c r="F510" s="499"/>
      <c r="G510" s="328"/>
      <c r="H510" s="445"/>
      <c r="I510" s="798"/>
      <c r="J510" s="446">
        <f t="shared" si="40"/>
        <v>0</v>
      </c>
      <c r="K510" s="788"/>
      <c r="L510" s="447">
        <f t="shared" si="41"/>
        <v>0</v>
      </c>
      <c r="M510" s="789">
        <f t="shared" si="42"/>
        <v>0</v>
      </c>
      <c r="N510" s="449">
        <f t="shared" si="42"/>
        <v>0</v>
      </c>
      <c r="O510" s="313"/>
      <c r="P510" s="155"/>
    </row>
    <row r="511" spans="1:16" ht="18.75" customHeight="1" x14ac:dyDescent="0.15">
      <c r="A511" s="134"/>
      <c r="B511" s="203"/>
      <c r="C511" s="204"/>
      <c r="D511" s="297"/>
      <c r="E511" s="491"/>
      <c r="F511" s="499"/>
      <c r="G511" s="328"/>
      <c r="H511" s="445"/>
      <c r="I511" s="798"/>
      <c r="J511" s="446">
        <f t="shared" si="40"/>
        <v>0</v>
      </c>
      <c r="K511" s="788"/>
      <c r="L511" s="447">
        <f t="shared" si="41"/>
        <v>0</v>
      </c>
      <c r="M511" s="789">
        <f t="shared" si="42"/>
        <v>0</v>
      </c>
      <c r="N511" s="449">
        <f t="shared" si="42"/>
        <v>0</v>
      </c>
      <c r="O511" s="313"/>
      <c r="P511" s="155"/>
    </row>
    <row r="512" spans="1:16" ht="18.75" customHeight="1" x14ac:dyDescent="0.15">
      <c r="A512" s="134"/>
      <c r="B512" s="203"/>
      <c r="C512" s="204"/>
      <c r="D512" s="297"/>
      <c r="E512" s="491"/>
      <c r="F512" s="499"/>
      <c r="G512" s="328"/>
      <c r="H512" s="445"/>
      <c r="I512" s="798"/>
      <c r="J512" s="446">
        <f t="shared" si="40"/>
        <v>0</v>
      </c>
      <c r="K512" s="788"/>
      <c r="L512" s="447">
        <f t="shared" si="41"/>
        <v>0</v>
      </c>
      <c r="M512" s="789">
        <f t="shared" si="42"/>
        <v>0</v>
      </c>
      <c r="N512" s="449">
        <f t="shared" si="42"/>
        <v>0</v>
      </c>
      <c r="O512" s="313"/>
      <c r="P512" s="155"/>
    </row>
    <row r="513" spans="1:16" ht="18.75" customHeight="1" x14ac:dyDescent="0.15">
      <c r="A513" s="134"/>
      <c r="B513" s="203"/>
      <c r="C513" s="204"/>
      <c r="D513" s="297"/>
      <c r="E513" s="491"/>
      <c r="F513" s="499"/>
      <c r="G513" s="328"/>
      <c r="H513" s="445"/>
      <c r="I513" s="798"/>
      <c r="J513" s="446">
        <f t="shared" si="40"/>
        <v>0</v>
      </c>
      <c r="K513" s="788"/>
      <c r="L513" s="447">
        <f t="shared" si="41"/>
        <v>0</v>
      </c>
      <c r="M513" s="789">
        <f t="shared" si="42"/>
        <v>0</v>
      </c>
      <c r="N513" s="449">
        <f t="shared" si="42"/>
        <v>0</v>
      </c>
      <c r="O513" s="313"/>
      <c r="P513" s="155"/>
    </row>
    <row r="514" spans="1:16" ht="18.75" customHeight="1" x14ac:dyDescent="0.15">
      <c r="A514" s="134"/>
      <c r="B514" s="203"/>
      <c r="C514" s="204"/>
      <c r="D514" s="297"/>
      <c r="E514" s="491"/>
      <c r="F514" s="499"/>
      <c r="G514" s="328"/>
      <c r="H514" s="445"/>
      <c r="I514" s="798"/>
      <c r="J514" s="446">
        <f t="shared" si="40"/>
        <v>0</v>
      </c>
      <c r="K514" s="788"/>
      <c r="L514" s="447">
        <f t="shared" si="41"/>
        <v>0</v>
      </c>
      <c r="M514" s="789">
        <f t="shared" si="42"/>
        <v>0</v>
      </c>
      <c r="N514" s="449">
        <f t="shared" si="42"/>
        <v>0</v>
      </c>
      <c r="O514" s="313"/>
      <c r="P514" s="155"/>
    </row>
    <row r="515" spans="1:16" ht="18.75" customHeight="1" x14ac:dyDescent="0.15">
      <c r="A515" s="134"/>
      <c r="B515" s="203"/>
      <c r="C515" s="204"/>
      <c r="D515" s="297"/>
      <c r="E515" s="491"/>
      <c r="F515" s="499"/>
      <c r="G515" s="328"/>
      <c r="H515" s="445"/>
      <c r="I515" s="798"/>
      <c r="J515" s="446">
        <f t="shared" si="40"/>
        <v>0</v>
      </c>
      <c r="K515" s="788"/>
      <c r="L515" s="447">
        <f t="shared" si="41"/>
        <v>0</v>
      </c>
      <c r="M515" s="789">
        <f t="shared" si="42"/>
        <v>0</v>
      </c>
      <c r="N515" s="449">
        <f t="shared" si="42"/>
        <v>0</v>
      </c>
      <c r="O515" s="313"/>
      <c r="P515" s="155"/>
    </row>
    <row r="516" spans="1:16" ht="18.75" customHeight="1" x14ac:dyDescent="0.15">
      <c r="A516" s="134"/>
      <c r="B516" s="203"/>
      <c r="C516" s="204"/>
      <c r="D516" s="297"/>
      <c r="E516" s="491"/>
      <c r="F516" s="499"/>
      <c r="G516" s="328"/>
      <c r="H516" s="445"/>
      <c r="I516" s="798"/>
      <c r="J516" s="446">
        <f t="shared" si="40"/>
        <v>0</v>
      </c>
      <c r="K516" s="788"/>
      <c r="L516" s="447">
        <f t="shared" si="41"/>
        <v>0</v>
      </c>
      <c r="M516" s="789">
        <f t="shared" si="42"/>
        <v>0</v>
      </c>
      <c r="N516" s="449">
        <f t="shared" si="42"/>
        <v>0</v>
      </c>
      <c r="O516" s="313"/>
      <c r="P516" s="155"/>
    </row>
    <row r="517" spans="1:16" ht="18.75" customHeight="1" x14ac:dyDescent="0.15">
      <c r="A517" s="134"/>
      <c r="B517" s="203"/>
      <c r="C517" s="204"/>
      <c r="D517" s="297"/>
      <c r="E517" s="491"/>
      <c r="F517" s="499"/>
      <c r="G517" s="328"/>
      <c r="H517" s="445"/>
      <c r="I517" s="798"/>
      <c r="J517" s="446">
        <f t="shared" si="40"/>
        <v>0</v>
      </c>
      <c r="K517" s="788"/>
      <c r="L517" s="447">
        <f t="shared" si="41"/>
        <v>0</v>
      </c>
      <c r="M517" s="789">
        <f t="shared" si="42"/>
        <v>0</v>
      </c>
      <c r="N517" s="449">
        <f t="shared" si="42"/>
        <v>0</v>
      </c>
      <c r="O517" s="313"/>
      <c r="P517" s="155"/>
    </row>
    <row r="518" spans="1:16" ht="18.75" customHeight="1" x14ac:dyDescent="0.15">
      <c r="A518" s="134"/>
      <c r="B518" s="203"/>
      <c r="C518" s="204"/>
      <c r="D518" s="297"/>
      <c r="E518" s="491"/>
      <c r="F518" s="500"/>
      <c r="G518" s="328"/>
      <c r="H518" s="445"/>
      <c r="I518" s="798"/>
      <c r="J518" s="446">
        <f t="shared" si="40"/>
        <v>0</v>
      </c>
      <c r="K518" s="788"/>
      <c r="L518" s="447">
        <f t="shared" si="41"/>
        <v>0</v>
      </c>
      <c r="M518" s="789">
        <f t="shared" si="42"/>
        <v>0</v>
      </c>
      <c r="N518" s="449">
        <f t="shared" si="42"/>
        <v>0</v>
      </c>
      <c r="O518" s="313"/>
      <c r="P518" s="155"/>
    </row>
    <row r="519" spans="1:16" ht="18.75" customHeight="1" x14ac:dyDescent="0.15">
      <c r="A519" s="134"/>
      <c r="B519" s="203"/>
      <c r="C519" s="204"/>
      <c r="D519" s="297"/>
      <c r="E519" s="491"/>
      <c r="F519" s="500"/>
      <c r="G519" s="328"/>
      <c r="H519" s="445"/>
      <c r="I519" s="798"/>
      <c r="J519" s="446">
        <f t="shared" si="40"/>
        <v>0</v>
      </c>
      <c r="K519" s="788"/>
      <c r="L519" s="447">
        <f t="shared" si="41"/>
        <v>0</v>
      </c>
      <c r="M519" s="789">
        <f t="shared" si="42"/>
        <v>0</v>
      </c>
      <c r="N519" s="449">
        <f t="shared" si="42"/>
        <v>0</v>
      </c>
      <c r="O519" s="313"/>
      <c r="P519" s="155"/>
    </row>
    <row r="520" spans="1:16" ht="18.75" customHeight="1" x14ac:dyDescent="0.15">
      <c r="A520" s="134"/>
      <c r="B520" s="203"/>
      <c r="C520" s="204"/>
      <c r="D520" s="297"/>
      <c r="E520" s="491"/>
      <c r="F520" s="500"/>
      <c r="G520" s="328"/>
      <c r="H520" s="445"/>
      <c r="I520" s="798"/>
      <c r="J520" s="446">
        <f t="shared" si="40"/>
        <v>0</v>
      </c>
      <c r="K520" s="788"/>
      <c r="L520" s="447">
        <f t="shared" si="41"/>
        <v>0</v>
      </c>
      <c r="M520" s="789">
        <f t="shared" si="42"/>
        <v>0</v>
      </c>
      <c r="N520" s="449">
        <f t="shared" si="42"/>
        <v>0</v>
      </c>
      <c r="O520" s="313"/>
      <c r="P520" s="155"/>
    </row>
    <row r="521" spans="1:16" ht="18.75" customHeight="1" x14ac:dyDescent="0.15">
      <c r="A521" s="134"/>
      <c r="B521" s="203"/>
      <c r="C521" s="204"/>
      <c r="D521" s="297"/>
      <c r="E521" s="491"/>
      <c r="F521" s="500"/>
      <c r="G521" s="328"/>
      <c r="H521" s="445"/>
      <c r="I521" s="798"/>
      <c r="J521" s="446">
        <f t="shared" si="40"/>
        <v>0</v>
      </c>
      <c r="K521" s="788"/>
      <c r="L521" s="447">
        <f t="shared" si="41"/>
        <v>0</v>
      </c>
      <c r="M521" s="789">
        <f t="shared" si="42"/>
        <v>0</v>
      </c>
      <c r="N521" s="449">
        <f t="shared" si="42"/>
        <v>0</v>
      </c>
      <c r="O521" s="313"/>
      <c r="P521" s="155"/>
    </row>
    <row r="522" spans="1:16" ht="18.75" customHeight="1" x14ac:dyDescent="0.15">
      <c r="A522" s="134"/>
      <c r="B522" s="203"/>
      <c r="C522" s="204"/>
      <c r="D522" s="297"/>
      <c r="E522" s="491"/>
      <c r="F522" s="500"/>
      <c r="G522" s="328"/>
      <c r="H522" s="445"/>
      <c r="I522" s="798"/>
      <c r="J522" s="446">
        <f t="shared" si="40"/>
        <v>0</v>
      </c>
      <c r="K522" s="788"/>
      <c r="L522" s="447">
        <f t="shared" si="41"/>
        <v>0</v>
      </c>
      <c r="M522" s="789">
        <f t="shared" si="42"/>
        <v>0</v>
      </c>
      <c r="N522" s="449">
        <f t="shared" si="42"/>
        <v>0</v>
      </c>
      <c r="O522" s="313"/>
      <c r="P522" s="155"/>
    </row>
    <row r="523" spans="1:16" ht="18.75" customHeight="1" x14ac:dyDescent="0.15">
      <c r="A523" s="134"/>
      <c r="B523" s="203"/>
      <c r="C523" s="204"/>
      <c r="D523" s="297"/>
      <c r="E523" s="491"/>
      <c r="F523" s="500"/>
      <c r="G523" s="328"/>
      <c r="H523" s="445"/>
      <c r="I523" s="798"/>
      <c r="J523" s="446">
        <f t="shared" si="40"/>
        <v>0</v>
      </c>
      <c r="K523" s="788"/>
      <c r="L523" s="447">
        <f t="shared" si="41"/>
        <v>0</v>
      </c>
      <c r="M523" s="789">
        <f t="shared" si="42"/>
        <v>0</v>
      </c>
      <c r="N523" s="449">
        <f t="shared" si="42"/>
        <v>0</v>
      </c>
      <c r="O523" s="313"/>
      <c r="P523" s="155"/>
    </row>
    <row r="524" spans="1:16" ht="18.75" customHeight="1" x14ac:dyDescent="0.15">
      <c r="A524" s="134"/>
      <c r="B524" s="203"/>
      <c r="C524" s="204"/>
      <c r="D524" s="297"/>
      <c r="E524" s="491"/>
      <c r="F524" s="500"/>
      <c r="G524" s="328"/>
      <c r="H524" s="445"/>
      <c r="I524" s="798"/>
      <c r="J524" s="446">
        <f t="shared" si="40"/>
        <v>0</v>
      </c>
      <c r="K524" s="788"/>
      <c r="L524" s="447">
        <f t="shared" si="41"/>
        <v>0</v>
      </c>
      <c r="M524" s="789">
        <f t="shared" si="42"/>
        <v>0</v>
      </c>
      <c r="N524" s="449">
        <f t="shared" si="42"/>
        <v>0</v>
      </c>
      <c r="O524" s="313"/>
      <c r="P524" s="155"/>
    </row>
    <row r="525" spans="1:16" ht="18.75" customHeight="1" x14ac:dyDescent="0.15">
      <c r="A525" s="134"/>
      <c r="B525" s="203"/>
      <c r="C525" s="204"/>
      <c r="D525" s="297"/>
      <c r="E525" s="491"/>
      <c r="F525" s="500"/>
      <c r="G525" s="328"/>
      <c r="H525" s="445"/>
      <c r="I525" s="798"/>
      <c r="J525" s="446">
        <f t="shared" si="40"/>
        <v>0</v>
      </c>
      <c r="K525" s="788"/>
      <c r="L525" s="447">
        <f t="shared" si="41"/>
        <v>0</v>
      </c>
      <c r="M525" s="789">
        <f t="shared" si="42"/>
        <v>0</v>
      </c>
      <c r="N525" s="449">
        <f t="shared" si="42"/>
        <v>0</v>
      </c>
      <c r="O525" s="313"/>
      <c r="P525" s="155"/>
    </row>
    <row r="526" spans="1:16" ht="18.75" customHeight="1" x14ac:dyDescent="0.15">
      <c r="A526" s="134"/>
      <c r="B526" s="203"/>
      <c r="C526" s="204"/>
      <c r="D526" s="297"/>
      <c r="E526" s="491"/>
      <c r="F526" s="500"/>
      <c r="G526" s="328"/>
      <c r="H526" s="445"/>
      <c r="I526" s="798"/>
      <c r="J526" s="446">
        <f t="shared" si="40"/>
        <v>0</v>
      </c>
      <c r="K526" s="788"/>
      <c r="L526" s="447">
        <f t="shared" si="41"/>
        <v>0</v>
      </c>
      <c r="M526" s="789">
        <f t="shared" si="42"/>
        <v>0</v>
      </c>
      <c r="N526" s="449">
        <f t="shared" si="42"/>
        <v>0</v>
      </c>
      <c r="O526" s="313"/>
      <c r="P526" s="155"/>
    </row>
    <row r="527" spans="1:16" ht="18.75" customHeight="1" x14ac:dyDescent="0.15">
      <c r="A527" s="134"/>
      <c r="B527" s="203"/>
      <c r="C527" s="204"/>
      <c r="D527" s="297"/>
      <c r="E527" s="491"/>
      <c r="F527" s="500"/>
      <c r="G527" s="328"/>
      <c r="H527" s="445"/>
      <c r="I527" s="798"/>
      <c r="J527" s="446">
        <f t="shared" si="40"/>
        <v>0</v>
      </c>
      <c r="K527" s="788"/>
      <c r="L527" s="447">
        <f t="shared" si="41"/>
        <v>0</v>
      </c>
      <c r="M527" s="789">
        <f t="shared" si="42"/>
        <v>0</v>
      </c>
      <c r="N527" s="449">
        <f t="shared" si="42"/>
        <v>0</v>
      </c>
      <c r="O527" s="313"/>
      <c r="P527" s="155"/>
    </row>
    <row r="528" spans="1:16" ht="18.75" customHeight="1" x14ac:dyDescent="0.15">
      <c r="A528" s="134"/>
      <c r="B528" s="203"/>
      <c r="C528" s="204"/>
      <c r="D528" s="297"/>
      <c r="E528" s="491"/>
      <c r="F528" s="500"/>
      <c r="G528" s="328"/>
      <c r="H528" s="445"/>
      <c r="I528" s="798"/>
      <c r="J528" s="446">
        <f t="shared" si="40"/>
        <v>0</v>
      </c>
      <c r="K528" s="788"/>
      <c r="L528" s="447">
        <f t="shared" si="41"/>
        <v>0</v>
      </c>
      <c r="M528" s="789">
        <f t="shared" si="42"/>
        <v>0</v>
      </c>
      <c r="N528" s="449">
        <f t="shared" si="42"/>
        <v>0</v>
      </c>
      <c r="O528" s="313"/>
      <c r="P528" s="155"/>
    </row>
    <row r="529" spans="1:29" s="120" customFormat="1" ht="18.75" customHeight="1" x14ac:dyDescent="0.15">
      <c r="A529" s="134"/>
      <c r="B529" s="203"/>
      <c r="C529" s="204"/>
      <c r="D529" s="297"/>
      <c r="E529" s="347" t="s">
        <v>419</v>
      </c>
      <c r="F529" s="170" t="s">
        <v>181</v>
      </c>
      <c r="G529" s="328"/>
      <c r="H529" s="445"/>
      <c r="I529" s="798"/>
      <c r="J529" s="450">
        <f>SUMIFS(J498:J528,D498:D528,"設備（部材）")</f>
        <v>0</v>
      </c>
      <c r="K529" s="788"/>
      <c r="L529" s="451">
        <f>SUMIFS(L498:L528,D498:D528,"設備（部材）")</f>
        <v>0</v>
      </c>
      <c r="M529" s="789"/>
      <c r="N529" s="453">
        <f>J529-L529</f>
        <v>0</v>
      </c>
      <c r="O529" s="313"/>
      <c r="Q529" s="119"/>
      <c r="R529" s="119"/>
      <c r="S529" s="119"/>
      <c r="T529" s="119"/>
      <c r="U529" s="119"/>
      <c r="V529" s="119"/>
      <c r="W529" s="119"/>
      <c r="X529" s="119"/>
      <c r="Y529" s="119"/>
      <c r="Z529" s="119"/>
      <c r="AA529" s="119"/>
      <c r="AB529" s="119"/>
      <c r="AC529" s="119"/>
    </row>
    <row r="530" spans="1:29" s="120" customFormat="1" ht="18.75" customHeight="1" x14ac:dyDescent="0.15">
      <c r="A530" s="134"/>
      <c r="B530" s="203"/>
      <c r="C530" s="204"/>
      <c r="D530" s="297"/>
      <c r="E530" s="347" t="s">
        <v>182</v>
      </c>
      <c r="F530" s="170" t="s">
        <v>181</v>
      </c>
      <c r="G530" s="328"/>
      <c r="H530" s="445"/>
      <c r="I530" s="798"/>
      <c r="J530" s="450">
        <f>SUMIFS(J498:J528,D498:D528,"工事")</f>
        <v>0</v>
      </c>
      <c r="K530" s="788"/>
      <c r="L530" s="451">
        <f>SUMIFS(L498:L528,D498:D528,"工事")</f>
        <v>0</v>
      </c>
      <c r="M530" s="789"/>
      <c r="N530" s="453">
        <f>J530-L530</f>
        <v>0</v>
      </c>
      <c r="O530" s="313"/>
      <c r="Q530" s="119"/>
      <c r="R530" s="119"/>
      <c r="S530" s="119"/>
      <c r="T530" s="119"/>
      <c r="U530" s="119"/>
      <c r="V530" s="119"/>
      <c r="W530" s="119"/>
      <c r="X530" s="119"/>
      <c r="Y530" s="119"/>
      <c r="Z530" s="119"/>
      <c r="AA530" s="119"/>
      <c r="AB530" s="119"/>
      <c r="AC530" s="119"/>
    </row>
    <row r="531" spans="1:29" s="120" customFormat="1" ht="18.75" customHeight="1" thickBot="1" x14ac:dyDescent="0.2">
      <c r="A531" s="134"/>
      <c r="B531" s="205"/>
      <c r="C531" s="206"/>
      <c r="D531" s="298"/>
      <c r="E531" s="348" t="s">
        <v>178</v>
      </c>
      <c r="F531" s="349" t="s">
        <v>179</v>
      </c>
      <c r="G531" s="339"/>
      <c r="H531" s="495"/>
      <c r="I531" s="808"/>
      <c r="J531" s="501">
        <f>J529+J530</f>
        <v>0</v>
      </c>
      <c r="K531" s="790"/>
      <c r="L531" s="502">
        <f>L529+L530</f>
        <v>0</v>
      </c>
      <c r="M531" s="791"/>
      <c r="N531" s="503">
        <f>J531-L531</f>
        <v>0</v>
      </c>
      <c r="O531" s="323"/>
      <c r="Q531" s="119"/>
      <c r="R531" s="119"/>
      <c r="S531" s="119"/>
      <c r="T531" s="119"/>
      <c r="U531" s="119"/>
      <c r="V531" s="119"/>
      <c r="W531" s="119"/>
      <c r="X531" s="119"/>
      <c r="Y531" s="119"/>
      <c r="Z531" s="119"/>
      <c r="AA531" s="119"/>
      <c r="AB531" s="119"/>
      <c r="AC531" s="119"/>
    </row>
    <row r="532" spans="1:29" ht="18.75" customHeight="1" x14ac:dyDescent="0.15">
      <c r="A532" s="134"/>
      <c r="B532" s="171"/>
      <c r="C532" s="172"/>
      <c r="D532" s="295"/>
      <c r="E532" s="491"/>
      <c r="F532" s="499" t="s">
        <v>180</v>
      </c>
      <c r="G532" s="328"/>
      <c r="H532" s="445"/>
      <c r="I532" s="798"/>
      <c r="J532" s="446"/>
      <c r="K532" s="788"/>
      <c r="L532" s="447"/>
      <c r="M532" s="789"/>
      <c r="N532" s="449"/>
      <c r="O532" s="313"/>
      <c r="P532" s="155"/>
    </row>
    <row r="533" spans="1:29" ht="18.75" customHeight="1" x14ac:dyDescent="0.15">
      <c r="A533" s="134"/>
      <c r="B533" s="203"/>
      <c r="C533" s="204"/>
      <c r="D533" s="297"/>
      <c r="E533" s="491"/>
      <c r="F533" s="500"/>
      <c r="G533" s="328"/>
      <c r="H533" s="445"/>
      <c r="I533" s="798"/>
      <c r="J533" s="446">
        <f t="shared" ref="J533:J563" si="43">ROUNDDOWN(H533*I533,0)</f>
        <v>0</v>
      </c>
      <c r="K533" s="788"/>
      <c r="L533" s="447">
        <f t="shared" ref="L533:L563" si="44">ROUNDDOWN(H533*K533,0)</f>
        <v>0</v>
      </c>
      <c r="M533" s="789">
        <f>I533-K533</f>
        <v>0</v>
      </c>
      <c r="N533" s="449">
        <f>J533-L533</f>
        <v>0</v>
      </c>
      <c r="O533" s="313"/>
      <c r="P533" s="155"/>
    </row>
    <row r="534" spans="1:29" ht="18.75" customHeight="1" x14ac:dyDescent="0.15">
      <c r="A534" s="134"/>
      <c r="B534" s="203"/>
      <c r="C534" s="204"/>
      <c r="D534" s="297"/>
      <c r="E534" s="491"/>
      <c r="F534" s="500"/>
      <c r="G534" s="328"/>
      <c r="H534" s="445"/>
      <c r="I534" s="798"/>
      <c r="J534" s="446">
        <f t="shared" si="43"/>
        <v>0</v>
      </c>
      <c r="K534" s="788"/>
      <c r="L534" s="447">
        <f t="shared" si="44"/>
        <v>0</v>
      </c>
      <c r="M534" s="789">
        <f t="shared" ref="M534:N563" si="45">I534-K534</f>
        <v>0</v>
      </c>
      <c r="N534" s="449">
        <f t="shared" si="45"/>
        <v>0</v>
      </c>
      <c r="O534" s="313"/>
      <c r="P534" s="155"/>
    </row>
    <row r="535" spans="1:29" ht="18.75" customHeight="1" x14ac:dyDescent="0.15">
      <c r="A535" s="134"/>
      <c r="B535" s="203"/>
      <c r="C535" s="204"/>
      <c r="D535" s="297"/>
      <c r="E535" s="491"/>
      <c r="F535" s="499"/>
      <c r="G535" s="328"/>
      <c r="H535" s="445"/>
      <c r="I535" s="798"/>
      <c r="J535" s="446">
        <f t="shared" si="43"/>
        <v>0</v>
      </c>
      <c r="K535" s="788"/>
      <c r="L535" s="447">
        <f t="shared" si="44"/>
        <v>0</v>
      </c>
      <c r="M535" s="789">
        <f t="shared" si="45"/>
        <v>0</v>
      </c>
      <c r="N535" s="449">
        <f t="shared" si="45"/>
        <v>0</v>
      </c>
      <c r="O535" s="313"/>
      <c r="P535" s="155"/>
    </row>
    <row r="536" spans="1:29" ht="18.75" customHeight="1" x14ac:dyDescent="0.15">
      <c r="A536" s="134"/>
      <c r="B536" s="203"/>
      <c r="C536" s="204"/>
      <c r="D536" s="297"/>
      <c r="E536" s="491"/>
      <c r="F536" s="499"/>
      <c r="G536" s="328"/>
      <c r="H536" s="445"/>
      <c r="I536" s="798"/>
      <c r="J536" s="446">
        <f t="shared" si="43"/>
        <v>0</v>
      </c>
      <c r="K536" s="788"/>
      <c r="L536" s="447">
        <f t="shared" si="44"/>
        <v>0</v>
      </c>
      <c r="M536" s="789">
        <f t="shared" si="45"/>
        <v>0</v>
      </c>
      <c r="N536" s="449">
        <f t="shared" si="45"/>
        <v>0</v>
      </c>
      <c r="O536" s="313"/>
      <c r="P536" s="155"/>
    </row>
    <row r="537" spans="1:29" ht="18.75" customHeight="1" x14ac:dyDescent="0.15">
      <c r="A537" s="134"/>
      <c r="B537" s="203"/>
      <c r="C537" s="204"/>
      <c r="D537" s="297"/>
      <c r="E537" s="491"/>
      <c r="F537" s="499"/>
      <c r="G537" s="328"/>
      <c r="H537" s="445"/>
      <c r="I537" s="798"/>
      <c r="J537" s="446">
        <f t="shared" si="43"/>
        <v>0</v>
      </c>
      <c r="K537" s="788"/>
      <c r="L537" s="447">
        <f t="shared" si="44"/>
        <v>0</v>
      </c>
      <c r="M537" s="789">
        <f t="shared" si="45"/>
        <v>0</v>
      </c>
      <c r="N537" s="449">
        <f t="shared" si="45"/>
        <v>0</v>
      </c>
      <c r="O537" s="313"/>
      <c r="P537" s="155"/>
    </row>
    <row r="538" spans="1:29" ht="18.75" customHeight="1" x14ac:dyDescent="0.15">
      <c r="A538" s="134"/>
      <c r="B538" s="203"/>
      <c r="C538" s="204"/>
      <c r="D538" s="297"/>
      <c r="E538" s="491"/>
      <c r="F538" s="499"/>
      <c r="G538" s="328"/>
      <c r="H538" s="445"/>
      <c r="I538" s="798"/>
      <c r="J538" s="446">
        <f t="shared" si="43"/>
        <v>0</v>
      </c>
      <c r="K538" s="788"/>
      <c r="L538" s="447">
        <f t="shared" si="44"/>
        <v>0</v>
      </c>
      <c r="M538" s="789">
        <f t="shared" si="45"/>
        <v>0</v>
      </c>
      <c r="N538" s="449">
        <f t="shared" si="45"/>
        <v>0</v>
      </c>
      <c r="O538" s="313"/>
      <c r="P538" s="155"/>
    </row>
    <row r="539" spans="1:29" ht="18.75" customHeight="1" x14ac:dyDescent="0.15">
      <c r="A539" s="134"/>
      <c r="B539" s="203"/>
      <c r="C539" s="204"/>
      <c r="D539" s="297"/>
      <c r="E539" s="491"/>
      <c r="F539" s="499"/>
      <c r="G539" s="328"/>
      <c r="H539" s="445"/>
      <c r="I539" s="798"/>
      <c r="J539" s="446">
        <f t="shared" si="43"/>
        <v>0</v>
      </c>
      <c r="K539" s="788"/>
      <c r="L539" s="447">
        <f t="shared" si="44"/>
        <v>0</v>
      </c>
      <c r="M539" s="789">
        <f t="shared" si="45"/>
        <v>0</v>
      </c>
      <c r="N539" s="449">
        <f t="shared" si="45"/>
        <v>0</v>
      </c>
      <c r="O539" s="313"/>
      <c r="P539" s="155"/>
    </row>
    <row r="540" spans="1:29" ht="18.75" customHeight="1" x14ac:dyDescent="0.15">
      <c r="A540" s="134"/>
      <c r="B540" s="203"/>
      <c r="C540" s="204"/>
      <c r="D540" s="297"/>
      <c r="E540" s="491"/>
      <c r="F540" s="499"/>
      <c r="G540" s="328"/>
      <c r="H540" s="445"/>
      <c r="I540" s="798"/>
      <c r="J540" s="446">
        <f t="shared" si="43"/>
        <v>0</v>
      </c>
      <c r="K540" s="788"/>
      <c r="L540" s="447">
        <f t="shared" si="44"/>
        <v>0</v>
      </c>
      <c r="M540" s="789">
        <f t="shared" si="45"/>
        <v>0</v>
      </c>
      <c r="N540" s="449">
        <f t="shared" si="45"/>
        <v>0</v>
      </c>
      <c r="O540" s="313"/>
      <c r="P540" s="155"/>
    </row>
    <row r="541" spans="1:29" ht="18.75" customHeight="1" x14ac:dyDescent="0.15">
      <c r="A541" s="134"/>
      <c r="B541" s="203"/>
      <c r="C541" s="204"/>
      <c r="D541" s="297"/>
      <c r="E541" s="491"/>
      <c r="F541" s="499"/>
      <c r="G541" s="328"/>
      <c r="H541" s="445"/>
      <c r="I541" s="798"/>
      <c r="J541" s="446">
        <f t="shared" si="43"/>
        <v>0</v>
      </c>
      <c r="K541" s="788"/>
      <c r="L541" s="447">
        <f t="shared" si="44"/>
        <v>0</v>
      </c>
      <c r="M541" s="789">
        <f t="shared" si="45"/>
        <v>0</v>
      </c>
      <c r="N541" s="449">
        <f t="shared" si="45"/>
        <v>0</v>
      </c>
      <c r="O541" s="313"/>
      <c r="P541" s="155"/>
    </row>
    <row r="542" spans="1:29" ht="18.75" customHeight="1" x14ac:dyDescent="0.15">
      <c r="A542" s="134"/>
      <c r="B542" s="203"/>
      <c r="C542" s="204"/>
      <c r="D542" s="297"/>
      <c r="E542" s="491"/>
      <c r="F542" s="499"/>
      <c r="G542" s="328"/>
      <c r="H542" s="445"/>
      <c r="I542" s="798"/>
      <c r="J542" s="446">
        <f t="shared" si="43"/>
        <v>0</v>
      </c>
      <c r="K542" s="788"/>
      <c r="L542" s="447">
        <f t="shared" si="44"/>
        <v>0</v>
      </c>
      <c r="M542" s="789">
        <f t="shared" si="45"/>
        <v>0</v>
      </c>
      <c r="N542" s="449">
        <f t="shared" si="45"/>
        <v>0</v>
      </c>
      <c r="O542" s="313"/>
      <c r="P542" s="155"/>
    </row>
    <row r="543" spans="1:29" ht="18.75" customHeight="1" x14ac:dyDescent="0.15">
      <c r="A543" s="134"/>
      <c r="B543" s="203"/>
      <c r="C543" s="204"/>
      <c r="D543" s="297"/>
      <c r="E543" s="491"/>
      <c r="F543" s="499"/>
      <c r="G543" s="328"/>
      <c r="H543" s="445"/>
      <c r="I543" s="798"/>
      <c r="J543" s="446">
        <f t="shared" si="43"/>
        <v>0</v>
      </c>
      <c r="K543" s="788"/>
      <c r="L543" s="447">
        <f t="shared" si="44"/>
        <v>0</v>
      </c>
      <c r="M543" s="789">
        <f t="shared" si="45"/>
        <v>0</v>
      </c>
      <c r="N543" s="449">
        <f t="shared" si="45"/>
        <v>0</v>
      </c>
      <c r="O543" s="313"/>
      <c r="P543" s="155"/>
    </row>
    <row r="544" spans="1:29" ht="18.75" customHeight="1" x14ac:dyDescent="0.15">
      <c r="A544" s="134"/>
      <c r="B544" s="203"/>
      <c r="C544" s="204"/>
      <c r="D544" s="297"/>
      <c r="E544" s="491"/>
      <c r="F544" s="499"/>
      <c r="G544" s="328"/>
      <c r="H544" s="445"/>
      <c r="I544" s="798"/>
      <c r="J544" s="446">
        <f t="shared" si="43"/>
        <v>0</v>
      </c>
      <c r="K544" s="788"/>
      <c r="L544" s="447">
        <f t="shared" si="44"/>
        <v>0</v>
      </c>
      <c r="M544" s="789">
        <f t="shared" si="45"/>
        <v>0</v>
      </c>
      <c r="N544" s="449">
        <f t="shared" si="45"/>
        <v>0</v>
      </c>
      <c r="O544" s="313"/>
      <c r="P544" s="155"/>
    </row>
    <row r="545" spans="1:16" ht="18.75" customHeight="1" x14ac:dyDescent="0.15">
      <c r="A545" s="134"/>
      <c r="B545" s="203"/>
      <c r="C545" s="204"/>
      <c r="D545" s="297"/>
      <c r="E545" s="491"/>
      <c r="F545" s="499"/>
      <c r="G545" s="328"/>
      <c r="H545" s="445"/>
      <c r="I545" s="798"/>
      <c r="J545" s="446">
        <f t="shared" si="43"/>
        <v>0</v>
      </c>
      <c r="K545" s="788"/>
      <c r="L545" s="447">
        <f t="shared" si="44"/>
        <v>0</v>
      </c>
      <c r="M545" s="789">
        <f t="shared" si="45"/>
        <v>0</v>
      </c>
      <c r="N545" s="449">
        <f t="shared" si="45"/>
        <v>0</v>
      </c>
      <c r="O545" s="313"/>
      <c r="P545" s="155"/>
    </row>
    <row r="546" spans="1:16" ht="18.75" customHeight="1" x14ac:dyDescent="0.15">
      <c r="A546" s="134"/>
      <c r="B546" s="203"/>
      <c r="C546" s="204"/>
      <c r="D546" s="297"/>
      <c r="E546" s="491"/>
      <c r="F546" s="499"/>
      <c r="G546" s="328"/>
      <c r="H546" s="445"/>
      <c r="I546" s="798"/>
      <c r="J546" s="446">
        <f t="shared" si="43"/>
        <v>0</v>
      </c>
      <c r="K546" s="788"/>
      <c r="L546" s="447">
        <f t="shared" si="44"/>
        <v>0</v>
      </c>
      <c r="M546" s="789">
        <f t="shared" si="45"/>
        <v>0</v>
      </c>
      <c r="N546" s="449">
        <f t="shared" si="45"/>
        <v>0</v>
      </c>
      <c r="O546" s="313"/>
      <c r="P546" s="155"/>
    </row>
    <row r="547" spans="1:16" ht="18.75" customHeight="1" x14ac:dyDescent="0.15">
      <c r="A547" s="134"/>
      <c r="B547" s="203"/>
      <c r="C547" s="204"/>
      <c r="D547" s="297"/>
      <c r="E547" s="491"/>
      <c r="F547" s="499"/>
      <c r="G547" s="328"/>
      <c r="H547" s="445"/>
      <c r="I547" s="798"/>
      <c r="J547" s="446">
        <f t="shared" si="43"/>
        <v>0</v>
      </c>
      <c r="K547" s="788"/>
      <c r="L547" s="447">
        <f t="shared" si="44"/>
        <v>0</v>
      </c>
      <c r="M547" s="789">
        <f t="shared" si="45"/>
        <v>0</v>
      </c>
      <c r="N547" s="449">
        <f t="shared" si="45"/>
        <v>0</v>
      </c>
      <c r="O547" s="313"/>
      <c r="P547" s="155"/>
    </row>
    <row r="548" spans="1:16" ht="18.75" customHeight="1" x14ac:dyDescent="0.15">
      <c r="A548" s="134"/>
      <c r="B548" s="203"/>
      <c r="C548" s="204"/>
      <c r="D548" s="297"/>
      <c r="E548" s="491"/>
      <c r="F548" s="499"/>
      <c r="G548" s="328"/>
      <c r="H548" s="445"/>
      <c r="I548" s="798"/>
      <c r="J548" s="446">
        <f t="shared" si="43"/>
        <v>0</v>
      </c>
      <c r="K548" s="788"/>
      <c r="L548" s="447">
        <f t="shared" si="44"/>
        <v>0</v>
      </c>
      <c r="M548" s="789">
        <f t="shared" si="45"/>
        <v>0</v>
      </c>
      <c r="N548" s="449">
        <f t="shared" si="45"/>
        <v>0</v>
      </c>
      <c r="O548" s="313"/>
      <c r="P548" s="155"/>
    </row>
    <row r="549" spans="1:16" ht="18.75" customHeight="1" x14ac:dyDescent="0.15">
      <c r="A549" s="134"/>
      <c r="B549" s="203"/>
      <c r="C549" s="204"/>
      <c r="D549" s="297"/>
      <c r="E549" s="491"/>
      <c r="F549" s="499"/>
      <c r="G549" s="328"/>
      <c r="H549" s="445"/>
      <c r="I549" s="798"/>
      <c r="J549" s="446">
        <f t="shared" si="43"/>
        <v>0</v>
      </c>
      <c r="K549" s="788"/>
      <c r="L549" s="447">
        <f t="shared" si="44"/>
        <v>0</v>
      </c>
      <c r="M549" s="789">
        <f t="shared" si="45"/>
        <v>0</v>
      </c>
      <c r="N549" s="449">
        <f t="shared" si="45"/>
        <v>0</v>
      </c>
      <c r="O549" s="313"/>
      <c r="P549" s="155"/>
    </row>
    <row r="550" spans="1:16" ht="18.75" customHeight="1" x14ac:dyDescent="0.15">
      <c r="A550" s="134"/>
      <c r="B550" s="203"/>
      <c r="C550" s="204"/>
      <c r="D550" s="297"/>
      <c r="E550" s="491"/>
      <c r="F550" s="499"/>
      <c r="G550" s="328"/>
      <c r="H550" s="445"/>
      <c r="I550" s="798"/>
      <c r="J550" s="446">
        <f t="shared" si="43"/>
        <v>0</v>
      </c>
      <c r="K550" s="788"/>
      <c r="L550" s="447">
        <f t="shared" si="44"/>
        <v>0</v>
      </c>
      <c r="M550" s="789">
        <f t="shared" si="45"/>
        <v>0</v>
      </c>
      <c r="N550" s="449">
        <f t="shared" si="45"/>
        <v>0</v>
      </c>
      <c r="O550" s="313"/>
      <c r="P550" s="155"/>
    </row>
    <row r="551" spans="1:16" ht="18.75" customHeight="1" x14ac:dyDescent="0.15">
      <c r="A551" s="134"/>
      <c r="B551" s="203"/>
      <c r="C551" s="204"/>
      <c r="D551" s="297"/>
      <c r="E551" s="491"/>
      <c r="F551" s="499"/>
      <c r="G551" s="328"/>
      <c r="H551" s="445"/>
      <c r="I551" s="798"/>
      <c r="J551" s="446">
        <f t="shared" si="43"/>
        <v>0</v>
      </c>
      <c r="K551" s="788"/>
      <c r="L551" s="447">
        <f t="shared" si="44"/>
        <v>0</v>
      </c>
      <c r="M551" s="789">
        <f t="shared" si="45"/>
        <v>0</v>
      </c>
      <c r="N551" s="449">
        <f t="shared" si="45"/>
        <v>0</v>
      </c>
      <c r="O551" s="313"/>
      <c r="P551" s="155"/>
    </row>
    <row r="552" spans="1:16" ht="18.75" customHeight="1" x14ac:dyDescent="0.15">
      <c r="A552" s="134"/>
      <c r="B552" s="203"/>
      <c r="C552" s="204"/>
      <c r="D552" s="297"/>
      <c r="E552" s="491"/>
      <c r="F552" s="499"/>
      <c r="G552" s="328"/>
      <c r="H552" s="445"/>
      <c r="I552" s="798"/>
      <c r="J552" s="446">
        <f t="shared" si="43"/>
        <v>0</v>
      </c>
      <c r="K552" s="788"/>
      <c r="L552" s="447">
        <f t="shared" si="44"/>
        <v>0</v>
      </c>
      <c r="M552" s="789">
        <f t="shared" si="45"/>
        <v>0</v>
      </c>
      <c r="N552" s="449">
        <f t="shared" si="45"/>
        <v>0</v>
      </c>
      <c r="O552" s="313"/>
      <c r="P552" s="155"/>
    </row>
    <row r="553" spans="1:16" ht="18.75" customHeight="1" x14ac:dyDescent="0.15">
      <c r="A553" s="134"/>
      <c r="B553" s="203"/>
      <c r="C553" s="204"/>
      <c r="D553" s="297"/>
      <c r="E553" s="491"/>
      <c r="F553" s="500"/>
      <c r="G553" s="328"/>
      <c r="H553" s="445"/>
      <c r="I553" s="798"/>
      <c r="J553" s="446">
        <f t="shared" si="43"/>
        <v>0</v>
      </c>
      <c r="K553" s="788"/>
      <c r="L553" s="447">
        <f t="shared" si="44"/>
        <v>0</v>
      </c>
      <c r="M553" s="789">
        <f t="shared" si="45"/>
        <v>0</v>
      </c>
      <c r="N553" s="449">
        <f t="shared" si="45"/>
        <v>0</v>
      </c>
      <c r="O553" s="313"/>
      <c r="P553" s="155"/>
    </row>
    <row r="554" spans="1:16" ht="18.75" customHeight="1" x14ac:dyDescent="0.15">
      <c r="A554" s="134"/>
      <c r="B554" s="203"/>
      <c r="C554" s="204"/>
      <c r="D554" s="297"/>
      <c r="E554" s="491"/>
      <c r="F554" s="500"/>
      <c r="G554" s="328"/>
      <c r="H554" s="445"/>
      <c r="I554" s="798"/>
      <c r="J554" s="446">
        <f t="shared" si="43"/>
        <v>0</v>
      </c>
      <c r="K554" s="788"/>
      <c r="L554" s="447">
        <f t="shared" si="44"/>
        <v>0</v>
      </c>
      <c r="M554" s="789">
        <f t="shared" si="45"/>
        <v>0</v>
      </c>
      <c r="N554" s="449">
        <f t="shared" si="45"/>
        <v>0</v>
      </c>
      <c r="O554" s="313"/>
      <c r="P554" s="155"/>
    </row>
    <row r="555" spans="1:16" ht="18.75" customHeight="1" x14ac:dyDescent="0.15">
      <c r="A555" s="134"/>
      <c r="B555" s="203"/>
      <c r="C555" s="204"/>
      <c r="D555" s="297"/>
      <c r="E555" s="491"/>
      <c r="F555" s="500"/>
      <c r="G555" s="328"/>
      <c r="H555" s="445"/>
      <c r="I555" s="798"/>
      <c r="J555" s="446">
        <f t="shared" si="43"/>
        <v>0</v>
      </c>
      <c r="K555" s="788"/>
      <c r="L555" s="447">
        <f t="shared" si="44"/>
        <v>0</v>
      </c>
      <c r="M555" s="789">
        <f t="shared" si="45"/>
        <v>0</v>
      </c>
      <c r="N555" s="449">
        <f t="shared" si="45"/>
        <v>0</v>
      </c>
      <c r="O555" s="313"/>
      <c r="P555" s="155"/>
    </row>
    <row r="556" spans="1:16" ht="18.75" customHeight="1" x14ac:dyDescent="0.15">
      <c r="A556" s="134"/>
      <c r="B556" s="203"/>
      <c r="C556" s="204"/>
      <c r="D556" s="297"/>
      <c r="E556" s="491"/>
      <c r="F556" s="500"/>
      <c r="G556" s="328"/>
      <c r="H556" s="445"/>
      <c r="I556" s="798"/>
      <c r="J556" s="446">
        <f t="shared" si="43"/>
        <v>0</v>
      </c>
      <c r="K556" s="788"/>
      <c r="L556" s="447">
        <f t="shared" si="44"/>
        <v>0</v>
      </c>
      <c r="M556" s="789">
        <f t="shared" si="45"/>
        <v>0</v>
      </c>
      <c r="N556" s="449">
        <f t="shared" si="45"/>
        <v>0</v>
      </c>
      <c r="O556" s="313"/>
      <c r="P556" s="155"/>
    </row>
    <row r="557" spans="1:16" ht="18.75" customHeight="1" x14ac:dyDescent="0.15">
      <c r="A557" s="134"/>
      <c r="B557" s="203"/>
      <c r="C557" s="204"/>
      <c r="D557" s="297"/>
      <c r="E557" s="491"/>
      <c r="F557" s="500"/>
      <c r="G557" s="328"/>
      <c r="H557" s="445"/>
      <c r="I557" s="798"/>
      <c r="J557" s="446">
        <f t="shared" si="43"/>
        <v>0</v>
      </c>
      <c r="K557" s="788"/>
      <c r="L557" s="447">
        <f t="shared" si="44"/>
        <v>0</v>
      </c>
      <c r="M557" s="789">
        <f t="shared" si="45"/>
        <v>0</v>
      </c>
      <c r="N557" s="449">
        <f t="shared" si="45"/>
        <v>0</v>
      </c>
      <c r="O557" s="313"/>
      <c r="P557" s="155"/>
    </row>
    <row r="558" spans="1:16" ht="18.75" customHeight="1" x14ac:dyDescent="0.15">
      <c r="A558" s="134"/>
      <c r="B558" s="203"/>
      <c r="C558" s="204"/>
      <c r="D558" s="297"/>
      <c r="E558" s="491"/>
      <c r="F558" s="500"/>
      <c r="G558" s="328"/>
      <c r="H558" s="445"/>
      <c r="I558" s="798"/>
      <c r="J558" s="446">
        <f t="shared" si="43"/>
        <v>0</v>
      </c>
      <c r="K558" s="788"/>
      <c r="L558" s="447">
        <f t="shared" si="44"/>
        <v>0</v>
      </c>
      <c r="M558" s="789">
        <f t="shared" si="45"/>
        <v>0</v>
      </c>
      <c r="N558" s="449">
        <f t="shared" si="45"/>
        <v>0</v>
      </c>
      <c r="O558" s="313"/>
      <c r="P558" s="155"/>
    </row>
    <row r="559" spans="1:16" ht="18.75" customHeight="1" x14ac:dyDescent="0.15">
      <c r="A559" s="134"/>
      <c r="B559" s="203"/>
      <c r="C559" s="204"/>
      <c r="D559" s="297"/>
      <c r="E559" s="491"/>
      <c r="F559" s="500"/>
      <c r="G559" s="328"/>
      <c r="H559" s="445"/>
      <c r="I559" s="798"/>
      <c r="J559" s="446">
        <f t="shared" si="43"/>
        <v>0</v>
      </c>
      <c r="K559" s="788"/>
      <c r="L559" s="447">
        <f t="shared" si="44"/>
        <v>0</v>
      </c>
      <c r="M559" s="789">
        <f t="shared" si="45"/>
        <v>0</v>
      </c>
      <c r="N559" s="449">
        <f t="shared" si="45"/>
        <v>0</v>
      </c>
      <c r="O559" s="313"/>
      <c r="P559" s="155"/>
    </row>
    <row r="560" spans="1:16" ht="18.75" customHeight="1" x14ac:dyDescent="0.15">
      <c r="A560" s="134"/>
      <c r="B560" s="203"/>
      <c r="C560" s="204"/>
      <c r="D560" s="297"/>
      <c r="E560" s="491"/>
      <c r="F560" s="500"/>
      <c r="G560" s="328"/>
      <c r="H560" s="445"/>
      <c r="I560" s="798"/>
      <c r="J560" s="446">
        <f t="shared" si="43"/>
        <v>0</v>
      </c>
      <c r="K560" s="788"/>
      <c r="L560" s="447">
        <f t="shared" si="44"/>
        <v>0</v>
      </c>
      <c r="M560" s="789">
        <f t="shared" si="45"/>
        <v>0</v>
      </c>
      <c r="N560" s="449">
        <f t="shared" si="45"/>
        <v>0</v>
      </c>
      <c r="O560" s="313"/>
      <c r="P560" s="155"/>
    </row>
    <row r="561" spans="1:29" ht="18.75" customHeight="1" x14ac:dyDescent="0.15">
      <c r="A561" s="134"/>
      <c r="B561" s="203"/>
      <c r="C561" s="204"/>
      <c r="D561" s="297"/>
      <c r="E561" s="491"/>
      <c r="F561" s="500"/>
      <c r="G561" s="328"/>
      <c r="H561" s="445"/>
      <c r="I561" s="798"/>
      <c r="J561" s="446">
        <f t="shared" si="43"/>
        <v>0</v>
      </c>
      <c r="K561" s="788"/>
      <c r="L561" s="447">
        <f t="shared" si="44"/>
        <v>0</v>
      </c>
      <c r="M561" s="789">
        <f t="shared" si="45"/>
        <v>0</v>
      </c>
      <c r="N561" s="449">
        <f t="shared" si="45"/>
        <v>0</v>
      </c>
      <c r="O561" s="313"/>
      <c r="P561" s="155"/>
    </row>
    <row r="562" spans="1:29" ht="18.75" customHeight="1" x14ac:dyDescent="0.15">
      <c r="A562" s="134"/>
      <c r="B562" s="203"/>
      <c r="C562" s="204"/>
      <c r="D562" s="297"/>
      <c r="E562" s="491"/>
      <c r="F562" s="500"/>
      <c r="G562" s="328"/>
      <c r="H562" s="445"/>
      <c r="I562" s="798"/>
      <c r="J562" s="446">
        <f t="shared" si="43"/>
        <v>0</v>
      </c>
      <c r="K562" s="788"/>
      <c r="L562" s="447">
        <f t="shared" si="44"/>
        <v>0</v>
      </c>
      <c r="M562" s="789">
        <f t="shared" si="45"/>
        <v>0</v>
      </c>
      <c r="N562" s="449">
        <f t="shared" si="45"/>
        <v>0</v>
      </c>
      <c r="O562" s="313"/>
      <c r="P562" s="155"/>
    </row>
    <row r="563" spans="1:29" ht="18.75" customHeight="1" x14ac:dyDescent="0.15">
      <c r="A563" s="134"/>
      <c r="B563" s="203"/>
      <c r="C563" s="204"/>
      <c r="D563" s="297"/>
      <c r="E563" s="491"/>
      <c r="F563" s="500"/>
      <c r="G563" s="328"/>
      <c r="H563" s="445"/>
      <c r="I563" s="798"/>
      <c r="J563" s="446">
        <f t="shared" si="43"/>
        <v>0</v>
      </c>
      <c r="K563" s="788"/>
      <c r="L563" s="447">
        <f t="shared" si="44"/>
        <v>0</v>
      </c>
      <c r="M563" s="789">
        <f t="shared" si="45"/>
        <v>0</v>
      </c>
      <c r="N563" s="449">
        <f t="shared" si="45"/>
        <v>0</v>
      </c>
      <c r="O563" s="313"/>
      <c r="P563" s="155"/>
    </row>
    <row r="564" spans="1:29" s="120" customFormat="1" ht="18.75" customHeight="1" x14ac:dyDescent="0.15">
      <c r="A564" s="134"/>
      <c r="B564" s="203"/>
      <c r="C564" s="204"/>
      <c r="D564" s="297"/>
      <c r="E564" s="347" t="s">
        <v>419</v>
      </c>
      <c r="F564" s="170" t="s">
        <v>181</v>
      </c>
      <c r="G564" s="328"/>
      <c r="H564" s="445"/>
      <c r="I564" s="798"/>
      <c r="J564" s="450">
        <f>SUMIFS(J533:J563,D533:D563,"設備（部材）")</f>
        <v>0</v>
      </c>
      <c r="K564" s="788"/>
      <c r="L564" s="451">
        <f>SUMIFS(L533:L563,D533:D563,"設備（部材）")</f>
        <v>0</v>
      </c>
      <c r="M564" s="789"/>
      <c r="N564" s="453">
        <f>J564-L564</f>
        <v>0</v>
      </c>
      <c r="O564" s="313"/>
      <c r="Q564" s="119"/>
      <c r="R564" s="119"/>
      <c r="S564" s="119"/>
      <c r="T564" s="119"/>
      <c r="U564" s="119"/>
      <c r="V564" s="119"/>
      <c r="W564" s="119"/>
      <c r="X564" s="119"/>
      <c r="Y564" s="119"/>
      <c r="Z564" s="119"/>
      <c r="AA564" s="119"/>
      <c r="AB564" s="119"/>
      <c r="AC564" s="119"/>
    </row>
    <row r="565" spans="1:29" s="120" customFormat="1" ht="18.75" customHeight="1" x14ac:dyDescent="0.15">
      <c r="A565" s="134"/>
      <c r="B565" s="203"/>
      <c r="C565" s="204"/>
      <c r="D565" s="297"/>
      <c r="E565" s="347" t="s">
        <v>182</v>
      </c>
      <c r="F565" s="170" t="s">
        <v>181</v>
      </c>
      <c r="G565" s="328"/>
      <c r="H565" s="445"/>
      <c r="I565" s="798"/>
      <c r="J565" s="450">
        <f>SUMIFS(J533:J563,D533:D563,"工事")</f>
        <v>0</v>
      </c>
      <c r="K565" s="788"/>
      <c r="L565" s="451">
        <f>SUMIFS(L533:L563,D533:D563,"工事")</f>
        <v>0</v>
      </c>
      <c r="M565" s="789"/>
      <c r="N565" s="453">
        <f>J565-L565</f>
        <v>0</v>
      </c>
      <c r="O565" s="313"/>
      <c r="Q565" s="119"/>
      <c r="R565" s="119"/>
      <c r="S565" s="119"/>
      <c r="T565" s="119"/>
      <c r="U565" s="119"/>
      <c r="V565" s="119"/>
      <c r="W565" s="119"/>
      <c r="X565" s="119"/>
      <c r="Y565" s="119"/>
      <c r="Z565" s="119"/>
      <c r="AA565" s="119"/>
      <c r="AB565" s="119"/>
      <c r="AC565" s="119"/>
    </row>
    <row r="566" spans="1:29" s="120" customFormat="1" ht="18.75" customHeight="1" thickBot="1" x14ac:dyDescent="0.2">
      <c r="A566" s="134"/>
      <c r="B566" s="205"/>
      <c r="C566" s="206"/>
      <c r="D566" s="298"/>
      <c r="E566" s="348" t="s">
        <v>178</v>
      </c>
      <c r="F566" s="349" t="s">
        <v>179</v>
      </c>
      <c r="G566" s="339"/>
      <c r="H566" s="495"/>
      <c r="I566" s="808"/>
      <c r="J566" s="501">
        <f>J564+J565</f>
        <v>0</v>
      </c>
      <c r="K566" s="790"/>
      <c r="L566" s="502">
        <f>L564+L565</f>
        <v>0</v>
      </c>
      <c r="M566" s="791"/>
      <c r="N566" s="503">
        <f>J566-L566</f>
        <v>0</v>
      </c>
      <c r="O566" s="323"/>
      <c r="Q566" s="119"/>
      <c r="R566" s="119"/>
      <c r="S566" s="119"/>
      <c r="T566" s="119"/>
      <c r="U566" s="119"/>
      <c r="V566" s="119"/>
      <c r="W566" s="119"/>
      <c r="X566" s="119"/>
      <c r="Y566" s="119"/>
      <c r="Z566" s="119"/>
      <c r="AA566" s="119"/>
      <c r="AB566" s="119"/>
      <c r="AC566" s="119"/>
    </row>
    <row r="567" spans="1:29" ht="18.75" customHeight="1" x14ac:dyDescent="0.15">
      <c r="A567" s="134"/>
      <c r="B567" s="171"/>
      <c r="C567" s="172"/>
      <c r="D567" s="295"/>
      <c r="E567" s="491"/>
      <c r="F567" s="499" t="s">
        <v>180</v>
      </c>
      <c r="G567" s="328"/>
      <c r="H567" s="445"/>
      <c r="I567" s="798"/>
      <c r="J567" s="446"/>
      <c r="K567" s="788"/>
      <c r="L567" s="447"/>
      <c r="M567" s="789"/>
      <c r="N567" s="449"/>
      <c r="O567" s="313"/>
      <c r="P567" s="155"/>
    </row>
    <row r="568" spans="1:29" ht="18.75" customHeight="1" x14ac:dyDescent="0.15">
      <c r="A568" s="134"/>
      <c r="B568" s="203"/>
      <c r="C568" s="204"/>
      <c r="D568" s="297"/>
      <c r="E568" s="491"/>
      <c r="F568" s="500"/>
      <c r="G568" s="328"/>
      <c r="H568" s="445"/>
      <c r="I568" s="798"/>
      <c r="J568" s="446">
        <f t="shared" ref="J568:J598" si="46">ROUNDDOWN(H568*I568,0)</f>
        <v>0</v>
      </c>
      <c r="K568" s="788"/>
      <c r="L568" s="447">
        <f t="shared" ref="L568:L598" si="47">ROUNDDOWN(H568*K568,0)</f>
        <v>0</v>
      </c>
      <c r="M568" s="789">
        <f>I568-K568</f>
        <v>0</v>
      </c>
      <c r="N568" s="449">
        <f>J568-L568</f>
        <v>0</v>
      </c>
      <c r="O568" s="313"/>
      <c r="P568" s="155"/>
    </row>
    <row r="569" spans="1:29" ht="18.75" customHeight="1" x14ac:dyDescent="0.15">
      <c r="A569" s="134"/>
      <c r="B569" s="203"/>
      <c r="C569" s="204"/>
      <c r="D569" s="297"/>
      <c r="E569" s="491"/>
      <c r="F569" s="500"/>
      <c r="G569" s="328"/>
      <c r="H569" s="445"/>
      <c r="I569" s="798"/>
      <c r="J569" s="446">
        <f t="shared" si="46"/>
        <v>0</v>
      </c>
      <c r="K569" s="788"/>
      <c r="L569" s="447">
        <f t="shared" si="47"/>
        <v>0</v>
      </c>
      <c r="M569" s="789">
        <f t="shared" ref="M569:N598" si="48">I569-K569</f>
        <v>0</v>
      </c>
      <c r="N569" s="449">
        <f t="shared" si="48"/>
        <v>0</v>
      </c>
      <c r="O569" s="313"/>
      <c r="P569" s="155"/>
    </row>
    <row r="570" spans="1:29" ht="18.75" customHeight="1" x14ac:dyDescent="0.15">
      <c r="A570" s="134"/>
      <c r="B570" s="203"/>
      <c r="C570" s="204"/>
      <c r="D570" s="297"/>
      <c r="E570" s="491"/>
      <c r="F570" s="499"/>
      <c r="G570" s="328"/>
      <c r="H570" s="445"/>
      <c r="I570" s="798"/>
      <c r="J570" s="446">
        <f t="shared" si="46"/>
        <v>0</v>
      </c>
      <c r="K570" s="788"/>
      <c r="L570" s="447">
        <f t="shared" si="47"/>
        <v>0</v>
      </c>
      <c r="M570" s="789">
        <f t="shared" si="48"/>
        <v>0</v>
      </c>
      <c r="N570" s="449">
        <f t="shared" si="48"/>
        <v>0</v>
      </c>
      <c r="O570" s="313"/>
      <c r="P570" s="155"/>
    </row>
    <row r="571" spans="1:29" ht="18.75" customHeight="1" x14ac:dyDescent="0.15">
      <c r="A571" s="134"/>
      <c r="B571" s="203"/>
      <c r="C571" s="204"/>
      <c r="D571" s="297"/>
      <c r="E571" s="491"/>
      <c r="F571" s="499"/>
      <c r="G571" s="328"/>
      <c r="H571" s="445"/>
      <c r="I571" s="798"/>
      <c r="J571" s="446">
        <f t="shared" si="46"/>
        <v>0</v>
      </c>
      <c r="K571" s="788"/>
      <c r="L571" s="447">
        <f t="shared" si="47"/>
        <v>0</v>
      </c>
      <c r="M571" s="789">
        <f t="shared" si="48"/>
        <v>0</v>
      </c>
      <c r="N571" s="449">
        <f t="shared" si="48"/>
        <v>0</v>
      </c>
      <c r="O571" s="313"/>
      <c r="P571" s="155"/>
    </row>
    <row r="572" spans="1:29" ht="18.75" customHeight="1" x14ac:dyDescent="0.15">
      <c r="A572" s="134"/>
      <c r="B572" s="203"/>
      <c r="C572" s="204"/>
      <c r="D572" s="297"/>
      <c r="E572" s="491"/>
      <c r="F572" s="499"/>
      <c r="G572" s="328"/>
      <c r="H572" s="445"/>
      <c r="I572" s="798"/>
      <c r="J572" s="446">
        <f t="shared" si="46"/>
        <v>0</v>
      </c>
      <c r="K572" s="788"/>
      <c r="L572" s="447">
        <f t="shared" si="47"/>
        <v>0</v>
      </c>
      <c r="M572" s="789">
        <f t="shared" si="48"/>
        <v>0</v>
      </c>
      <c r="N572" s="449">
        <f t="shared" si="48"/>
        <v>0</v>
      </c>
      <c r="O572" s="313"/>
      <c r="P572" s="155"/>
    </row>
    <row r="573" spans="1:29" ht="18.75" customHeight="1" x14ac:dyDescent="0.15">
      <c r="A573" s="134"/>
      <c r="B573" s="203"/>
      <c r="C573" s="204"/>
      <c r="D573" s="297"/>
      <c r="E573" s="491"/>
      <c r="F573" s="499"/>
      <c r="G573" s="328"/>
      <c r="H573" s="445"/>
      <c r="I573" s="798"/>
      <c r="J573" s="446">
        <f t="shared" si="46"/>
        <v>0</v>
      </c>
      <c r="K573" s="788"/>
      <c r="L573" s="447">
        <f t="shared" si="47"/>
        <v>0</v>
      </c>
      <c r="M573" s="789">
        <f t="shared" si="48"/>
        <v>0</v>
      </c>
      <c r="N573" s="449">
        <f t="shared" si="48"/>
        <v>0</v>
      </c>
      <c r="O573" s="313"/>
      <c r="P573" s="155"/>
    </row>
    <row r="574" spans="1:29" ht="18.75" customHeight="1" x14ac:dyDescent="0.15">
      <c r="A574" s="134"/>
      <c r="B574" s="203"/>
      <c r="C574" s="204"/>
      <c r="D574" s="297"/>
      <c r="E574" s="491"/>
      <c r="F574" s="499"/>
      <c r="G574" s="328"/>
      <c r="H574" s="445"/>
      <c r="I574" s="798"/>
      <c r="J574" s="446">
        <f t="shared" si="46"/>
        <v>0</v>
      </c>
      <c r="K574" s="788"/>
      <c r="L574" s="447">
        <f t="shared" si="47"/>
        <v>0</v>
      </c>
      <c r="M574" s="789">
        <f t="shared" si="48"/>
        <v>0</v>
      </c>
      <c r="N574" s="449">
        <f t="shared" si="48"/>
        <v>0</v>
      </c>
      <c r="O574" s="313"/>
      <c r="P574" s="155"/>
    </row>
    <row r="575" spans="1:29" ht="18.75" customHeight="1" x14ac:dyDescent="0.15">
      <c r="A575" s="134"/>
      <c r="B575" s="203"/>
      <c r="C575" s="204"/>
      <c r="D575" s="297"/>
      <c r="E575" s="491"/>
      <c r="F575" s="499"/>
      <c r="G575" s="328"/>
      <c r="H575" s="445"/>
      <c r="I575" s="798"/>
      <c r="J575" s="446">
        <f t="shared" si="46"/>
        <v>0</v>
      </c>
      <c r="K575" s="788"/>
      <c r="L575" s="447">
        <f t="shared" si="47"/>
        <v>0</v>
      </c>
      <c r="M575" s="789">
        <f t="shared" si="48"/>
        <v>0</v>
      </c>
      <c r="N575" s="449">
        <f t="shared" si="48"/>
        <v>0</v>
      </c>
      <c r="O575" s="313"/>
      <c r="P575" s="155"/>
    </row>
    <row r="576" spans="1:29" ht="18.75" customHeight="1" x14ac:dyDescent="0.15">
      <c r="A576" s="134"/>
      <c r="B576" s="203"/>
      <c r="C576" s="204"/>
      <c r="D576" s="297"/>
      <c r="E576" s="491"/>
      <c r="F576" s="499"/>
      <c r="G576" s="328"/>
      <c r="H576" s="445"/>
      <c r="I576" s="798"/>
      <c r="J576" s="446">
        <f t="shared" si="46"/>
        <v>0</v>
      </c>
      <c r="K576" s="788"/>
      <c r="L576" s="447">
        <f t="shared" si="47"/>
        <v>0</v>
      </c>
      <c r="M576" s="789">
        <f t="shared" si="48"/>
        <v>0</v>
      </c>
      <c r="N576" s="449">
        <f t="shared" si="48"/>
        <v>0</v>
      </c>
      <c r="O576" s="313"/>
      <c r="P576" s="155"/>
    </row>
    <row r="577" spans="1:16" ht="18.75" customHeight="1" x14ac:dyDescent="0.15">
      <c r="A577" s="134"/>
      <c r="B577" s="203"/>
      <c r="C577" s="204"/>
      <c r="D577" s="297"/>
      <c r="E577" s="491"/>
      <c r="F577" s="499"/>
      <c r="G577" s="328"/>
      <c r="H577" s="445"/>
      <c r="I577" s="798"/>
      <c r="J577" s="446">
        <f t="shared" si="46"/>
        <v>0</v>
      </c>
      <c r="K577" s="788"/>
      <c r="L577" s="447">
        <f t="shared" si="47"/>
        <v>0</v>
      </c>
      <c r="M577" s="789">
        <f t="shared" si="48"/>
        <v>0</v>
      </c>
      <c r="N577" s="449">
        <f t="shared" si="48"/>
        <v>0</v>
      </c>
      <c r="O577" s="313"/>
      <c r="P577" s="155"/>
    </row>
    <row r="578" spans="1:16" ht="18.75" customHeight="1" x14ac:dyDescent="0.15">
      <c r="A578" s="134"/>
      <c r="B578" s="203"/>
      <c r="C578" s="204"/>
      <c r="D578" s="297"/>
      <c r="E578" s="491"/>
      <c r="F578" s="499"/>
      <c r="G578" s="328"/>
      <c r="H578" s="445"/>
      <c r="I578" s="798"/>
      <c r="J578" s="446">
        <f t="shared" si="46"/>
        <v>0</v>
      </c>
      <c r="K578" s="788"/>
      <c r="L578" s="447">
        <f t="shared" si="47"/>
        <v>0</v>
      </c>
      <c r="M578" s="789">
        <f t="shared" si="48"/>
        <v>0</v>
      </c>
      <c r="N578" s="449">
        <f t="shared" si="48"/>
        <v>0</v>
      </c>
      <c r="O578" s="313"/>
      <c r="P578" s="155"/>
    </row>
    <row r="579" spans="1:16" ht="18.75" customHeight="1" x14ac:dyDescent="0.15">
      <c r="A579" s="134"/>
      <c r="B579" s="203"/>
      <c r="C579" s="204"/>
      <c r="D579" s="297"/>
      <c r="E579" s="491"/>
      <c r="F579" s="499"/>
      <c r="G579" s="328"/>
      <c r="H579" s="445"/>
      <c r="I579" s="798"/>
      <c r="J579" s="446">
        <f t="shared" si="46"/>
        <v>0</v>
      </c>
      <c r="K579" s="788"/>
      <c r="L579" s="447">
        <f t="shared" si="47"/>
        <v>0</v>
      </c>
      <c r="M579" s="789">
        <f t="shared" si="48"/>
        <v>0</v>
      </c>
      <c r="N579" s="449">
        <f t="shared" si="48"/>
        <v>0</v>
      </c>
      <c r="O579" s="313"/>
      <c r="P579" s="155"/>
    </row>
    <row r="580" spans="1:16" ht="18.75" customHeight="1" x14ac:dyDescent="0.15">
      <c r="A580" s="134"/>
      <c r="B580" s="203"/>
      <c r="C580" s="204"/>
      <c r="D580" s="297"/>
      <c r="E580" s="491"/>
      <c r="F580" s="499"/>
      <c r="G580" s="328"/>
      <c r="H580" s="445"/>
      <c r="I580" s="798"/>
      <c r="J580" s="446">
        <f t="shared" si="46"/>
        <v>0</v>
      </c>
      <c r="K580" s="788"/>
      <c r="L580" s="447">
        <f t="shared" si="47"/>
        <v>0</v>
      </c>
      <c r="M580" s="789">
        <f t="shared" si="48"/>
        <v>0</v>
      </c>
      <c r="N580" s="449">
        <f t="shared" si="48"/>
        <v>0</v>
      </c>
      <c r="O580" s="313"/>
      <c r="P580" s="155"/>
    </row>
    <row r="581" spans="1:16" ht="18.75" customHeight="1" x14ac:dyDescent="0.15">
      <c r="A581" s="134"/>
      <c r="B581" s="203"/>
      <c r="C581" s="204"/>
      <c r="D581" s="297"/>
      <c r="E581" s="491"/>
      <c r="F581" s="499"/>
      <c r="G581" s="328"/>
      <c r="H581" s="445"/>
      <c r="I581" s="798"/>
      <c r="J581" s="446">
        <f t="shared" si="46"/>
        <v>0</v>
      </c>
      <c r="K581" s="788"/>
      <c r="L581" s="447">
        <f t="shared" si="47"/>
        <v>0</v>
      </c>
      <c r="M581" s="789">
        <f t="shared" si="48"/>
        <v>0</v>
      </c>
      <c r="N581" s="449">
        <f t="shared" si="48"/>
        <v>0</v>
      </c>
      <c r="O581" s="313"/>
      <c r="P581" s="155"/>
    </row>
    <row r="582" spans="1:16" ht="18.75" customHeight="1" x14ac:dyDescent="0.15">
      <c r="A582" s="134"/>
      <c r="B582" s="203"/>
      <c r="C582" s="204"/>
      <c r="D582" s="297"/>
      <c r="E582" s="491"/>
      <c r="F582" s="499"/>
      <c r="G582" s="328"/>
      <c r="H582" s="445"/>
      <c r="I582" s="798"/>
      <c r="J582" s="446">
        <f t="shared" si="46"/>
        <v>0</v>
      </c>
      <c r="K582" s="788"/>
      <c r="L582" s="447">
        <f t="shared" si="47"/>
        <v>0</v>
      </c>
      <c r="M582" s="789">
        <f t="shared" si="48"/>
        <v>0</v>
      </c>
      <c r="N582" s="449">
        <f t="shared" si="48"/>
        <v>0</v>
      </c>
      <c r="O582" s="313"/>
      <c r="P582" s="155"/>
    </row>
    <row r="583" spans="1:16" ht="18.75" customHeight="1" x14ac:dyDescent="0.15">
      <c r="A583" s="134"/>
      <c r="B583" s="203"/>
      <c r="C583" s="204"/>
      <c r="D583" s="297"/>
      <c r="E583" s="491"/>
      <c r="F583" s="499"/>
      <c r="G583" s="328"/>
      <c r="H583" s="445"/>
      <c r="I583" s="798"/>
      <c r="J583" s="446">
        <f t="shared" si="46"/>
        <v>0</v>
      </c>
      <c r="K583" s="788"/>
      <c r="L583" s="447">
        <f t="shared" si="47"/>
        <v>0</v>
      </c>
      <c r="M583" s="789">
        <f t="shared" si="48"/>
        <v>0</v>
      </c>
      <c r="N583" s="449">
        <f t="shared" si="48"/>
        <v>0</v>
      </c>
      <c r="O583" s="313"/>
      <c r="P583" s="155"/>
    </row>
    <row r="584" spans="1:16" ht="18.75" customHeight="1" x14ac:dyDescent="0.15">
      <c r="A584" s="134"/>
      <c r="B584" s="203"/>
      <c r="C584" s="204"/>
      <c r="D584" s="297"/>
      <c r="E584" s="491"/>
      <c r="F584" s="499"/>
      <c r="G584" s="328"/>
      <c r="H584" s="445"/>
      <c r="I584" s="798"/>
      <c r="J584" s="446">
        <f t="shared" si="46"/>
        <v>0</v>
      </c>
      <c r="K584" s="788"/>
      <c r="L584" s="447">
        <f t="shared" si="47"/>
        <v>0</v>
      </c>
      <c r="M584" s="789">
        <f t="shared" si="48"/>
        <v>0</v>
      </c>
      <c r="N584" s="449">
        <f t="shared" si="48"/>
        <v>0</v>
      </c>
      <c r="O584" s="313"/>
      <c r="P584" s="155"/>
    </row>
    <row r="585" spans="1:16" ht="18.75" customHeight="1" x14ac:dyDescent="0.15">
      <c r="A585" s="134"/>
      <c r="B585" s="203"/>
      <c r="C585" s="204"/>
      <c r="D585" s="297"/>
      <c r="E585" s="491"/>
      <c r="F585" s="499"/>
      <c r="G585" s="328"/>
      <c r="H585" s="445"/>
      <c r="I585" s="798"/>
      <c r="J585" s="446">
        <f t="shared" si="46"/>
        <v>0</v>
      </c>
      <c r="K585" s="788"/>
      <c r="L585" s="447">
        <f t="shared" si="47"/>
        <v>0</v>
      </c>
      <c r="M585" s="789">
        <f t="shared" si="48"/>
        <v>0</v>
      </c>
      <c r="N585" s="449">
        <f t="shared" si="48"/>
        <v>0</v>
      </c>
      <c r="O585" s="313"/>
      <c r="P585" s="155"/>
    </row>
    <row r="586" spans="1:16" ht="18.75" customHeight="1" x14ac:dyDescent="0.15">
      <c r="A586" s="134"/>
      <c r="B586" s="203"/>
      <c r="C586" s="204"/>
      <c r="D586" s="297"/>
      <c r="E586" s="491"/>
      <c r="F586" s="499"/>
      <c r="G586" s="328"/>
      <c r="H586" s="445"/>
      <c r="I586" s="798"/>
      <c r="J586" s="446">
        <f t="shared" si="46"/>
        <v>0</v>
      </c>
      <c r="K586" s="788"/>
      <c r="L586" s="447">
        <f t="shared" si="47"/>
        <v>0</v>
      </c>
      <c r="M586" s="789">
        <f t="shared" si="48"/>
        <v>0</v>
      </c>
      <c r="N586" s="449">
        <f t="shared" si="48"/>
        <v>0</v>
      </c>
      <c r="O586" s="313"/>
      <c r="P586" s="155"/>
    </row>
    <row r="587" spans="1:16" ht="18.75" customHeight="1" x14ac:dyDescent="0.15">
      <c r="A587" s="134"/>
      <c r="B587" s="203"/>
      <c r="C587" s="204"/>
      <c r="D587" s="297"/>
      <c r="E587" s="491"/>
      <c r="F587" s="499"/>
      <c r="G587" s="328"/>
      <c r="H587" s="445"/>
      <c r="I587" s="798"/>
      <c r="J587" s="446">
        <f t="shared" si="46"/>
        <v>0</v>
      </c>
      <c r="K587" s="788"/>
      <c r="L587" s="447">
        <f t="shared" si="47"/>
        <v>0</v>
      </c>
      <c r="M587" s="789">
        <f t="shared" si="48"/>
        <v>0</v>
      </c>
      <c r="N587" s="449">
        <f t="shared" si="48"/>
        <v>0</v>
      </c>
      <c r="O587" s="313"/>
      <c r="P587" s="155"/>
    </row>
    <row r="588" spans="1:16" ht="18.75" customHeight="1" x14ac:dyDescent="0.15">
      <c r="A588" s="134"/>
      <c r="B588" s="203"/>
      <c r="C588" s="204"/>
      <c r="D588" s="297"/>
      <c r="E588" s="491"/>
      <c r="F588" s="500"/>
      <c r="G588" s="328"/>
      <c r="H588" s="445"/>
      <c r="I588" s="798"/>
      <c r="J588" s="446">
        <f t="shared" si="46"/>
        <v>0</v>
      </c>
      <c r="K588" s="788"/>
      <c r="L588" s="447">
        <f t="shared" si="47"/>
        <v>0</v>
      </c>
      <c r="M588" s="789">
        <f t="shared" si="48"/>
        <v>0</v>
      </c>
      <c r="N588" s="449">
        <f t="shared" si="48"/>
        <v>0</v>
      </c>
      <c r="O588" s="313"/>
      <c r="P588" s="155"/>
    </row>
    <row r="589" spans="1:16" ht="18.75" customHeight="1" x14ac:dyDescent="0.15">
      <c r="A589" s="134"/>
      <c r="B589" s="203"/>
      <c r="C589" s="204"/>
      <c r="D589" s="297"/>
      <c r="E589" s="491"/>
      <c r="F589" s="500"/>
      <c r="G589" s="328"/>
      <c r="H589" s="445"/>
      <c r="I589" s="798"/>
      <c r="J589" s="446">
        <f t="shared" si="46"/>
        <v>0</v>
      </c>
      <c r="K589" s="788"/>
      <c r="L589" s="447">
        <f t="shared" si="47"/>
        <v>0</v>
      </c>
      <c r="M589" s="789">
        <f t="shared" si="48"/>
        <v>0</v>
      </c>
      <c r="N589" s="449">
        <f t="shared" si="48"/>
        <v>0</v>
      </c>
      <c r="O589" s="313"/>
      <c r="P589" s="155"/>
    </row>
    <row r="590" spans="1:16" ht="18.75" customHeight="1" x14ac:dyDescent="0.15">
      <c r="A590" s="134"/>
      <c r="B590" s="203"/>
      <c r="C590" s="204"/>
      <c r="D590" s="297"/>
      <c r="E590" s="491"/>
      <c r="F590" s="500"/>
      <c r="G590" s="328"/>
      <c r="H590" s="445"/>
      <c r="I590" s="798"/>
      <c r="J590" s="446">
        <f t="shared" si="46"/>
        <v>0</v>
      </c>
      <c r="K590" s="788"/>
      <c r="L590" s="447">
        <f t="shared" si="47"/>
        <v>0</v>
      </c>
      <c r="M590" s="789">
        <f t="shared" si="48"/>
        <v>0</v>
      </c>
      <c r="N590" s="449">
        <f t="shared" si="48"/>
        <v>0</v>
      </c>
      <c r="O590" s="313"/>
      <c r="P590" s="155"/>
    </row>
    <row r="591" spans="1:16" ht="18.75" customHeight="1" x14ac:dyDescent="0.15">
      <c r="A591" s="134"/>
      <c r="B591" s="203"/>
      <c r="C591" s="204"/>
      <c r="D591" s="297"/>
      <c r="E591" s="491"/>
      <c r="F591" s="500"/>
      <c r="G591" s="328"/>
      <c r="H591" s="445"/>
      <c r="I591" s="798"/>
      <c r="J591" s="446">
        <f t="shared" si="46"/>
        <v>0</v>
      </c>
      <c r="K591" s="788"/>
      <c r="L591" s="447">
        <f t="shared" si="47"/>
        <v>0</v>
      </c>
      <c r="M591" s="789">
        <f t="shared" si="48"/>
        <v>0</v>
      </c>
      <c r="N591" s="449">
        <f t="shared" si="48"/>
        <v>0</v>
      </c>
      <c r="O591" s="313"/>
      <c r="P591" s="155"/>
    </row>
    <row r="592" spans="1:16" ht="18.75" customHeight="1" x14ac:dyDescent="0.15">
      <c r="A592" s="134"/>
      <c r="B592" s="203"/>
      <c r="C592" s="204"/>
      <c r="D592" s="297"/>
      <c r="E592" s="491"/>
      <c r="F592" s="500"/>
      <c r="G592" s="328"/>
      <c r="H592" s="445"/>
      <c r="I592" s="798"/>
      <c r="J592" s="446">
        <f t="shared" si="46"/>
        <v>0</v>
      </c>
      <c r="K592" s="788"/>
      <c r="L592" s="447">
        <f t="shared" si="47"/>
        <v>0</v>
      </c>
      <c r="M592" s="789">
        <f t="shared" si="48"/>
        <v>0</v>
      </c>
      <c r="N592" s="449">
        <f t="shared" si="48"/>
        <v>0</v>
      </c>
      <c r="O592" s="313"/>
      <c r="P592" s="155"/>
    </row>
    <row r="593" spans="1:29" ht="18.75" customHeight="1" x14ac:dyDescent="0.15">
      <c r="A593" s="134"/>
      <c r="B593" s="203"/>
      <c r="C593" s="204"/>
      <c r="D593" s="297"/>
      <c r="E593" s="491"/>
      <c r="F593" s="500"/>
      <c r="G593" s="328"/>
      <c r="H593" s="445"/>
      <c r="I593" s="798"/>
      <c r="J593" s="446">
        <f t="shared" si="46"/>
        <v>0</v>
      </c>
      <c r="K593" s="788"/>
      <c r="L593" s="447">
        <f t="shared" si="47"/>
        <v>0</v>
      </c>
      <c r="M593" s="789">
        <f t="shared" si="48"/>
        <v>0</v>
      </c>
      <c r="N593" s="449">
        <f t="shared" si="48"/>
        <v>0</v>
      </c>
      <c r="O593" s="313"/>
      <c r="P593" s="155"/>
    </row>
    <row r="594" spans="1:29" ht="18.75" customHeight="1" x14ac:dyDescent="0.15">
      <c r="A594" s="134"/>
      <c r="B594" s="203"/>
      <c r="C594" s="204"/>
      <c r="D594" s="297"/>
      <c r="E594" s="491"/>
      <c r="F594" s="500"/>
      <c r="G594" s="328"/>
      <c r="H594" s="445"/>
      <c r="I594" s="798"/>
      <c r="J594" s="446">
        <f t="shared" si="46"/>
        <v>0</v>
      </c>
      <c r="K594" s="788"/>
      <c r="L594" s="447">
        <f t="shared" si="47"/>
        <v>0</v>
      </c>
      <c r="M594" s="789">
        <f t="shared" si="48"/>
        <v>0</v>
      </c>
      <c r="N594" s="449">
        <f t="shared" si="48"/>
        <v>0</v>
      </c>
      <c r="O594" s="313"/>
      <c r="P594" s="155"/>
    </row>
    <row r="595" spans="1:29" ht="18.75" customHeight="1" x14ac:dyDescent="0.15">
      <c r="A595" s="134"/>
      <c r="B595" s="203"/>
      <c r="C595" s="204"/>
      <c r="D595" s="297"/>
      <c r="E595" s="491"/>
      <c r="F595" s="500"/>
      <c r="G595" s="328"/>
      <c r="H595" s="445"/>
      <c r="I595" s="798"/>
      <c r="J595" s="446">
        <f t="shared" si="46"/>
        <v>0</v>
      </c>
      <c r="K595" s="788"/>
      <c r="L595" s="447">
        <f t="shared" si="47"/>
        <v>0</v>
      </c>
      <c r="M595" s="789">
        <f t="shared" si="48"/>
        <v>0</v>
      </c>
      <c r="N595" s="449">
        <f t="shared" si="48"/>
        <v>0</v>
      </c>
      <c r="O595" s="313"/>
      <c r="P595" s="155"/>
    </row>
    <row r="596" spans="1:29" ht="18.75" customHeight="1" x14ac:dyDescent="0.15">
      <c r="A596" s="134"/>
      <c r="B596" s="203"/>
      <c r="C596" s="204"/>
      <c r="D596" s="297"/>
      <c r="E596" s="491"/>
      <c r="F596" s="500"/>
      <c r="G596" s="328"/>
      <c r="H596" s="445"/>
      <c r="I596" s="798"/>
      <c r="J596" s="446">
        <f t="shared" si="46"/>
        <v>0</v>
      </c>
      <c r="K596" s="788"/>
      <c r="L596" s="447">
        <f t="shared" si="47"/>
        <v>0</v>
      </c>
      <c r="M596" s="789">
        <f t="shared" si="48"/>
        <v>0</v>
      </c>
      <c r="N596" s="449">
        <f t="shared" si="48"/>
        <v>0</v>
      </c>
      <c r="O596" s="313"/>
      <c r="P596" s="155"/>
    </row>
    <row r="597" spans="1:29" ht="18.75" customHeight="1" x14ac:dyDescent="0.15">
      <c r="A597" s="134"/>
      <c r="B597" s="203"/>
      <c r="C597" s="204"/>
      <c r="D597" s="297"/>
      <c r="E597" s="491"/>
      <c r="F597" s="500"/>
      <c r="G597" s="328"/>
      <c r="H597" s="445"/>
      <c r="I597" s="798"/>
      <c r="J597" s="446">
        <f t="shared" si="46"/>
        <v>0</v>
      </c>
      <c r="K597" s="788"/>
      <c r="L597" s="447">
        <f t="shared" si="47"/>
        <v>0</v>
      </c>
      <c r="M597" s="789">
        <f t="shared" si="48"/>
        <v>0</v>
      </c>
      <c r="N597" s="449">
        <f t="shared" si="48"/>
        <v>0</v>
      </c>
      <c r="O597" s="313"/>
      <c r="P597" s="155"/>
    </row>
    <row r="598" spans="1:29" ht="18.75" customHeight="1" x14ac:dyDescent="0.15">
      <c r="A598" s="134"/>
      <c r="B598" s="203"/>
      <c r="C598" s="204"/>
      <c r="D598" s="297"/>
      <c r="E598" s="491"/>
      <c r="F598" s="500"/>
      <c r="G598" s="328"/>
      <c r="H598" s="445"/>
      <c r="I598" s="798"/>
      <c r="J598" s="446">
        <f t="shared" si="46"/>
        <v>0</v>
      </c>
      <c r="K598" s="788"/>
      <c r="L598" s="447">
        <f t="shared" si="47"/>
        <v>0</v>
      </c>
      <c r="M598" s="789">
        <f t="shared" si="48"/>
        <v>0</v>
      </c>
      <c r="N598" s="449">
        <f t="shared" si="48"/>
        <v>0</v>
      </c>
      <c r="O598" s="313"/>
      <c r="P598" s="155"/>
    </row>
    <row r="599" spans="1:29" s="120" customFormat="1" ht="18.75" customHeight="1" x14ac:dyDescent="0.15">
      <c r="A599" s="134"/>
      <c r="B599" s="203"/>
      <c r="C599" s="204"/>
      <c r="D599" s="297"/>
      <c r="E599" s="347" t="s">
        <v>419</v>
      </c>
      <c r="F599" s="170" t="s">
        <v>181</v>
      </c>
      <c r="G599" s="328"/>
      <c r="H599" s="445"/>
      <c r="I599" s="798"/>
      <c r="J599" s="450">
        <f>SUMIFS(J568:J598,D568:D598,"設備（部材）")</f>
        <v>0</v>
      </c>
      <c r="K599" s="788"/>
      <c r="L599" s="451">
        <f>SUMIFS(L568:L598,D568:D598,"設備（部材）")</f>
        <v>0</v>
      </c>
      <c r="M599" s="789"/>
      <c r="N599" s="453">
        <f>J599-L599</f>
        <v>0</v>
      </c>
      <c r="O599" s="313"/>
      <c r="Q599" s="119"/>
      <c r="R599" s="119"/>
      <c r="S599" s="119"/>
      <c r="T599" s="119"/>
      <c r="U599" s="119"/>
      <c r="V599" s="119"/>
      <c r="W599" s="119"/>
      <c r="X599" s="119"/>
      <c r="Y599" s="119"/>
      <c r="Z599" s="119"/>
      <c r="AA599" s="119"/>
      <c r="AB599" s="119"/>
      <c r="AC599" s="119"/>
    </row>
    <row r="600" spans="1:29" s="120" customFormat="1" ht="18.75" customHeight="1" x14ac:dyDescent="0.15">
      <c r="A600" s="134"/>
      <c r="B600" s="203"/>
      <c r="C600" s="204"/>
      <c r="D600" s="297"/>
      <c r="E600" s="347" t="s">
        <v>182</v>
      </c>
      <c r="F600" s="170" t="s">
        <v>181</v>
      </c>
      <c r="G600" s="328"/>
      <c r="H600" s="445"/>
      <c r="I600" s="798"/>
      <c r="J600" s="450">
        <f>SUMIFS(J568:J598,D568:D598,"工事")</f>
        <v>0</v>
      </c>
      <c r="K600" s="788"/>
      <c r="L600" s="451">
        <f>SUMIFS(L568:L598,D568:D598,"工事")</f>
        <v>0</v>
      </c>
      <c r="M600" s="789"/>
      <c r="N600" s="453">
        <f>J600-L600</f>
        <v>0</v>
      </c>
      <c r="O600" s="313"/>
      <c r="Q600" s="119"/>
      <c r="R600" s="119"/>
      <c r="S600" s="119"/>
      <c r="T600" s="119"/>
      <c r="U600" s="119"/>
      <c r="V600" s="119"/>
      <c r="W600" s="119"/>
      <c r="X600" s="119"/>
      <c r="Y600" s="119"/>
      <c r="Z600" s="119"/>
      <c r="AA600" s="119"/>
      <c r="AB600" s="119"/>
      <c r="AC600" s="119"/>
    </row>
    <row r="601" spans="1:29" s="120" customFormat="1" ht="18.75" customHeight="1" thickBot="1" x14ac:dyDescent="0.2">
      <c r="A601" s="134"/>
      <c r="B601" s="205"/>
      <c r="C601" s="206"/>
      <c r="D601" s="298"/>
      <c r="E601" s="348" t="s">
        <v>178</v>
      </c>
      <c r="F601" s="349" t="s">
        <v>179</v>
      </c>
      <c r="G601" s="339"/>
      <c r="H601" s="495"/>
      <c r="I601" s="808"/>
      <c r="J601" s="501">
        <f>J599+J600</f>
        <v>0</v>
      </c>
      <c r="K601" s="790"/>
      <c r="L601" s="502">
        <f>L599+L600</f>
        <v>0</v>
      </c>
      <c r="M601" s="791"/>
      <c r="N601" s="503">
        <f>J601-L601</f>
        <v>0</v>
      </c>
      <c r="O601" s="323"/>
      <c r="Q601" s="119"/>
      <c r="R601" s="119"/>
      <c r="S601" s="119"/>
      <c r="T601" s="119"/>
      <c r="U601" s="119"/>
      <c r="V601" s="119"/>
      <c r="W601" s="119"/>
      <c r="X601" s="119"/>
      <c r="Y601" s="119"/>
      <c r="Z601" s="119"/>
      <c r="AA601" s="119"/>
      <c r="AB601" s="119"/>
      <c r="AC601" s="119"/>
    </row>
    <row r="602" spans="1:29" ht="18.75" customHeight="1" x14ac:dyDescent="0.15">
      <c r="A602" s="134"/>
      <c r="B602" s="171"/>
      <c r="C602" s="172"/>
      <c r="D602" s="295"/>
      <c r="E602" s="491"/>
      <c r="F602" s="499" t="s">
        <v>180</v>
      </c>
      <c r="G602" s="328"/>
      <c r="H602" s="445"/>
      <c r="I602" s="798"/>
      <c r="J602" s="446"/>
      <c r="K602" s="788"/>
      <c r="L602" s="447"/>
      <c r="M602" s="789"/>
      <c r="N602" s="449"/>
      <c r="O602" s="313"/>
      <c r="P602" s="155"/>
    </row>
    <row r="603" spans="1:29" ht="18.75" customHeight="1" x14ac:dyDescent="0.15">
      <c r="A603" s="134"/>
      <c r="B603" s="203"/>
      <c r="C603" s="204"/>
      <c r="D603" s="297"/>
      <c r="E603" s="491"/>
      <c r="F603" s="500"/>
      <c r="G603" s="328"/>
      <c r="H603" s="445"/>
      <c r="I603" s="798"/>
      <c r="J603" s="446">
        <f t="shared" ref="J603:J633" si="49">ROUNDDOWN(H603*I603,0)</f>
        <v>0</v>
      </c>
      <c r="K603" s="788"/>
      <c r="L603" s="447">
        <f t="shared" ref="L603:L633" si="50">ROUNDDOWN(H603*K603,0)</f>
        <v>0</v>
      </c>
      <c r="M603" s="789">
        <f>I603-K603</f>
        <v>0</v>
      </c>
      <c r="N603" s="449">
        <f>J603-L603</f>
        <v>0</v>
      </c>
      <c r="O603" s="313"/>
      <c r="P603" s="155"/>
    </row>
    <row r="604" spans="1:29" ht="18.75" customHeight="1" x14ac:dyDescent="0.15">
      <c r="A604" s="134"/>
      <c r="B604" s="203"/>
      <c r="C604" s="204"/>
      <c r="D604" s="297"/>
      <c r="E604" s="491"/>
      <c r="F604" s="500"/>
      <c r="G604" s="328"/>
      <c r="H604" s="445"/>
      <c r="I604" s="798"/>
      <c r="J604" s="446">
        <f t="shared" si="49"/>
        <v>0</v>
      </c>
      <c r="K604" s="788"/>
      <c r="L604" s="447">
        <f t="shared" si="50"/>
        <v>0</v>
      </c>
      <c r="M604" s="789">
        <f t="shared" ref="M604:N633" si="51">I604-K604</f>
        <v>0</v>
      </c>
      <c r="N604" s="449">
        <f t="shared" si="51"/>
        <v>0</v>
      </c>
      <c r="O604" s="313"/>
      <c r="P604" s="155"/>
    </row>
    <row r="605" spans="1:29" ht="18.75" customHeight="1" x14ac:dyDescent="0.15">
      <c r="A605" s="134"/>
      <c r="B605" s="203"/>
      <c r="C605" s="204"/>
      <c r="D605" s="297"/>
      <c r="E605" s="491"/>
      <c r="F605" s="499"/>
      <c r="G605" s="328"/>
      <c r="H605" s="445"/>
      <c r="I605" s="798"/>
      <c r="J605" s="446">
        <f t="shared" si="49"/>
        <v>0</v>
      </c>
      <c r="K605" s="788"/>
      <c r="L605" s="447">
        <f t="shared" si="50"/>
        <v>0</v>
      </c>
      <c r="M605" s="789">
        <f t="shared" si="51"/>
        <v>0</v>
      </c>
      <c r="N605" s="449">
        <f t="shared" si="51"/>
        <v>0</v>
      </c>
      <c r="O605" s="313"/>
      <c r="P605" s="155"/>
    </row>
    <row r="606" spans="1:29" ht="18.75" customHeight="1" x14ac:dyDescent="0.15">
      <c r="A606" s="134"/>
      <c r="B606" s="203"/>
      <c r="C606" s="204"/>
      <c r="D606" s="297"/>
      <c r="E606" s="491"/>
      <c r="F606" s="499"/>
      <c r="G606" s="328"/>
      <c r="H606" s="445"/>
      <c r="I606" s="798"/>
      <c r="J606" s="446">
        <f t="shared" si="49"/>
        <v>0</v>
      </c>
      <c r="K606" s="788"/>
      <c r="L606" s="447">
        <f t="shared" si="50"/>
        <v>0</v>
      </c>
      <c r="M606" s="789">
        <f t="shared" si="51"/>
        <v>0</v>
      </c>
      <c r="N606" s="449">
        <f t="shared" si="51"/>
        <v>0</v>
      </c>
      <c r="O606" s="313"/>
      <c r="P606" s="155"/>
    </row>
    <row r="607" spans="1:29" ht="18.75" customHeight="1" x14ac:dyDescent="0.15">
      <c r="A607" s="134"/>
      <c r="B607" s="203"/>
      <c r="C607" s="204"/>
      <c r="D607" s="297"/>
      <c r="E607" s="491"/>
      <c r="F607" s="499"/>
      <c r="G607" s="328"/>
      <c r="H607" s="445"/>
      <c r="I607" s="798"/>
      <c r="J607" s="446">
        <f t="shared" si="49"/>
        <v>0</v>
      </c>
      <c r="K607" s="788"/>
      <c r="L607" s="447">
        <f t="shared" si="50"/>
        <v>0</v>
      </c>
      <c r="M607" s="789">
        <f t="shared" si="51"/>
        <v>0</v>
      </c>
      <c r="N607" s="449">
        <f t="shared" si="51"/>
        <v>0</v>
      </c>
      <c r="O607" s="313"/>
      <c r="P607" s="155"/>
    </row>
    <row r="608" spans="1:29" ht="18.75" customHeight="1" x14ac:dyDescent="0.15">
      <c r="A608" s="134"/>
      <c r="B608" s="203"/>
      <c r="C608" s="204"/>
      <c r="D608" s="297"/>
      <c r="E608" s="491"/>
      <c r="F608" s="499"/>
      <c r="G608" s="328"/>
      <c r="H608" s="445"/>
      <c r="I608" s="798"/>
      <c r="J608" s="446">
        <f t="shared" si="49"/>
        <v>0</v>
      </c>
      <c r="K608" s="788"/>
      <c r="L608" s="447">
        <f t="shared" si="50"/>
        <v>0</v>
      </c>
      <c r="M608" s="789">
        <f t="shared" si="51"/>
        <v>0</v>
      </c>
      <c r="N608" s="449">
        <f t="shared" si="51"/>
        <v>0</v>
      </c>
      <c r="O608" s="313"/>
      <c r="P608" s="155"/>
    </row>
    <row r="609" spans="1:16" ht="18.75" customHeight="1" x14ac:dyDescent="0.15">
      <c r="A609" s="134"/>
      <c r="B609" s="203"/>
      <c r="C609" s="204"/>
      <c r="D609" s="297"/>
      <c r="E609" s="491"/>
      <c r="F609" s="499"/>
      <c r="G609" s="328"/>
      <c r="H609" s="445"/>
      <c r="I609" s="798"/>
      <c r="J609" s="446">
        <f t="shared" si="49"/>
        <v>0</v>
      </c>
      <c r="K609" s="788"/>
      <c r="L609" s="447">
        <f t="shared" si="50"/>
        <v>0</v>
      </c>
      <c r="M609" s="789">
        <f t="shared" si="51"/>
        <v>0</v>
      </c>
      <c r="N609" s="449">
        <f t="shared" si="51"/>
        <v>0</v>
      </c>
      <c r="O609" s="313"/>
      <c r="P609" s="155"/>
    </row>
    <row r="610" spans="1:16" ht="18.75" customHeight="1" x14ac:dyDescent="0.15">
      <c r="A610" s="134"/>
      <c r="B610" s="203"/>
      <c r="C610" s="204"/>
      <c r="D610" s="297"/>
      <c r="E610" s="491"/>
      <c r="F610" s="499"/>
      <c r="G610" s="328"/>
      <c r="H610" s="445"/>
      <c r="I610" s="798"/>
      <c r="J610" s="446">
        <f t="shared" si="49"/>
        <v>0</v>
      </c>
      <c r="K610" s="788"/>
      <c r="L610" s="447">
        <f t="shared" si="50"/>
        <v>0</v>
      </c>
      <c r="M610" s="789">
        <f t="shared" si="51"/>
        <v>0</v>
      </c>
      <c r="N610" s="449">
        <f t="shared" si="51"/>
        <v>0</v>
      </c>
      <c r="O610" s="313"/>
      <c r="P610" s="155"/>
    </row>
    <row r="611" spans="1:16" ht="18.75" customHeight="1" x14ac:dyDescent="0.15">
      <c r="A611" s="134"/>
      <c r="B611" s="203"/>
      <c r="C611" s="204"/>
      <c r="D611" s="297"/>
      <c r="E611" s="491"/>
      <c r="F611" s="499"/>
      <c r="G611" s="328"/>
      <c r="H611" s="445"/>
      <c r="I611" s="798"/>
      <c r="J611" s="446">
        <f t="shared" si="49"/>
        <v>0</v>
      </c>
      <c r="K611" s="788"/>
      <c r="L611" s="447">
        <f t="shared" si="50"/>
        <v>0</v>
      </c>
      <c r="M611" s="789">
        <f t="shared" si="51"/>
        <v>0</v>
      </c>
      <c r="N611" s="449">
        <f t="shared" si="51"/>
        <v>0</v>
      </c>
      <c r="O611" s="313"/>
      <c r="P611" s="155"/>
    </row>
    <row r="612" spans="1:16" ht="18.75" customHeight="1" x14ac:dyDescent="0.15">
      <c r="A612" s="134"/>
      <c r="B612" s="203"/>
      <c r="C612" s="204"/>
      <c r="D612" s="297"/>
      <c r="E612" s="491"/>
      <c r="F612" s="499"/>
      <c r="G612" s="328"/>
      <c r="H612" s="445"/>
      <c r="I612" s="798"/>
      <c r="J612" s="446">
        <f t="shared" si="49"/>
        <v>0</v>
      </c>
      <c r="K612" s="788"/>
      <c r="L612" s="447">
        <f t="shared" si="50"/>
        <v>0</v>
      </c>
      <c r="M612" s="789">
        <f t="shared" si="51"/>
        <v>0</v>
      </c>
      <c r="N612" s="449">
        <f t="shared" si="51"/>
        <v>0</v>
      </c>
      <c r="O612" s="313"/>
      <c r="P612" s="155"/>
    </row>
    <row r="613" spans="1:16" ht="18.75" customHeight="1" x14ac:dyDescent="0.15">
      <c r="A613" s="134"/>
      <c r="B613" s="203"/>
      <c r="C613" s="204"/>
      <c r="D613" s="297"/>
      <c r="E613" s="491"/>
      <c r="F613" s="499"/>
      <c r="G613" s="328"/>
      <c r="H613" s="445"/>
      <c r="I613" s="798"/>
      <c r="J613" s="446">
        <f t="shared" si="49"/>
        <v>0</v>
      </c>
      <c r="K613" s="788"/>
      <c r="L613" s="447">
        <f t="shared" si="50"/>
        <v>0</v>
      </c>
      <c r="M613" s="789">
        <f t="shared" si="51"/>
        <v>0</v>
      </c>
      <c r="N613" s="449">
        <f t="shared" si="51"/>
        <v>0</v>
      </c>
      <c r="O613" s="313"/>
      <c r="P613" s="155"/>
    </row>
    <row r="614" spans="1:16" ht="18.75" customHeight="1" x14ac:dyDescent="0.15">
      <c r="A614" s="134"/>
      <c r="B614" s="203"/>
      <c r="C614" s="204"/>
      <c r="D614" s="297"/>
      <c r="E614" s="491"/>
      <c r="F614" s="499"/>
      <c r="G614" s="328"/>
      <c r="H614" s="445"/>
      <c r="I614" s="798"/>
      <c r="J614" s="446">
        <f t="shared" si="49"/>
        <v>0</v>
      </c>
      <c r="K614" s="788"/>
      <c r="L614" s="447">
        <f t="shared" si="50"/>
        <v>0</v>
      </c>
      <c r="M614" s="789">
        <f t="shared" si="51"/>
        <v>0</v>
      </c>
      <c r="N614" s="449">
        <f t="shared" si="51"/>
        <v>0</v>
      </c>
      <c r="O614" s="313"/>
      <c r="P614" s="155"/>
    </row>
    <row r="615" spans="1:16" ht="18.75" customHeight="1" x14ac:dyDescent="0.15">
      <c r="A615" s="134"/>
      <c r="B615" s="203"/>
      <c r="C615" s="204"/>
      <c r="D615" s="297"/>
      <c r="E615" s="491"/>
      <c r="F615" s="499"/>
      <c r="G615" s="328"/>
      <c r="H615" s="445"/>
      <c r="I615" s="798"/>
      <c r="J615" s="446">
        <f t="shared" si="49"/>
        <v>0</v>
      </c>
      <c r="K615" s="788"/>
      <c r="L615" s="447">
        <f t="shared" si="50"/>
        <v>0</v>
      </c>
      <c r="M615" s="789">
        <f t="shared" si="51"/>
        <v>0</v>
      </c>
      <c r="N615" s="449">
        <f t="shared" si="51"/>
        <v>0</v>
      </c>
      <c r="O615" s="313"/>
      <c r="P615" s="155"/>
    </row>
    <row r="616" spans="1:16" ht="18.75" customHeight="1" x14ac:dyDescent="0.15">
      <c r="A616" s="134"/>
      <c r="B616" s="203"/>
      <c r="C616" s="204"/>
      <c r="D616" s="297"/>
      <c r="E616" s="491"/>
      <c r="F616" s="499"/>
      <c r="G616" s="328"/>
      <c r="H616" s="445"/>
      <c r="I616" s="798"/>
      <c r="J616" s="446">
        <f t="shared" si="49"/>
        <v>0</v>
      </c>
      <c r="K616" s="788"/>
      <c r="L616" s="447">
        <f t="shared" si="50"/>
        <v>0</v>
      </c>
      <c r="M616" s="789">
        <f t="shared" si="51"/>
        <v>0</v>
      </c>
      <c r="N616" s="449">
        <f t="shared" si="51"/>
        <v>0</v>
      </c>
      <c r="O616" s="313"/>
      <c r="P616" s="155"/>
    </row>
    <row r="617" spans="1:16" ht="18.75" customHeight="1" x14ac:dyDescent="0.15">
      <c r="A617" s="134"/>
      <c r="B617" s="203"/>
      <c r="C617" s="204"/>
      <c r="D617" s="297"/>
      <c r="E617" s="491"/>
      <c r="F617" s="499"/>
      <c r="G617" s="328"/>
      <c r="H617" s="445"/>
      <c r="I617" s="798"/>
      <c r="J617" s="446">
        <f t="shared" si="49"/>
        <v>0</v>
      </c>
      <c r="K617" s="788"/>
      <c r="L617" s="447">
        <f t="shared" si="50"/>
        <v>0</v>
      </c>
      <c r="M617" s="789">
        <f t="shared" si="51"/>
        <v>0</v>
      </c>
      <c r="N617" s="449">
        <f t="shared" si="51"/>
        <v>0</v>
      </c>
      <c r="O617" s="313"/>
      <c r="P617" s="155"/>
    </row>
    <row r="618" spans="1:16" ht="18.75" customHeight="1" x14ac:dyDescent="0.15">
      <c r="A618" s="134"/>
      <c r="B618" s="203"/>
      <c r="C618" s="204"/>
      <c r="D618" s="297"/>
      <c r="E618" s="491"/>
      <c r="F618" s="499"/>
      <c r="G618" s="328"/>
      <c r="H618" s="445"/>
      <c r="I618" s="798"/>
      <c r="J618" s="446">
        <f t="shared" si="49"/>
        <v>0</v>
      </c>
      <c r="K618" s="788"/>
      <c r="L618" s="447">
        <f t="shared" si="50"/>
        <v>0</v>
      </c>
      <c r="M618" s="789">
        <f t="shared" si="51"/>
        <v>0</v>
      </c>
      <c r="N618" s="449">
        <f t="shared" si="51"/>
        <v>0</v>
      </c>
      <c r="O618" s="313"/>
      <c r="P618" s="155"/>
    </row>
    <row r="619" spans="1:16" ht="18.75" customHeight="1" x14ac:dyDescent="0.15">
      <c r="A619" s="134"/>
      <c r="B619" s="203"/>
      <c r="C619" s="204"/>
      <c r="D619" s="297"/>
      <c r="E619" s="491"/>
      <c r="F619" s="499"/>
      <c r="G619" s="328"/>
      <c r="H619" s="445"/>
      <c r="I619" s="798"/>
      <c r="J619" s="446">
        <f t="shared" si="49"/>
        <v>0</v>
      </c>
      <c r="K619" s="788"/>
      <c r="L619" s="447">
        <f t="shared" si="50"/>
        <v>0</v>
      </c>
      <c r="M619" s="789">
        <f t="shared" si="51"/>
        <v>0</v>
      </c>
      <c r="N619" s="449">
        <f t="shared" si="51"/>
        <v>0</v>
      </c>
      <c r="O619" s="313"/>
      <c r="P619" s="155"/>
    </row>
    <row r="620" spans="1:16" ht="18.75" customHeight="1" x14ac:dyDescent="0.15">
      <c r="A620" s="134"/>
      <c r="B620" s="203"/>
      <c r="C620" s="204"/>
      <c r="D620" s="297"/>
      <c r="E620" s="491"/>
      <c r="F620" s="499"/>
      <c r="G620" s="328"/>
      <c r="H620" s="445"/>
      <c r="I620" s="798"/>
      <c r="J620" s="446">
        <f t="shared" si="49"/>
        <v>0</v>
      </c>
      <c r="K620" s="788"/>
      <c r="L620" s="447">
        <f t="shared" si="50"/>
        <v>0</v>
      </c>
      <c r="M620" s="789">
        <f t="shared" si="51"/>
        <v>0</v>
      </c>
      <c r="N620" s="449">
        <f t="shared" si="51"/>
        <v>0</v>
      </c>
      <c r="O620" s="313"/>
      <c r="P620" s="155"/>
    </row>
    <row r="621" spans="1:16" ht="18.75" customHeight="1" x14ac:dyDescent="0.15">
      <c r="A621" s="134"/>
      <c r="B621" s="203"/>
      <c r="C621" s="204"/>
      <c r="D621" s="297"/>
      <c r="E621" s="491"/>
      <c r="F621" s="499"/>
      <c r="G621" s="328"/>
      <c r="H621" s="445"/>
      <c r="I621" s="798"/>
      <c r="J621" s="446">
        <f t="shared" si="49"/>
        <v>0</v>
      </c>
      <c r="K621" s="788"/>
      <c r="L621" s="447">
        <f t="shared" si="50"/>
        <v>0</v>
      </c>
      <c r="M621" s="789">
        <f t="shared" si="51"/>
        <v>0</v>
      </c>
      <c r="N621" s="449">
        <f t="shared" si="51"/>
        <v>0</v>
      </c>
      <c r="O621" s="313"/>
      <c r="P621" s="155"/>
    </row>
    <row r="622" spans="1:16" ht="18.75" customHeight="1" x14ac:dyDescent="0.15">
      <c r="A622" s="134"/>
      <c r="B622" s="203"/>
      <c r="C622" s="204"/>
      <c r="D622" s="297"/>
      <c r="E622" s="491"/>
      <c r="F622" s="499"/>
      <c r="G622" s="328"/>
      <c r="H622" s="445"/>
      <c r="I622" s="798"/>
      <c r="J622" s="446">
        <f t="shared" si="49"/>
        <v>0</v>
      </c>
      <c r="K622" s="788"/>
      <c r="L622" s="447">
        <f t="shared" si="50"/>
        <v>0</v>
      </c>
      <c r="M622" s="789">
        <f t="shared" si="51"/>
        <v>0</v>
      </c>
      <c r="N622" s="449">
        <f t="shared" si="51"/>
        <v>0</v>
      </c>
      <c r="O622" s="313"/>
      <c r="P622" s="155"/>
    </row>
    <row r="623" spans="1:16" ht="18.75" customHeight="1" x14ac:dyDescent="0.15">
      <c r="A623" s="134"/>
      <c r="B623" s="203"/>
      <c r="C623" s="204"/>
      <c r="D623" s="297"/>
      <c r="E623" s="491"/>
      <c r="F623" s="500"/>
      <c r="G623" s="328"/>
      <c r="H623" s="445"/>
      <c r="I623" s="798"/>
      <c r="J623" s="446">
        <f t="shared" si="49"/>
        <v>0</v>
      </c>
      <c r="K623" s="788"/>
      <c r="L623" s="447">
        <f t="shared" si="50"/>
        <v>0</v>
      </c>
      <c r="M623" s="789">
        <f t="shared" si="51"/>
        <v>0</v>
      </c>
      <c r="N623" s="449">
        <f t="shared" si="51"/>
        <v>0</v>
      </c>
      <c r="O623" s="313"/>
      <c r="P623" s="155"/>
    </row>
    <row r="624" spans="1:16" ht="18.75" customHeight="1" x14ac:dyDescent="0.15">
      <c r="A624" s="134"/>
      <c r="B624" s="203"/>
      <c r="C624" s="204"/>
      <c r="D624" s="297"/>
      <c r="E624" s="491"/>
      <c r="F624" s="500"/>
      <c r="G624" s="328"/>
      <c r="H624" s="445"/>
      <c r="I624" s="798"/>
      <c r="J624" s="446">
        <f t="shared" si="49"/>
        <v>0</v>
      </c>
      <c r="K624" s="788"/>
      <c r="L624" s="447">
        <f t="shared" si="50"/>
        <v>0</v>
      </c>
      <c r="M624" s="789">
        <f t="shared" si="51"/>
        <v>0</v>
      </c>
      <c r="N624" s="449">
        <f t="shared" si="51"/>
        <v>0</v>
      </c>
      <c r="O624" s="313"/>
      <c r="P624" s="155"/>
    </row>
    <row r="625" spans="1:29" ht="18.75" customHeight="1" x14ac:dyDescent="0.15">
      <c r="A625" s="134"/>
      <c r="B625" s="203"/>
      <c r="C625" s="204"/>
      <c r="D625" s="297"/>
      <c r="E625" s="491"/>
      <c r="F625" s="500"/>
      <c r="G625" s="328"/>
      <c r="H625" s="445"/>
      <c r="I625" s="798"/>
      <c r="J625" s="446">
        <f t="shared" si="49"/>
        <v>0</v>
      </c>
      <c r="K625" s="788"/>
      <c r="L625" s="447">
        <f t="shared" si="50"/>
        <v>0</v>
      </c>
      <c r="M625" s="789">
        <f t="shared" si="51"/>
        <v>0</v>
      </c>
      <c r="N625" s="449">
        <f t="shared" si="51"/>
        <v>0</v>
      </c>
      <c r="O625" s="313"/>
      <c r="P625" s="155"/>
    </row>
    <row r="626" spans="1:29" ht="18.75" customHeight="1" x14ac:dyDescent="0.15">
      <c r="A626" s="134"/>
      <c r="B626" s="203"/>
      <c r="C626" s="204"/>
      <c r="D626" s="297"/>
      <c r="E626" s="491"/>
      <c r="F626" s="500"/>
      <c r="G626" s="328"/>
      <c r="H626" s="445"/>
      <c r="I626" s="798"/>
      <c r="J626" s="446">
        <f t="shared" si="49"/>
        <v>0</v>
      </c>
      <c r="K626" s="788"/>
      <c r="L626" s="447">
        <f t="shared" si="50"/>
        <v>0</v>
      </c>
      <c r="M626" s="789">
        <f t="shared" si="51"/>
        <v>0</v>
      </c>
      <c r="N626" s="449">
        <f t="shared" si="51"/>
        <v>0</v>
      </c>
      <c r="O626" s="313"/>
      <c r="P626" s="155"/>
    </row>
    <row r="627" spans="1:29" ht="18.75" customHeight="1" x14ac:dyDescent="0.15">
      <c r="A627" s="134"/>
      <c r="B627" s="203"/>
      <c r="C627" s="204"/>
      <c r="D627" s="297"/>
      <c r="E627" s="491"/>
      <c r="F627" s="500"/>
      <c r="G627" s="328"/>
      <c r="H627" s="445"/>
      <c r="I627" s="798"/>
      <c r="J627" s="446">
        <f t="shared" si="49"/>
        <v>0</v>
      </c>
      <c r="K627" s="788"/>
      <c r="L627" s="447">
        <f t="shared" si="50"/>
        <v>0</v>
      </c>
      <c r="M627" s="789">
        <f t="shared" si="51"/>
        <v>0</v>
      </c>
      <c r="N627" s="449">
        <f t="shared" si="51"/>
        <v>0</v>
      </c>
      <c r="O627" s="313"/>
      <c r="P627" s="155"/>
    </row>
    <row r="628" spans="1:29" ht="18.75" customHeight="1" x14ac:dyDescent="0.15">
      <c r="A628" s="134"/>
      <c r="B628" s="203"/>
      <c r="C628" s="204"/>
      <c r="D628" s="297"/>
      <c r="E628" s="491"/>
      <c r="F628" s="500"/>
      <c r="G628" s="328"/>
      <c r="H628" s="445"/>
      <c r="I628" s="798"/>
      <c r="J628" s="446">
        <f t="shared" si="49"/>
        <v>0</v>
      </c>
      <c r="K628" s="788"/>
      <c r="L628" s="447">
        <f t="shared" si="50"/>
        <v>0</v>
      </c>
      <c r="M628" s="789">
        <f t="shared" si="51"/>
        <v>0</v>
      </c>
      <c r="N628" s="449">
        <f t="shared" si="51"/>
        <v>0</v>
      </c>
      <c r="O628" s="313"/>
      <c r="P628" s="155"/>
    </row>
    <row r="629" spans="1:29" ht="18.75" customHeight="1" x14ac:dyDescent="0.15">
      <c r="A629" s="134"/>
      <c r="B629" s="203"/>
      <c r="C629" s="204"/>
      <c r="D629" s="297"/>
      <c r="E629" s="491"/>
      <c r="F629" s="500"/>
      <c r="G629" s="328"/>
      <c r="H629" s="445"/>
      <c r="I629" s="798"/>
      <c r="J629" s="446">
        <f t="shared" si="49"/>
        <v>0</v>
      </c>
      <c r="K629" s="788"/>
      <c r="L629" s="447">
        <f t="shared" si="50"/>
        <v>0</v>
      </c>
      <c r="M629" s="789">
        <f t="shared" si="51"/>
        <v>0</v>
      </c>
      <c r="N629" s="449">
        <f t="shared" si="51"/>
        <v>0</v>
      </c>
      <c r="O629" s="313"/>
      <c r="P629" s="155"/>
    </row>
    <row r="630" spans="1:29" ht="18.75" customHeight="1" x14ac:dyDescent="0.15">
      <c r="A630" s="134"/>
      <c r="B630" s="203"/>
      <c r="C630" s="204"/>
      <c r="D630" s="297"/>
      <c r="E630" s="491"/>
      <c r="F630" s="500"/>
      <c r="G630" s="328"/>
      <c r="H630" s="445"/>
      <c r="I630" s="798"/>
      <c r="J630" s="446">
        <f t="shared" si="49"/>
        <v>0</v>
      </c>
      <c r="K630" s="788"/>
      <c r="L630" s="447">
        <f t="shared" si="50"/>
        <v>0</v>
      </c>
      <c r="M630" s="789">
        <f t="shared" si="51"/>
        <v>0</v>
      </c>
      <c r="N630" s="449">
        <f t="shared" si="51"/>
        <v>0</v>
      </c>
      <c r="O630" s="313"/>
      <c r="P630" s="155"/>
    </row>
    <row r="631" spans="1:29" ht="18.75" customHeight="1" x14ac:dyDescent="0.15">
      <c r="A631" s="134"/>
      <c r="B631" s="203"/>
      <c r="C631" s="204"/>
      <c r="D631" s="297"/>
      <c r="E631" s="491"/>
      <c r="F631" s="500"/>
      <c r="G631" s="328"/>
      <c r="H631" s="445"/>
      <c r="I631" s="798"/>
      <c r="J631" s="446">
        <f t="shared" si="49"/>
        <v>0</v>
      </c>
      <c r="K631" s="788"/>
      <c r="L631" s="447">
        <f t="shared" si="50"/>
        <v>0</v>
      </c>
      <c r="M631" s="789">
        <f t="shared" si="51"/>
        <v>0</v>
      </c>
      <c r="N631" s="449">
        <f t="shared" si="51"/>
        <v>0</v>
      </c>
      <c r="O631" s="313"/>
      <c r="P631" s="155"/>
    </row>
    <row r="632" spans="1:29" ht="18.75" customHeight="1" x14ac:dyDescent="0.15">
      <c r="A632" s="134"/>
      <c r="B632" s="203"/>
      <c r="C632" s="204"/>
      <c r="D632" s="297"/>
      <c r="E632" s="491"/>
      <c r="F632" s="500"/>
      <c r="G632" s="328"/>
      <c r="H632" s="445"/>
      <c r="I632" s="798"/>
      <c r="J632" s="446">
        <f t="shared" si="49"/>
        <v>0</v>
      </c>
      <c r="K632" s="788"/>
      <c r="L632" s="447">
        <f t="shared" si="50"/>
        <v>0</v>
      </c>
      <c r="M632" s="789">
        <f t="shared" si="51"/>
        <v>0</v>
      </c>
      <c r="N632" s="449">
        <f t="shared" si="51"/>
        <v>0</v>
      </c>
      <c r="O632" s="313"/>
      <c r="P632" s="155"/>
    </row>
    <row r="633" spans="1:29" ht="18.75" customHeight="1" x14ac:dyDescent="0.15">
      <c r="A633" s="134"/>
      <c r="B633" s="203"/>
      <c r="C633" s="204"/>
      <c r="D633" s="297"/>
      <c r="E633" s="491"/>
      <c r="F633" s="500"/>
      <c r="G633" s="328"/>
      <c r="H633" s="445"/>
      <c r="I633" s="798"/>
      <c r="J633" s="446">
        <f t="shared" si="49"/>
        <v>0</v>
      </c>
      <c r="K633" s="788"/>
      <c r="L633" s="447">
        <f t="shared" si="50"/>
        <v>0</v>
      </c>
      <c r="M633" s="789">
        <f t="shared" si="51"/>
        <v>0</v>
      </c>
      <c r="N633" s="449">
        <f t="shared" si="51"/>
        <v>0</v>
      </c>
      <c r="O633" s="313"/>
      <c r="P633" s="155"/>
    </row>
    <row r="634" spans="1:29" s="120" customFormat="1" ht="18.75" customHeight="1" x14ac:dyDescent="0.15">
      <c r="A634" s="134"/>
      <c r="B634" s="203"/>
      <c r="C634" s="204"/>
      <c r="D634" s="297"/>
      <c r="E634" s="347" t="s">
        <v>419</v>
      </c>
      <c r="F634" s="170" t="s">
        <v>181</v>
      </c>
      <c r="G634" s="328"/>
      <c r="H634" s="445"/>
      <c r="I634" s="798"/>
      <c r="J634" s="450">
        <f>SUMIFS(J603:J633,D603:D633,"設備（部材）")</f>
        <v>0</v>
      </c>
      <c r="K634" s="788"/>
      <c r="L634" s="451">
        <f>SUMIFS(L603:L633,D603:D633,"設備（部材）")</f>
        <v>0</v>
      </c>
      <c r="M634" s="789"/>
      <c r="N634" s="453">
        <f>J634-L634</f>
        <v>0</v>
      </c>
      <c r="O634" s="313"/>
      <c r="Q634" s="119"/>
      <c r="R634" s="119"/>
      <c r="S634" s="119"/>
      <c r="T634" s="119"/>
      <c r="U634" s="119"/>
      <c r="V634" s="119"/>
      <c r="W634" s="119"/>
      <c r="X634" s="119"/>
      <c r="Y634" s="119"/>
      <c r="Z634" s="119"/>
      <c r="AA634" s="119"/>
      <c r="AB634" s="119"/>
      <c r="AC634" s="119"/>
    </row>
    <row r="635" spans="1:29" s="120" customFormat="1" ht="18.75" customHeight="1" x14ac:dyDescent="0.15">
      <c r="A635" s="134"/>
      <c r="B635" s="203"/>
      <c r="C635" s="204"/>
      <c r="D635" s="297"/>
      <c r="E635" s="347" t="s">
        <v>182</v>
      </c>
      <c r="F635" s="170" t="s">
        <v>181</v>
      </c>
      <c r="G635" s="328"/>
      <c r="H635" s="445"/>
      <c r="I635" s="798"/>
      <c r="J635" s="450">
        <f>SUMIFS(J603:J633,D603:D633,"工事")</f>
        <v>0</v>
      </c>
      <c r="K635" s="788"/>
      <c r="L635" s="451">
        <f>SUMIFS(L603:L633,D603:D633,"工事")</f>
        <v>0</v>
      </c>
      <c r="M635" s="789"/>
      <c r="N635" s="453">
        <f>J635-L635</f>
        <v>0</v>
      </c>
      <c r="O635" s="313"/>
      <c r="Q635" s="119"/>
      <c r="R635" s="119"/>
      <c r="S635" s="119"/>
      <c r="T635" s="119"/>
      <c r="U635" s="119"/>
      <c r="V635" s="119"/>
      <c r="W635" s="119"/>
      <c r="X635" s="119"/>
      <c r="Y635" s="119"/>
      <c r="Z635" s="119"/>
      <c r="AA635" s="119"/>
      <c r="AB635" s="119"/>
      <c r="AC635" s="119"/>
    </row>
    <row r="636" spans="1:29" s="120" customFormat="1" ht="18.75" customHeight="1" thickBot="1" x14ac:dyDescent="0.2">
      <c r="A636" s="134"/>
      <c r="B636" s="205"/>
      <c r="C636" s="206"/>
      <c r="D636" s="298"/>
      <c r="E636" s="348" t="s">
        <v>178</v>
      </c>
      <c r="F636" s="349" t="s">
        <v>179</v>
      </c>
      <c r="G636" s="339"/>
      <c r="H636" s="495"/>
      <c r="I636" s="808"/>
      <c r="J636" s="501">
        <f>J634+J635</f>
        <v>0</v>
      </c>
      <c r="K636" s="790"/>
      <c r="L636" s="502">
        <f>L634+L635</f>
        <v>0</v>
      </c>
      <c r="M636" s="791"/>
      <c r="N636" s="503">
        <f>J636-L636</f>
        <v>0</v>
      </c>
      <c r="O636" s="323"/>
      <c r="Q636" s="119"/>
      <c r="R636" s="119"/>
      <c r="S636" s="119"/>
      <c r="T636" s="119"/>
      <c r="U636" s="119"/>
      <c r="V636" s="119"/>
      <c r="W636" s="119"/>
      <c r="X636" s="119"/>
      <c r="Y636" s="119"/>
      <c r="Z636" s="119"/>
      <c r="AA636" s="119"/>
      <c r="AB636" s="119"/>
      <c r="AC636" s="119"/>
    </row>
    <row r="637" spans="1:29" s="120" customFormat="1" ht="18.75" customHeight="1" x14ac:dyDescent="0.15">
      <c r="A637" s="149"/>
      <c r="B637" s="173"/>
      <c r="C637" s="173"/>
      <c r="D637" s="173"/>
      <c r="E637" s="174"/>
      <c r="F637" s="153"/>
      <c r="G637" s="175"/>
      <c r="H637" s="163"/>
      <c r="I637" s="176"/>
      <c r="J637" s="177"/>
      <c r="K637" s="178"/>
      <c r="L637" s="179"/>
      <c r="M637" s="163"/>
      <c r="N637" s="180"/>
      <c r="O637" s="181"/>
      <c r="Q637" s="119"/>
      <c r="R637" s="119"/>
      <c r="S637" s="119"/>
      <c r="T637" s="119"/>
      <c r="U637" s="119"/>
      <c r="V637" s="119"/>
      <c r="W637" s="119"/>
      <c r="X637" s="119"/>
      <c r="Y637" s="119"/>
      <c r="Z637" s="119"/>
      <c r="AA637" s="119"/>
      <c r="AB637" s="119"/>
      <c r="AC637" s="119"/>
    </row>
  </sheetData>
  <sheetProtection selectLockedCells="1"/>
  <mergeCells count="9">
    <mergeCell ref="B10:O10"/>
    <mergeCell ref="B11:E11"/>
    <mergeCell ref="B12:D14"/>
    <mergeCell ref="G12:G14"/>
    <mergeCell ref="H12:N12"/>
    <mergeCell ref="H13:H14"/>
    <mergeCell ref="I13:J13"/>
    <mergeCell ref="K13:L13"/>
    <mergeCell ref="M13:N13"/>
  </mergeCells>
  <phoneticPr fontId="7"/>
  <conditionalFormatting sqref="B16:B636 C19">
    <cfRule type="expression" dxfId="8" priority="2">
      <formula>B16="共用部"</formula>
    </cfRule>
    <cfRule type="expression" dxfId="7" priority="3">
      <formula>B16="専有部"</formula>
    </cfRule>
  </conditionalFormatting>
  <conditionalFormatting sqref="E97 E141 E185 E219 E253 E287 E322 E357 E392 E427 E462 E497 E532 E567 E602">
    <cfRule type="expression" dxfId="6" priority="1">
      <formula>AND(B97&lt;&gt;"",E97="")</formula>
    </cfRule>
  </conditionalFormatting>
  <dataValidations count="5">
    <dataValidation imeMode="on" allowBlank="1" showInputMessage="1" showErrorMessage="1" sqref="O15:O636"/>
    <dataValidation imeMode="disabled" allowBlank="1" showInputMessage="1" showErrorMessage="1" sqref="H39:N54 H57:N636"/>
    <dataValidation type="list" allowBlank="1" showInputMessage="1" showErrorMessage="1" sqref="C97 C141 C185 C219 C253 C287 C322 C357 C392 C427 C462 C497 C532 C567 C602">
      <formula1>"断熱,空調,給湯,換気,照明,HEMS,MEMS,その他"</formula1>
    </dataValidation>
    <dataValidation type="list" allowBlank="1" showInputMessage="1" showErrorMessage="1" sqref="B97 B141 B185 B219 B253 B287 B322 B357 B392 B427 B462 B497 B532 B567 B602">
      <formula1>"専有部,共用部"</formula1>
    </dataValidation>
    <dataValidation type="list" allowBlank="1" showInputMessage="1" showErrorMessage="1" sqref="D603:D633 D98:D137 D142:D181 D186:D215 D220:D249 D254:D283 D288:D318 D568:D598 D358:D388 D393:D423 D428:D458 D463:D493 D498:D528 D533:D563 D323:D353">
      <formula1>"設備（部材）,工事"</formula1>
    </dataValidation>
  </dataValidations>
  <pageMargins left="1.3779527559055118" right="0" top="0.98425196850393704" bottom="0.98425196850393704" header="0.51181102362204722" footer="0.51181102362204722"/>
  <pageSetup paperSize="9" scale="49" fitToWidth="0" fitToHeight="0" orientation="portrait" cellComments="asDisplayed" r:id="rId1"/>
  <headerFooter alignWithMargins="0">
    <oddFooter>&amp;C&amp;"Meiryo UI,標準"&amp;18&amp;P</oddFooter>
  </headerFooter>
  <rowBreaks count="8" manualBreakCount="8">
    <brk id="87" min="1" max="14" man="1"/>
    <brk id="140" min="1" max="14" man="1"/>
    <brk id="218" min="1" max="14" man="1"/>
    <brk id="286" min="1" max="14" man="1"/>
    <brk id="356" min="1" max="14" man="1"/>
    <brk id="426" min="1" max="14" man="1"/>
    <brk id="496" min="1" max="14" man="1"/>
    <brk id="566" min="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7"/>
  <sheetViews>
    <sheetView showGridLines="0" view="pageBreakPreview" zoomScale="55" zoomScaleNormal="85" zoomScaleSheetLayoutView="55" workbookViewId="0">
      <pane xSplit="1" ySplit="14" topLeftCell="B15" activePane="bottomRight" state="frozen"/>
      <selection pane="topRight" activeCell="B1" sqref="B1"/>
      <selection pane="bottomLeft" activeCell="A15" sqref="A15"/>
      <selection pane="bottomRight"/>
    </sheetView>
  </sheetViews>
  <sheetFormatPr defaultRowHeight="18.75" customHeight="1" x14ac:dyDescent="0.15"/>
  <cols>
    <col min="1" max="1" width="5.625" style="119" customWidth="1"/>
    <col min="2" max="3" width="8.125" style="126" customWidth="1"/>
    <col min="4" max="4" width="9.125" style="126" customWidth="1"/>
    <col min="5" max="5" width="28.625" style="119" customWidth="1"/>
    <col min="6" max="6" width="15" style="119" customWidth="1"/>
    <col min="7" max="7" width="4.375" style="120" customWidth="1"/>
    <col min="8" max="8" width="10.625" style="121" customWidth="1"/>
    <col min="9" max="9" width="7.125" style="121" customWidth="1"/>
    <col min="10" max="10" width="15.25" style="122" customWidth="1"/>
    <col min="11" max="11" width="7.125" style="121" customWidth="1"/>
    <col min="12" max="12" width="15.25" style="122" customWidth="1"/>
    <col min="13" max="13" width="7.125" style="123" customWidth="1"/>
    <col min="14" max="14" width="15.25" style="124" customWidth="1"/>
    <col min="15" max="15" width="14.625" style="125" customWidth="1"/>
    <col min="16" max="16" width="4.25" style="120" customWidth="1"/>
    <col min="17" max="27" width="9" style="119"/>
    <col min="28" max="29" width="9" style="119" customWidth="1"/>
    <col min="30" max="16384" width="9" style="119"/>
  </cols>
  <sheetData>
    <row r="1" spans="1:16" ht="22.5" customHeight="1" x14ac:dyDescent="0.15">
      <c r="B1" s="67" t="s">
        <v>158</v>
      </c>
      <c r="C1" s="67"/>
      <c r="D1" s="67"/>
    </row>
    <row r="2" spans="1:16" ht="15" customHeight="1" x14ac:dyDescent="0.15">
      <c r="B2" s="67" t="s">
        <v>878</v>
      </c>
      <c r="C2" s="67"/>
      <c r="D2" s="67"/>
    </row>
    <row r="3" spans="1:16" ht="15" customHeight="1" x14ac:dyDescent="0.15">
      <c r="B3" s="67" t="s">
        <v>517</v>
      </c>
      <c r="C3" s="67"/>
      <c r="D3" s="67"/>
    </row>
    <row r="4" spans="1:16" ht="15" customHeight="1" x14ac:dyDescent="0.15">
      <c r="B4" s="67" t="s">
        <v>518</v>
      </c>
      <c r="C4" s="67"/>
      <c r="D4" s="67"/>
    </row>
    <row r="5" spans="1:16" ht="15" customHeight="1" x14ac:dyDescent="0.15">
      <c r="B5" s="67" t="s">
        <v>853</v>
      </c>
      <c r="C5" s="67"/>
      <c r="D5" s="67"/>
    </row>
    <row r="6" spans="1:16" ht="15" customHeight="1" x14ac:dyDescent="0.15">
      <c r="B6" s="67" t="s">
        <v>854</v>
      </c>
      <c r="C6" s="67"/>
      <c r="D6" s="67"/>
    </row>
    <row r="7" spans="1:16" ht="15" customHeight="1" x14ac:dyDescent="0.15">
      <c r="B7" s="67" t="s">
        <v>295</v>
      </c>
      <c r="C7" s="67"/>
      <c r="D7" s="67"/>
    </row>
    <row r="8" spans="1:16" ht="15" customHeight="1" x14ac:dyDescent="0.15">
      <c r="B8" s="67" t="s">
        <v>519</v>
      </c>
      <c r="C8" s="67"/>
      <c r="D8" s="67"/>
    </row>
    <row r="9" spans="1:16" ht="15" customHeight="1" x14ac:dyDescent="0.15"/>
    <row r="10" spans="1:16" ht="15" customHeight="1" x14ac:dyDescent="0.15">
      <c r="B10" s="1850" t="s">
        <v>760</v>
      </c>
      <c r="C10" s="1850"/>
      <c r="D10" s="1850"/>
      <c r="E10" s="1850"/>
      <c r="F10" s="1850"/>
      <c r="G10" s="1850"/>
      <c r="H10" s="1850"/>
      <c r="I10" s="1850"/>
      <c r="J10" s="1850"/>
      <c r="K10" s="1850"/>
      <c r="L10" s="1850"/>
      <c r="M10" s="1850"/>
      <c r="N10" s="1850"/>
      <c r="O10" s="1850"/>
    </row>
    <row r="11" spans="1:16" ht="22.5" customHeight="1" thickBot="1" x14ac:dyDescent="0.2">
      <c r="B11" s="1851" t="s">
        <v>842</v>
      </c>
      <c r="C11" s="1851"/>
      <c r="D11" s="1851"/>
      <c r="E11" s="1851"/>
      <c r="F11" s="127"/>
      <c r="G11" s="128"/>
      <c r="H11" s="129"/>
      <c r="I11" s="129"/>
      <c r="J11" s="130"/>
      <c r="K11" s="129"/>
      <c r="L11" s="130"/>
      <c r="M11" s="131"/>
      <c r="N11" s="132"/>
      <c r="O11" s="133"/>
    </row>
    <row r="12" spans="1:16" ht="18.75" customHeight="1" x14ac:dyDescent="0.15">
      <c r="A12" s="134"/>
      <c r="B12" s="1841" t="s">
        <v>318</v>
      </c>
      <c r="C12" s="1842"/>
      <c r="D12" s="1843"/>
      <c r="E12" s="135" t="s">
        <v>159</v>
      </c>
      <c r="F12" s="136"/>
      <c r="G12" s="1852" t="s">
        <v>160</v>
      </c>
      <c r="H12" s="1855" t="s">
        <v>161</v>
      </c>
      <c r="I12" s="1856"/>
      <c r="J12" s="1856"/>
      <c r="K12" s="1856"/>
      <c r="L12" s="1856"/>
      <c r="M12" s="1856"/>
      <c r="N12" s="1857"/>
      <c r="O12" s="137" t="s">
        <v>162</v>
      </c>
      <c r="P12" s="138"/>
    </row>
    <row r="13" spans="1:16" ht="18.75" customHeight="1" x14ac:dyDescent="0.15">
      <c r="A13" s="134"/>
      <c r="B13" s="1844"/>
      <c r="C13" s="1845"/>
      <c r="D13" s="1846"/>
      <c r="E13" s="139" t="s">
        <v>163</v>
      </c>
      <c r="F13" s="140" t="s">
        <v>164</v>
      </c>
      <c r="G13" s="1853"/>
      <c r="H13" s="1858" t="s">
        <v>165</v>
      </c>
      <c r="I13" s="1860" t="s">
        <v>135</v>
      </c>
      <c r="J13" s="1860"/>
      <c r="K13" s="1861" t="s">
        <v>136</v>
      </c>
      <c r="L13" s="1861"/>
      <c r="M13" s="1862" t="s">
        <v>154</v>
      </c>
      <c r="N13" s="1863"/>
      <c r="O13" s="308"/>
      <c r="P13" s="138"/>
    </row>
    <row r="14" spans="1:16" ht="18.75" customHeight="1" thickBot="1" x14ac:dyDescent="0.2">
      <c r="A14" s="134"/>
      <c r="B14" s="1847"/>
      <c r="C14" s="1848"/>
      <c r="D14" s="1849"/>
      <c r="E14" s="142"/>
      <c r="F14" s="143"/>
      <c r="G14" s="1854"/>
      <c r="H14" s="1859"/>
      <c r="I14" s="144" t="s">
        <v>166</v>
      </c>
      <c r="J14" s="144" t="s">
        <v>96</v>
      </c>
      <c r="K14" s="145" t="s">
        <v>166</v>
      </c>
      <c r="L14" s="145" t="s">
        <v>96</v>
      </c>
      <c r="M14" s="146" t="s">
        <v>166</v>
      </c>
      <c r="N14" s="147" t="s">
        <v>96</v>
      </c>
      <c r="O14" s="309"/>
      <c r="P14" s="149"/>
    </row>
    <row r="15" spans="1:16" ht="18.75" customHeight="1" thickBot="1" x14ac:dyDescent="0.2">
      <c r="A15" s="134"/>
      <c r="B15" s="150" t="s">
        <v>167</v>
      </c>
      <c r="C15" s="151"/>
      <c r="D15" s="152"/>
      <c r="E15" s="355"/>
      <c r="F15" s="356"/>
      <c r="G15" s="324"/>
      <c r="H15" s="507"/>
      <c r="I15" s="508"/>
      <c r="J15" s="508"/>
      <c r="K15" s="509"/>
      <c r="L15" s="509"/>
      <c r="M15" s="510"/>
      <c r="N15" s="844"/>
      <c r="O15" s="310"/>
      <c r="P15" s="149"/>
    </row>
    <row r="16" spans="1:16" ht="30" customHeight="1" thickTop="1" x14ac:dyDescent="0.15">
      <c r="A16" s="134"/>
      <c r="B16" s="210"/>
      <c r="C16" s="211"/>
      <c r="D16" s="154"/>
      <c r="E16" s="340" t="s">
        <v>168</v>
      </c>
      <c r="F16" s="341" t="s">
        <v>139</v>
      </c>
      <c r="G16" s="326" t="s">
        <v>169</v>
      </c>
      <c r="H16" s="440"/>
      <c r="I16" s="459"/>
      <c r="J16" s="459">
        <f>J94</f>
        <v>0</v>
      </c>
      <c r="K16" s="460"/>
      <c r="L16" s="460">
        <f>L94</f>
        <v>0</v>
      </c>
      <c r="M16" s="443"/>
      <c r="N16" s="461">
        <f>N94</f>
        <v>0</v>
      </c>
      <c r="O16" s="311"/>
      <c r="P16" s="149"/>
    </row>
    <row r="17" spans="1:30" ht="18.75" customHeight="1" thickBot="1" x14ac:dyDescent="0.2">
      <c r="A17" s="134"/>
      <c r="B17" s="212"/>
      <c r="C17" s="369"/>
      <c r="D17" s="370"/>
      <c r="E17" s="387"/>
      <c r="F17" s="358"/>
      <c r="G17" s="327"/>
      <c r="H17" s="454"/>
      <c r="I17" s="455"/>
      <c r="J17" s="511"/>
      <c r="K17" s="456"/>
      <c r="L17" s="512"/>
      <c r="M17" s="383"/>
      <c r="N17" s="513"/>
      <c r="O17" s="312"/>
      <c r="P17" s="149"/>
    </row>
    <row r="18" spans="1:30" ht="18.75" customHeight="1" thickTop="1" x14ac:dyDescent="0.15">
      <c r="A18" s="134"/>
      <c r="B18" s="371"/>
      <c r="C18" s="372"/>
      <c r="D18" s="373"/>
      <c r="E18" s="340" t="s">
        <v>422</v>
      </c>
      <c r="F18" s="341"/>
      <c r="G18" s="326"/>
      <c r="H18" s="440"/>
      <c r="I18" s="441"/>
      <c r="J18" s="441"/>
      <c r="K18" s="442"/>
      <c r="L18" s="442"/>
      <c r="M18" s="443"/>
      <c r="N18" s="444"/>
      <c r="O18" s="311"/>
      <c r="P18" s="149"/>
    </row>
    <row r="19" spans="1:30" ht="18.75" customHeight="1" x14ac:dyDescent="0.15">
      <c r="A19" s="134"/>
      <c r="B19" s="374" t="str">
        <f>IF(B97="","",B97)</f>
        <v/>
      </c>
      <c r="C19" s="375" t="str">
        <f>IF(C97="","",C97)</f>
        <v/>
      </c>
      <c r="D19" s="376"/>
      <c r="E19" s="438" t="str">
        <f>IF(E97="","",E97)</f>
        <v/>
      </c>
      <c r="F19" s="439"/>
      <c r="G19" s="328" t="s">
        <v>169</v>
      </c>
      <c r="H19" s="445"/>
      <c r="I19" s="446"/>
      <c r="J19" s="446">
        <f>J138</f>
        <v>0</v>
      </c>
      <c r="K19" s="447"/>
      <c r="L19" s="447">
        <f>L138</f>
        <v>0</v>
      </c>
      <c r="M19" s="448"/>
      <c r="N19" s="449">
        <f>N138</f>
        <v>0</v>
      </c>
      <c r="O19" s="313"/>
      <c r="P19" s="155"/>
    </row>
    <row r="20" spans="1:30" ht="18.75" customHeight="1" x14ac:dyDescent="0.15">
      <c r="A20" s="134"/>
      <c r="B20" s="374" t="str">
        <f>IF(B141="","",B141)</f>
        <v/>
      </c>
      <c r="C20" s="375" t="str">
        <f>IF(C141="","",C141)</f>
        <v/>
      </c>
      <c r="D20" s="376"/>
      <c r="E20" s="438" t="str">
        <f>IF(E141="","",E141)</f>
        <v/>
      </c>
      <c r="F20" s="439"/>
      <c r="G20" s="328" t="s">
        <v>169</v>
      </c>
      <c r="H20" s="445"/>
      <c r="I20" s="446"/>
      <c r="J20" s="446">
        <f>J182</f>
        <v>0</v>
      </c>
      <c r="K20" s="447"/>
      <c r="L20" s="447">
        <f>L182</f>
        <v>0</v>
      </c>
      <c r="M20" s="448"/>
      <c r="N20" s="449">
        <f>N182</f>
        <v>0</v>
      </c>
      <c r="O20" s="313"/>
      <c r="P20" s="156"/>
      <c r="Q20" s="157"/>
      <c r="R20" s="157"/>
      <c r="S20" s="157"/>
      <c r="T20" s="157"/>
      <c r="U20" s="157"/>
      <c r="V20" s="157"/>
      <c r="W20" s="157"/>
      <c r="X20" s="157"/>
      <c r="Y20" s="157"/>
      <c r="Z20" s="157"/>
      <c r="AA20" s="157"/>
      <c r="AB20" s="157"/>
      <c r="AC20" s="157"/>
      <c r="AD20" s="157"/>
    </row>
    <row r="21" spans="1:30" ht="18.75" customHeight="1" x14ac:dyDescent="0.15">
      <c r="A21" s="134"/>
      <c r="B21" s="374" t="str">
        <f>IF(B185="","",B185)</f>
        <v/>
      </c>
      <c r="C21" s="375" t="str">
        <f>IF(C185="","",C185)</f>
        <v/>
      </c>
      <c r="D21" s="376"/>
      <c r="E21" s="438" t="str">
        <f>IF(E185="","",E185)</f>
        <v/>
      </c>
      <c r="F21" s="439"/>
      <c r="G21" s="328" t="s">
        <v>169</v>
      </c>
      <c r="H21" s="445"/>
      <c r="I21" s="446"/>
      <c r="J21" s="446">
        <f>J216</f>
        <v>0</v>
      </c>
      <c r="K21" s="447"/>
      <c r="L21" s="447">
        <f>L216</f>
        <v>0</v>
      </c>
      <c r="M21" s="448"/>
      <c r="N21" s="449">
        <f>N216</f>
        <v>0</v>
      </c>
      <c r="O21" s="313"/>
      <c r="P21" s="156"/>
      <c r="Q21" s="157"/>
      <c r="R21" s="157"/>
      <c r="S21" s="157"/>
      <c r="T21" s="157"/>
      <c r="U21" s="157"/>
      <c r="V21" s="157"/>
      <c r="W21" s="157"/>
      <c r="X21" s="157"/>
      <c r="Y21" s="157"/>
      <c r="Z21" s="157"/>
      <c r="AA21" s="157"/>
      <c r="AB21" s="157"/>
      <c r="AC21" s="157"/>
      <c r="AD21" s="157"/>
    </row>
    <row r="22" spans="1:30" ht="18.75" customHeight="1" x14ac:dyDescent="0.15">
      <c r="A22" s="134"/>
      <c r="B22" s="374" t="str">
        <f>IF(B219="","",B219)</f>
        <v/>
      </c>
      <c r="C22" s="375" t="str">
        <f>IF(C219="","",C219)</f>
        <v/>
      </c>
      <c r="D22" s="376"/>
      <c r="E22" s="438" t="str">
        <f>IF(E219="","",E219)</f>
        <v/>
      </c>
      <c r="F22" s="439"/>
      <c r="G22" s="328" t="s">
        <v>169</v>
      </c>
      <c r="H22" s="445"/>
      <c r="I22" s="446"/>
      <c r="J22" s="446">
        <f>J250</f>
        <v>0</v>
      </c>
      <c r="K22" s="447"/>
      <c r="L22" s="447">
        <f>L250</f>
        <v>0</v>
      </c>
      <c r="M22" s="448"/>
      <c r="N22" s="449">
        <f>N250</f>
        <v>0</v>
      </c>
      <c r="O22" s="313"/>
      <c r="P22" s="155"/>
    </row>
    <row r="23" spans="1:30" ht="18.75" customHeight="1" x14ac:dyDescent="0.15">
      <c r="A23" s="134"/>
      <c r="B23" s="374" t="str">
        <f>IF(B253="","",B253)</f>
        <v/>
      </c>
      <c r="C23" s="375" t="str">
        <f>IF(C253="","",C253)</f>
        <v/>
      </c>
      <c r="D23" s="376"/>
      <c r="E23" s="438" t="str">
        <f>IF(E253="","",E253)</f>
        <v/>
      </c>
      <c r="F23" s="439"/>
      <c r="G23" s="328" t="s">
        <v>169</v>
      </c>
      <c r="H23" s="445"/>
      <c r="I23" s="446"/>
      <c r="J23" s="446">
        <f>J284</f>
        <v>0</v>
      </c>
      <c r="K23" s="447"/>
      <c r="L23" s="447">
        <f>L284</f>
        <v>0</v>
      </c>
      <c r="M23" s="448"/>
      <c r="N23" s="449">
        <f>N284</f>
        <v>0</v>
      </c>
      <c r="O23" s="313"/>
      <c r="P23" s="155"/>
    </row>
    <row r="24" spans="1:30" ht="18.75" customHeight="1" x14ac:dyDescent="0.15">
      <c r="A24" s="134"/>
      <c r="B24" s="374" t="str">
        <f>IF(B287="","",B287)</f>
        <v/>
      </c>
      <c r="C24" s="375" t="str">
        <f>IF(C287="","",C287)</f>
        <v/>
      </c>
      <c r="D24" s="376"/>
      <c r="E24" s="438" t="str">
        <f>IF(E287="","",E287)</f>
        <v/>
      </c>
      <c r="F24" s="439"/>
      <c r="G24" s="328" t="s">
        <v>169</v>
      </c>
      <c r="H24" s="445"/>
      <c r="I24" s="446"/>
      <c r="J24" s="446">
        <f>J319</f>
        <v>0</v>
      </c>
      <c r="K24" s="447"/>
      <c r="L24" s="447">
        <f>L319</f>
        <v>0</v>
      </c>
      <c r="M24" s="448"/>
      <c r="N24" s="449">
        <f>N319</f>
        <v>0</v>
      </c>
      <c r="O24" s="313"/>
      <c r="P24" s="155"/>
    </row>
    <row r="25" spans="1:30" ht="18.75" customHeight="1" x14ac:dyDescent="0.15">
      <c r="A25" s="134"/>
      <c r="B25" s="374" t="str">
        <f>IF(B322="","",B322)</f>
        <v/>
      </c>
      <c r="C25" s="375" t="str">
        <f>IF(C322="","",C322)</f>
        <v/>
      </c>
      <c r="D25" s="376"/>
      <c r="E25" s="438" t="str">
        <f>IF(E322="","",E322)</f>
        <v/>
      </c>
      <c r="F25" s="439"/>
      <c r="G25" s="328" t="s">
        <v>169</v>
      </c>
      <c r="H25" s="445"/>
      <c r="I25" s="446"/>
      <c r="J25" s="446">
        <f>J354</f>
        <v>0</v>
      </c>
      <c r="K25" s="447"/>
      <c r="L25" s="447">
        <f>L354</f>
        <v>0</v>
      </c>
      <c r="M25" s="448"/>
      <c r="N25" s="449">
        <f>N354</f>
        <v>0</v>
      </c>
      <c r="O25" s="313"/>
      <c r="P25" s="155"/>
    </row>
    <row r="26" spans="1:30" ht="18.75" customHeight="1" x14ac:dyDescent="0.15">
      <c r="A26" s="134"/>
      <c r="B26" s="374" t="str">
        <f>IF(B357="","",B357)</f>
        <v/>
      </c>
      <c r="C26" s="375" t="str">
        <f>IF(C357="","",C357)</f>
        <v/>
      </c>
      <c r="D26" s="376"/>
      <c r="E26" s="438" t="str">
        <f>IF(E357="","",E357)</f>
        <v/>
      </c>
      <c r="F26" s="439"/>
      <c r="G26" s="328" t="s">
        <v>169</v>
      </c>
      <c r="H26" s="445"/>
      <c r="I26" s="446"/>
      <c r="J26" s="446">
        <f>J389</f>
        <v>0</v>
      </c>
      <c r="K26" s="447"/>
      <c r="L26" s="447">
        <f>L389</f>
        <v>0</v>
      </c>
      <c r="M26" s="448"/>
      <c r="N26" s="449">
        <f>N389</f>
        <v>0</v>
      </c>
      <c r="O26" s="313"/>
      <c r="P26" s="155"/>
    </row>
    <row r="27" spans="1:30" ht="18.75" customHeight="1" x14ac:dyDescent="0.15">
      <c r="A27" s="134"/>
      <c r="B27" s="374" t="str">
        <f>IF(B392="","",B392)</f>
        <v/>
      </c>
      <c r="C27" s="375" t="str">
        <f>IF(C392="","",C392)</f>
        <v/>
      </c>
      <c r="D27" s="376"/>
      <c r="E27" s="438" t="str">
        <f>IF(E392="","",E392)</f>
        <v/>
      </c>
      <c r="F27" s="439"/>
      <c r="G27" s="328" t="s">
        <v>169</v>
      </c>
      <c r="H27" s="445"/>
      <c r="I27" s="446"/>
      <c r="J27" s="446">
        <f>J424</f>
        <v>0</v>
      </c>
      <c r="K27" s="447"/>
      <c r="L27" s="447">
        <f>L424</f>
        <v>0</v>
      </c>
      <c r="M27" s="448"/>
      <c r="N27" s="449">
        <f>N424</f>
        <v>0</v>
      </c>
      <c r="O27" s="313"/>
      <c r="P27" s="155"/>
    </row>
    <row r="28" spans="1:30" ht="18.75" customHeight="1" x14ac:dyDescent="0.15">
      <c r="A28" s="134"/>
      <c r="B28" s="374" t="str">
        <f>IF(B427="","",B427)</f>
        <v/>
      </c>
      <c r="C28" s="375" t="str">
        <f>IF(C427="","",C427)</f>
        <v/>
      </c>
      <c r="D28" s="376"/>
      <c r="E28" s="438" t="str">
        <f>IF(E427="","",E427)</f>
        <v/>
      </c>
      <c r="F28" s="439"/>
      <c r="G28" s="328" t="s">
        <v>169</v>
      </c>
      <c r="H28" s="445"/>
      <c r="I28" s="446"/>
      <c r="J28" s="446">
        <f>J459</f>
        <v>0</v>
      </c>
      <c r="K28" s="447"/>
      <c r="L28" s="447">
        <f>L459</f>
        <v>0</v>
      </c>
      <c r="M28" s="448"/>
      <c r="N28" s="449">
        <f>N459</f>
        <v>0</v>
      </c>
      <c r="O28" s="313"/>
      <c r="P28" s="155"/>
    </row>
    <row r="29" spans="1:30" ht="18.75" customHeight="1" x14ac:dyDescent="0.15">
      <c r="A29" s="134"/>
      <c r="B29" s="374" t="str">
        <f>IF(B462="","",B462)</f>
        <v/>
      </c>
      <c r="C29" s="375" t="str">
        <f>IF(C462="","",C462)</f>
        <v/>
      </c>
      <c r="D29" s="376"/>
      <c r="E29" s="438" t="str">
        <f>IF(E462="","",E462)</f>
        <v/>
      </c>
      <c r="F29" s="439"/>
      <c r="G29" s="328" t="s">
        <v>169</v>
      </c>
      <c r="H29" s="445"/>
      <c r="I29" s="446"/>
      <c r="J29" s="446">
        <f>J494</f>
        <v>0</v>
      </c>
      <c r="K29" s="447"/>
      <c r="L29" s="447">
        <f>L494</f>
        <v>0</v>
      </c>
      <c r="M29" s="448"/>
      <c r="N29" s="449">
        <f>N494</f>
        <v>0</v>
      </c>
      <c r="O29" s="313"/>
      <c r="P29" s="155"/>
    </row>
    <row r="30" spans="1:30" ht="18.75" customHeight="1" x14ac:dyDescent="0.15">
      <c r="A30" s="134"/>
      <c r="B30" s="374" t="str">
        <f>IF(B497="","",B497)</f>
        <v/>
      </c>
      <c r="C30" s="375" t="str">
        <f>IF(C497="","",C497)</f>
        <v/>
      </c>
      <c r="D30" s="376"/>
      <c r="E30" s="438" t="str">
        <f>IF(E497="","",E497)</f>
        <v/>
      </c>
      <c r="F30" s="439"/>
      <c r="G30" s="328" t="s">
        <v>169</v>
      </c>
      <c r="H30" s="445"/>
      <c r="I30" s="446"/>
      <c r="J30" s="446">
        <f>J529</f>
        <v>0</v>
      </c>
      <c r="K30" s="447"/>
      <c r="L30" s="447">
        <f>L529</f>
        <v>0</v>
      </c>
      <c r="M30" s="448"/>
      <c r="N30" s="449">
        <f>N529</f>
        <v>0</v>
      </c>
      <c r="O30" s="313"/>
      <c r="P30" s="155"/>
    </row>
    <row r="31" spans="1:30" ht="18.75" customHeight="1" x14ac:dyDescent="0.15">
      <c r="A31" s="134"/>
      <c r="B31" s="374" t="str">
        <f>IF(B532="","",B532)</f>
        <v/>
      </c>
      <c r="C31" s="375" t="str">
        <f>IF(C532="","",C532)</f>
        <v/>
      </c>
      <c r="D31" s="376"/>
      <c r="E31" s="438" t="str">
        <f>IF(E532="","",E532)</f>
        <v/>
      </c>
      <c r="F31" s="439"/>
      <c r="G31" s="328" t="s">
        <v>169</v>
      </c>
      <c r="H31" s="445"/>
      <c r="I31" s="446"/>
      <c r="J31" s="446">
        <f>J564</f>
        <v>0</v>
      </c>
      <c r="K31" s="447"/>
      <c r="L31" s="447">
        <f>L564</f>
        <v>0</v>
      </c>
      <c r="M31" s="448"/>
      <c r="N31" s="449">
        <f>N564</f>
        <v>0</v>
      </c>
      <c r="O31" s="313"/>
      <c r="P31" s="155"/>
    </row>
    <row r="32" spans="1:30" ht="18.75" customHeight="1" x14ac:dyDescent="0.15">
      <c r="A32" s="134"/>
      <c r="B32" s="374" t="str">
        <f>IF(B567="","",B567)</f>
        <v/>
      </c>
      <c r="C32" s="375" t="str">
        <f>IF(C567="","",C567)</f>
        <v/>
      </c>
      <c r="D32" s="376"/>
      <c r="E32" s="438" t="str">
        <f>IF(E567="","",E567)</f>
        <v/>
      </c>
      <c r="F32" s="439"/>
      <c r="G32" s="328" t="s">
        <v>169</v>
      </c>
      <c r="H32" s="445"/>
      <c r="I32" s="446"/>
      <c r="J32" s="446">
        <f>J599</f>
        <v>0</v>
      </c>
      <c r="K32" s="447"/>
      <c r="L32" s="447">
        <f>L599</f>
        <v>0</v>
      </c>
      <c r="M32" s="448"/>
      <c r="N32" s="449">
        <f>N599</f>
        <v>0</v>
      </c>
      <c r="O32" s="313"/>
      <c r="P32" s="155"/>
    </row>
    <row r="33" spans="1:16" ht="18.75" customHeight="1" x14ac:dyDescent="0.15">
      <c r="A33" s="134"/>
      <c r="B33" s="374" t="str">
        <f>IF(B602="","",B602)</f>
        <v/>
      </c>
      <c r="C33" s="375" t="str">
        <f>IF(C602="","",C602)</f>
        <v/>
      </c>
      <c r="D33" s="376"/>
      <c r="E33" s="438" t="str">
        <f>IF(E602="","",E602)</f>
        <v/>
      </c>
      <c r="F33" s="439"/>
      <c r="G33" s="328" t="s">
        <v>169</v>
      </c>
      <c r="H33" s="445"/>
      <c r="I33" s="446"/>
      <c r="J33" s="446">
        <f>J634</f>
        <v>0</v>
      </c>
      <c r="K33" s="447"/>
      <c r="L33" s="447">
        <f>L634</f>
        <v>0</v>
      </c>
      <c r="M33" s="448"/>
      <c r="N33" s="449">
        <f>N634</f>
        <v>0</v>
      </c>
      <c r="O33" s="313"/>
      <c r="P33" s="155"/>
    </row>
    <row r="34" spans="1:16" ht="18.75" customHeight="1" x14ac:dyDescent="0.15">
      <c r="A34" s="134"/>
      <c r="B34" s="374"/>
      <c r="C34" s="375"/>
      <c r="D34" s="376"/>
      <c r="E34" s="438"/>
      <c r="F34" s="439"/>
      <c r="G34" s="328"/>
      <c r="H34" s="445"/>
      <c r="I34" s="446"/>
      <c r="J34" s="446" t="s">
        <v>153</v>
      </c>
      <c r="K34" s="447"/>
      <c r="L34" s="447" t="s">
        <v>153</v>
      </c>
      <c r="M34" s="448"/>
      <c r="N34" s="449" t="s">
        <v>171</v>
      </c>
      <c r="O34" s="313"/>
      <c r="P34" s="155"/>
    </row>
    <row r="35" spans="1:16" ht="18.75" customHeight="1" x14ac:dyDescent="0.15">
      <c r="A35" s="134"/>
      <c r="B35" s="374"/>
      <c r="C35" s="375"/>
      <c r="D35" s="376"/>
      <c r="E35" s="438"/>
      <c r="F35" s="439"/>
      <c r="G35" s="328"/>
      <c r="H35" s="445"/>
      <c r="I35" s="446"/>
      <c r="J35" s="446" t="s">
        <v>153</v>
      </c>
      <c r="K35" s="447"/>
      <c r="L35" s="447" t="s">
        <v>153</v>
      </c>
      <c r="M35" s="448"/>
      <c r="N35" s="449" t="s">
        <v>171</v>
      </c>
      <c r="O35" s="313"/>
      <c r="P35" s="155"/>
    </row>
    <row r="36" spans="1:16" ht="18.75" customHeight="1" x14ac:dyDescent="0.15">
      <c r="A36" s="134"/>
      <c r="B36" s="374"/>
      <c r="C36" s="375"/>
      <c r="D36" s="376"/>
      <c r="E36" s="351" t="s">
        <v>415</v>
      </c>
      <c r="F36" s="352" t="s">
        <v>172</v>
      </c>
      <c r="G36" s="328"/>
      <c r="H36" s="445"/>
      <c r="I36" s="450"/>
      <c r="J36" s="450">
        <f>SUMIF(B19:B35,LEFT(E36,3),J19:J35)</f>
        <v>0</v>
      </c>
      <c r="K36" s="451"/>
      <c r="L36" s="451">
        <f>SUMIF(B19:B35,LEFT(E36,3),L19:L35)</f>
        <v>0</v>
      </c>
      <c r="M36" s="452"/>
      <c r="N36" s="453">
        <f>SUMIF(B19:B35,LEFT(E36,3),N19:N35)</f>
        <v>0</v>
      </c>
      <c r="O36" s="313"/>
      <c r="P36" s="155"/>
    </row>
    <row r="37" spans="1:16" ht="18.75" customHeight="1" x14ac:dyDescent="0.15">
      <c r="A37" s="134"/>
      <c r="B37" s="374"/>
      <c r="C37" s="375"/>
      <c r="D37" s="376"/>
      <c r="E37" s="353" t="s">
        <v>416</v>
      </c>
      <c r="F37" s="354" t="s">
        <v>172</v>
      </c>
      <c r="G37" s="328"/>
      <c r="H37" s="445"/>
      <c r="I37" s="450"/>
      <c r="J37" s="450">
        <f>SUMIF(B19:B35,LEFT(E37,3),J19:J35)</f>
        <v>0</v>
      </c>
      <c r="K37" s="451"/>
      <c r="L37" s="451">
        <f>SUMIF(B19:B35,LEFT(E37,3),L19:L35)</f>
        <v>0</v>
      </c>
      <c r="M37" s="452"/>
      <c r="N37" s="453">
        <f>SUMIF(B19:B35,LEFT(E37,3),N19:N35)</f>
        <v>0</v>
      </c>
      <c r="O37" s="313"/>
      <c r="P37" s="158"/>
    </row>
    <row r="38" spans="1:16" ht="18.75" customHeight="1" thickBot="1" x14ac:dyDescent="0.2">
      <c r="A38" s="134"/>
      <c r="B38" s="374"/>
      <c r="C38" s="377"/>
      <c r="D38" s="378"/>
      <c r="E38" s="386"/>
      <c r="F38" s="360"/>
      <c r="G38" s="327"/>
      <c r="H38" s="454"/>
      <c r="I38" s="455"/>
      <c r="J38" s="455"/>
      <c r="K38" s="456"/>
      <c r="L38" s="456"/>
      <c r="M38" s="457"/>
      <c r="N38" s="458"/>
      <c r="O38" s="312"/>
      <c r="P38" s="158"/>
    </row>
    <row r="39" spans="1:16" ht="30" customHeight="1" thickTop="1" x14ac:dyDescent="0.15">
      <c r="A39" s="134"/>
      <c r="B39" s="210" t="s">
        <v>170</v>
      </c>
      <c r="C39" s="211"/>
      <c r="D39" s="154"/>
      <c r="E39" s="361" t="s">
        <v>420</v>
      </c>
      <c r="F39" s="341" t="s">
        <v>139</v>
      </c>
      <c r="G39" s="329"/>
      <c r="H39" s="462"/>
      <c r="I39" s="459"/>
      <c r="J39" s="459">
        <f>SUM(J36:J37)</f>
        <v>0</v>
      </c>
      <c r="K39" s="460"/>
      <c r="L39" s="460">
        <f>SUM(L36:L37)</f>
        <v>0</v>
      </c>
      <c r="M39" s="463"/>
      <c r="N39" s="461">
        <f>SUM(N36:N37)</f>
        <v>0</v>
      </c>
      <c r="O39" s="311"/>
      <c r="P39" s="158"/>
    </row>
    <row r="40" spans="1:16" ht="18.75" customHeight="1" thickBot="1" x14ac:dyDescent="0.2">
      <c r="A40" s="134"/>
      <c r="B40" s="213" t="s">
        <v>170</v>
      </c>
      <c r="C40" s="214"/>
      <c r="D40" s="208"/>
      <c r="E40" s="387"/>
      <c r="F40" s="358"/>
      <c r="G40" s="330"/>
      <c r="H40" s="514"/>
      <c r="I40" s="511"/>
      <c r="J40" s="511"/>
      <c r="K40" s="512"/>
      <c r="L40" s="512"/>
      <c r="M40" s="515"/>
      <c r="N40" s="513"/>
      <c r="O40" s="312"/>
      <c r="P40" s="158"/>
    </row>
    <row r="41" spans="1:16" ht="18.75" customHeight="1" thickTop="1" x14ac:dyDescent="0.15">
      <c r="A41" s="134"/>
      <c r="B41" s="210" t="s">
        <v>170</v>
      </c>
      <c r="C41" s="211"/>
      <c r="D41" s="154"/>
      <c r="E41" s="340" t="s">
        <v>173</v>
      </c>
      <c r="F41" s="341"/>
      <c r="G41" s="326"/>
      <c r="H41" s="462"/>
      <c r="I41" s="459"/>
      <c r="J41" s="459"/>
      <c r="K41" s="460"/>
      <c r="L41" s="460"/>
      <c r="M41" s="463"/>
      <c r="N41" s="461"/>
      <c r="O41" s="311"/>
      <c r="P41" s="158"/>
    </row>
    <row r="42" spans="1:16" ht="18.75" customHeight="1" x14ac:dyDescent="0.15">
      <c r="A42" s="134"/>
      <c r="B42" s="374" t="str">
        <f>IF(B97="","",B97)</f>
        <v/>
      </c>
      <c r="C42" s="375" t="str">
        <f>IF(C97="","",C97)</f>
        <v/>
      </c>
      <c r="D42" s="376"/>
      <c r="E42" s="438" t="str">
        <f>IF(E97="","",E97)</f>
        <v/>
      </c>
      <c r="F42" s="439"/>
      <c r="G42" s="328" t="s">
        <v>169</v>
      </c>
      <c r="H42" s="464"/>
      <c r="I42" s="446"/>
      <c r="J42" s="446">
        <f>J139</f>
        <v>0</v>
      </c>
      <c r="K42" s="447"/>
      <c r="L42" s="447">
        <f>L139</f>
        <v>0</v>
      </c>
      <c r="M42" s="448"/>
      <c r="N42" s="449">
        <f>N139</f>
        <v>0</v>
      </c>
      <c r="O42" s="313"/>
      <c r="P42" s="158"/>
    </row>
    <row r="43" spans="1:16" ht="18.75" customHeight="1" x14ac:dyDescent="0.15">
      <c r="A43" s="134"/>
      <c r="B43" s="374" t="str">
        <f>IF(B141="","",B141)</f>
        <v/>
      </c>
      <c r="C43" s="375" t="str">
        <f>IF(C141="","",C141)</f>
        <v/>
      </c>
      <c r="D43" s="376"/>
      <c r="E43" s="438" t="str">
        <f>IF(E141="","",E141)</f>
        <v/>
      </c>
      <c r="F43" s="439"/>
      <c r="G43" s="328" t="s">
        <v>169</v>
      </c>
      <c r="H43" s="464"/>
      <c r="I43" s="446"/>
      <c r="J43" s="446">
        <f>J183</f>
        <v>0</v>
      </c>
      <c r="K43" s="447"/>
      <c r="L43" s="447">
        <f>L183</f>
        <v>0</v>
      </c>
      <c r="M43" s="448"/>
      <c r="N43" s="449">
        <f>N183</f>
        <v>0</v>
      </c>
      <c r="O43" s="313"/>
      <c r="P43" s="158"/>
    </row>
    <row r="44" spans="1:16" ht="18.75" customHeight="1" x14ac:dyDescent="0.15">
      <c r="A44" s="134"/>
      <c r="B44" s="374" t="str">
        <f>IF(B185="","",B185)</f>
        <v/>
      </c>
      <c r="C44" s="375" t="str">
        <f>IF(C185="","",C185)</f>
        <v/>
      </c>
      <c r="D44" s="376"/>
      <c r="E44" s="438" t="str">
        <f>IF(E185="","",E185)</f>
        <v/>
      </c>
      <c r="F44" s="439"/>
      <c r="G44" s="328" t="s">
        <v>169</v>
      </c>
      <c r="H44" s="464"/>
      <c r="I44" s="446"/>
      <c r="J44" s="446">
        <f>J217</f>
        <v>0</v>
      </c>
      <c r="K44" s="447"/>
      <c r="L44" s="447">
        <f>L217</f>
        <v>0</v>
      </c>
      <c r="M44" s="448"/>
      <c r="N44" s="449">
        <f>N217</f>
        <v>0</v>
      </c>
      <c r="O44" s="313"/>
      <c r="P44" s="158"/>
    </row>
    <row r="45" spans="1:16" ht="18.75" customHeight="1" x14ac:dyDescent="0.15">
      <c r="A45" s="134"/>
      <c r="B45" s="374" t="str">
        <f>IF(B219="","",B219)</f>
        <v/>
      </c>
      <c r="C45" s="375" t="str">
        <f>IF(C219="","",C219)</f>
        <v/>
      </c>
      <c r="D45" s="376"/>
      <c r="E45" s="438" t="str">
        <f>IF(E219="","",E219)</f>
        <v/>
      </c>
      <c r="F45" s="439"/>
      <c r="G45" s="328" t="s">
        <v>169</v>
      </c>
      <c r="H45" s="464"/>
      <c r="I45" s="446"/>
      <c r="J45" s="446">
        <f>J251</f>
        <v>0</v>
      </c>
      <c r="K45" s="447"/>
      <c r="L45" s="447">
        <f>L251</f>
        <v>0</v>
      </c>
      <c r="M45" s="448"/>
      <c r="N45" s="449">
        <f>N251</f>
        <v>0</v>
      </c>
      <c r="O45" s="313"/>
      <c r="P45" s="158"/>
    </row>
    <row r="46" spans="1:16" ht="18.75" customHeight="1" x14ac:dyDescent="0.15">
      <c r="A46" s="134"/>
      <c r="B46" s="374" t="str">
        <f>IF(B253="","",B253)</f>
        <v/>
      </c>
      <c r="C46" s="375" t="str">
        <f>IF(C253="","",C253)</f>
        <v/>
      </c>
      <c r="D46" s="376"/>
      <c r="E46" s="438" t="str">
        <f>IF(E253="","",E253)</f>
        <v/>
      </c>
      <c r="F46" s="439"/>
      <c r="G46" s="328" t="s">
        <v>169</v>
      </c>
      <c r="H46" s="464"/>
      <c r="I46" s="446"/>
      <c r="J46" s="446">
        <f>J285</f>
        <v>0</v>
      </c>
      <c r="K46" s="447"/>
      <c r="L46" s="447">
        <f>L285</f>
        <v>0</v>
      </c>
      <c r="M46" s="448"/>
      <c r="N46" s="449">
        <f>N285</f>
        <v>0</v>
      </c>
      <c r="O46" s="313"/>
      <c r="P46" s="158"/>
    </row>
    <row r="47" spans="1:16" ht="18.75" customHeight="1" x14ac:dyDescent="0.15">
      <c r="A47" s="134"/>
      <c r="B47" s="374" t="str">
        <f>IF(B287="","",B287)</f>
        <v/>
      </c>
      <c r="C47" s="375" t="str">
        <f>IF(C287="","",C287)</f>
        <v/>
      </c>
      <c r="D47" s="376"/>
      <c r="E47" s="438" t="str">
        <f>IF(E287="","",E287)</f>
        <v/>
      </c>
      <c r="F47" s="439"/>
      <c r="G47" s="328" t="s">
        <v>169</v>
      </c>
      <c r="H47" s="464"/>
      <c r="I47" s="446"/>
      <c r="J47" s="446">
        <f>J320</f>
        <v>0</v>
      </c>
      <c r="K47" s="447"/>
      <c r="L47" s="447">
        <f>L320</f>
        <v>0</v>
      </c>
      <c r="M47" s="448"/>
      <c r="N47" s="449">
        <f>N320</f>
        <v>0</v>
      </c>
      <c r="O47" s="313"/>
      <c r="P47" s="158"/>
    </row>
    <row r="48" spans="1:16" ht="18.75" customHeight="1" x14ac:dyDescent="0.15">
      <c r="A48" s="134"/>
      <c r="B48" s="374" t="str">
        <f>IF(B322="","",B322)</f>
        <v/>
      </c>
      <c r="C48" s="375" t="str">
        <f>IF(C322="","",C322)</f>
        <v/>
      </c>
      <c r="D48" s="376"/>
      <c r="E48" s="438" t="str">
        <f>IF(E322="","",E322)</f>
        <v/>
      </c>
      <c r="F48" s="439"/>
      <c r="G48" s="328" t="s">
        <v>169</v>
      </c>
      <c r="H48" s="464"/>
      <c r="I48" s="446"/>
      <c r="J48" s="446">
        <f>J355</f>
        <v>0</v>
      </c>
      <c r="K48" s="447"/>
      <c r="L48" s="447">
        <f>L355</f>
        <v>0</v>
      </c>
      <c r="M48" s="448"/>
      <c r="N48" s="449">
        <f>N355</f>
        <v>0</v>
      </c>
      <c r="O48" s="313"/>
      <c r="P48" s="158"/>
    </row>
    <row r="49" spans="1:16" ht="18.75" customHeight="1" x14ac:dyDescent="0.15">
      <c r="A49" s="134"/>
      <c r="B49" s="374" t="str">
        <f>IF(B357="","",B357)</f>
        <v/>
      </c>
      <c r="C49" s="375" t="str">
        <f>IF(C357="","",C357)</f>
        <v/>
      </c>
      <c r="D49" s="376"/>
      <c r="E49" s="438" t="str">
        <f>IF(E357="","",E357)</f>
        <v/>
      </c>
      <c r="F49" s="439"/>
      <c r="G49" s="328" t="s">
        <v>169</v>
      </c>
      <c r="H49" s="464"/>
      <c r="I49" s="446"/>
      <c r="J49" s="446">
        <f>J390</f>
        <v>0</v>
      </c>
      <c r="K49" s="447"/>
      <c r="L49" s="447">
        <f>L390</f>
        <v>0</v>
      </c>
      <c r="M49" s="448"/>
      <c r="N49" s="449">
        <f>N390</f>
        <v>0</v>
      </c>
      <c r="O49" s="313"/>
      <c r="P49" s="158"/>
    </row>
    <row r="50" spans="1:16" ht="18.75" customHeight="1" x14ac:dyDescent="0.15">
      <c r="A50" s="134"/>
      <c r="B50" s="374" t="str">
        <f>IF(B392="","",B392)</f>
        <v/>
      </c>
      <c r="C50" s="375" t="str">
        <f>IF(C392="","",C392)</f>
        <v/>
      </c>
      <c r="D50" s="376"/>
      <c r="E50" s="438" t="str">
        <f>IF(E392="","",E392)</f>
        <v/>
      </c>
      <c r="F50" s="439"/>
      <c r="G50" s="328" t="s">
        <v>169</v>
      </c>
      <c r="H50" s="464"/>
      <c r="I50" s="446"/>
      <c r="J50" s="446">
        <f>J425</f>
        <v>0</v>
      </c>
      <c r="K50" s="447"/>
      <c r="L50" s="447">
        <f>L425</f>
        <v>0</v>
      </c>
      <c r="M50" s="448"/>
      <c r="N50" s="449">
        <f>N425</f>
        <v>0</v>
      </c>
      <c r="O50" s="313"/>
      <c r="P50" s="158"/>
    </row>
    <row r="51" spans="1:16" ht="18.75" customHeight="1" x14ac:dyDescent="0.15">
      <c r="A51" s="134"/>
      <c r="B51" s="374" t="str">
        <f>IF(B427="","",B427)</f>
        <v/>
      </c>
      <c r="C51" s="375" t="str">
        <f>IF(C427="","",C427)</f>
        <v/>
      </c>
      <c r="D51" s="376"/>
      <c r="E51" s="438" t="str">
        <f>IF(E427="","",E427)</f>
        <v/>
      </c>
      <c r="F51" s="439"/>
      <c r="G51" s="328" t="s">
        <v>169</v>
      </c>
      <c r="H51" s="464"/>
      <c r="I51" s="446"/>
      <c r="J51" s="446">
        <f>J460</f>
        <v>0</v>
      </c>
      <c r="K51" s="447"/>
      <c r="L51" s="447">
        <f>L460</f>
        <v>0</v>
      </c>
      <c r="M51" s="448"/>
      <c r="N51" s="449">
        <f>N460</f>
        <v>0</v>
      </c>
      <c r="O51" s="313"/>
      <c r="P51" s="158"/>
    </row>
    <row r="52" spans="1:16" ht="18.75" customHeight="1" x14ac:dyDescent="0.15">
      <c r="A52" s="134"/>
      <c r="B52" s="374" t="str">
        <f>IF(B462="","",B462)</f>
        <v/>
      </c>
      <c r="C52" s="375" t="str">
        <f>IF(C462="","",C462)</f>
        <v/>
      </c>
      <c r="D52" s="376"/>
      <c r="E52" s="438" t="str">
        <f>IF(E462="","",E462)</f>
        <v/>
      </c>
      <c r="F52" s="439"/>
      <c r="G52" s="328" t="s">
        <v>169</v>
      </c>
      <c r="H52" s="464"/>
      <c r="I52" s="446"/>
      <c r="J52" s="446">
        <f>J495</f>
        <v>0</v>
      </c>
      <c r="K52" s="447"/>
      <c r="L52" s="447">
        <f>L495</f>
        <v>0</v>
      </c>
      <c r="M52" s="448"/>
      <c r="N52" s="449">
        <f>N495</f>
        <v>0</v>
      </c>
      <c r="O52" s="313"/>
      <c r="P52" s="158"/>
    </row>
    <row r="53" spans="1:16" ht="18.75" customHeight="1" x14ac:dyDescent="0.15">
      <c r="A53" s="134"/>
      <c r="B53" s="374" t="str">
        <f>IF(B497="","",B497)</f>
        <v/>
      </c>
      <c r="C53" s="375" t="str">
        <f>IF(C497="","",C497)</f>
        <v/>
      </c>
      <c r="D53" s="376"/>
      <c r="E53" s="438" t="str">
        <f>IF(E497="","",E497)</f>
        <v/>
      </c>
      <c r="F53" s="439"/>
      <c r="G53" s="328" t="s">
        <v>169</v>
      </c>
      <c r="H53" s="464"/>
      <c r="I53" s="446"/>
      <c r="J53" s="446">
        <f>J530</f>
        <v>0</v>
      </c>
      <c r="K53" s="447"/>
      <c r="L53" s="447">
        <f>L530</f>
        <v>0</v>
      </c>
      <c r="M53" s="448"/>
      <c r="N53" s="449">
        <f>N530</f>
        <v>0</v>
      </c>
      <c r="O53" s="313"/>
      <c r="P53" s="158"/>
    </row>
    <row r="54" spans="1:16" ht="18.75" customHeight="1" x14ac:dyDescent="0.15">
      <c r="A54" s="134"/>
      <c r="B54" s="374" t="str">
        <f>IF(B532="","",B532)</f>
        <v/>
      </c>
      <c r="C54" s="375" t="str">
        <f>IF(C532="","",C532)</f>
        <v/>
      </c>
      <c r="D54" s="376"/>
      <c r="E54" s="438" t="str">
        <f>IF(E532="","",E532)</f>
        <v/>
      </c>
      <c r="F54" s="439"/>
      <c r="G54" s="328" t="s">
        <v>408</v>
      </c>
      <c r="H54" s="464"/>
      <c r="I54" s="446"/>
      <c r="J54" s="446">
        <f>J565</f>
        <v>0</v>
      </c>
      <c r="K54" s="447"/>
      <c r="L54" s="447">
        <f>L565</f>
        <v>0</v>
      </c>
      <c r="M54" s="448"/>
      <c r="N54" s="449">
        <f>N565</f>
        <v>0</v>
      </c>
      <c r="O54" s="313"/>
      <c r="P54" s="158"/>
    </row>
    <row r="55" spans="1:16" ht="18.75" customHeight="1" x14ac:dyDescent="0.15">
      <c r="A55" s="134"/>
      <c r="B55" s="374" t="str">
        <f>IF(B567="","",B567)</f>
        <v/>
      </c>
      <c r="C55" s="375" t="str">
        <f>IF(C567="","",C567)</f>
        <v/>
      </c>
      <c r="D55" s="376"/>
      <c r="E55" s="438" t="str">
        <f>IF(E567="","",E567)</f>
        <v/>
      </c>
      <c r="F55" s="439"/>
      <c r="G55" s="328" t="s">
        <v>169</v>
      </c>
      <c r="H55" s="445"/>
      <c r="I55" s="446"/>
      <c r="J55" s="446">
        <f>J600</f>
        <v>0</v>
      </c>
      <c r="K55" s="447"/>
      <c r="L55" s="447">
        <f>L600</f>
        <v>0</v>
      </c>
      <c r="M55" s="448"/>
      <c r="N55" s="449">
        <f>N600</f>
        <v>0</v>
      </c>
      <c r="O55" s="313"/>
      <c r="P55" s="155"/>
    </row>
    <row r="56" spans="1:16" ht="18.75" customHeight="1" x14ac:dyDescent="0.15">
      <c r="A56" s="134"/>
      <c r="B56" s="374" t="str">
        <f>IF(B602="","",B602)</f>
        <v/>
      </c>
      <c r="C56" s="375" t="str">
        <f>IF(C602="","",C602)</f>
        <v/>
      </c>
      <c r="D56" s="376"/>
      <c r="E56" s="438" t="str">
        <f>IF(E602="","",E602)</f>
        <v/>
      </c>
      <c r="F56" s="439"/>
      <c r="G56" s="328" t="s">
        <v>169</v>
      </c>
      <c r="H56" s="445"/>
      <c r="I56" s="446"/>
      <c r="J56" s="446">
        <f>J635</f>
        <v>0</v>
      </c>
      <c r="K56" s="447"/>
      <c r="L56" s="447">
        <f>L635</f>
        <v>0</v>
      </c>
      <c r="M56" s="448"/>
      <c r="N56" s="449">
        <f>N635</f>
        <v>0</v>
      </c>
      <c r="O56" s="313"/>
      <c r="P56" s="155"/>
    </row>
    <row r="57" spans="1:16" ht="18.75" customHeight="1" x14ac:dyDescent="0.15">
      <c r="A57" s="134"/>
      <c r="B57" s="159" t="s">
        <v>170</v>
      </c>
      <c r="C57" s="160"/>
      <c r="D57" s="204"/>
      <c r="E57" s="438"/>
      <c r="F57" s="439"/>
      <c r="G57" s="328"/>
      <c r="H57" s="464"/>
      <c r="I57" s="446"/>
      <c r="J57" s="446" t="s">
        <v>153</v>
      </c>
      <c r="K57" s="447"/>
      <c r="L57" s="447" t="s">
        <v>153</v>
      </c>
      <c r="M57" s="448"/>
      <c r="N57" s="449" t="s">
        <v>153</v>
      </c>
      <c r="O57" s="313"/>
      <c r="P57" s="158"/>
    </row>
    <row r="58" spans="1:16" ht="18.75" customHeight="1" x14ac:dyDescent="0.15">
      <c r="A58" s="134"/>
      <c r="B58" s="159" t="s">
        <v>170</v>
      </c>
      <c r="C58" s="160"/>
      <c r="D58" s="204"/>
      <c r="E58" s="438"/>
      <c r="F58" s="439"/>
      <c r="G58" s="328"/>
      <c r="H58" s="464"/>
      <c r="I58" s="446"/>
      <c r="J58" s="446" t="s">
        <v>153</v>
      </c>
      <c r="K58" s="447"/>
      <c r="L58" s="447" t="s">
        <v>153</v>
      </c>
      <c r="M58" s="448"/>
      <c r="N58" s="449" t="s">
        <v>153</v>
      </c>
      <c r="O58" s="313"/>
      <c r="P58" s="158"/>
    </row>
    <row r="59" spans="1:16" ht="18.75" customHeight="1" x14ac:dyDescent="0.15">
      <c r="A59" s="134"/>
      <c r="B59" s="168" t="s">
        <v>170</v>
      </c>
      <c r="C59" s="215"/>
      <c r="D59" s="204"/>
      <c r="E59" s="351" t="s">
        <v>306</v>
      </c>
      <c r="F59" s="352" t="s">
        <v>172</v>
      </c>
      <c r="G59" s="328"/>
      <c r="H59" s="445"/>
      <c r="I59" s="446"/>
      <c r="J59" s="450">
        <f>SUMIF(B42:B58,LEFT(E59,3),J42:J58)</f>
        <v>0</v>
      </c>
      <c r="K59" s="451"/>
      <c r="L59" s="451">
        <f>SUMIF(B42:B58,LEFT(E59,3),L42:L58)</f>
        <v>0</v>
      </c>
      <c r="M59" s="452"/>
      <c r="N59" s="453">
        <f>SUMIF(B42:B58,LEFT(E59,3),N42:N58)</f>
        <v>0</v>
      </c>
      <c r="O59" s="313"/>
      <c r="P59" s="158"/>
    </row>
    <row r="60" spans="1:16" ht="18.75" customHeight="1" x14ac:dyDescent="0.15">
      <c r="A60" s="134"/>
      <c r="B60" s="168" t="s">
        <v>170</v>
      </c>
      <c r="C60" s="215"/>
      <c r="D60" s="204"/>
      <c r="E60" s="353" t="s">
        <v>307</v>
      </c>
      <c r="F60" s="354" t="s">
        <v>172</v>
      </c>
      <c r="G60" s="328"/>
      <c r="H60" s="445"/>
      <c r="I60" s="446"/>
      <c r="J60" s="450">
        <f>SUMIF(B42:B58,LEFT(E60,3),J42:J58)</f>
        <v>0</v>
      </c>
      <c r="K60" s="451"/>
      <c r="L60" s="451">
        <f>SUMIF(B42:B58,LEFT(E60,3),L42:L58)</f>
        <v>0</v>
      </c>
      <c r="M60" s="452"/>
      <c r="N60" s="453">
        <f>SUMIF(B42:B58,LEFT(E60,3),N42:N58)</f>
        <v>0</v>
      </c>
      <c r="O60" s="313"/>
      <c r="P60" s="158"/>
    </row>
    <row r="61" spans="1:16" ht="18.75" customHeight="1" thickBot="1" x14ac:dyDescent="0.2">
      <c r="A61" s="134"/>
      <c r="B61" s="213" t="s">
        <v>170</v>
      </c>
      <c r="C61" s="214"/>
      <c r="D61" s="208"/>
      <c r="E61" s="386"/>
      <c r="F61" s="360"/>
      <c r="G61" s="327"/>
      <c r="H61" s="454"/>
      <c r="I61" s="455"/>
      <c r="J61" s="455"/>
      <c r="K61" s="456"/>
      <c r="L61" s="456"/>
      <c r="M61" s="457"/>
      <c r="N61" s="458"/>
      <c r="O61" s="312"/>
      <c r="P61" s="158"/>
    </row>
    <row r="62" spans="1:16" ht="30" customHeight="1" thickTop="1" x14ac:dyDescent="0.15">
      <c r="A62" s="134"/>
      <c r="B62" s="210" t="s">
        <v>170</v>
      </c>
      <c r="C62" s="211"/>
      <c r="D62" s="154"/>
      <c r="E62" s="361" t="s">
        <v>174</v>
      </c>
      <c r="F62" s="341" t="s">
        <v>139</v>
      </c>
      <c r="G62" s="329"/>
      <c r="H62" s="462"/>
      <c r="I62" s="459"/>
      <c r="J62" s="459">
        <f>SUM(J59:J60)</f>
        <v>0</v>
      </c>
      <c r="K62" s="460"/>
      <c r="L62" s="460">
        <f>SUM(L59:L60)</f>
        <v>0</v>
      </c>
      <c r="M62" s="463"/>
      <c r="N62" s="461">
        <f>SUM(N59:N60)</f>
        <v>0</v>
      </c>
      <c r="O62" s="314"/>
      <c r="P62" s="161"/>
    </row>
    <row r="63" spans="1:16" ht="18.75" customHeight="1" thickBot="1" x14ac:dyDescent="0.2">
      <c r="A63" s="134"/>
      <c r="B63" s="168" t="s">
        <v>170</v>
      </c>
      <c r="C63" s="215"/>
      <c r="D63" s="204"/>
      <c r="E63" s="388"/>
      <c r="F63" s="362"/>
      <c r="G63" s="331"/>
      <c r="H63" s="464"/>
      <c r="I63" s="450"/>
      <c r="J63" s="450"/>
      <c r="K63" s="451"/>
      <c r="L63" s="451"/>
      <c r="M63" s="452"/>
      <c r="N63" s="453"/>
      <c r="O63" s="315"/>
      <c r="P63" s="161"/>
    </row>
    <row r="64" spans="1:16" ht="30" customHeight="1" thickTop="1" thickBot="1" x14ac:dyDescent="0.2">
      <c r="A64" s="134"/>
      <c r="B64" s="216" t="s">
        <v>170</v>
      </c>
      <c r="C64" s="217"/>
      <c r="D64" s="292"/>
      <c r="E64" s="363"/>
      <c r="F64" s="364" t="s">
        <v>175</v>
      </c>
      <c r="G64" s="332"/>
      <c r="H64" s="465"/>
      <c r="I64" s="466"/>
      <c r="J64" s="466">
        <f>SUM(J16,J39,J62)</f>
        <v>0</v>
      </c>
      <c r="K64" s="467"/>
      <c r="L64" s="467">
        <f>SUM(L16,L39,L62)</f>
        <v>0</v>
      </c>
      <c r="M64" s="468"/>
      <c r="N64" s="469">
        <f>SUM(N16,N39,N62)</f>
        <v>0</v>
      </c>
      <c r="O64" s="316"/>
      <c r="P64" s="149"/>
    </row>
    <row r="65" spans="1:16" ht="18.75" customHeight="1" thickBot="1" x14ac:dyDescent="0.2">
      <c r="A65" s="149"/>
      <c r="B65" s="162" t="s">
        <v>170</v>
      </c>
      <c r="C65" s="162"/>
      <c r="D65" s="209"/>
      <c r="E65" s="317"/>
      <c r="F65" s="317"/>
      <c r="G65" s="333"/>
      <c r="H65" s="516"/>
      <c r="I65" s="516"/>
      <c r="J65" s="516"/>
      <c r="K65" s="516"/>
      <c r="L65" s="516"/>
      <c r="M65" s="383"/>
      <c r="N65" s="845"/>
      <c r="O65" s="317"/>
      <c r="P65" s="149"/>
    </row>
    <row r="66" spans="1:16" ht="18.75" customHeight="1" x14ac:dyDescent="0.15">
      <c r="A66" s="134"/>
      <c r="B66" s="299" t="s">
        <v>170</v>
      </c>
      <c r="C66" s="300"/>
      <c r="D66" s="293"/>
      <c r="E66" s="342" t="s">
        <v>423</v>
      </c>
      <c r="F66" s="343"/>
      <c r="G66" s="334"/>
      <c r="H66" s="475"/>
      <c r="I66" s="476"/>
      <c r="J66" s="476"/>
      <c r="K66" s="477"/>
      <c r="L66" s="477"/>
      <c r="M66" s="478"/>
      <c r="N66" s="479"/>
      <c r="O66" s="318"/>
      <c r="P66" s="155"/>
    </row>
    <row r="67" spans="1:16" ht="18.75" customHeight="1" x14ac:dyDescent="0.15">
      <c r="A67" s="134"/>
      <c r="B67" s="301" t="str">
        <f>IF(B97="","",B97)</f>
        <v/>
      </c>
      <c r="C67" s="379" t="str">
        <f>IF(C97="","",C97)</f>
        <v/>
      </c>
      <c r="D67" s="376"/>
      <c r="E67" s="473" t="str">
        <f>IF(E97="","",E97)</f>
        <v/>
      </c>
      <c r="F67" s="474"/>
      <c r="G67" s="335" t="s">
        <v>169</v>
      </c>
      <c r="H67" s="480"/>
      <c r="I67" s="446"/>
      <c r="J67" s="446">
        <f>J140</f>
        <v>0</v>
      </c>
      <c r="K67" s="447"/>
      <c r="L67" s="447">
        <f>L140</f>
        <v>0</v>
      </c>
      <c r="M67" s="481"/>
      <c r="N67" s="482">
        <f>N140</f>
        <v>0</v>
      </c>
      <c r="O67" s="319"/>
      <c r="P67" s="155"/>
    </row>
    <row r="68" spans="1:16" ht="18.75" customHeight="1" x14ac:dyDescent="0.15">
      <c r="A68" s="134"/>
      <c r="B68" s="301" t="str">
        <f>IF(B141="","",B141)</f>
        <v/>
      </c>
      <c r="C68" s="379" t="str">
        <f>IF(C141="","",C141)</f>
        <v/>
      </c>
      <c r="D68" s="376"/>
      <c r="E68" s="473" t="str">
        <f>IF(E141="","",E141)</f>
        <v/>
      </c>
      <c r="F68" s="474"/>
      <c r="G68" s="335" t="s">
        <v>169</v>
      </c>
      <c r="H68" s="480"/>
      <c r="I68" s="446"/>
      <c r="J68" s="446">
        <f>J184</f>
        <v>0</v>
      </c>
      <c r="K68" s="447"/>
      <c r="L68" s="447">
        <f>L184</f>
        <v>0</v>
      </c>
      <c r="M68" s="481"/>
      <c r="N68" s="482">
        <f>N184</f>
        <v>0</v>
      </c>
      <c r="O68" s="319"/>
      <c r="P68" s="161"/>
    </row>
    <row r="69" spans="1:16" ht="18.75" customHeight="1" x14ac:dyDescent="0.15">
      <c r="A69" s="134"/>
      <c r="B69" s="301" t="str">
        <f>IF(B185="","",B185)</f>
        <v/>
      </c>
      <c r="C69" s="379" t="str">
        <f>IF(C185="","",C185)</f>
        <v/>
      </c>
      <c r="D69" s="376"/>
      <c r="E69" s="473" t="str">
        <f>IF(E185="","",E185)</f>
        <v/>
      </c>
      <c r="F69" s="474"/>
      <c r="G69" s="335" t="s">
        <v>169</v>
      </c>
      <c r="H69" s="480"/>
      <c r="I69" s="446"/>
      <c r="J69" s="446">
        <f>J218</f>
        <v>0</v>
      </c>
      <c r="K69" s="447"/>
      <c r="L69" s="447">
        <f>L218</f>
        <v>0</v>
      </c>
      <c r="M69" s="481"/>
      <c r="N69" s="482">
        <f>N218</f>
        <v>0</v>
      </c>
      <c r="O69" s="319"/>
      <c r="P69" s="164"/>
    </row>
    <row r="70" spans="1:16" ht="18.75" customHeight="1" x14ac:dyDescent="0.15">
      <c r="A70" s="134"/>
      <c r="B70" s="301" t="str">
        <f>IF(B219="","",B219)</f>
        <v/>
      </c>
      <c r="C70" s="379" t="str">
        <f>IF(C219="","",C219)</f>
        <v/>
      </c>
      <c r="D70" s="376"/>
      <c r="E70" s="473" t="str">
        <f>IF(E219="","",E219)</f>
        <v/>
      </c>
      <c r="F70" s="474"/>
      <c r="G70" s="335" t="s">
        <v>169</v>
      </c>
      <c r="H70" s="480"/>
      <c r="I70" s="446"/>
      <c r="J70" s="446">
        <f>J252</f>
        <v>0</v>
      </c>
      <c r="K70" s="447"/>
      <c r="L70" s="447">
        <f>L252</f>
        <v>0</v>
      </c>
      <c r="M70" s="481"/>
      <c r="N70" s="482">
        <f>N252</f>
        <v>0</v>
      </c>
      <c r="O70" s="319"/>
      <c r="P70" s="164"/>
    </row>
    <row r="71" spans="1:16" ht="18.75" customHeight="1" x14ac:dyDescent="0.15">
      <c r="A71" s="134"/>
      <c r="B71" s="301" t="str">
        <f>IF(B253="","",B253)</f>
        <v/>
      </c>
      <c r="C71" s="379" t="str">
        <f>IF(C253="","",C253)</f>
        <v/>
      </c>
      <c r="D71" s="376"/>
      <c r="E71" s="473" t="str">
        <f>IF(E253="","",E253)</f>
        <v/>
      </c>
      <c r="F71" s="474"/>
      <c r="G71" s="335" t="s">
        <v>169</v>
      </c>
      <c r="H71" s="480"/>
      <c r="I71" s="446"/>
      <c r="J71" s="446">
        <f>J286</f>
        <v>0</v>
      </c>
      <c r="K71" s="447"/>
      <c r="L71" s="447">
        <f>L286</f>
        <v>0</v>
      </c>
      <c r="M71" s="481"/>
      <c r="N71" s="482">
        <f>N286</f>
        <v>0</v>
      </c>
      <c r="O71" s="319"/>
      <c r="P71" s="164"/>
    </row>
    <row r="72" spans="1:16" ht="18.75" customHeight="1" x14ac:dyDescent="0.15">
      <c r="A72" s="134"/>
      <c r="B72" s="301" t="str">
        <f>IF(B287="","",B287)</f>
        <v/>
      </c>
      <c r="C72" s="379" t="str">
        <f>IF(C287="","",C287)</f>
        <v/>
      </c>
      <c r="D72" s="376"/>
      <c r="E72" s="473" t="str">
        <f>IF(E287="","",E287)</f>
        <v/>
      </c>
      <c r="F72" s="474"/>
      <c r="G72" s="335" t="s">
        <v>169</v>
      </c>
      <c r="H72" s="480"/>
      <c r="I72" s="446"/>
      <c r="J72" s="446">
        <f>J321</f>
        <v>0</v>
      </c>
      <c r="K72" s="447"/>
      <c r="L72" s="447">
        <f>L321</f>
        <v>0</v>
      </c>
      <c r="M72" s="481"/>
      <c r="N72" s="482">
        <f>N321</f>
        <v>0</v>
      </c>
      <c r="O72" s="319"/>
      <c r="P72" s="164"/>
    </row>
    <row r="73" spans="1:16" ht="18.75" customHeight="1" x14ac:dyDescent="0.15">
      <c r="A73" s="134"/>
      <c r="B73" s="301" t="str">
        <f>IF(B322="","",B322)</f>
        <v/>
      </c>
      <c r="C73" s="379" t="str">
        <f>IF(C322="","",C322)</f>
        <v/>
      </c>
      <c r="D73" s="376"/>
      <c r="E73" s="473" t="str">
        <f>IF(E322="","",E322)</f>
        <v/>
      </c>
      <c r="F73" s="474"/>
      <c r="G73" s="335" t="s">
        <v>169</v>
      </c>
      <c r="H73" s="480"/>
      <c r="I73" s="446"/>
      <c r="J73" s="446">
        <f>J356</f>
        <v>0</v>
      </c>
      <c r="K73" s="447"/>
      <c r="L73" s="447">
        <f>L356</f>
        <v>0</v>
      </c>
      <c r="M73" s="481"/>
      <c r="N73" s="482">
        <f>N356</f>
        <v>0</v>
      </c>
      <c r="O73" s="319"/>
      <c r="P73" s="164"/>
    </row>
    <row r="74" spans="1:16" ht="18.75" customHeight="1" x14ac:dyDescent="0.15">
      <c r="A74" s="134"/>
      <c r="B74" s="301" t="str">
        <f>IF(B357="","",B357)</f>
        <v/>
      </c>
      <c r="C74" s="379" t="str">
        <f>IF(C357="","",C357)</f>
        <v/>
      </c>
      <c r="D74" s="376"/>
      <c r="E74" s="473" t="str">
        <f>IF(E357="","",E357)</f>
        <v/>
      </c>
      <c r="F74" s="474"/>
      <c r="G74" s="335" t="s">
        <v>169</v>
      </c>
      <c r="H74" s="480"/>
      <c r="I74" s="446"/>
      <c r="J74" s="446">
        <f>J391</f>
        <v>0</v>
      </c>
      <c r="K74" s="447"/>
      <c r="L74" s="447">
        <f>L391</f>
        <v>0</v>
      </c>
      <c r="M74" s="481"/>
      <c r="N74" s="482">
        <f>N391</f>
        <v>0</v>
      </c>
      <c r="O74" s="319"/>
      <c r="P74" s="164"/>
    </row>
    <row r="75" spans="1:16" ht="18.75" customHeight="1" x14ac:dyDescent="0.15">
      <c r="A75" s="134"/>
      <c r="B75" s="301" t="str">
        <f>IF(B392="","",B392)</f>
        <v/>
      </c>
      <c r="C75" s="379" t="str">
        <f>IF(C392="","",C392)</f>
        <v/>
      </c>
      <c r="D75" s="376"/>
      <c r="E75" s="473" t="str">
        <f>IF(E392="","",E392)</f>
        <v/>
      </c>
      <c r="F75" s="474"/>
      <c r="G75" s="335" t="s">
        <v>169</v>
      </c>
      <c r="H75" s="480"/>
      <c r="I75" s="446"/>
      <c r="J75" s="446">
        <f>J426</f>
        <v>0</v>
      </c>
      <c r="K75" s="447"/>
      <c r="L75" s="447">
        <f>L426</f>
        <v>0</v>
      </c>
      <c r="M75" s="481"/>
      <c r="N75" s="482">
        <f>N426</f>
        <v>0</v>
      </c>
      <c r="O75" s="319"/>
      <c r="P75" s="164"/>
    </row>
    <row r="76" spans="1:16" ht="18.75" customHeight="1" x14ac:dyDescent="0.15">
      <c r="A76" s="134"/>
      <c r="B76" s="301" t="str">
        <f>IF(B427="","",B427)</f>
        <v/>
      </c>
      <c r="C76" s="379" t="str">
        <f>IF(C427="","",C427)</f>
        <v/>
      </c>
      <c r="D76" s="376"/>
      <c r="E76" s="473" t="str">
        <f>IF(E427="","",E427)</f>
        <v/>
      </c>
      <c r="F76" s="474"/>
      <c r="G76" s="335" t="s">
        <v>169</v>
      </c>
      <c r="H76" s="480"/>
      <c r="I76" s="446"/>
      <c r="J76" s="446">
        <f>J461</f>
        <v>0</v>
      </c>
      <c r="K76" s="447"/>
      <c r="L76" s="447">
        <f>L461</f>
        <v>0</v>
      </c>
      <c r="M76" s="481"/>
      <c r="N76" s="482">
        <f>N461</f>
        <v>0</v>
      </c>
      <c r="O76" s="319"/>
      <c r="P76" s="164"/>
    </row>
    <row r="77" spans="1:16" ht="18.75" customHeight="1" x14ac:dyDescent="0.15">
      <c r="A77" s="134"/>
      <c r="B77" s="301" t="str">
        <f>IF(B462="","",B462)</f>
        <v/>
      </c>
      <c r="C77" s="379" t="str">
        <f>IF(C462="","",C462)</f>
        <v/>
      </c>
      <c r="D77" s="376"/>
      <c r="E77" s="473" t="str">
        <f>IF(E462="","",E462)</f>
        <v/>
      </c>
      <c r="F77" s="474"/>
      <c r="G77" s="335" t="s">
        <v>169</v>
      </c>
      <c r="H77" s="480"/>
      <c r="I77" s="446"/>
      <c r="J77" s="446">
        <f>J496</f>
        <v>0</v>
      </c>
      <c r="K77" s="447"/>
      <c r="L77" s="447">
        <f>L496</f>
        <v>0</v>
      </c>
      <c r="M77" s="481"/>
      <c r="N77" s="482">
        <f>N496</f>
        <v>0</v>
      </c>
      <c r="O77" s="319"/>
      <c r="P77" s="164"/>
    </row>
    <row r="78" spans="1:16" ht="18.75" customHeight="1" x14ac:dyDescent="0.15">
      <c r="A78" s="134"/>
      <c r="B78" s="301" t="str">
        <f>IF(B497="","",B497)</f>
        <v/>
      </c>
      <c r="C78" s="379" t="str">
        <f>IF(C497="","",C497)</f>
        <v/>
      </c>
      <c r="D78" s="376"/>
      <c r="E78" s="473" t="str">
        <f>IF(E497="","",E497)</f>
        <v/>
      </c>
      <c r="F78" s="474"/>
      <c r="G78" s="335" t="s">
        <v>169</v>
      </c>
      <c r="H78" s="480"/>
      <c r="I78" s="446"/>
      <c r="J78" s="446">
        <f>J531</f>
        <v>0</v>
      </c>
      <c r="K78" s="447"/>
      <c r="L78" s="447">
        <f>L531</f>
        <v>0</v>
      </c>
      <c r="M78" s="481"/>
      <c r="N78" s="482">
        <f>N531</f>
        <v>0</v>
      </c>
      <c r="O78" s="319"/>
      <c r="P78" s="164"/>
    </row>
    <row r="79" spans="1:16" ht="18.75" customHeight="1" x14ac:dyDescent="0.15">
      <c r="A79" s="134"/>
      <c r="B79" s="301" t="str">
        <f>IF(B532="","",B532)</f>
        <v/>
      </c>
      <c r="C79" s="379" t="str">
        <f>IF(C532="","",C532)</f>
        <v/>
      </c>
      <c r="D79" s="376"/>
      <c r="E79" s="473" t="str">
        <f>IF(E532="","",E532)</f>
        <v/>
      </c>
      <c r="F79" s="474"/>
      <c r="G79" s="335" t="s">
        <v>169</v>
      </c>
      <c r="H79" s="480"/>
      <c r="I79" s="446"/>
      <c r="J79" s="446">
        <f>J566</f>
        <v>0</v>
      </c>
      <c r="K79" s="447"/>
      <c r="L79" s="447">
        <f>L566</f>
        <v>0</v>
      </c>
      <c r="M79" s="481"/>
      <c r="N79" s="482">
        <f>N566</f>
        <v>0</v>
      </c>
      <c r="O79" s="319"/>
      <c r="P79" s="164"/>
    </row>
    <row r="80" spans="1:16" ht="18.75" customHeight="1" x14ac:dyDescent="0.15">
      <c r="A80" s="134"/>
      <c r="B80" s="301" t="str">
        <f>IF(B567="","",B567)</f>
        <v/>
      </c>
      <c r="C80" s="379" t="str">
        <f>IF(C567="","",C567)</f>
        <v/>
      </c>
      <c r="D80" s="376"/>
      <c r="E80" s="473" t="str">
        <f>IF(E567="","",E567)</f>
        <v/>
      </c>
      <c r="F80" s="474"/>
      <c r="G80" s="335" t="s">
        <v>169</v>
      </c>
      <c r="H80" s="480"/>
      <c r="I80" s="446"/>
      <c r="J80" s="446">
        <f>J601</f>
        <v>0</v>
      </c>
      <c r="K80" s="447"/>
      <c r="L80" s="447">
        <f>L601</f>
        <v>0</v>
      </c>
      <c r="M80" s="481"/>
      <c r="N80" s="482">
        <f>N601</f>
        <v>0</v>
      </c>
      <c r="O80" s="319"/>
      <c r="P80" s="164"/>
    </row>
    <row r="81" spans="1:16" ht="18.75" customHeight="1" x14ac:dyDescent="0.15">
      <c r="A81" s="134"/>
      <c r="B81" s="301" t="str">
        <f>IF(B602="","",B602)</f>
        <v/>
      </c>
      <c r="C81" s="379" t="str">
        <f>IF(C602="","",C602)</f>
        <v/>
      </c>
      <c r="D81" s="376"/>
      <c r="E81" s="473" t="str">
        <f>IF(E602="","",E602)</f>
        <v/>
      </c>
      <c r="F81" s="474"/>
      <c r="G81" s="335" t="s">
        <v>169</v>
      </c>
      <c r="H81" s="480"/>
      <c r="I81" s="446"/>
      <c r="J81" s="446">
        <f>J636</f>
        <v>0</v>
      </c>
      <c r="K81" s="447"/>
      <c r="L81" s="447">
        <f>L636</f>
        <v>0</v>
      </c>
      <c r="M81" s="481"/>
      <c r="N81" s="482">
        <f>N636</f>
        <v>0</v>
      </c>
      <c r="O81" s="319"/>
      <c r="P81" s="164"/>
    </row>
    <row r="82" spans="1:16" ht="18.75" customHeight="1" x14ac:dyDescent="0.15">
      <c r="A82" s="134"/>
      <c r="B82" s="301" t="s">
        <v>170</v>
      </c>
      <c r="C82" s="302"/>
      <c r="D82" s="204"/>
      <c r="E82" s="473"/>
      <c r="F82" s="474"/>
      <c r="G82" s="335"/>
      <c r="H82" s="480"/>
      <c r="I82" s="446"/>
      <c r="J82" s="446"/>
      <c r="K82" s="447"/>
      <c r="L82" s="447"/>
      <c r="M82" s="481"/>
      <c r="N82" s="482"/>
      <c r="O82" s="319"/>
      <c r="P82" s="164"/>
    </row>
    <row r="83" spans="1:16" ht="18.75" customHeight="1" x14ac:dyDescent="0.15">
      <c r="A83" s="134"/>
      <c r="B83" s="301" t="s">
        <v>170</v>
      </c>
      <c r="C83" s="302"/>
      <c r="D83" s="204"/>
      <c r="E83" s="473"/>
      <c r="F83" s="474"/>
      <c r="G83" s="335"/>
      <c r="H83" s="480"/>
      <c r="I83" s="446"/>
      <c r="J83" s="446"/>
      <c r="K83" s="447"/>
      <c r="L83" s="447"/>
      <c r="M83" s="481"/>
      <c r="N83" s="482"/>
      <c r="O83" s="319"/>
      <c r="P83" s="161"/>
    </row>
    <row r="84" spans="1:16" ht="18.75" customHeight="1" x14ac:dyDescent="0.15">
      <c r="A84" s="134"/>
      <c r="B84" s="301" t="s">
        <v>308</v>
      </c>
      <c r="C84" s="302"/>
      <c r="D84" s="204"/>
      <c r="E84" s="351" t="s">
        <v>417</v>
      </c>
      <c r="F84" s="352" t="s">
        <v>172</v>
      </c>
      <c r="G84" s="335"/>
      <c r="H84" s="480"/>
      <c r="I84" s="446"/>
      <c r="J84" s="450">
        <f>SUMIF(B67:B83,LEFT(E84,3),J67:J83)</f>
        <v>0</v>
      </c>
      <c r="K84" s="451"/>
      <c r="L84" s="451">
        <f>SUMIF(B67:B83,LEFT(E84,3),L67:L83)</f>
        <v>0</v>
      </c>
      <c r="M84" s="483"/>
      <c r="N84" s="840">
        <f>SUMIF(B67:B83,LEFT(E84,3),N67:N83)</f>
        <v>0</v>
      </c>
      <c r="O84" s="319"/>
      <c r="P84" s="161"/>
    </row>
    <row r="85" spans="1:16" ht="18.75" customHeight="1" x14ac:dyDescent="0.15">
      <c r="A85" s="134"/>
      <c r="B85" s="301" t="s">
        <v>170</v>
      </c>
      <c r="C85" s="302"/>
      <c r="D85" s="204"/>
      <c r="E85" s="353" t="s">
        <v>418</v>
      </c>
      <c r="F85" s="354" t="s">
        <v>172</v>
      </c>
      <c r="G85" s="335"/>
      <c r="H85" s="480"/>
      <c r="I85" s="446"/>
      <c r="J85" s="450">
        <f>SUMIF(B67:B83,LEFT(E85,3),J67:J83)</f>
        <v>0</v>
      </c>
      <c r="K85" s="451"/>
      <c r="L85" s="451">
        <f>SUMIF(B67:B83,LEFT(E85,3),L67:L83)</f>
        <v>0</v>
      </c>
      <c r="M85" s="483"/>
      <c r="N85" s="840">
        <f>SUMIF(B67:B83,LEFT(E85,3),N67:N83)</f>
        <v>0</v>
      </c>
      <c r="O85" s="319"/>
      <c r="P85" s="155"/>
    </row>
    <row r="86" spans="1:16" ht="18.75" customHeight="1" thickBot="1" x14ac:dyDescent="0.2">
      <c r="A86" s="134"/>
      <c r="B86" s="303" t="s">
        <v>170</v>
      </c>
      <c r="C86" s="304"/>
      <c r="D86" s="208"/>
      <c r="E86" s="389"/>
      <c r="F86" s="366"/>
      <c r="G86" s="336"/>
      <c r="H86" s="484"/>
      <c r="I86" s="455"/>
      <c r="J86" s="455"/>
      <c r="K86" s="456"/>
      <c r="L86" s="456"/>
      <c r="M86" s="485"/>
      <c r="N86" s="486"/>
      <c r="O86" s="320"/>
      <c r="P86" s="155"/>
    </row>
    <row r="87" spans="1:16" ht="30" customHeight="1" thickTop="1" thickBot="1" x14ac:dyDescent="0.2">
      <c r="A87" s="134"/>
      <c r="B87" s="305" t="s">
        <v>170</v>
      </c>
      <c r="C87" s="306"/>
      <c r="D87" s="292"/>
      <c r="E87" s="367" t="s">
        <v>424</v>
      </c>
      <c r="F87" s="368" t="s">
        <v>139</v>
      </c>
      <c r="G87" s="337"/>
      <c r="H87" s="487"/>
      <c r="I87" s="466"/>
      <c r="J87" s="466">
        <f>SUM(J84:J85)</f>
        <v>0</v>
      </c>
      <c r="K87" s="467"/>
      <c r="L87" s="467">
        <f>SUM(L84:L85)</f>
        <v>0</v>
      </c>
      <c r="M87" s="488"/>
      <c r="N87" s="489">
        <f>SUM(N84:N85)</f>
        <v>0</v>
      </c>
      <c r="O87" s="321"/>
      <c r="P87" s="149"/>
    </row>
    <row r="88" spans="1:16" ht="18.75" customHeight="1" x14ac:dyDescent="0.15">
      <c r="A88" s="134"/>
      <c r="B88" s="165" t="s">
        <v>176</v>
      </c>
      <c r="C88" s="166"/>
      <c r="D88" s="294"/>
      <c r="E88" s="346"/>
      <c r="F88" s="167"/>
      <c r="G88" s="338"/>
      <c r="H88" s="492"/>
      <c r="I88" s="476"/>
      <c r="J88" s="476"/>
      <c r="K88" s="477"/>
      <c r="L88" s="477"/>
      <c r="M88" s="493"/>
      <c r="N88" s="494"/>
      <c r="O88" s="322"/>
      <c r="P88" s="149"/>
    </row>
    <row r="89" spans="1:16" ht="18.75" customHeight="1" x14ac:dyDescent="0.15">
      <c r="A89" s="134"/>
      <c r="B89" s="203"/>
      <c r="C89" s="204"/>
      <c r="D89" s="295"/>
      <c r="E89" s="344" t="s">
        <v>177</v>
      </c>
      <c r="F89" s="170"/>
      <c r="G89" s="328"/>
      <c r="H89" s="445"/>
      <c r="I89" s="446"/>
      <c r="J89" s="446"/>
      <c r="K89" s="447"/>
      <c r="L89" s="447"/>
      <c r="M89" s="448"/>
      <c r="N89" s="449"/>
      <c r="O89" s="313"/>
      <c r="P89" s="149"/>
    </row>
    <row r="90" spans="1:16" ht="18.75" customHeight="1" x14ac:dyDescent="0.15">
      <c r="A90" s="134"/>
      <c r="B90" s="203"/>
      <c r="C90" s="204"/>
      <c r="D90" s="295"/>
      <c r="E90" s="491"/>
      <c r="F90" s="490"/>
      <c r="G90" s="328"/>
      <c r="H90" s="445"/>
      <c r="I90" s="798"/>
      <c r="J90" s="446">
        <f>ROUNDDOWN(H90*I90,0)</f>
        <v>0</v>
      </c>
      <c r="K90" s="788"/>
      <c r="L90" s="447">
        <f>ROUNDDOWN(H90*K90,0)</f>
        <v>0</v>
      </c>
      <c r="M90" s="789">
        <f t="shared" ref="M90:N93" si="0">I90-K90</f>
        <v>0</v>
      </c>
      <c r="N90" s="449">
        <f t="shared" si="0"/>
        <v>0</v>
      </c>
      <c r="O90" s="313"/>
      <c r="P90" s="149"/>
    </row>
    <row r="91" spans="1:16" ht="18.75" customHeight="1" x14ac:dyDescent="0.15">
      <c r="A91" s="134"/>
      <c r="B91" s="203"/>
      <c r="C91" s="204"/>
      <c r="D91" s="295"/>
      <c r="E91" s="491"/>
      <c r="F91" s="490"/>
      <c r="G91" s="328"/>
      <c r="H91" s="445"/>
      <c r="I91" s="798"/>
      <c r="J91" s="446">
        <f>ROUNDDOWN(H91*I91,0)</f>
        <v>0</v>
      </c>
      <c r="K91" s="788"/>
      <c r="L91" s="447">
        <f>ROUNDDOWN(H91*K91,0)</f>
        <v>0</v>
      </c>
      <c r="M91" s="789">
        <f t="shared" si="0"/>
        <v>0</v>
      </c>
      <c r="N91" s="449">
        <f t="shared" si="0"/>
        <v>0</v>
      </c>
      <c r="O91" s="313"/>
      <c r="P91" s="155"/>
    </row>
    <row r="92" spans="1:16" ht="18.75" customHeight="1" x14ac:dyDescent="0.15">
      <c r="A92" s="134"/>
      <c r="B92" s="203"/>
      <c r="C92" s="204"/>
      <c r="D92" s="295"/>
      <c r="E92" s="491"/>
      <c r="F92" s="490"/>
      <c r="G92" s="328"/>
      <c r="H92" s="445"/>
      <c r="I92" s="798"/>
      <c r="J92" s="446">
        <f>ROUNDDOWN(H92*I92,0)</f>
        <v>0</v>
      </c>
      <c r="K92" s="788"/>
      <c r="L92" s="447">
        <f>ROUNDDOWN(H92*K92,0)</f>
        <v>0</v>
      </c>
      <c r="M92" s="789">
        <f t="shared" si="0"/>
        <v>0</v>
      </c>
      <c r="N92" s="449">
        <f t="shared" si="0"/>
        <v>0</v>
      </c>
      <c r="O92" s="313"/>
      <c r="P92" s="155"/>
    </row>
    <row r="93" spans="1:16" ht="18.75" customHeight="1" x14ac:dyDescent="0.15">
      <c r="A93" s="134"/>
      <c r="B93" s="203"/>
      <c r="C93" s="204"/>
      <c r="D93" s="295"/>
      <c r="E93" s="491"/>
      <c r="F93" s="490"/>
      <c r="G93" s="328"/>
      <c r="H93" s="445"/>
      <c r="I93" s="798"/>
      <c r="J93" s="446">
        <f>ROUNDDOWN(H93*I93,0)</f>
        <v>0</v>
      </c>
      <c r="K93" s="788"/>
      <c r="L93" s="447">
        <f>ROUNDDOWN(H93*K93,0)</f>
        <v>0</v>
      </c>
      <c r="M93" s="789">
        <f t="shared" si="0"/>
        <v>0</v>
      </c>
      <c r="N93" s="449">
        <f t="shared" si="0"/>
        <v>0</v>
      </c>
      <c r="O93" s="313"/>
      <c r="P93" s="155"/>
    </row>
    <row r="94" spans="1:16" ht="18.75" customHeight="1" thickBot="1" x14ac:dyDescent="0.2">
      <c r="A94" s="134"/>
      <c r="B94" s="203"/>
      <c r="C94" s="208"/>
      <c r="D94" s="296"/>
      <c r="E94" s="348" t="s">
        <v>178</v>
      </c>
      <c r="F94" s="350" t="s">
        <v>179</v>
      </c>
      <c r="G94" s="339"/>
      <c r="H94" s="495"/>
      <c r="I94" s="808"/>
      <c r="J94" s="496">
        <f>SUM(J90:J93)</f>
        <v>0</v>
      </c>
      <c r="K94" s="790"/>
      <c r="L94" s="497">
        <f>SUM(L90:L93)</f>
        <v>0</v>
      </c>
      <c r="M94" s="791"/>
      <c r="N94" s="498">
        <f>SUM(N90:N93)</f>
        <v>0</v>
      </c>
      <c r="O94" s="323"/>
      <c r="P94" s="155"/>
    </row>
    <row r="95" spans="1:16" ht="18.75" customHeight="1" x14ac:dyDescent="0.15">
      <c r="A95" s="134"/>
      <c r="B95" s="165" t="s">
        <v>176</v>
      </c>
      <c r="C95" s="166"/>
      <c r="D95" s="294"/>
      <c r="E95" s="346"/>
      <c r="F95" s="167"/>
      <c r="G95" s="338"/>
      <c r="H95" s="492"/>
      <c r="I95" s="807"/>
      <c r="J95" s="476"/>
      <c r="K95" s="792"/>
      <c r="L95" s="477"/>
      <c r="M95" s="793"/>
      <c r="N95" s="494"/>
      <c r="O95" s="322"/>
      <c r="P95" s="155"/>
    </row>
    <row r="96" spans="1:16" ht="18.75" customHeight="1" x14ac:dyDescent="0.15">
      <c r="A96" s="134"/>
      <c r="B96" s="203"/>
      <c r="C96" s="204"/>
      <c r="D96" s="295"/>
      <c r="E96" s="344" t="s">
        <v>421</v>
      </c>
      <c r="F96" s="170"/>
      <c r="G96" s="328"/>
      <c r="H96" s="445"/>
      <c r="I96" s="798"/>
      <c r="J96" s="446"/>
      <c r="K96" s="788"/>
      <c r="L96" s="447"/>
      <c r="M96" s="789"/>
      <c r="N96" s="449"/>
      <c r="O96" s="313"/>
      <c r="P96" s="155"/>
    </row>
    <row r="97" spans="1:16" ht="18.75" customHeight="1" x14ac:dyDescent="0.15">
      <c r="A97" s="134"/>
      <c r="B97" s="168"/>
      <c r="C97" s="169"/>
      <c r="D97" s="295"/>
      <c r="E97" s="491"/>
      <c r="F97" s="499" t="s">
        <v>180</v>
      </c>
      <c r="G97" s="328"/>
      <c r="H97" s="445"/>
      <c r="I97" s="798"/>
      <c r="J97" s="446"/>
      <c r="K97" s="788"/>
      <c r="L97" s="447"/>
      <c r="M97" s="789"/>
      <c r="N97" s="449"/>
      <c r="O97" s="313"/>
      <c r="P97" s="155"/>
    </row>
    <row r="98" spans="1:16" ht="18.75" customHeight="1" x14ac:dyDescent="0.15">
      <c r="A98" s="134"/>
      <c r="B98" s="203"/>
      <c r="C98" s="204"/>
      <c r="D98" s="297"/>
      <c r="E98" s="491"/>
      <c r="F98" s="500"/>
      <c r="G98" s="328"/>
      <c r="H98" s="445"/>
      <c r="I98" s="798"/>
      <c r="J98" s="446">
        <f t="shared" ref="J98:J137" si="1">ROUNDDOWN(H98*I98,0)</f>
        <v>0</v>
      </c>
      <c r="K98" s="788"/>
      <c r="L98" s="447">
        <f t="shared" ref="L98:L137" si="2">ROUNDDOWN(H98*K98,0)</f>
        <v>0</v>
      </c>
      <c r="M98" s="789">
        <f>I98-K98</f>
        <v>0</v>
      </c>
      <c r="N98" s="449">
        <f>J98-L98</f>
        <v>0</v>
      </c>
      <c r="O98" s="313"/>
      <c r="P98" s="155"/>
    </row>
    <row r="99" spans="1:16" ht="18.75" customHeight="1" x14ac:dyDescent="0.15">
      <c r="A99" s="134"/>
      <c r="B99" s="203"/>
      <c r="C99" s="204"/>
      <c r="D99" s="297"/>
      <c r="E99" s="491"/>
      <c r="F99" s="500"/>
      <c r="G99" s="328"/>
      <c r="H99" s="445"/>
      <c r="I99" s="798"/>
      <c r="J99" s="446">
        <f t="shared" si="1"/>
        <v>0</v>
      </c>
      <c r="K99" s="788"/>
      <c r="L99" s="447">
        <f t="shared" si="2"/>
        <v>0</v>
      </c>
      <c r="M99" s="789">
        <f t="shared" ref="M99:N137" si="3">I99-K99</f>
        <v>0</v>
      </c>
      <c r="N99" s="449">
        <f t="shared" si="3"/>
        <v>0</v>
      </c>
      <c r="O99" s="313"/>
      <c r="P99" s="155"/>
    </row>
    <row r="100" spans="1:16" ht="18.75" customHeight="1" x14ac:dyDescent="0.15">
      <c r="A100" s="134"/>
      <c r="B100" s="203"/>
      <c r="C100" s="204"/>
      <c r="D100" s="297"/>
      <c r="E100" s="491"/>
      <c r="F100" s="500"/>
      <c r="G100" s="328"/>
      <c r="H100" s="445"/>
      <c r="I100" s="798"/>
      <c r="J100" s="446">
        <f t="shared" si="1"/>
        <v>0</v>
      </c>
      <c r="K100" s="788"/>
      <c r="L100" s="447">
        <f t="shared" si="2"/>
        <v>0</v>
      </c>
      <c r="M100" s="789">
        <f t="shared" si="3"/>
        <v>0</v>
      </c>
      <c r="N100" s="449">
        <f t="shared" si="3"/>
        <v>0</v>
      </c>
      <c r="O100" s="313"/>
      <c r="P100" s="155"/>
    </row>
    <row r="101" spans="1:16" ht="18.75" customHeight="1" x14ac:dyDescent="0.15">
      <c r="A101" s="134"/>
      <c r="B101" s="203"/>
      <c r="C101" s="204"/>
      <c r="D101" s="297"/>
      <c r="E101" s="491"/>
      <c r="F101" s="500"/>
      <c r="G101" s="328"/>
      <c r="H101" s="445"/>
      <c r="I101" s="798"/>
      <c r="J101" s="446">
        <f t="shared" si="1"/>
        <v>0</v>
      </c>
      <c r="K101" s="788"/>
      <c r="L101" s="447">
        <f t="shared" si="2"/>
        <v>0</v>
      </c>
      <c r="M101" s="789">
        <f t="shared" si="3"/>
        <v>0</v>
      </c>
      <c r="N101" s="449">
        <f t="shared" si="3"/>
        <v>0</v>
      </c>
      <c r="O101" s="313"/>
      <c r="P101" s="155"/>
    </row>
    <row r="102" spans="1:16" ht="18.75" customHeight="1" x14ac:dyDescent="0.15">
      <c r="A102" s="134"/>
      <c r="B102" s="203"/>
      <c r="C102" s="204"/>
      <c r="D102" s="297"/>
      <c r="E102" s="491"/>
      <c r="F102" s="500"/>
      <c r="G102" s="328"/>
      <c r="H102" s="445"/>
      <c r="I102" s="798"/>
      <c r="J102" s="446">
        <f t="shared" si="1"/>
        <v>0</v>
      </c>
      <c r="K102" s="788"/>
      <c r="L102" s="447">
        <f t="shared" si="2"/>
        <v>0</v>
      </c>
      <c r="M102" s="789">
        <f t="shared" si="3"/>
        <v>0</v>
      </c>
      <c r="N102" s="449">
        <f t="shared" si="3"/>
        <v>0</v>
      </c>
      <c r="O102" s="313"/>
      <c r="P102" s="155"/>
    </row>
    <row r="103" spans="1:16" ht="18.75" customHeight="1" x14ac:dyDescent="0.15">
      <c r="A103" s="134"/>
      <c r="B103" s="203"/>
      <c r="C103" s="204"/>
      <c r="D103" s="297"/>
      <c r="E103" s="491"/>
      <c r="F103" s="500"/>
      <c r="G103" s="328"/>
      <c r="H103" s="445"/>
      <c r="I103" s="798"/>
      <c r="J103" s="446">
        <f t="shared" si="1"/>
        <v>0</v>
      </c>
      <c r="K103" s="788"/>
      <c r="L103" s="447">
        <f t="shared" si="2"/>
        <v>0</v>
      </c>
      <c r="M103" s="789">
        <f t="shared" si="3"/>
        <v>0</v>
      </c>
      <c r="N103" s="449">
        <f t="shared" si="3"/>
        <v>0</v>
      </c>
      <c r="O103" s="313"/>
      <c r="P103" s="155"/>
    </row>
    <row r="104" spans="1:16" ht="18.75" customHeight="1" x14ac:dyDescent="0.15">
      <c r="A104" s="134"/>
      <c r="B104" s="203"/>
      <c r="C104" s="204"/>
      <c r="D104" s="297"/>
      <c r="E104" s="491"/>
      <c r="F104" s="500"/>
      <c r="G104" s="328"/>
      <c r="H104" s="445"/>
      <c r="I104" s="798"/>
      <c r="J104" s="446">
        <f t="shared" si="1"/>
        <v>0</v>
      </c>
      <c r="K104" s="788"/>
      <c r="L104" s="447">
        <f t="shared" si="2"/>
        <v>0</v>
      </c>
      <c r="M104" s="789">
        <f t="shared" si="3"/>
        <v>0</v>
      </c>
      <c r="N104" s="449">
        <f t="shared" si="3"/>
        <v>0</v>
      </c>
      <c r="O104" s="313"/>
      <c r="P104" s="155"/>
    </row>
    <row r="105" spans="1:16" ht="18.75" customHeight="1" x14ac:dyDescent="0.15">
      <c r="A105" s="134"/>
      <c r="B105" s="203"/>
      <c r="C105" s="204"/>
      <c r="D105" s="297"/>
      <c r="E105" s="491"/>
      <c r="F105" s="500"/>
      <c r="G105" s="328"/>
      <c r="H105" s="445"/>
      <c r="I105" s="798"/>
      <c r="J105" s="446">
        <f t="shared" si="1"/>
        <v>0</v>
      </c>
      <c r="K105" s="788"/>
      <c r="L105" s="447">
        <f t="shared" si="2"/>
        <v>0</v>
      </c>
      <c r="M105" s="789">
        <f t="shared" si="3"/>
        <v>0</v>
      </c>
      <c r="N105" s="449">
        <f t="shared" si="3"/>
        <v>0</v>
      </c>
      <c r="O105" s="313"/>
      <c r="P105" s="155"/>
    </row>
    <row r="106" spans="1:16" ht="18.75" customHeight="1" x14ac:dyDescent="0.15">
      <c r="A106" s="134"/>
      <c r="B106" s="203"/>
      <c r="C106" s="204"/>
      <c r="D106" s="297"/>
      <c r="E106" s="491"/>
      <c r="F106" s="500"/>
      <c r="G106" s="328"/>
      <c r="H106" s="445"/>
      <c r="I106" s="798"/>
      <c r="J106" s="446">
        <f t="shared" si="1"/>
        <v>0</v>
      </c>
      <c r="K106" s="788"/>
      <c r="L106" s="447">
        <f t="shared" si="2"/>
        <v>0</v>
      </c>
      <c r="M106" s="789">
        <f t="shared" si="3"/>
        <v>0</v>
      </c>
      <c r="N106" s="449">
        <f t="shared" si="3"/>
        <v>0</v>
      </c>
      <c r="O106" s="313"/>
      <c r="P106" s="155"/>
    </row>
    <row r="107" spans="1:16" ht="18.75" customHeight="1" x14ac:dyDescent="0.15">
      <c r="A107" s="134"/>
      <c r="B107" s="203"/>
      <c r="C107" s="204"/>
      <c r="D107" s="297"/>
      <c r="E107" s="491"/>
      <c r="F107" s="500"/>
      <c r="G107" s="328"/>
      <c r="H107" s="445"/>
      <c r="I107" s="798"/>
      <c r="J107" s="446">
        <f t="shared" si="1"/>
        <v>0</v>
      </c>
      <c r="K107" s="788"/>
      <c r="L107" s="447">
        <f t="shared" si="2"/>
        <v>0</v>
      </c>
      <c r="M107" s="789">
        <f t="shared" si="3"/>
        <v>0</v>
      </c>
      <c r="N107" s="449">
        <f t="shared" si="3"/>
        <v>0</v>
      </c>
      <c r="O107" s="313"/>
      <c r="P107" s="155"/>
    </row>
    <row r="108" spans="1:16" ht="18.75" customHeight="1" x14ac:dyDescent="0.15">
      <c r="A108" s="134"/>
      <c r="B108" s="203"/>
      <c r="C108" s="204"/>
      <c r="D108" s="297"/>
      <c r="E108" s="491"/>
      <c r="F108" s="500"/>
      <c r="G108" s="328"/>
      <c r="H108" s="445"/>
      <c r="I108" s="798"/>
      <c r="J108" s="446">
        <f t="shared" si="1"/>
        <v>0</v>
      </c>
      <c r="K108" s="788"/>
      <c r="L108" s="447">
        <f t="shared" si="2"/>
        <v>0</v>
      </c>
      <c r="M108" s="789">
        <f t="shared" si="3"/>
        <v>0</v>
      </c>
      <c r="N108" s="449">
        <f t="shared" si="3"/>
        <v>0</v>
      </c>
      <c r="O108" s="313"/>
      <c r="P108" s="155"/>
    </row>
    <row r="109" spans="1:16" ht="18.75" customHeight="1" x14ac:dyDescent="0.15">
      <c r="A109" s="134"/>
      <c r="B109" s="203"/>
      <c r="C109" s="204"/>
      <c r="D109" s="297"/>
      <c r="E109" s="491"/>
      <c r="F109" s="500"/>
      <c r="G109" s="328"/>
      <c r="H109" s="445"/>
      <c r="I109" s="798"/>
      <c r="J109" s="446">
        <f t="shared" si="1"/>
        <v>0</v>
      </c>
      <c r="K109" s="788"/>
      <c r="L109" s="447">
        <f t="shared" si="2"/>
        <v>0</v>
      </c>
      <c r="M109" s="789">
        <f t="shared" si="3"/>
        <v>0</v>
      </c>
      <c r="N109" s="449">
        <f t="shared" si="3"/>
        <v>0</v>
      </c>
      <c r="O109" s="313"/>
      <c r="P109" s="155"/>
    </row>
    <row r="110" spans="1:16" ht="18.75" customHeight="1" x14ac:dyDescent="0.15">
      <c r="A110" s="134"/>
      <c r="B110" s="203"/>
      <c r="C110" s="204"/>
      <c r="D110" s="297"/>
      <c r="E110" s="491"/>
      <c r="F110" s="500"/>
      <c r="G110" s="328"/>
      <c r="H110" s="445"/>
      <c r="I110" s="798"/>
      <c r="J110" s="446">
        <f t="shared" si="1"/>
        <v>0</v>
      </c>
      <c r="K110" s="788"/>
      <c r="L110" s="447">
        <f t="shared" si="2"/>
        <v>0</v>
      </c>
      <c r="M110" s="789">
        <f t="shared" si="3"/>
        <v>0</v>
      </c>
      <c r="N110" s="449">
        <f t="shared" si="3"/>
        <v>0</v>
      </c>
      <c r="O110" s="313"/>
      <c r="P110" s="155"/>
    </row>
    <row r="111" spans="1:16" ht="18.75" customHeight="1" x14ac:dyDescent="0.15">
      <c r="A111" s="134"/>
      <c r="B111" s="203"/>
      <c r="C111" s="204"/>
      <c r="D111" s="297"/>
      <c r="E111" s="491"/>
      <c r="F111" s="500"/>
      <c r="G111" s="328"/>
      <c r="H111" s="445"/>
      <c r="I111" s="798"/>
      <c r="J111" s="446">
        <f t="shared" si="1"/>
        <v>0</v>
      </c>
      <c r="K111" s="788"/>
      <c r="L111" s="447">
        <f t="shared" si="2"/>
        <v>0</v>
      </c>
      <c r="M111" s="789">
        <f t="shared" si="3"/>
        <v>0</v>
      </c>
      <c r="N111" s="449">
        <f t="shared" si="3"/>
        <v>0</v>
      </c>
      <c r="O111" s="313"/>
      <c r="P111" s="155"/>
    </row>
    <row r="112" spans="1:16" ht="18.75" customHeight="1" x14ac:dyDescent="0.15">
      <c r="A112" s="134"/>
      <c r="B112" s="203"/>
      <c r="C112" s="204"/>
      <c r="D112" s="297"/>
      <c r="E112" s="491"/>
      <c r="F112" s="500"/>
      <c r="G112" s="328"/>
      <c r="H112" s="445"/>
      <c r="I112" s="798"/>
      <c r="J112" s="446">
        <f t="shared" si="1"/>
        <v>0</v>
      </c>
      <c r="K112" s="788"/>
      <c r="L112" s="447">
        <f t="shared" si="2"/>
        <v>0</v>
      </c>
      <c r="M112" s="789">
        <f t="shared" si="3"/>
        <v>0</v>
      </c>
      <c r="N112" s="449">
        <f t="shared" si="3"/>
        <v>0</v>
      </c>
      <c r="O112" s="313"/>
      <c r="P112" s="155"/>
    </row>
    <row r="113" spans="1:16" ht="18.75" customHeight="1" x14ac:dyDescent="0.15">
      <c r="A113" s="134"/>
      <c r="B113" s="203"/>
      <c r="C113" s="204"/>
      <c r="D113" s="297"/>
      <c r="E113" s="491"/>
      <c r="F113" s="500"/>
      <c r="G113" s="328"/>
      <c r="H113" s="445"/>
      <c r="I113" s="798"/>
      <c r="J113" s="446">
        <f t="shared" si="1"/>
        <v>0</v>
      </c>
      <c r="K113" s="788"/>
      <c r="L113" s="447">
        <f t="shared" si="2"/>
        <v>0</v>
      </c>
      <c r="M113" s="789">
        <f t="shared" si="3"/>
        <v>0</v>
      </c>
      <c r="N113" s="449">
        <f t="shared" si="3"/>
        <v>0</v>
      </c>
      <c r="O113" s="313"/>
      <c r="P113" s="155"/>
    </row>
    <row r="114" spans="1:16" ht="18.75" customHeight="1" x14ac:dyDescent="0.15">
      <c r="A114" s="134"/>
      <c r="B114" s="203"/>
      <c r="C114" s="204"/>
      <c r="D114" s="297"/>
      <c r="E114" s="491"/>
      <c r="F114" s="500"/>
      <c r="G114" s="328"/>
      <c r="H114" s="445"/>
      <c r="I114" s="798"/>
      <c r="J114" s="446">
        <f t="shared" si="1"/>
        <v>0</v>
      </c>
      <c r="K114" s="788"/>
      <c r="L114" s="447">
        <f t="shared" si="2"/>
        <v>0</v>
      </c>
      <c r="M114" s="789">
        <f t="shared" si="3"/>
        <v>0</v>
      </c>
      <c r="N114" s="449">
        <f t="shared" si="3"/>
        <v>0</v>
      </c>
      <c r="O114" s="313"/>
      <c r="P114" s="155"/>
    </row>
    <row r="115" spans="1:16" ht="18.75" customHeight="1" x14ac:dyDescent="0.15">
      <c r="A115" s="134"/>
      <c r="B115" s="203"/>
      <c r="C115" s="204"/>
      <c r="D115" s="297"/>
      <c r="E115" s="491"/>
      <c r="F115" s="500"/>
      <c r="G115" s="328"/>
      <c r="H115" s="445"/>
      <c r="I115" s="798"/>
      <c r="J115" s="446">
        <f t="shared" si="1"/>
        <v>0</v>
      </c>
      <c r="K115" s="788"/>
      <c r="L115" s="447">
        <f t="shared" si="2"/>
        <v>0</v>
      </c>
      <c r="M115" s="789">
        <f t="shared" si="3"/>
        <v>0</v>
      </c>
      <c r="N115" s="449">
        <f t="shared" si="3"/>
        <v>0</v>
      </c>
      <c r="O115" s="313"/>
      <c r="P115" s="155"/>
    </row>
    <row r="116" spans="1:16" ht="18.75" customHeight="1" x14ac:dyDescent="0.15">
      <c r="A116" s="134"/>
      <c r="B116" s="203"/>
      <c r="C116" s="204"/>
      <c r="D116" s="297"/>
      <c r="E116" s="491"/>
      <c r="F116" s="500"/>
      <c r="G116" s="328"/>
      <c r="H116" s="445"/>
      <c r="I116" s="798"/>
      <c r="J116" s="446">
        <f t="shared" si="1"/>
        <v>0</v>
      </c>
      <c r="K116" s="788"/>
      <c r="L116" s="447">
        <f t="shared" si="2"/>
        <v>0</v>
      </c>
      <c r="M116" s="789">
        <f t="shared" si="3"/>
        <v>0</v>
      </c>
      <c r="N116" s="449">
        <f t="shared" si="3"/>
        <v>0</v>
      </c>
      <c r="O116" s="313"/>
      <c r="P116" s="155"/>
    </row>
    <row r="117" spans="1:16" ht="18.75" customHeight="1" x14ac:dyDescent="0.15">
      <c r="A117" s="134"/>
      <c r="B117" s="203"/>
      <c r="C117" s="204"/>
      <c r="D117" s="297"/>
      <c r="E117" s="491"/>
      <c r="F117" s="500"/>
      <c r="G117" s="328"/>
      <c r="H117" s="445"/>
      <c r="I117" s="798"/>
      <c r="J117" s="446">
        <f t="shared" si="1"/>
        <v>0</v>
      </c>
      <c r="K117" s="788"/>
      <c r="L117" s="447">
        <f t="shared" si="2"/>
        <v>0</v>
      </c>
      <c r="M117" s="789">
        <f t="shared" si="3"/>
        <v>0</v>
      </c>
      <c r="N117" s="449">
        <f t="shared" si="3"/>
        <v>0</v>
      </c>
      <c r="O117" s="313"/>
      <c r="P117" s="155"/>
    </row>
    <row r="118" spans="1:16" ht="18.75" customHeight="1" x14ac:dyDescent="0.15">
      <c r="A118" s="134"/>
      <c r="B118" s="203"/>
      <c r="C118" s="204"/>
      <c r="D118" s="297"/>
      <c r="E118" s="491"/>
      <c r="F118" s="500"/>
      <c r="G118" s="328"/>
      <c r="H118" s="445"/>
      <c r="I118" s="798"/>
      <c r="J118" s="446">
        <f t="shared" si="1"/>
        <v>0</v>
      </c>
      <c r="K118" s="788"/>
      <c r="L118" s="447">
        <f t="shared" si="2"/>
        <v>0</v>
      </c>
      <c r="M118" s="789">
        <f t="shared" si="3"/>
        <v>0</v>
      </c>
      <c r="N118" s="449">
        <f t="shared" si="3"/>
        <v>0</v>
      </c>
      <c r="O118" s="313"/>
      <c r="P118" s="155"/>
    </row>
    <row r="119" spans="1:16" ht="18.75" customHeight="1" x14ac:dyDescent="0.15">
      <c r="A119" s="134"/>
      <c r="B119" s="203"/>
      <c r="C119" s="204"/>
      <c r="D119" s="297"/>
      <c r="E119" s="491"/>
      <c r="F119" s="500"/>
      <c r="G119" s="328"/>
      <c r="H119" s="445"/>
      <c r="I119" s="798"/>
      <c r="J119" s="446">
        <f t="shared" si="1"/>
        <v>0</v>
      </c>
      <c r="K119" s="788"/>
      <c r="L119" s="447">
        <f t="shared" si="2"/>
        <v>0</v>
      </c>
      <c r="M119" s="789">
        <f t="shared" si="3"/>
        <v>0</v>
      </c>
      <c r="N119" s="449">
        <f t="shared" si="3"/>
        <v>0</v>
      </c>
      <c r="O119" s="313"/>
      <c r="P119" s="155"/>
    </row>
    <row r="120" spans="1:16" ht="18.75" customHeight="1" x14ac:dyDescent="0.15">
      <c r="A120" s="134"/>
      <c r="B120" s="203"/>
      <c r="C120" s="204"/>
      <c r="D120" s="297"/>
      <c r="E120" s="491"/>
      <c r="F120" s="500"/>
      <c r="G120" s="328"/>
      <c r="H120" s="445"/>
      <c r="I120" s="798"/>
      <c r="J120" s="446">
        <f t="shared" si="1"/>
        <v>0</v>
      </c>
      <c r="K120" s="788"/>
      <c r="L120" s="447">
        <f t="shared" si="2"/>
        <v>0</v>
      </c>
      <c r="M120" s="789">
        <f t="shared" si="3"/>
        <v>0</v>
      </c>
      <c r="N120" s="449">
        <f t="shared" si="3"/>
        <v>0</v>
      </c>
      <c r="O120" s="313"/>
      <c r="P120" s="155"/>
    </row>
    <row r="121" spans="1:16" ht="18.75" customHeight="1" x14ac:dyDescent="0.15">
      <c r="A121" s="134"/>
      <c r="B121" s="203"/>
      <c r="C121" s="204"/>
      <c r="D121" s="297"/>
      <c r="E121" s="491"/>
      <c r="F121" s="500"/>
      <c r="G121" s="328"/>
      <c r="H121" s="445"/>
      <c r="I121" s="798"/>
      <c r="J121" s="446">
        <f t="shared" si="1"/>
        <v>0</v>
      </c>
      <c r="K121" s="788"/>
      <c r="L121" s="447">
        <f t="shared" si="2"/>
        <v>0</v>
      </c>
      <c r="M121" s="789">
        <f t="shared" si="3"/>
        <v>0</v>
      </c>
      <c r="N121" s="449">
        <f t="shared" si="3"/>
        <v>0</v>
      </c>
      <c r="O121" s="313"/>
      <c r="P121" s="155"/>
    </row>
    <row r="122" spans="1:16" ht="18.75" customHeight="1" x14ac:dyDescent="0.15">
      <c r="A122" s="134"/>
      <c r="B122" s="203"/>
      <c r="C122" s="204"/>
      <c r="D122" s="297"/>
      <c r="E122" s="491"/>
      <c r="F122" s="500"/>
      <c r="G122" s="328"/>
      <c r="H122" s="445"/>
      <c r="I122" s="798"/>
      <c r="J122" s="446">
        <f t="shared" si="1"/>
        <v>0</v>
      </c>
      <c r="K122" s="788"/>
      <c r="L122" s="447">
        <f t="shared" si="2"/>
        <v>0</v>
      </c>
      <c r="M122" s="789">
        <f t="shared" si="3"/>
        <v>0</v>
      </c>
      <c r="N122" s="449">
        <f t="shared" si="3"/>
        <v>0</v>
      </c>
      <c r="O122" s="313"/>
      <c r="P122" s="155"/>
    </row>
    <row r="123" spans="1:16" ht="18.75" customHeight="1" x14ac:dyDescent="0.15">
      <c r="A123" s="134"/>
      <c r="B123" s="203"/>
      <c r="C123" s="204"/>
      <c r="D123" s="297"/>
      <c r="E123" s="491"/>
      <c r="F123" s="500"/>
      <c r="G123" s="328"/>
      <c r="H123" s="445"/>
      <c r="I123" s="798"/>
      <c r="J123" s="446">
        <f t="shared" si="1"/>
        <v>0</v>
      </c>
      <c r="K123" s="788"/>
      <c r="L123" s="447">
        <f t="shared" si="2"/>
        <v>0</v>
      </c>
      <c r="M123" s="789">
        <f t="shared" si="3"/>
        <v>0</v>
      </c>
      <c r="N123" s="449">
        <f t="shared" si="3"/>
        <v>0</v>
      </c>
      <c r="O123" s="313"/>
      <c r="P123" s="155"/>
    </row>
    <row r="124" spans="1:16" ht="18.75" customHeight="1" x14ac:dyDescent="0.15">
      <c r="A124" s="134"/>
      <c r="B124" s="203"/>
      <c r="C124" s="204"/>
      <c r="D124" s="297"/>
      <c r="E124" s="491"/>
      <c r="F124" s="500"/>
      <c r="G124" s="328"/>
      <c r="H124" s="445"/>
      <c r="I124" s="798"/>
      <c r="J124" s="446">
        <f t="shared" si="1"/>
        <v>0</v>
      </c>
      <c r="K124" s="788"/>
      <c r="L124" s="447">
        <f t="shared" si="2"/>
        <v>0</v>
      </c>
      <c r="M124" s="789">
        <f t="shared" si="3"/>
        <v>0</v>
      </c>
      <c r="N124" s="449">
        <f t="shared" si="3"/>
        <v>0</v>
      </c>
      <c r="O124" s="313"/>
      <c r="P124" s="155"/>
    </row>
    <row r="125" spans="1:16" ht="18.75" customHeight="1" x14ac:dyDescent="0.15">
      <c r="A125" s="134"/>
      <c r="B125" s="203"/>
      <c r="C125" s="204"/>
      <c r="D125" s="297"/>
      <c r="E125" s="491"/>
      <c r="F125" s="500"/>
      <c r="G125" s="328"/>
      <c r="H125" s="445"/>
      <c r="I125" s="798"/>
      <c r="J125" s="446">
        <f t="shared" si="1"/>
        <v>0</v>
      </c>
      <c r="K125" s="788"/>
      <c r="L125" s="447">
        <f t="shared" si="2"/>
        <v>0</v>
      </c>
      <c r="M125" s="789">
        <f t="shared" si="3"/>
        <v>0</v>
      </c>
      <c r="N125" s="449">
        <f t="shared" si="3"/>
        <v>0</v>
      </c>
      <c r="O125" s="313"/>
      <c r="P125" s="155"/>
    </row>
    <row r="126" spans="1:16" ht="18.75" customHeight="1" x14ac:dyDescent="0.15">
      <c r="A126" s="134"/>
      <c r="B126" s="203"/>
      <c r="C126" s="204"/>
      <c r="D126" s="297"/>
      <c r="E126" s="491"/>
      <c r="F126" s="500"/>
      <c r="G126" s="328"/>
      <c r="H126" s="445"/>
      <c r="I126" s="798"/>
      <c r="J126" s="446">
        <f t="shared" si="1"/>
        <v>0</v>
      </c>
      <c r="K126" s="788"/>
      <c r="L126" s="447">
        <f t="shared" si="2"/>
        <v>0</v>
      </c>
      <c r="M126" s="789">
        <f t="shared" si="3"/>
        <v>0</v>
      </c>
      <c r="N126" s="449">
        <f t="shared" si="3"/>
        <v>0</v>
      </c>
      <c r="O126" s="313"/>
      <c r="P126" s="155"/>
    </row>
    <row r="127" spans="1:16" ht="18.75" customHeight="1" x14ac:dyDescent="0.15">
      <c r="A127" s="134"/>
      <c r="B127" s="203"/>
      <c r="C127" s="204"/>
      <c r="D127" s="297"/>
      <c r="E127" s="491"/>
      <c r="F127" s="500"/>
      <c r="G127" s="328"/>
      <c r="H127" s="445"/>
      <c r="I127" s="798"/>
      <c r="J127" s="446">
        <f t="shared" si="1"/>
        <v>0</v>
      </c>
      <c r="K127" s="788"/>
      <c r="L127" s="447">
        <f t="shared" si="2"/>
        <v>0</v>
      </c>
      <c r="M127" s="789">
        <f t="shared" si="3"/>
        <v>0</v>
      </c>
      <c r="N127" s="449">
        <f t="shared" si="3"/>
        <v>0</v>
      </c>
      <c r="O127" s="313"/>
      <c r="P127" s="155"/>
    </row>
    <row r="128" spans="1:16" ht="18.75" customHeight="1" x14ac:dyDescent="0.15">
      <c r="A128" s="134"/>
      <c r="B128" s="203"/>
      <c r="C128" s="204"/>
      <c r="D128" s="297"/>
      <c r="E128" s="491"/>
      <c r="F128" s="500"/>
      <c r="G128" s="328"/>
      <c r="H128" s="445"/>
      <c r="I128" s="798"/>
      <c r="J128" s="446">
        <f t="shared" si="1"/>
        <v>0</v>
      </c>
      <c r="K128" s="788"/>
      <c r="L128" s="447">
        <f t="shared" si="2"/>
        <v>0</v>
      </c>
      <c r="M128" s="789">
        <f t="shared" si="3"/>
        <v>0</v>
      </c>
      <c r="N128" s="449">
        <f t="shared" si="3"/>
        <v>0</v>
      </c>
      <c r="O128" s="313"/>
      <c r="P128" s="155"/>
    </row>
    <row r="129" spans="1:16" ht="18.75" customHeight="1" x14ac:dyDescent="0.15">
      <c r="A129" s="134"/>
      <c r="B129" s="203"/>
      <c r="C129" s="204"/>
      <c r="D129" s="297"/>
      <c r="E129" s="491"/>
      <c r="F129" s="500"/>
      <c r="G129" s="328"/>
      <c r="H129" s="445"/>
      <c r="I129" s="798"/>
      <c r="J129" s="446">
        <f t="shared" si="1"/>
        <v>0</v>
      </c>
      <c r="K129" s="788"/>
      <c r="L129" s="447">
        <f t="shared" si="2"/>
        <v>0</v>
      </c>
      <c r="M129" s="789">
        <f t="shared" si="3"/>
        <v>0</v>
      </c>
      <c r="N129" s="449">
        <f t="shared" si="3"/>
        <v>0</v>
      </c>
      <c r="O129" s="313"/>
      <c r="P129" s="155"/>
    </row>
    <row r="130" spans="1:16" ht="18.75" customHeight="1" x14ac:dyDescent="0.15">
      <c r="A130" s="134"/>
      <c r="B130" s="203"/>
      <c r="C130" s="204"/>
      <c r="D130" s="297"/>
      <c r="E130" s="491"/>
      <c r="F130" s="500"/>
      <c r="G130" s="328"/>
      <c r="H130" s="445"/>
      <c r="I130" s="798"/>
      <c r="J130" s="446">
        <f t="shared" si="1"/>
        <v>0</v>
      </c>
      <c r="K130" s="788"/>
      <c r="L130" s="447">
        <f t="shared" si="2"/>
        <v>0</v>
      </c>
      <c r="M130" s="789">
        <f t="shared" si="3"/>
        <v>0</v>
      </c>
      <c r="N130" s="449">
        <f t="shared" si="3"/>
        <v>0</v>
      </c>
      <c r="O130" s="313"/>
      <c r="P130" s="155"/>
    </row>
    <row r="131" spans="1:16" ht="18.75" customHeight="1" x14ac:dyDescent="0.15">
      <c r="A131" s="134"/>
      <c r="B131" s="203"/>
      <c r="C131" s="204"/>
      <c r="D131" s="297"/>
      <c r="E131" s="491"/>
      <c r="F131" s="500"/>
      <c r="G131" s="328"/>
      <c r="H131" s="445"/>
      <c r="I131" s="798"/>
      <c r="J131" s="446">
        <f t="shared" si="1"/>
        <v>0</v>
      </c>
      <c r="K131" s="788"/>
      <c r="L131" s="447">
        <f t="shared" si="2"/>
        <v>0</v>
      </c>
      <c r="M131" s="789">
        <f t="shared" si="3"/>
        <v>0</v>
      </c>
      <c r="N131" s="449">
        <f t="shared" si="3"/>
        <v>0</v>
      </c>
      <c r="O131" s="313"/>
      <c r="P131" s="155"/>
    </row>
    <row r="132" spans="1:16" ht="18.75" customHeight="1" x14ac:dyDescent="0.15">
      <c r="A132" s="134"/>
      <c r="B132" s="203"/>
      <c r="C132" s="204"/>
      <c r="D132" s="297"/>
      <c r="E132" s="491"/>
      <c r="F132" s="500"/>
      <c r="G132" s="328"/>
      <c r="H132" s="445"/>
      <c r="I132" s="798"/>
      <c r="J132" s="446">
        <f t="shared" si="1"/>
        <v>0</v>
      </c>
      <c r="K132" s="788"/>
      <c r="L132" s="447">
        <f t="shared" si="2"/>
        <v>0</v>
      </c>
      <c r="M132" s="789">
        <f t="shared" si="3"/>
        <v>0</v>
      </c>
      <c r="N132" s="449">
        <f t="shared" si="3"/>
        <v>0</v>
      </c>
      <c r="O132" s="313"/>
      <c r="P132" s="158"/>
    </row>
    <row r="133" spans="1:16" ht="18.75" customHeight="1" x14ac:dyDescent="0.15">
      <c r="A133" s="134"/>
      <c r="B133" s="203"/>
      <c r="C133" s="204"/>
      <c r="D133" s="297"/>
      <c r="E133" s="491"/>
      <c r="F133" s="500"/>
      <c r="G133" s="328"/>
      <c r="H133" s="445"/>
      <c r="I133" s="798"/>
      <c r="J133" s="446">
        <f t="shared" si="1"/>
        <v>0</v>
      </c>
      <c r="K133" s="788"/>
      <c r="L133" s="447">
        <f t="shared" si="2"/>
        <v>0</v>
      </c>
      <c r="M133" s="789">
        <f t="shared" si="3"/>
        <v>0</v>
      </c>
      <c r="N133" s="449">
        <f t="shared" si="3"/>
        <v>0</v>
      </c>
      <c r="O133" s="313"/>
      <c r="P133" s="149"/>
    </row>
    <row r="134" spans="1:16" ht="18.75" customHeight="1" x14ac:dyDescent="0.15">
      <c r="A134" s="134"/>
      <c r="B134" s="203"/>
      <c r="C134" s="204"/>
      <c r="D134" s="297"/>
      <c r="E134" s="491"/>
      <c r="F134" s="500"/>
      <c r="G134" s="328"/>
      <c r="H134" s="445"/>
      <c r="I134" s="798"/>
      <c r="J134" s="446">
        <f t="shared" si="1"/>
        <v>0</v>
      </c>
      <c r="K134" s="788"/>
      <c r="L134" s="447">
        <f t="shared" si="2"/>
        <v>0</v>
      </c>
      <c r="M134" s="789">
        <f t="shared" si="3"/>
        <v>0</v>
      </c>
      <c r="N134" s="449">
        <f t="shared" si="3"/>
        <v>0</v>
      </c>
      <c r="O134" s="313"/>
      <c r="P134" s="158"/>
    </row>
    <row r="135" spans="1:16" ht="18.75" customHeight="1" x14ac:dyDescent="0.15">
      <c r="A135" s="134"/>
      <c r="B135" s="203"/>
      <c r="C135" s="204"/>
      <c r="D135" s="297"/>
      <c r="E135" s="491"/>
      <c r="F135" s="500"/>
      <c r="G135" s="328"/>
      <c r="H135" s="445"/>
      <c r="I135" s="798"/>
      <c r="J135" s="446">
        <f t="shared" si="1"/>
        <v>0</v>
      </c>
      <c r="K135" s="788"/>
      <c r="L135" s="447">
        <f t="shared" si="2"/>
        <v>0</v>
      </c>
      <c r="M135" s="789">
        <f t="shared" si="3"/>
        <v>0</v>
      </c>
      <c r="N135" s="449">
        <f t="shared" si="3"/>
        <v>0</v>
      </c>
      <c r="O135" s="313"/>
    </row>
    <row r="136" spans="1:16" ht="18.75" customHeight="1" x14ac:dyDescent="0.15">
      <c r="A136" s="134"/>
      <c r="B136" s="203"/>
      <c r="C136" s="204"/>
      <c r="D136" s="297"/>
      <c r="E136" s="491"/>
      <c r="F136" s="500"/>
      <c r="G136" s="328"/>
      <c r="H136" s="445"/>
      <c r="I136" s="798"/>
      <c r="J136" s="446">
        <f t="shared" si="1"/>
        <v>0</v>
      </c>
      <c r="K136" s="788"/>
      <c r="L136" s="447">
        <f t="shared" si="2"/>
        <v>0</v>
      </c>
      <c r="M136" s="789">
        <f t="shared" si="3"/>
        <v>0</v>
      </c>
      <c r="N136" s="449">
        <f t="shared" si="3"/>
        <v>0</v>
      </c>
      <c r="O136" s="313"/>
    </row>
    <row r="137" spans="1:16" ht="18.75" customHeight="1" x14ac:dyDescent="0.15">
      <c r="A137" s="134"/>
      <c r="B137" s="203"/>
      <c r="C137" s="204"/>
      <c r="D137" s="297"/>
      <c r="E137" s="491"/>
      <c r="F137" s="500"/>
      <c r="G137" s="328"/>
      <c r="H137" s="445"/>
      <c r="I137" s="798"/>
      <c r="J137" s="446">
        <f t="shared" si="1"/>
        <v>0</v>
      </c>
      <c r="K137" s="788"/>
      <c r="L137" s="447">
        <f t="shared" si="2"/>
        <v>0</v>
      </c>
      <c r="M137" s="789">
        <f t="shared" si="3"/>
        <v>0</v>
      </c>
      <c r="N137" s="449">
        <f t="shared" si="3"/>
        <v>0</v>
      </c>
      <c r="O137" s="313"/>
      <c r="P137" s="155"/>
    </row>
    <row r="138" spans="1:16" ht="18.75" customHeight="1" x14ac:dyDescent="0.15">
      <c r="A138" s="134"/>
      <c r="B138" s="203"/>
      <c r="C138" s="204"/>
      <c r="D138" s="297"/>
      <c r="E138" s="347" t="s">
        <v>419</v>
      </c>
      <c r="F138" s="170" t="s">
        <v>181</v>
      </c>
      <c r="G138" s="328"/>
      <c r="H138" s="445"/>
      <c r="I138" s="798"/>
      <c r="J138" s="450">
        <f>SUMIFS(J98:J137,D98:D137,"設備（部材）")</f>
        <v>0</v>
      </c>
      <c r="K138" s="788"/>
      <c r="L138" s="451">
        <f>SUMIFS(L98:L137,D98:D137,"設備（部材）")</f>
        <v>0</v>
      </c>
      <c r="M138" s="789"/>
      <c r="N138" s="453">
        <f>J138-L138</f>
        <v>0</v>
      </c>
      <c r="O138" s="313"/>
      <c r="P138" s="155"/>
    </row>
    <row r="139" spans="1:16" ht="18.75" customHeight="1" x14ac:dyDescent="0.15">
      <c r="A139" s="134"/>
      <c r="B139" s="203"/>
      <c r="C139" s="204"/>
      <c r="D139" s="297"/>
      <c r="E139" s="347" t="s">
        <v>182</v>
      </c>
      <c r="F139" s="170" t="s">
        <v>181</v>
      </c>
      <c r="G139" s="328"/>
      <c r="H139" s="445"/>
      <c r="I139" s="798"/>
      <c r="J139" s="450">
        <f>SUMIFS(J98:J137,D98:D137,"工事")</f>
        <v>0</v>
      </c>
      <c r="K139" s="788"/>
      <c r="L139" s="451">
        <f>SUMIFS(L98:L137,D98:D137,"工事")</f>
        <v>0</v>
      </c>
      <c r="M139" s="789"/>
      <c r="N139" s="453">
        <f>J139-L139</f>
        <v>0</v>
      </c>
      <c r="O139" s="313"/>
      <c r="P139" s="155"/>
    </row>
    <row r="140" spans="1:16" ht="18.75" customHeight="1" thickBot="1" x14ac:dyDescent="0.2">
      <c r="A140" s="134"/>
      <c r="B140" s="205"/>
      <c r="C140" s="206"/>
      <c r="D140" s="298"/>
      <c r="E140" s="348" t="s">
        <v>178</v>
      </c>
      <c r="F140" s="349" t="s">
        <v>179</v>
      </c>
      <c r="G140" s="339"/>
      <c r="H140" s="495"/>
      <c r="I140" s="808"/>
      <c r="J140" s="501">
        <f>J138+J139</f>
        <v>0</v>
      </c>
      <c r="K140" s="790"/>
      <c r="L140" s="502">
        <f>L138+L139</f>
        <v>0</v>
      </c>
      <c r="M140" s="791"/>
      <c r="N140" s="503">
        <f>J140-L140</f>
        <v>0</v>
      </c>
      <c r="O140" s="323"/>
      <c r="P140" s="155"/>
    </row>
    <row r="141" spans="1:16" ht="18.75" customHeight="1" x14ac:dyDescent="0.15">
      <c r="A141" s="134"/>
      <c r="B141" s="171"/>
      <c r="C141" s="172"/>
      <c r="D141" s="295"/>
      <c r="E141" s="504"/>
      <c r="F141" s="505" t="s">
        <v>180</v>
      </c>
      <c r="G141" s="338"/>
      <c r="H141" s="492"/>
      <c r="I141" s="807"/>
      <c r="J141" s="476"/>
      <c r="K141" s="792"/>
      <c r="L141" s="477"/>
      <c r="M141" s="793"/>
      <c r="N141" s="494"/>
      <c r="O141" s="322"/>
      <c r="P141" s="155"/>
    </row>
    <row r="142" spans="1:16" ht="18.75" customHeight="1" x14ac:dyDescent="0.15">
      <c r="A142" s="134"/>
      <c r="B142" s="203"/>
      <c r="C142" s="204"/>
      <c r="D142" s="297"/>
      <c r="E142" s="491"/>
      <c r="F142" s="500"/>
      <c r="G142" s="328"/>
      <c r="H142" s="445"/>
      <c r="I142" s="798"/>
      <c r="J142" s="446">
        <f t="shared" ref="J142:J181" si="4">ROUNDDOWN(H142*I142,0)</f>
        <v>0</v>
      </c>
      <c r="K142" s="788"/>
      <c r="L142" s="447">
        <f t="shared" ref="L142:L181" si="5">ROUNDDOWN(H142*K142,0)</f>
        <v>0</v>
      </c>
      <c r="M142" s="789">
        <f>I142-K142</f>
        <v>0</v>
      </c>
      <c r="N142" s="449">
        <f>J142-L142</f>
        <v>0</v>
      </c>
      <c r="O142" s="313"/>
      <c r="P142" s="155"/>
    </row>
    <row r="143" spans="1:16" ht="18.75" customHeight="1" x14ac:dyDescent="0.15">
      <c r="A143" s="134"/>
      <c r="B143" s="203"/>
      <c r="C143" s="204"/>
      <c r="D143" s="297"/>
      <c r="E143" s="491"/>
      <c r="F143" s="500"/>
      <c r="G143" s="328"/>
      <c r="H143" s="445"/>
      <c r="I143" s="798"/>
      <c r="J143" s="446">
        <f t="shared" si="4"/>
        <v>0</v>
      </c>
      <c r="K143" s="788"/>
      <c r="L143" s="447">
        <f t="shared" si="5"/>
        <v>0</v>
      </c>
      <c r="M143" s="789">
        <f t="shared" ref="M143:N181" si="6">I143-K143</f>
        <v>0</v>
      </c>
      <c r="N143" s="449">
        <f>J143-L143</f>
        <v>0</v>
      </c>
      <c r="O143" s="313"/>
      <c r="P143" s="155"/>
    </row>
    <row r="144" spans="1:16" ht="18.75" customHeight="1" x14ac:dyDescent="0.15">
      <c r="A144" s="134"/>
      <c r="B144" s="203"/>
      <c r="C144" s="204"/>
      <c r="D144" s="297"/>
      <c r="E144" s="491"/>
      <c r="F144" s="500"/>
      <c r="G144" s="328"/>
      <c r="H144" s="445"/>
      <c r="I144" s="798"/>
      <c r="J144" s="446">
        <f t="shared" si="4"/>
        <v>0</v>
      </c>
      <c r="K144" s="788"/>
      <c r="L144" s="447">
        <f t="shared" si="5"/>
        <v>0</v>
      </c>
      <c r="M144" s="789">
        <f t="shared" si="6"/>
        <v>0</v>
      </c>
      <c r="N144" s="449">
        <f t="shared" si="6"/>
        <v>0</v>
      </c>
      <c r="O144" s="313"/>
      <c r="P144" s="155"/>
    </row>
    <row r="145" spans="1:16" ht="18.75" customHeight="1" x14ac:dyDescent="0.15">
      <c r="A145" s="134"/>
      <c r="B145" s="203"/>
      <c r="C145" s="204"/>
      <c r="D145" s="297"/>
      <c r="E145" s="491"/>
      <c r="F145" s="500"/>
      <c r="G145" s="328"/>
      <c r="H145" s="445"/>
      <c r="I145" s="798"/>
      <c r="J145" s="446">
        <f t="shared" si="4"/>
        <v>0</v>
      </c>
      <c r="K145" s="788"/>
      <c r="L145" s="447">
        <f t="shared" si="5"/>
        <v>0</v>
      </c>
      <c r="M145" s="789">
        <f t="shared" si="6"/>
        <v>0</v>
      </c>
      <c r="N145" s="449">
        <f t="shared" si="6"/>
        <v>0</v>
      </c>
      <c r="O145" s="313"/>
      <c r="P145" s="155"/>
    </row>
    <row r="146" spans="1:16" ht="18.75" customHeight="1" x14ac:dyDescent="0.15">
      <c r="A146" s="134"/>
      <c r="B146" s="203"/>
      <c r="C146" s="204"/>
      <c r="D146" s="297"/>
      <c r="E146" s="491"/>
      <c r="F146" s="500"/>
      <c r="G146" s="328"/>
      <c r="H146" s="445"/>
      <c r="I146" s="798"/>
      <c r="J146" s="446">
        <f t="shared" si="4"/>
        <v>0</v>
      </c>
      <c r="K146" s="788"/>
      <c r="L146" s="447">
        <f t="shared" si="5"/>
        <v>0</v>
      </c>
      <c r="M146" s="789">
        <f t="shared" si="6"/>
        <v>0</v>
      </c>
      <c r="N146" s="449">
        <f t="shared" si="6"/>
        <v>0</v>
      </c>
      <c r="O146" s="313"/>
      <c r="P146" s="155"/>
    </row>
    <row r="147" spans="1:16" ht="18.75" customHeight="1" x14ac:dyDescent="0.15">
      <c r="A147" s="134"/>
      <c r="B147" s="203"/>
      <c r="C147" s="204"/>
      <c r="D147" s="297"/>
      <c r="E147" s="491"/>
      <c r="F147" s="500"/>
      <c r="G147" s="328"/>
      <c r="H147" s="445"/>
      <c r="I147" s="798"/>
      <c r="J147" s="446">
        <f t="shared" si="4"/>
        <v>0</v>
      </c>
      <c r="K147" s="788"/>
      <c r="L147" s="447">
        <f t="shared" si="5"/>
        <v>0</v>
      </c>
      <c r="M147" s="789">
        <f t="shared" si="6"/>
        <v>0</v>
      </c>
      <c r="N147" s="449">
        <f t="shared" si="6"/>
        <v>0</v>
      </c>
      <c r="O147" s="313"/>
      <c r="P147" s="155"/>
    </row>
    <row r="148" spans="1:16" ht="18.75" customHeight="1" x14ac:dyDescent="0.15">
      <c r="A148" s="134"/>
      <c r="B148" s="203"/>
      <c r="C148" s="204"/>
      <c r="D148" s="297"/>
      <c r="E148" s="491"/>
      <c r="F148" s="500"/>
      <c r="G148" s="328"/>
      <c r="H148" s="445"/>
      <c r="I148" s="798"/>
      <c r="J148" s="446">
        <f t="shared" si="4"/>
        <v>0</v>
      </c>
      <c r="K148" s="788"/>
      <c r="L148" s="447">
        <f t="shared" si="5"/>
        <v>0</v>
      </c>
      <c r="M148" s="789">
        <f t="shared" si="6"/>
        <v>0</v>
      </c>
      <c r="N148" s="449">
        <f t="shared" si="6"/>
        <v>0</v>
      </c>
      <c r="O148" s="313"/>
      <c r="P148" s="155"/>
    </row>
    <row r="149" spans="1:16" ht="18.75" customHeight="1" x14ac:dyDescent="0.15">
      <c r="A149" s="134"/>
      <c r="B149" s="203"/>
      <c r="C149" s="204"/>
      <c r="D149" s="297"/>
      <c r="E149" s="491"/>
      <c r="F149" s="500"/>
      <c r="G149" s="328"/>
      <c r="H149" s="445"/>
      <c r="I149" s="798"/>
      <c r="J149" s="446">
        <f t="shared" si="4"/>
        <v>0</v>
      </c>
      <c r="K149" s="788"/>
      <c r="L149" s="447">
        <f t="shared" si="5"/>
        <v>0</v>
      </c>
      <c r="M149" s="789">
        <f t="shared" si="6"/>
        <v>0</v>
      </c>
      <c r="N149" s="449">
        <f t="shared" si="6"/>
        <v>0</v>
      </c>
      <c r="O149" s="313"/>
      <c r="P149" s="155"/>
    </row>
    <row r="150" spans="1:16" ht="18.75" customHeight="1" x14ac:dyDescent="0.15">
      <c r="A150" s="134"/>
      <c r="B150" s="203"/>
      <c r="C150" s="204"/>
      <c r="D150" s="297"/>
      <c r="E150" s="491"/>
      <c r="F150" s="500"/>
      <c r="G150" s="328"/>
      <c r="H150" s="445"/>
      <c r="I150" s="798"/>
      <c r="J150" s="446">
        <f t="shared" si="4"/>
        <v>0</v>
      </c>
      <c r="K150" s="788"/>
      <c r="L150" s="447">
        <f t="shared" si="5"/>
        <v>0</v>
      </c>
      <c r="M150" s="789">
        <f t="shared" si="6"/>
        <v>0</v>
      </c>
      <c r="N150" s="449">
        <f t="shared" si="6"/>
        <v>0</v>
      </c>
      <c r="O150" s="313"/>
      <c r="P150" s="155"/>
    </row>
    <row r="151" spans="1:16" ht="18.75" customHeight="1" x14ac:dyDescent="0.15">
      <c r="A151" s="134"/>
      <c r="B151" s="203"/>
      <c r="C151" s="204"/>
      <c r="D151" s="297"/>
      <c r="E151" s="491"/>
      <c r="F151" s="500"/>
      <c r="G151" s="328"/>
      <c r="H151" s="445"/>
      <c r="I151" s="798"/>
      <c r="J151" s="446">
        <f t="shared" si="4"/>
        <v>0</v>
      </c>
      <c r="K151" s="788"/>
      <c r="L151" s="447">
        <f t="shared" si="5"/>
        <v>0</v>
      </c>
      <c r="M151" s="789">
        <f t="shared" si="6"/>
        <v>0</v>
      </c>
      <c r="N151" s="449">
        <f t="shared" si="6"/>
        <v>0</v>
      </c>
      <c r="O151" s="313"/>
      <c r="P151" s="155"/>
    </row>
    <row r="152" spans="1:16" ht="18.75" customHeight="1" x14ac:dyDescent="0.15">
      <c r="A152" s="134"/>
      <c r="B152" s="203"/>
      <c r="C152" s="204"/>
      <c r="D152" s="297"/>
      <c r="E152" s="491"/>
      <c r="F152" s="500"/>
      <c r="G152" s="328"/>
      <c r="H152" s="445"/>
      <c r="I152" s="798"/>
      <c r="J152" s="446">
        <f t="shared" si="4"/>
        <v>0</v>
      </c>
      <c r="K152" s="788"/>
      <c r="L152" s="447">
        <f t="shared" si="5"/>
        <v>0</v>
      </c>
      <c r="M152" s="789">
        <f t="shared" si="6"/>
        <v>0</v>
      </c>
      <c r="N152" s="449">
        <f t="shared" si="6"/>
        <v>0</v>
      </c>
      <c r="O152" s="313"/>
      <c r="P152" s="155"/>
    </row>
    <row r="153" spans="1:16" ht="18.75" customHeight="1" x14ac:dyDescent="0.15">
      <c r="A153" s="134"/>
      <c r="B153" s="203"/>
      <c r="C153" s="204"/>
      <c r="D153" s="297"/>
      <c r="E153" s="491"/>
      <c r="F153" s="500"/>
      <c r="G153" s="328"/>
      <c r="H153" s="445"/>
      <c r="I153" s="798"/>
      <c r="J153" s="446">
        <f t="shared" si="4"/>
        <v>0</v>
      </c>
      <c r="K153" s="788"/>
      <c r="L153" s="447">
        <f t="shared" si="5"/>
        <v>0</v>
      </c>
      <c r="M153" s="789">
        <f t="shared" si="6"/>
        <v>0</v>
      </c>
      <c r="N153" s="449">
        <f>J153-L153</f>
        <v>0</v>
      </c>
      <c r="O153" s="313"/>
      <c r="P153" s="155"/>
    </row>
    <row r="154" spans="1:16" ht="18.75" customHeight="1" x14ac:dyDescent="0.15">
      <c r="A154" s="134"/>
      <c r="B154" s="203"/>
      <c r="C154" s="204"/>
      <c r="D154" s="297"/>
      <c r="E154" s="491"/>
      <c r="F154" s="500"/>
      <c r="G154" s="328"/>
      <c r="H154" s="445"/>
      <c r="I154" s="798"/>
      <c r="J154" s="446">
        <f t="shared" si="4"/>
        <v>0</v>
      </c>
      <c r="K154" s="788"/>
      <c r="L154" s="447">
        <f t="shared" si="5"/>
        <v>0</v>
      </c>
      <c r="M154" s="789">
        <f t="shared" si="6"/>
        <v>0</v>
      </c>
      <c r="N154" s="449">
        <f t="shared" si="6"/>
        <v>0</v>
      </c>
      <c r="O154" s="313"/>
      <c r="P154" s="155"/>
    </row>
    <row r="155" spans="1:16" ht="18.75" customHeight="1" x14ac:dyDescent="0.15">
      <c r="A155" s="134"/>
      <c r="B155" s="203"/>
      <c r="C155" s="204"/>
      <c r="D155" s="297"/>
      <c r="E155" s="491"/>
      <c r="F155" s="500"/>
      <c r="G155" s="328"/>
      <c r="H155" s="445"/>
      <c r="I155" s="798"/>
      <c r="J155" s="446">
        <f t="shared" si="4"/>
        <v>0</v>
      </c>
      <c r="K155" s="788"/>
      <c r="L155" s="447">
        <f t="shared" si="5"/>
        <v>0</v>
      </c>
      <c r="M155" s="789">
        <f t="shared" si="6"/>
        <v>0</v>
      </c>
      <c r="N155" s="449">
        <f t="shared" si="6"/>
        <v>0</v>
      </c>
      <c r="O155" s="313"/>
      <c r="P155" s="155"/>
    </row>
    <row r="156" spans="1:16" ht="18.75" customHeight="1" x14ac:dyDescent="0.15">
      <c r="A156" s="134"/>
      <c r="B156" s="203"/>
      <c r="C156" s="204"/>
      <c r="D156" s="297"/>
      <c r="E156" s="491"/>
      <c r="F156" s="500"/>
      <c r="G156" s="328"/>
      <c r="H156" s="445"/>
      <c r="I156" s="798"/>
      <c r="J156" s="446">
        <f t="shared" si="4"/>
        <v>0</v>
      </c>
      <c r="K156" s="788"/>
      <c r="L156" s="447">
        <f t="shared" si="5"/>
        <v>0</v>
      </c>
      <c r="M156" s="789">
        <f t="shared" si="6"/>
        <v>0</v>
      </c>
      <c r="N156" s="449">
        <f t="shared" si="6"/>
        <v>0</v>
      </c>
      <c r="O156" s="313"/>
      <c r="P156" s="155"/>
    </row>
    <row r="157" spans="1:16" ht="18.75" customHeight="1" x14ac:dyDescent="0.15">
      <c r="A157" s="134"/>
      <c r="B157" s="203"/>
      <c r="C157" s="204"/>
      <c r="D157" s="297"/>
      <c r="E157" s="491"/>
      <c r="F157" s="500"/>
      <c r="G157" s="328"/>
      <c r="H157" s="445"/>
      <c r="I157" s="798"/>
      <c r="J157" s="446">
        <f t="shared" si="4"/>
        <v>0</v>
      </c>
      <c r="K157" s="788"/>
      <c r="L157" s="447">
        <f t="shared" si="5"/>
        <v>0</v>
      </c>
      <c r="M157" s="789">
        <f t="shared" si="6"/>
        <v>0</v>
      </c>
      <c r="N157" s="449">
        <f t="shared" si="6"/>
        <v>0</v>
      </c>
      <c r="O157" s="313"/>
      <c r="P157" s="155"/>
    </row>
    <row r="158" spans="1:16" ht="18.75" customHeight="1" x14ac:dyDescent="0.15">
      <c r="A158" s="134"/>
      <c r="B158" s="203"/>
      <c r="C158" s="204"/>
      <c r="D158" s="297"/>
      <c r="E158" s="491"/>
      <c r="F158" s="500"/>
      <c r="G158" s="328"/>
      <c r="H158" s="445"/>
      <c r="I158" s="798"/>
      <c r="J158" s="446">
        <f t="shared" si="4"/>
        <v>0</v>
      </c>
      <c r="K158" s="788"/>
      <c r="L158" s="447">
        <f t="shared" si="5"/>
        <v>0</v>
      </c>
      <c r="M158" s="789">
        <f t="shared" si="6"/>
        <v>0</v>
      </c>
      <c r="N158" s="449">
        <f t="shared" si="6"/>
        <v>0</v>
      </c>
      <c r="O158" s="313"/>
      <c r="P158" s="155"/>
    </row>
    <row r="159" spans="1:16" ht="18.75" customHeight="1" x14ac:dyDescent="0.15">
      <c r="A159" s="134"/>
      <c r="B159" s="203"/>
      <c r="C159" s="204"/>
      <c r="D159" s="297"/>
      <c r="E159" s="491"/>
      <c r="F159" s="500"/>
      <c r="G159" s="328"/>
      <c r="H159" s="445"/>
      <c r="I159" s="798"/>
      <c r="J159" s="446">
        <f t="shared" si="4"/>
        <v>0</v>
      </c>
      <c r="K159" s="788"/>
      <c r="L159" s="447">
        <f t="shared" si="5"/>
        <v>0</v>
      </c>
      <c r="M159" s="789">
        <f t="shared" si="6"/>
        <v>0</v>
      </c>
      <c r="N159" s="449">
        <f t="shared" si="6"/>
        <v>0</v>
      </c>
      <c r="O159" s="313"/>
      <c r="P159" s="155"/>
    </row>
    <row r="160" spans="1:16" ht="18.75" customHeight="1" x14ac:dyDescent="0.15">
      <c r="A160" s="134"/>
      <c r="B160" s="203"/>
      <c r="C160" s="204"/>
      <c r="D160" s="297"/>
      <c r="E160" s="491"/>
      <c r="F160" s="500"/>
      <c r="G160" s="328"/>
      <c r="H160" s="445"/>
      <c r="I160" s="798"/>
      <c r="J160" s="446">
        <f t="shared" si="4"/>
        <v>0</v>
      </c>
      <c r="K160" s="788"/>
      <c r="L160" s="447">
        <f t="shared" si="5"/>
        <v>0</v>
      </c>
      <c r="M160" s="789">
        <f t="shared" si="6"/>
        <v>0</v>
      </c>
      <c r="N160" s="449">
        <f t="shared" si="6"/>
        <v>0</v>
      </c>
      <c r="O160" s="313"/>
      <c r="P160" s="155"/>
    </row>
    <row r="161" spans="1:16" ht="18.75" customHeight="1" x14ac:dyDescent="0.15">
      <c r="A161" s="134"/>
      <c r="B161" s="203"/>
      <c r="C161" s="204"/>
      <c r="D161" s="297"/>
      <c r="E161" s="491"/>
      <c r="F161" s="500"/>
      <c r="G161" s="328"/>
      <c r="H161" s="445"/>
      <c r="I161" s="798"/>
      <c r="J161" s="446">
        <f t="shared" si="4"/>
        <v>0</v>
      </c>
      <c r="K161" s="788"/>
      <c r="L161" s="447">
        <f t="shared" si="5"/>
        <v>0</v>
      </c>
      <c r="M161" s="789">
        <f t="shared" si="6"/>
        <v>0</v>
      </c>
      <c r="N161" s="449">
        <f t="shared" si="6"/>
        <v>0</v>
      </c>
      <c r="O161" s="313"/>
      <c r="P161" s="155"/>
    </row>
    <row r="162" spans="1:16" ht="18.75" customHeight="1" x14ac:dyDescent="0.15">
      <c r="A162" s="134"/>
      <c r="B162" s="203"/>
      <c r="C162" s="204"/>
      <c r="D162" s="297"/>
      <c r="E162" s="491"/>
      <c r="F162" s="500"/>
      <c r="G162" s="328"/>
      <c r="H162" s="445"/>
      <c r="I162" s="798"/>
      <c r="J162" s="446">
        <f t="shared" si="4"/>
        <v>0</v>
      </c>
      <c r="K162" s="788"/>
      <c r="L162" s="447">
        <f t="shared" si="5"/>
        <v>0</v>
      </c>
      <c r="M162" s="789">
        <f t="shared" si="6"/>
        <v>0</v>
      </c>
      <c r="N162" s="449">
        <f t="shared" si="6"/>
        <v>0</v>
      </c>
      <c r="O162" s="313"/>
      <c r="P162" s="155"/>
    </row>
    <row r="163" spans="1:16" ht="18.75" customHeight="1" x14ac:dyDescent="0.15">
      <c r="A163" s="134"/>
      <c r="B163" s="203"/>
      <c r="C163" s="204"/>
      <c r="D163" s="297"/>
      <c r="E163" s="491"/>
      <c r="F163" s="500"/>
      <c r="G163" s="328"/>
      <c r="H163" s="445"/>
      <c r="I163" s="798"/>
      <c r="J163" s="446">
        <f t="shared" si="4"/>
        <v>0</v>
      </c>
      <c r="K163" s="788"/>
      <c r="L163" s="447">
        <f t="shared" si="5"/>
        <v>0</v>
      </c>
      <c r="M163" s="789">
        <f t="shared" si="6"/>
        <v>0</v>
      </c>
      <c r="N163" s="449">
        <f>J163-L163</f>
        <v>0</v>
      </c>
      <c r="O163" s="313"/>
      <c r="P163" s="155"/>
    </row>
    <row r="164" spans="1:16" ht="18.75" customHeight="1" x14ac:dyDescent="0.15">
      <c r="A164" s="134"/>
      <c r="B164" s="203"/>
      <c r="C164" s="204"/>
      <c r="D164" s="297"/>
      <c r="E164" s="491"/>
      <c r="F164" s="500"/>
      <c r="G164" s="328"/>
      <c r="H164" s="445"/>
      <c r="I164" s="798"/>
      <c r="J164" s="446">
        <f t="shared" si="4"/>
        <v>0</v>
      </c>
      <c r="K164" s="788"/>
      <c r="L164" s="447">
        <f t="shared" si="5"/>
        <v>0</v>
      </c>
      <c r="M164" s="789">
        <f t="shared" si="6"/>
        <v>0</v>
      </c>
      <c r="N164" s="449">
        <f t="shared" si="6"/>
        <v>0</v>
      </c>
      <c r="O164" s="313"/>
      <c r="P164" s="155"/>
    </row>
    <row r="165" spans="1:16" ht="18.75" customHeight="1" x14ac:dyDescent="0.15">
      <c r="A165" s="134"/>
      <c r="B165" s="203"/>
      <c r="C165" s="204"/>
      <c r="D165" s="297"/>
      <c r="E165" s="491"/>
      <c r="F165" s="500"/>
      <c r="G165" s="328"/>
      <c r="H165" s="445"/>
      <c r="I165" s="798"/>
      <c r="J165" s="446">
        <f t="shared" si="4"/>
        <v>0</v>
      </c>
      <c r="K165" s="788"/>
      <c r="L165" s="447">
        <f t="shared" si="5"/>
        <v>0</v>
      </c>
      <c r="M165" s="789">
        <f t="shared" si="6"/>
        <v>0</v>
      </c>
      <c r="N165" s="449">
        <f t="shared" si="6"/>
        <v>0</v>
      </c>
      <c r="O165" s="313"/>
      <c r="P165" s="155"/>
    </row>
    <row r="166" spans="1:16" ht="18.75" customHeight="1" x14ac:dyDescent="0.15">
      <c r="A166" s="134"/>
      <c r="B166" s="203"/>
      <c r="C166" s="204"/>
      <c r="D166" s="297"/>
      <c r="E166" s="491"/>
      <c r="F166" s="500"/>
      <c r="G166" s="328"/>
      <c r="H166" s="445"/>
      <c r="I166" s="798"/>
      <c r="J166" s="446">
        <f t="shared" si="4"/>
        <v>0</v>
      </c>
      <c r="K166" s="788"/>
      <c r="L166" s="447">
        <f t="shared" si="5"/>
        <v>0</v>
      </c>
      <c r="M166" s="789">
        <f t="shared" si="6"/>
        <v>0</v>
      </c>
      <c r="N166" s="449">
        <f t="shared" si="6"/>
        <v>0</v>
      </c>
      <c r="O166" s="313"/>
      <c r="P166" s="155"/>
    </row>
    <row r="167" spans="1:16" ht="18.75" customHeight="1" x14ac:dyDescent="0.15">
      <c r="A167" s="134"/>
      <c r="B167" s="203"/>
      <c r="C167" s="204"/>
      <c r="D167" s="297"/>
      <c r="E167" s="491"/>
      <c r="F167" s="500"/>
      <c r="G167" s="328"/>
      <c r="H167" s="445"/>
      <c r="I167" s="798"/>
      <c r="J167" s="446">
        <f t="shared" si="4"/>
        <v>0</v>
      </c>
      <c r="K167" s="788"/>
      <c r="L167" s="447">
        <f t="shared" si="5"/>
        <v>0</v>
      </c>
      <c r="M167" s="789">
        <f t="shared" si="6"/>
        <v>0</v>
      </c>
      <c r="N167" s="449">
        <f t="shared" si="6"/>
        <v>0</v>
      </c>
      <c r="O167" s="313"/>
      <c r="P167" s="155"/>
    </row>
    <row r="168" spans="1:16" ht="18.75" customHeight="1" x14ac:dyDescent="0.15">
      <c r="A168" s="134"/>
      <c r="B168" s="203"/>
      <c r="C168" s="204"/>
      <c r="D168" s="297"/>
      <c r="E168" s="491"/>
      <c r="F168" s="500"/>
      <c r="G168" s="328"/>
      <c r="H168" s="445"/>
      <c r="I168" s="798"/>
      <c r="J168" s="446">
        <f t="shared" si="4"/>
        <v>0</v>
      </c>
      <c r="K168" s="788"/>
      <c r="L168" s="447">
        <f t="shared" si="5"/>
        <v>0</v>
      </c>
      <c r="M168" s="789">
        <f t="shared" si="6"/>
        <v>0</v>
      </c>
      <c r="N168" s="449">
        <f t="shared" si="6"/>
        <v>0</v>
      </c>
      <c r="O168" s="313"/>
      <c r="P168" s="155"/>
    </row>
    <row r="169" spans="1:16" ht="18.75" customHeight="1" x14ac:dyDescent="0.15">
      <c r="A169" s="134"/>
      <c r="B169" s="203"/>
      <c r="C169" s="204"/>
      <c r="D169" s="297"/>
      <c r="E169" s="491"/>
      <c r="F169" s="500"/>
      <c r="G169" s="328"/>
      <c r="H169" s="445"/>
      <c r="I169" s="798"/>
      <c r="J169" s="446">
        <f t="shared" si="4"/>
        <v>0</v>
      </c>
      <c r="K169" s="788"/>
      <c r="L169" s="447">
        <f t="shared" si="5"/>
        <v>0</v>
      </c>
      <c r="M169" s="789">
        <f t="shared" si="6"/>
        <v>0</v>
      </c>
      <c r="N169" s="449">
        <f t="shared" si="6"/>
        <v>0</v>
      </c>
      <c r="O169" s="313"/>
      <c r="P169" s="155"/>
    </row>
    <row r="170" spans="1:16" ht="18.75" customHeight="1" x14ac:dyDescent="0.15">
      <c r="A170" s="134"/>
      <c r="B170" s="203"/>
      <c r="C170" s="204"/>
      <c r="D170" s="297"/>
      <c r="E170" s="491"/>
      <c r="F170" s="500"/>
      <c r="G170" s="328"/>
      <c r="H170" s="445"/>
      <c r="I170" s="798"/>
      <c r="J170" s="446">
        <f t="shared" si="4"/>
        <v>0</v>
      </c>
      <c r="K170" s="788"/>
      <c r="L170" s="447">
        <f t="shared" si="5"/>
        <v>0</v>
      </c>
      <c r="M170" s="789">
        <f t="shared" si="6"/>
        <v>0</v>
      </c>
      <c r="N170" s="449">
        <f t="shared" si="6"/>
        <v>0</v>
      </c>
      <c r="O170" s="313"/>
      <c r="P170" s="155"/>
    </row>
    <row r="171" spans="1:16" ht="18.75" customHeight="1" x14ac:dyDescent="0.15">
      <c r="A171" s="134"/>
      <c r="B171" s="203"/>
      <c r="C171" s="204"/>
      <c r="D171" s="297"/>
      <c r="E171" s="491"/>
      <c r="F171" s="500"/>
      <c r="G171" s="328"/>
      <c r="H171" s="445"/>
      <c r="I171" s="798"/>
      <c r="J171" s="446">
        <f t="shared" si="4"/>
        <v>0</v>
      </c>
      <c r="K171" s="788"/>
      <c r="L171" s="447">
        <f t="shared" si="5"/>
        <v>0</v>
      </c>
      <c r="M171" s="789">
        <f t="shared" si="6"/>
        <v>0</v>
      </c>
      <c r="N171" s="449">
        <f t="shared" si="6"/>
        <v>0</v>
      </c>
      <c r="O171" s="313"/>
      <c r="P171" s="155"/>
    </row>
    <row r="172" spans="1:16" ht="18.75" customHeight="1" x14ac:dyDescent="0.15">
      <c r="A172" s="134"/>
      <c r="B172" s="203"/>
      <c r="C172" s="204"/>
      <c r="D172" s="297"/>
      <c r="E172" s="491"/>
      <c r="F172" s="500"/>
      <c r="G172" s="328"/>
      <c r="H172" s="445"/>
      <c r="I172" s="798"/>
      <c r="J172" s="446">
        <f t="shared" si="4"/>
        <v>0</v>
      </c>
      <c r="K172" s="788"/>
      <c r="L172" s="447">
        <f t="shared" si="5"/>
        <v>0</v>
      </c>
      <c r="M172" s="789">
        <f t="shared" si="6"/>
        <v>0</v>
      </c>
      <c r="N172" s="449">
        <f t="shared" si="6"/>
        <v>0</v>
      </c>
      <c r="O172" s="313"/>
      <c r="P172" s="155"/>
    </row>
    <row r="173" spans="1:16" ht="18.75" customHeight="1" x14ac:dyDescent="0.15">
      <c r="A173" s="134"/>
      <c r="B173" s="203"/>
      <c r="C173" s="204"/>
      <c r="D173" s="297"/>
      <c r="E173" s="491"/>
      <c r="F173" s="500"/>
      <c r="G173" s="328"/>
      <c r="H173" s="445"/>
      <c r="I173" s="798"/>
      <c r="J173" s="446">
        <f t="shared" si="4"/>
        <v>0</v>
      </c>
      <c r="K173" s="788"/>
      <c r="L173" s="447">
        <f t="shared" si="5"/>
        <v>0</v>
      </c>
      <c r="M173" s="789">
        <f t="shared" si="6"/>
        <v>0</v>
      </c>
      <c r="N173" s="449">
        <f>J173-L173</f>
        <v>0</v>
      </c>
      <c r="O173" s="313"/>
      <c r="P173" s="155"/>
    </row>
    <row r="174" spans="1:16" ht="18.75" customHeight="1" x14ac:dyDescent="0.15">
      <c r="A174" s="134"/>
      <c r="B174" s="203"/>
      <c r="C174" s="204"/>
      <c r="D174" s="297"/>
      <c r="E174" s="491"/>
      <c r="F174" s="500"/>
      <c r="G174" s="328"/>
      <c r="H174" s="445"/>
      <c r="I174" s="798"/>
      <c r="J174" s="446">
        <f t="shared" si="4"/>
        <v>0</v>
      </c>
      <c r="K174" s="788"/>
      <c r="L174" s="447">
        <f t="shared" si="5"/>
        <v>0</v>
      </c>
      <c r="M174" s="789">
        <f t="shared" si="6"/>
        <v>0</v>
      </c>
      <c r="N174" s="449">
        <f t="shared" si="6"/>
        <v>0</v>
      </c>
      <c r="O174" s="313"/>
      <c r="P174" s="155"/>
    </row>
    <row r="175" spans="1:16" ht="18.75" customHeight="1" x14ac:dyDescent="0.15">
      <c r="A175" s="134"/>
      <c r="B175" s="203"/>
      <c r="C175" s="204"/>
      <c r="D175" s="297"/>
      <c r="E175" s="491"/>
      <c r="F175" s="500"/>
      <c r="G175" s="328"/>
      <c r="H175" s="445"/>
      <c r="I175" s="798"/>
      <c r="J175" s="446">
        <f t="shared" si="4"/>
        <v>0</v>
      </c>
      <c r="K175" s="788"/>
      <c r="L175" s="447">
        <f t="shared" si="5"/>
        <v>0</v>
      </c>
      <c r="M175" s="789">
        <f t="shared" si="6"/>
        <v>0</v>
      </c>
      <c r="N175" s="449">
        <f t="shared" si="6"/>
        <v>0</v>
      </c>
      <c r="O175" s="313"/>
      <c r="P175" s="155"/>
    </row>
    <row r="176" spans="1:16" ht="18.75" customHeight="1" x14ac:dyDescent="0.15">
      <c r="A176" s="134"/>
      <c r="B176" s="203"/>
      <c r="C176" s="204"/>
      <c r="D176" s="297"/>
      <c r="E176" s="491"/>
      <c r="F176" s="500"/>
      <c r="G176" s="328"/>
      <c r="H176" s="445"/>
      <c r="I176" s="798"/>
      <c r="J176" s="446">
        <f t="shared" si="4"/>
        <v>0</v>
      </c>
      <c r="K176" s="788"/>
      <c r="L176" s="447">
        <f t="shared" si="5"/>
        <v>0</v>
      </c>
      <c r="M176" s="789">
        <f t="shared" si="6"/>
        <v>0</v>
      </c>
      <c r="N176" s="449">
        <f t="shared" si="6"/>
        <v>0</v>
      </c>
      <c r="O176" s="313"/>
      <c r="P176" s="155"/>
    </row>
    <row r="177" spans="1:16" ht="18.75" customHeight="1" x14ac:dyDescent="0.15">
      <c r="A177" s="134"/>
      <c r="B177" s="203"/>
      <c r="C177" s="204"/>
      <c r="D177" s="297"/>
      <c r="E177" s="491"/>
      <c r="F177" s="500"/>
      <c r="G177" s="328"/>
      <c r="H177" s="445"/>
      <c r="I177" s="798"/>
      <c r="J177" s="446">
        <f t="shared" si="4"/>
        <v>0</v>
      </c>
      <c r="K177" s="788"/>
      <c r="L177" s="447">
        <f t="shared" si="5"/>
        <v>0</v>
      </c>
      <c r="M177" s="789">
        <f t="shared" si="6"/>
        <v>0</v>
      </c>
      <c r="N177" s="449">
        <f t="shared" si="6"/>
        <v>0</v>
      </c>
      <c r="O177" s="313"/>
      <c r="P177" s="155"/>
    </row>
    <row r="178" spans="1:16" ht="18.75" customHeight="1" x14ac:dyDescent="0.15">
      <c r="A178" s="134"/>
      <c r="B178" s="203"/>
      <c r="C178" s="204"/>
      <c r="D178" s="297"/>
      <c r="E178" s="491"/>
      <c r="F178" s="500"/>
      <c r="G178" s="328"/>
      <c r="H178" s="445"/>
      <c r="I178" s="798"/>
      <c r="J178" s="446">
        <f t="shared" si="4"/>
        <v>0</v>
      </c>
      <c r="K178" s="788"/>
      <c r="L178" s="447">
        <f t="shared" si="5"/>
        <v>0</v>
      </c>
      <c r="M178" s="789">
        <f t="shared" si="6"/>
        <v>0</v>
      </c>
      <c r="N178" s="449">
        <f t="shared" si="6"/>
        <v>0</v>
      </c>
      <c r="O178" s="313"/>
      <c r="P178" s="155"/>
    </row>
    <row r="179" spans="1:16" ht="18.75" customHeight="1" x14ac:dyDescent="0.15">
      <c r="A179" s="134"/>
      <c r="B179" s="203"/>
      <c r="C179" s="204"/>
      <c r="D179" s="297"/>
      <c r="E179" s="491"/>
      <c r="F179" s="500"/>
      <c r="G179" s="328"/>
      <c r="H179" s="445"/>
      <c r="I179" s="798"/>
      <c r="J179" s="446">
        <f t="shared" si="4"/>
        <v>0</v>
      </c>
      <c r="K179" s="788"/>
      <c r="L179" s="447">
        <f t="shared" si="5"/>
        <v>0</v>
      </c>
      <c r="M179" s="789">
        <f t="shared" si="6"/>
        <v>0</v>
      </c>
      <c r="N179" s="449">
        <f t="shared" si="6"/>
        <v>0</v>
      </c>
      <c r="O179" s="313"/>
      <c r="P179" s="155"/>
    </row>
    <row r="180" spans="1:16" ht="18.75" customHeight="1" x14ac:dyDescent="0.15">
      <c r="A180" s="134"/>
      <c r="B180" s="203"/>
      <c r="C180" s="204"/>
      <c r="D180" s="297"/>
      <c r="E180" s="491"/>
      <c r="F180" s="500"/>
      <c r="G180" s="328"/>
      <c r="H180" s="445"/>
      <c r="I180" s="798"/>
      <c r="J180" s="446">
        <f t="shared" si="4"/>
        <v>0</v>
      </c>
      <c r="K180" s="788"/>
      <c r="L180" s="447">
        <f t="shared" si="5"/>
        <v>0</v>
      </c>
      <c r="M180" s="789">
        <f t="shared" si="6"/>
        <v>0</v>
      </c>
      <c r="N180" s="449">
        <f t="shared" si="6"/>
        <v>0</v>
      </c>
      <c r="O180" s="313"/>
      <c r="P180" s="155"/>
    </row>
    <row r="181" spans="1:16" ht="18.75" customHeight="1" x14ac:dyDescent="0.15">
      <c r="A181" s="134"/>
      <c r="B181" s="203"/>
      <c r="C181" s="204"/>
      <c r="D181" s="297"/>
      <c r="E181" s="491"/>
      <c r="F181" s="500"/>
      <c r="G181" s="328"/>
      <c r="H181" s="445"/>
      <c r="I181" s="798"/>
      <c r="J181" s="446">
        <f t="shared" si="4"/>
        <v>0</v>
      </c>
      <c r="K181" s="788"/>
      <c r="L181" s="447">
        <f t="shared" si="5"/>
        <v>0</v>
      </c>
      <c r="M181" s="789">
        <f t="shared" si="6"/>
        <v>0</v>
      </c>
      <c r="N181" s="449">
        <f t="shared" si="6"/>
        <v>0</v>
      </c>
      <c r="O181" s="313"/>
      <c r="P181" s="155"/>
    </row>
    <row r="182" spans="1:16" ht="18.75" customHeight="1" x14ac:dyDescent="0.15">
      <c r="A182" s="134"/>
      <c r="B182" s="203"/>
      <c r="C182" s="204"/>
      <c r="D182" s="297"/>
      <c r="E182" s="347" t="s">
        <v>419</v>
      </c>
      <c r="F182" s="170" t="s">
        <v>181</v>
      </c>
      <c r="G182" s="328"/>
      <c r="H182" s="445"/>
      <c r="I182" s="798"/>
      <c r="J182" s="450">
        <f>SUMIFS(J142:J181,D142:D181,"設備（部材）")</f>
        <v>0</v>
      </c>
      <c r="K182" s="788"/>
      <c r="L182" s="451">
        <f>SUMIFS(L142:L181,D142:D181,"設備（部材）")</f>
        <v>0</v>
      </c>
      <c r="M182" s="789"/>
      <c r="N182" s="453">
        <f>J182-L182</f>
        <v>0</v>
      </c>
      <c r="O182" s="313"/>
      <c r="P182" s="155"/>
    </row>
    <row r="183" spans="1:16" ht="18.75" customHeight="1" x14ac:dyDescent="0.15">
      <c r="A183" s="134"/>
      <c r="B183" s="203"/>
      <c r="C183" s="204"/>
      <c r="D183" s="297"/>
      <c r="E183" s="347" t="s">
        <v>182</v>
      </c>
      <c r="F183" s="170" t="s">
        <v>181</v>
      </c>
      <c r="G183" s="328"/>
      <c r="H183" s="445"/>
      <c r="I183" s="798"/>
      <c r="J183" s="450">
        <f>SUMIFS(J142:J181,D142:D181,"工事")</f>
        <v>0</v>
      </c>
      <c r="K183" s="788"/>
      <c r="L183" s="451">
        <f>SUMIFS(L142:L181,D142:D181,"工事")</f>
        <v>0</v>
      </c>
      <c r="M183" s="789"/>
      <c r="N183" s="453">
        <f>J183-L183</f>
        <v>0</v>
      </c>
      <c r="O183" s="313"/>
      <c r="P183" s="155"/>
    </row>
    <row r="184" spans="1:16" ht="18.75" customHeight="1" thickBot="1" x14ac:dyDescent="0.2">
      <c r="A184" s="134"/>
      <c r="B184" s="205"/>
      <c r="C184" s="206"/>
      <c r="D184" s="298"/>
      <c r="E184" s="348" t="s">
        <v>178</v>
      </c>
      <c r="F184" s="349" t="s">
        <v>179</v>
      </c>
      <c r="G184" s="339"/>
      <c r="H184" s="495"/>
      <c r="I184" s="808"/>
      <c r="J184" s="501">
        <f>J182+J183</f>
        <v>0</v>
      </c>
      <c r="K184" s="790"/>
      <c r="L184" s="502">
        <f>L182+L183</f>
        <v>0</v>
      </c>
      <c r="M184" s="791"/>
      <c r="N184" s="503">
        <f>J184-L184</f>
        <v>0</v>
      </c>
      <c r="O184" s="323"/>
      <c r="P184" s="155"/>
    </row>
    <row r="185" spans="1:16" ht="18.75" customHeight="1" x14ac:dyDescent="0.15">
      <c r="A185" s="134"/>
      <c r="B185" s="171"/>
      <c r="C185" s="172"/>
      <c r="D185" s="295"/>
      <c r="E185" s="504"/>
      <c r="F185" s="505" t="s">
        <v>180</v>
      </c>
      <c r="G185" s="338"/>
      <c r="H185" s="492"/>
      <c r="I185" s="807"/>
      <c r="J185" s="476"/>
      <c r="K185" s="792"/>
      <c r="L185" s="477"/>
      <c r="M185" s="793"/>
      <c r="N185" s="494"/>
      <c r="O185" s="322"/>
      <c r="P185" s="155"/>
    </row>
    <row r="186" spans="1:16" ht="18.75" customHeight="1" x14ac:dyDescent="0.15">
      <c r="A186" s="134"/>
      <c r="B186" s="203"/>
      <c r="C186" s="204"/>
      <c r="D186" s="297"/>
      <c r="E186" s="491"/>
      <c r="F186" s="500"/>
      <c r="G186" s="328"/>
      <c r="H186" s="445"/>
      <c r="I186" s="798"/>
      <c r="J186" s="446">
        <f t="shared" ref="J186:J215" si="7">ROUNDDOWN(H186*I186,0)</f>
        <v>0</v>
      </c>
      <c r="K186" s="788"/>
      <c r="L186" s="447">
        <f t="shared" ref="L186:L215" si="8">ROUNDDOWN(H186*K186,0)</f>
        <v>0</v>
      </c>
      <c r="M186" s="789">
        <f>I186-K186</f>
        <v>0</v>
      </c>
      <c r="N186" s="449">
        <f>J186-L186</f>
        <v>0</v>
      </c>
      <c r="O186" s="313"/>
      <c r="P186" s="155"/>
    </row>
    <row r="187" spans="1:16" ht="18.75" customHeight="1" x14ac:dyDescent="0.15">
      <c r="A187" s="134"/>
      <c r="B187" s="203"/>
      <c r="C187" s="204"/>
      <c r="D187" s="297"/>
      <c r="E187" s="491"/>
      <c r="F187" s="500"/>
      <c r="G187" s="328"/>
      <c r="H187" s="445"/>
      <c r="I187" s="798"/>
      <c r="J187" s="446">
        <f t="shared" si="7"/>
        <v>0</v>
      </c>
      <c r="K187" s="788"/>
      <c r="L187" s="447">
        <f t="shared" si="8"/>
        <v>0</v>
      </c>
      <c r="M187" s="789">
        <f t="shared" ref="M187:N215" si="9">I187-K187</f>
        <v>0</v>
      </c>
      <c r="N187" s="449">
        <f t="shared" si="9"/>
        <v>0</v>
      </c>
      <c r="O187" s="313"/>
      <c r="P187" s="155"/>
    </row>
    <row r="188" spans="1:16" ht="18.75" customHeight="1" x14ac:dyDescent="0.15">
      <c r="A188" s="134"/>
      <c r="B188" s="203"/>
      <c r="C188" s="204"/>
      <c r="D188" s="297"/>
      <c r="E188" s="491"/>
      <c r="F188" s="500"/>
      <c r="G188" s="328"/>
      <c r="H188" s="445"/>
      <c r="I188" s="798"/>
      <c r="J188" s="446">
        <f t="shared" si="7"/>
        <v>0</v>
      </c>
      <c r="K188" s="788"/>
      <c r="L188" s="447">
        <f t="shared" si="8"/>
        <v>0</v>
      </c>
      <c r="M188" s="789">
        <f t="shared" si="9"/>
        <v>0</v>
      </c>
      <c r="N188" s="449">
        <f t="shared" si="9"/>
        <v>0</v>
      </c>
      <c r="O188" s="313"/>
      <c r="P188" s="155"/>
    </row>
    <row r="189" spans="1:16" ht="18.75" customHeight="1" x14ac:dyDescent="0.15">
      <c r="A189" s="134"/>
      <c r="B189" s="203"/>
      <c r="C189" s="204"/>
      <c r="D189" s="297"/>
      <c r="E189" s="491"/>
      <c r="F189" s="500"/>
      <c r="G189" s="328"/>
      <c r="H189" s="445"/>
      <c r="I189" s="798"/>
      <c r="J189" s="446">
        <f t="shared" si="7"/>
        <v>0</v>
      </c>
      <c r="K189" s="788"/>
      <c r="L189" s="447">
        <f t="shared" si="8"/>
        <v>0</v>
      </c>
      <c r="M189" s="789">
        <f t="shared" si="9"/>
        <v>0</v>
      </c>
      <c r="N189" s="449">
        <f t="shared" si="9"/>
        <v>0</v>
      </c>
      <c r="O189" s="313"/>
      <c r="P189" s="155"/>
    </row>
    <row r="190" spans="1:16" ht="18.75" customHeight="1" x14ac:dyDescent="0.15">
      <c r="A190" s="134"/>
      <c r="B190" s="203"/>
      <c r="C190" s="204"/>
      <c r="D190" s="297"/>
      <c r="E190" s="491"/>
      <c r="F190" s="500"/>
      <c r="G190" s="328"/>
      <c r="H190" s="445"/>
      <c r="I190" s="798"/>
      <c r="J190" s="446">
        <f t="shared" si="7"/>
        <v>0</v>
      </c>
      <c r="K190" s="788"/>
      <c r="L190" s="447">
        <f t="shared" si="8"/>
        <v>0</v>
      </c>
      <c r="M190" s="789">
        <f t="shared" si="9"/>
        <v>0</v>
      </c>
      <c r="N190" s="449">
        <f t="shared" si="9"/>
        <v>0</v>
      </c>
      <c r="O190" s="313"/>
      <c r="P190" s="155"/>
    </row>
    <row r="191" spans="1:16" ht="18.75" customHeight="1" x14ac:dyDescent="0.15">
      <c r="A191" s="134"/>
      <c r="B191" s="203"/>
      <c r="C191" s="204"/>
      <c r="D191" s="297"/>
      <c r="E191" s="491"/>
      <c r="F191" s="500"/>
      <c r="G191" s="328"/>
      <c r="H191" s="445"/>
      <c r="I191" s="798"/>
      <c r="J191" s="446">
        <f t="shared" si="7"/>
        <v>0</v>
      </c>
      <c r="K191" s="788"/>
      <c r="L191" s="447">
        <f t="shared" si="8"/>
        <v>0</v>
      </c>
      <c r="M191" s="789">
        <f t="shared" si="9"/>
        <v>0</v>
      </c>
      <c r="N191" s="449">
        <f t="shared" si="9"/>
        <v>0</v>
      </c>
      <c r="O191" s="313"/>
      <c r="P191" s="155"/>
    </row>
    <row r="192" spans="1:16" ht="18.75" customHeight="1" x14ac:dyDescent="0.15">
      <c r="A192" s="134"/>
      <c r="B192" s="203"/>
      <c r="C192" s="204"/>
      <c r="D192" s="297"/>
      <c r="E192" s="491"/>
      <c r="F192" s="500"/>
      <c r="G192" s="328"/>
      <c r="H192" s="445"/>
      <c r="I192" s="798"/>
      <c r="J192" s="446">
        <f t="shared" si="7"/>
        <v>0</v>
      </c>
      <c r="K192" s="788"/>
      <c r="L192" s="447">
        <f t="shared" si="8"/>
        <v>0</v>
      </c>
      <c r="M192" s="789">
        <f t="shared" si="9"/>
        <v>0</v>
      </c>
      <c r="N192" s="449">
        <f t="shared" si="9"/>
        <v>0</v>
      </c>
      <c r="O192" s="313"/>
      <c r="P192" s="155"/>
    </row>
    <row r="193" spans="1:16" ht="18.75" customHeight="1" x14ac:dyDescent="0.15">
      <c r="A193" s="134"/>
      <c r="B193" s="203"/>
      <c r="C193" s="204"/>
      <c r="D193" s="297"/>
      <c r="E193" s="491"/>
      <c r="F193" s="500"/>
      <c r="G193" s="328"/>
      <c r="H193" s="445"/>
      <c r="I193" s="798"/>
      <c r="J193" s="446">
        <f t="shared" si="7"/>
        <v>0</v>
      </c>
      <c r="K193" s="788"/>
      <c r="L193" s="447">
        <f t="shared" si="8"/>
        <v>0</v>
      </c>
      <c r="M193" s="789">
        <f t="shared" si="9"/>
        <v>0</v>
      </c>
      <c r="N193" s="449">
        <f t="shared" si="9"/>
        <v>0</v>
      </c>
      <c r="O193" s="313"/>
      <c r="P193" s="155"/>
    </row>
    <row r="194" spans="1:16" ht="18.75" customHeight="1" x14ac:dyDescent="0.15">
      <c r="A194" s="134"/>
      <c r="B194" s="203"/>
      <c r="C194" s="204"/>
      <c r="D194" s="297"/>
      <c r="E194" s="491"/>
      <c r="F194" s="500"/>
      <c r="G194" s="328"/>
      <c r="H194" s="445"/>
      <c r="I194" s="798"/>
      <c r="J194" s="446">
        <f t="shared" si="7"/>
        <v>0</v>
      </c>
      <c r="K194" s="788"/>
      <c r="L194" s="447">
        <f t="shared" si="8"/>
        <v>0</v>
      </c>
      <c r="M194" s="789">
        <f t="shared" si="9"/>
        <v>0</v>
      </c>
      <c r="N194" s="449">
        <f t="shared" si="9"/>
        <v>0</v>
      </c>
      <c r="O194" s="313"/>
      <c r="P194" s="155"/>
    </row>
    <row r="195" spans="1:16" ht="18.75" customHeight="1" x14ac:dyDescent="0.15">
      <c r="A195" s="134"/>
      <c r="B195" s="203"/>
      <c r="C195" s="204"/>
      <c r="D195" s="297"/>
      <c r="E195" s="491"/>
      <c r="F195" s="500"/>
      <c r="G195" s="328"/>
      <c r="H195" s="445"/>
      <c r="I195" s="798"/>
      <c r="J195" s="446">
        <f t="shared" si="7"/>
        <v>0</v>
      </c>
      <c r="K195" s="788"/>
      <c r="L195" s="447">
        <f t="shared" si="8"/>
        <v>0</v>
      </c>
      <c r="M195" s="789">
        <f t="shared" si="9"/>
        <v>0</v>
      </c>
      <c r="N195" s="449">
        <f t="shared" si="9"/>
        <v>0</v>
      </c>
      <c r="O195" s="313"/>
      <c r="P195" s="155"/>
    </row>
    <row r="196" spans="1:16" ht="18.75" customHeight="1" x14ac:dyDescent="0.15">
      <c r="A196" s="134"/>
      <c r="B196" s="203"/>
      <c r="C196" s="204"/>
      <c r="D196" s="297"/>
      <c r="E196" s="491"/>
      <c r="F196" s="500"/>
      <c r="G196" s="328"/>
      <c r="H196" s="445"/>
      <c r="I196" s="798"/>
      <c r="J196" s="446">
        <f t="shared" si="7"/>
        <v>0</v>
      </c>
      <c r="K196" s="788"/>
      <c r="L196" s="447">
        <f t="shared" si="8"/>
        <v>0</v>
      </c>
      <c r="M196" s="789">
        <f t="shared" si="9"/>
        <v>0</v>
      </c>
      <c r="N196" s="449">
        <f t="shared" si="9"/>
        <v>0</v>
      </c>
      <c r="O196" s="313"/>
      <c r="P196" s="155"/>
    </row>
    <row r="197" spans="1:16" ht="18.75" customHeight="1" x14ac:dyDescent="0.15">
      <c r="A197" s="134"/>
      <c r="B197" s="203"/>
      <c r="C197" s="204"/>
      <c r="D197" s="297"/>
      <c r="E197" s="491"/>
      <c r="F197" s="500"/>
      <c r="G197" s="328"/>
      <c r="H197" s="445"/>
      <c r="I197" s="798"/>
      <c r="J197" s="446">
        <f t="shared" si="7"/>
        <v>0</v>
      </c>
      <c r="K197" s="788"/>
      <c r="L197" s="447">
        <f t="shared" si="8"/>
        <v>0</v>
      </c>
      <c r="M197" s="789">
        <f t="shared" si="9"/>
        <v>0</v>
      </c>
      <c r="N197" s="449">
        <f t="shared" si="9"/>
        <v>0</v>
      </c>
      <c r="O197" s="313"/>
      <c r="P197" s="155"/>
    </row>
    <row r="198" spans="1:16" ht="18.75" customHeight="1" x14ac:dyDescent="0.15">
      <c r="A198" s="134"/>
      <c r="B198" s="203"/>
      <c r="C198" s="204"/>
      <c r="D198" s="297"/>
      <c r="E198" s="491"/>
      <c r="F198" s="500"/>
      <c r="G198" s="328"/>
      <c r="H198" s="445"/>
      <c r="I198" s="798"/>
      <c r="J198" s="446">
        <f t="shared" si="7"/>
        <v>0</v>
      </c>
      <c r="K198" s="788"/>
      <c r="L198" s="447">
        <f t="shared" si="8"/>
        <v>0</v>
      </c>
      <c r="M198" s="789">
        <f t="shared" si="9"/>
        <v>0</v>
      </c>
      <c r="N198" s="449">
        <f t="shared" si="9"/>
        <v>0</v>
      </c>
      <c r="O198" s="313"/>
      <c r="P198" s="155"/>
    </row>
    <row r="199" spans="1:16" ht="18.75" customHeight="1" x14ac:dyDescent="0.15">
      <c r="A199" s="134"/>
      <c r="B199" s="203"/>
      <c r="C199" s="204"/>
      <c r="D199" s="297"/>
      <c r="E199" s="491"/>
      <c r="F199" s="500"/>
      <c r="G199" s="328"/>
      <c r="H199" s="445"/>
      <c r="I199" s="798"/>
      <c r="J199" s="446">
        <f t="shared" si="7"/>
        <v>0</v>
      </c>
      <c r="K199" s="788"/>
      <c r="L199" s="447">
        <f t="shared" si="8"/>
        <v>0</v>
      </c>
      <c r="M199" s="789">
        <f t="shared" si="9"/>
        <v>0</v>
      </c>
      <c r="N199" s="449">
        <f t="shared" si="9"/>
        <v>0</v>
      </c>
      <c r="O199" s="313"/>
      <c r="P199" s="155"/>
    </row>
    <row r="200" spans="1:16" ht="18.75" customHeight="1" x14ac:dyDescent="0.15">
      <c r="A200" s="134"/>
      <c r="B200" s="203"/>
      <c r="C200" s="204"/>
      <c r="D200" s="297"/>
      <c r="E200" s="491"/>
      <c r="F200" s="500"/>
      <c r="G200" s="328"/>
      <c r="H200" s="445"/>
      <c r="I200" s="798"/>
      <c r="J200" s="446">
        <f t="shared" si="7"/>
        <v>0</v>
      </c>
      <c r="K200" s="788"/>
      <c r="L200" s="447">
        <f t="shared" si="8"/>
        <v>0</v>
      </c>
      <c r="M200" s="789">
        <f t="shared" si="9"/>
        <v>0</v>
      </c>
      <c r="N200" s="449">
        <f t="shared" si="9"/>
        <v>0</v>
      </c>
      <c r="O200" s="313"/>
      <c r="P200" s="155"/>
    </row>
    <row r="201" spans="1:16" ht="18.75" customHeight="1" x14ac:dyDescent="0.15">
      <c r="A201" s="134"/>
      <c r="B201" s="203"/>
      <c r="C201" s="204"/>
      <c r="D201" s="297"/>
      <c r="E201" s="491"/>
      <c r="F201" s="500"/>
      <c r="G201" s="328"/>
      <c r="H201" s="445"/>
      <c r="I201" s="798"/>
      <c r="J201" s="446">
        <f t="shared" si="7"/>
        <v>0</v>
      </c>
      <c r="K201" s="788"/>
      <c r="L201" s="447">
        <f t="shared" si="8"/>
        <v>0</v>
      </c>
      <c r="M201" s="789">
        <f t="shared" si="9"/>
        <v>0</v>
      </c>
      <c r="N201" s="449">
        <f t="shared" si="9"/>
        <v>0</v>
      </c>
      <c r="O201" s="313"/>
      <c r="P201" s="155"/>
    </row>
    <row r="202" spans="1:16" ht="18.75" customHeight="1" x14ac:dyDescent="0.15">
      <c r="A202" s="134"/>
      <c r="B202" s="203"/>
      <c r="C202" s="204"/>
      <c r="D202" s="297"/>
      <c r="E202" s="491"/>
      <c r="F202" s="500"/>
      <c r="G202" s="328"/>
      <c r="H202" s="445"/>
      <c r="I202" s="798"/>
      <c r="J202" s="446">
        <f t="shared" si="7"/>
        <v>0</v>
      </c>
      <c r="K202" s="788"/>
      <c r="L202" s="447">
        <f t="shared" si="8"/>
        <v>0</v>
      </c>
      <c r="M202" s="789">
        <f t="shared" si="9"/>
        <v>0</v>
      </c>
      <c r="N202" s="449">
        <f t="shared" si="9"/>
        <v>0</v>
      </c>
      <c r="O202" s="313"/>
      <c r="P202" s="155"/>
    </row>
    <row r="203" spans="1:16" ht="18.75" customHeight="1" x14ac:dyDescent="0.15">
      <c r="A203" s="134"/>
      <c r="B203" s="203"/>
      <c r="C203" s="204"/>
      <c r="D203" s="297"/>
      <c r="E203" s="491"/>
      <c r="F203" s="500"/>
      <c r="G203" s="328"/>
      <c r="H203" s="445"/>
      <c r="I203" s="798"/>
      <c r="J203" s="446">
        <f t="shared" si="7"/>
        <v>0</v>
      </c>
      <c r="K203" s="788"/>
      <c r="L203" s="447">
        <f t="shared" si="8"/>
        <v>0</v>
      </c>
      <c r="M203" s="789">
        <f t="shared" si="9"/>
        <v>0</v>
      </c>
      <c r="N203" s="449">
        <f t="shared" si="9"/>
        <v>0</v>
      </c>
      <c r="O203" s="313"/>
      <c r="P203" s="155"/>
    </row>
    <row r="204" spans="1:16" ht="18.75" customHeight="1" x14ac:dyDescent="0.15">
      <c r="A204" s="134"/>
      <c r="B204" s="203"/>
      <c r="C204" s="204"/>
      <c r="D204" s="297"/>
      <c r="E204" s="491"/>
      <c r="F204" s="500"/>
      <c r="G204" s="328"/>
      <c r="H204" s="445"/>
      <c r="I204" s="798"/>
      <c r="J204" s="446">
        <f t="shared" si="7"/>
        <v>0</v>
      </c>
      <c r="K204" s="788"/>
      <c r="L204" s="447">
        <f t="shared" si="8"/>
        <v>0</v>
      </c>
      <c r="M204" s="789">
        <f t="shared" si="9"/>
        <v>0</v>
      </c>
      <c r="N204" s="449">
        <f t="shared" si="9"/>
        <v>0</v>
      </c>
      <c r="O204" s="313"/>
      <c r="P204" s="155"/>
    </row>
    <row r="205" spans="1:16" ht="18.75" customHeight="1" x14ac:dyDescent="0.15">
      <c r="A205" s="134"/>
      <c r="B205" s="203"/>
      <c r="C205" s="204"/>
      <c r="D205" s="297"/>
      <c r="E205" s="491"/>
      <c r="F205" s="500"/>
      <c r="G205" s="328"/>
      <c r="H205" s="445"/>
      <c r="I205" s="798"/>
      <c r="J205" s="446">
        <f t="shared" si="7"/>
        <v>0</v>
      </c>
      <c r="K205" s="788"/>
      <c r="L205" s="447">
        <f t="shared" si="8"/>
        <v>0</v>
      </c>
      <c r="M205" s="789">
        <f t="shared" si="9"/>
        <v>0</v>
      </c>
      <c r="N205" s="449">
        <f t="shared" si="9"/>
        <v>0</v>
      </c>
      <c r="O205" s="313"/>
      <c r="P205" s="155"/>
    </row>
    <row r="206" spans="1:16" ht="18.75" customHeight="1" x14ac:dyDescent="0.15">
      <c r="A206" s="134"/>
      <c r="B206" s="203"/>
      <c r="C206" s="204"/>
      <c r="D206" s="297"/>
      <c r="E206" s="491"/>
      <c r="F206" s="500"/>
      <c r="G206" s="328"/>
      <c r="H206" s="445"/>
      <c r="I206" s="798"/>
      <c r="J206" s="446">
        <f t="shared" si="7"/>
        <v>0</v>
      </c>
      <c r="K206" s="788"/>
      <c r="L206" s="447">
        <f t="shared" si="8"/>
        <v>0</v>
      </c>
      <c r="M206" s="789">
        <f t="shared" si="9"/>
        <v>0</v>
      </c>
      <c r="N206" s="449">
        <f t="shared" si="9"/>
        <v>0</v>
      </c>
      <c r="O206" s="313"/>
      <c r="P206" s="155"/>
    </row>
    <row r="207" spans="1:16" ht="18.75" customHeight="1" x14ac:dyDescent="0.15">
      <c r="A207" s="134"/>
      <c r="B207" s="203"/>
      <c r="C207" s="204"/>
      <c r="D207" s="297"/>
      <c r="E207" s="491"/>
      <c r="F207" s="500"/>
      <c r="G207" s="328"/>
      <c r="H207" s="445"/>
      <c r="I207" s="798"/>
      <c r="J207" s="446">
        <f t="shared" si="7"/>
        <v>0</v>
      </c>
      <c r="K207" s="788"/>
      <c r="L207" s="447">
        <f t="shared" si="8"/>
        <v>0</v>
      </c>
      <c r="M207" s="789">
        <f t="shared" si="9"/>
        <v>0</v>
      </c>
      <c r="N207" s="449">
        <f t="shared" si="9"/>
        <v>0</v>
      </c>
      <c r="O207" s="313"/>
      <c r="P207" s="155"/>
    </row>
    <row r="208" spans="1:16" ht="18.75" customHeight="1" x14ac:dyDescent="0.15">
      <c r="A208" s="134"/>
      <c r="B208" s="203"/>
      <c r="C208" s="204"/>
      <c r="D208" s="297"/>
      <c r="E208" s="491"/>
      <c r="F208" s="500"/>
      <c r="G208" s="328"/>
      <c r="H208" s="445"/>
      <c r="I208" s="798"/>
      <c r="J208" s="446">
        <f t="shared" si="7"/>
        <v>0</v>
      </c>
      <c r="K208" s="788"/>
      <c r="L208" s="447">
        <f t="shared" si="8"/>
        <v>0</v>
      </c>
      <c r="M208" s="789">
        <f t="shared" si="9"/>
        <v>0</v>
      </c>
      <c r="N208" s="449">
        <f t="shared" si="9"/>
        <v>0</v>
      </c>
      <c r="O208" s="313"/>
      <c r="P208" s="155"/>
    </row>
    <row r="209" spans="1:29" ht="18.75" customHeight="1" x14ac:dyDescent="0.15">
      <c r="A209" s="134"/>
      <c r="B209" s="203"/>
      <c r="C209" s="204"/>
      <c r="D209" s="297"/>
      <c r="E209" s="491"/>
      <c r="F209" s="500"/>
      <c r="G209" s="328"/>
      <c r="H209" s="445"/>
      <c r="I209" s="798"/>
      <c r="J209" s="446">
        <f t="shared" si="7"/>
        <v>0</v>
      </c>
      <c r="K209" s="788"/>
      <c r="L209" s="447">
        <f t="shared" si="8"/>
        <v>0</v>
      </c>
      <c r="M209" s="789">
        <f t="shared" si="9"/>
        <v>0</v>
      </c>
      <c r="N209" s="449">
        <f t="shared" si="9"/>
        <v>0</v>
      </c>
      <c r="O209" s="313"/>
      <c r="P209" s="155"/>
    </row>
    <row r="210" spans="1:29" ht="18.75" customHeight="1" x14ac:dyDescent="0.15">
      <c r="A210" s="134"/>
      <c r="B210" s="203"/>
      <c r="C210" s="204"/>
      <c r="D210" s="297"/>
      <c r="E210" s="491"/>
      <c r="F210" s="500"/>
      <c r="G210" s="328"/>
      <c r="H210" s="445"/>
      <c r="I210" s="798"/>
      <c r="J210" s="446">
        <f t="shared" si="7"/>
        <v>0</v>
      </c>
      <c r="K210" s="788"/>
      <c r="L210" s="447">
        <f t="shared" si="8"/>
        <v>0</v>
      </c>
      <c r="M210" s="789">
        <f t="shared" si="9"/>
        <v>0</v>
      </c>
      <c r="N210" s="449">
        <f t="shared" si="9"/>
        <v>0</v>
      </c>
      <c r="O210" s="313"/>
      <c r="P210" s="158"/>
    </row>
    <row r="211" spans="1:29" ht="18.75" customHeight="1" x14ac:dyDescent="0.15">
      <c r="A211" s="134"/>
      <c r="B211" s="203"/>
      <c r="C211" s="204"/>
      <c r="D211" s="297"/>
      <c r="E211" s="491"/>
      <c r="F211" s="500"/>
      <c r="G211" s="328"/>
      <c r="H211" s="445"/>
      <c r="I211" s="798"/>
      <c r="J211" s="446">
        <f t="shared" si="7"/>
        <v>0</v>
      </c>
      <c r="K211" s="788"/>
      <c r="L211" s="447">
        <f t="shared" si="8"/>
        <v>0</v>
      </c>
      <c r="M211" s="789">
        <f t="shared" si="9"/>
        <v>0</v>
      </c>
      <c r="N211" s="449">
        <f t="shared" si="9"/>
        <v>0</v>
      </c>
      <c r="O211" s="313"/>
      <c r="P211" s="149"/>
    </row>
    <row r="212" spans="1:29" ht="18.75" customHeight="1" x14ac:dyDescent="0.15">
      <c r="A212" s="134"/>
      <c r="B212" s="203"/>
      <c r="C212" s="204"/>
      <c r="D212" s="297"/>
      <c r="E212" s="491"/>
      <c r="F212" s="500"/>
      <c r="G212" s="328"/>
      <c r="H212" s="445"/>
      <c r="I212" s="798"/>
      <c r="J212" s="446">
        <f t="shared" si="7"/>
        <v>0</v>
      </c>
      <c r="K212" s="788"/>
      <c r="L212" s="447">
        <f t="shared" si="8"/>
        <v>0</v>
      </c>
      <c r="M212" s="789">
        <f t="shared" si="9"/>
        <v>0</v>
      </c>
      <c r="N212" s="449">
        <f t="shared" si="9"/>
        <v>0</v>
      </c>
      <c r="O212" s="313"/>
      <c r="P212" s="158"/>
    </row>
    <row r="213" spans="1:29" s="120" customFormat="1" ht="18.75" customHeight="1" x14ac:dyDescent="0.15">
      <c r="A213" s="134"/>
      <c r="B213" s="203"/>
      <c r="C213" s="204"/>
      <c r="D213" s="297"/>
      <c r="E213" s="491"/>
      <c r="F213" s="500"/>
      <c r="G213" s="328"/>
      <c r="H213" s="445"/>
      <c r="I213" s="798"/>
      <c r="J213" s="446">
        <f t="shared" si="7"/>
        <v>0</v>
      </c>
      <c r="K213" s="788"/>
      <c r="L213" s="447">
        <f t="shared" si="8"/>
        <v>0</v>
      </c>
      <c r="M213" s="789">
        <f t="shared" si="9"/>
        <v>0</v>
      </c>
      <c r="N213" s="449">
        <f t="shared" si="9"/>
        <v>0</v>
      </c>
      <c r="O213" s="313"/>
      <c r="Q213" s="119"/>
      <c r="R213" s="119"/>
      <c r="S213" s="119"/>
      <c r="T213" s="119"/>
      <c r="U213" s="119"/>
      <c r="V213" s="119"/>
      <c r="W213" s="119"/>
      <c r="X213" s="119"/>
      <c r="Y213" s="119"/>
      <c r="Z213" s="119"/>
      <c r="AA213" s="119"/>
      <c r="AB213" s="119"/>
      <c r="AC213" s="119"/>
    </row>
    <row r="214" spans="1:29" s="120" customFormat="1" ht="18.75" customHeight="1" x14ac:dyDescent="0.15">
      <c r="A214" s="134"/>
      <c r="B214" s="203"/>
      <c r="C214" s="204"/>
      <c r="D214" s="297"/>
      <c r="E214" s="491"/>
      <c r="F214" s="500"/>
      <c r="G214" s="328"/>
      <c r="H214" s="445"/>
      <c r="I214" s="798"/>
      <c r="J214" s="446">
        <f t="shared" si="7"/>
        <v>0</v>
      </c>
      <c r="K214" s="788"/>
      <c r="L214" s="447">
        <f t="shared" si="8"/>
        <v>0</v>
      </c>
      <c r="M214" s="789">
        <f t="shared" si="9"/>
        <v>0</v>
      </c>
      <c r="N214" s="449">
        <f t="shared" si="9"/>
        <v>0</v>
      </c>
      <c r="O214" s="313"/>
      <c r="Q214" s="119"/>
      <c r="R214" s="119"/>
      <c r="S214" s="119"/>
      <c r="T214" s="119"/>
      <c r="U214" s="119"/>
      <c r="V214" s="119"/>
      <c r="W214" s="119"/>
      <c r="X214" s="119"/>
      <c r="Y214" s="119"/>
      <c r="Z214" s="119"/>
      <c r="AA214" s="119"/>
      <c r="AB214" s="119"/>
      <c r="AC214" s="119"/>
    </row>
    <row r="215" spans="1:29" s="120" customFormat="1" ht="18.75" customHeight="1" x14ac:dyDescent="0.15">
      <c r="A215" s="134"/>
      <c r="B215" s="203"/>
      <c r="C215" s="204"/>
      <c r="D215" s="297"/>
      <c r="E215" s="491"/>
      <c r="F215" s="500"/>
      <c r="G215" s="328"/>
      <c r="H215" s="445"/>
      <c r="I215" s="798"/>
      <c r="J215" s="446">
        <f t="shared" si="7"/>
        <v>0</v>
      </c>
      <c r="K215" s="788"/>
      <c r="L215" s="447">
        <f t="shared" si="8"/>
        <v>0</v>
      </c>
      <c r="M215" s="789">
        <f t="shared" si="9"/>
        <v>0</v>
      </c>
      <c r="N215" s="449">
        <f t="shared" si="9"/>
        <v>0</v>
      </c>
      <c r="O215" s="313"/>
      <c r="Q215" s="119"/>
      <c r="R215" s="119"/>
      <c r="S215" s="119"/>
      <c r="T215" s="119"/>
      <c r="U215" s="119"/>
      <c r="V215" s="119"/>
      <c r="W215" s="119"/>
      <c r="X215" s="119"/>
      <c r="Y215" s="119"/>
      <c r="Z215" s="119"/>
      <c r="AA215" s="119"/>
      <c r="AB215" s="119"/>
      <c r="AC215" s="119"/>
    </row>
    <row r="216" spans="1:29" s="120" customFormat="1" ht="18.75" customHeight="1" x14ac:dyDescent="0.15">
      <c r="A216" s="134"/>
      <c r="B216" s="203"/>
      <c r="C216" s="204"/>
      <c r="D216" s="297"/>
      <c r="E216" s="347" t="s">
        <v>419</v>
      </c>
      <c r="F216" s="170" t="s">
        <v>181</v>
      </c>
      <c r="G216" s="328"/>
      <c r="H216" s="445"/>
      <c r="I216" s="798"/>
      <c r="J216" s="450">
        <f>SUMIFS(J186:J215,D186:D215,"設備（部材）")</f>
        <v>0</v>
      </c>
      <c r="K216" s="788"/>
      <c r="L216" s="451">
        <f>SUMIFS(L186:L215,D186:D215,"設備（部材）")</f>
        <v>0</v>
      </c>
      <c r="M216" s="789"/>
      <c r="N216" s="453">
        <f>J216-L216</f>
        <v>0</v>
      </c>
      <c r="O216" s="313"/>
      <c r="Q216" s="119"/>
      <c r="R216" s="119"/>
      <c r="S216" s="119"/>
      <c r="T216" s="119"/>
      <c r="U216" s="119"/>
      <c r="V216" s="119"/>
      <c r="W216" s="119"/>
      <c r="X216" s="119"/>
      <c r="Y216" s="119"/>
      <c r="Z216" s="119"/>
      <c r="AA216" s="119"/>
      <c r="AB216" s="119"/>
      <c r="AC216" s="119"/>
    </row>
    <row r="217" spans="1:29" s="120" customFormat="1" ht="18.75" customHeight="1" x14ac:dyDescent="0.15">
      <c r="A217" s="134"/>
      <c r="B217" s="203"/>
      <c r="C217" s="204"/>
      <c r="D217" s="297"/>
      <c r="E217" s="347" t="s">
        <v>182</v>
      </c>
      <c r="F217" s="170" t="s">
        <v>181</v>
      </c>
      <c r="G217" s="328"/>
      <c r="H217" s="445"/>
      <c r="I217" s="798"/>
      <c r="J217" s="450">
        <f>SUMIFS(J186:J215,D186:D215,"工事")</f>
        <v>0</v>
      </c>
      <c r="K217" s="788"/>
      <c r="L217" s="451">
        <f>SUMIFS(L186:L215,D186:D215,"工事")</f>
        <v>0</v>
      </c>
      <c r="M217" s="789"/>
      <c r="N217" s="453">
        <f>J217-L217</f>
        <v>0</v>
      </c>
      <c r="O217" s="313"/>
      <c r="Q217" s="119"/>
      <c r="R217" s="119"/>
      <c r="S217" s="119"/>
      <c r="T217" s="119"/>
      <c r="U217" s="119"/>
      <c r="V217" s="119"/>
      <c r="W217" s="119"/>
      <c r="X217" s="119"/>
      <c r="Y217" s="119"/>
      <c r="Z217" s="119"/>
      <c r="AA217" s="119"/>
      <c r="AB217" s="119"/>
      <c r="AC217" s="119"/>
    </row>
    <row r="218" spans="1:29" s="120" customFormat="1" ht="18.75" customHeight="1" thickBot="1" x14ac:dyDescent="0.2">
      <c r="A218" s="134"/>
      <c r="B218" s="205"/>
      <c r="C218" s="206"/>
      <c r="D218" s="298"/>
      <c r="E218" s="348" t="s">
        <v>178</v>
      </c>
      <c r="F218" s="349" t="s">
        <v>179</v>
      </c>
      <c r="G218" s="339"/>
      <c r="H218" s="495"/>
      <c r="I218" s="808"/>
      <c r="J218" s="501">
        <f>J216+J217</f>
        <v>0</v>
      </c>
      <c r="K218" s="790"/>
      <c r="L218" s="502">
        <f>L216+L217</f>
        <v>0</v>
      </c>
      <c r="M218" s="791"/>
      <c r="N218" s="503">
        <f>J218-L218</f>
        <v>0</v>
      </c>
      <c r="O218" s="323"/>
      <c r="Q218" s="119"/>
      <c r="R218" s="119"/>
      <c r="S218" s="119"/>
      <c r="T218" s="119"/>
      <c r="U218" s="119"/>
      <c r="V218" s="119"/>
      <c r="W218" s="119"/>
      <c r="X218" s="119"/>
      <c r="Y218" s="119"/>
      <c r="Z218" s="119"/>
      <c r="AA218" s="119"/>
      <c r="AB218" s="119"/>
      <c r="AC218" s="119"/>
    </row>
    <row r="219" spans="1:29" ht="18.75" customHeight="1" x14ac:dyDescent="0.15">
      <c r="A219" s="134"/>
      <c r="B219" s="171"/>
      <c r="C219" s="172"/>
      <c r="D219" s="295"/>
      <c r="E219" s="491"/>
      <c r="F219" s="499" t="s">
        <v>180</v>
      </c>
      <c r="G219" s="328"/>
      <c r="H219" s="445"/>
      <c r="I219" s="798"/>
      <c r="J219" s="446"/>
      <c r="K219" s="788"/>
      <c r="L219" s="447"/>
      <c r="M219" s="789"/>
      <c r="N219" s="449"/>
      <c r="O219" s="313"/>
      <c r="P219" s="155"/>
    </row>
    <row r="220" spans="1:29" ht="18.75" customHeight="1" x14ac:dyDescent="0.15">
      <c r="A220" s="134"/>
      <c r="B220" s="203"/>
      <c r="C220" s="204"/>
      <c r="D220" s="297"/>
      <c r="E220" s="491"/>
      <c r="F220" s="500"/>
      <c r="G220" s="328"/>
      <c r="H220" s="445"/>
      <c r="I220" s="798"/>
      <c r="J220" s="446">
        <f t="shared" ref="J220:J249" si="10">ROUNDDOWN(H220*I220,0)</f>
        <v>0</v>
      </c>
      <c r="K220" s="788"/>
      <c r="L220" s="447">
        <f t="shared" ref="L220:L249" si="11">ROUNDDOWN(H220*K220,0)</f>
        <v>0</v>
      </c>
      <c r="M220" s="789">
        <f t="shared" ref="M220:N249" si="12">I220-K220</f>
        <v>0</v>
      </c>
      <c r="N220" s="449">
        <f t="shared" si="12"/>
        <v>0</v>
      </c>
      <c r="O220" s="313"/>
      <c r="P220" s="155"/>
    </row>
    <row r="221" spans="1:29" ht="18.75" customHeight="1" x14ac:dyDescent="0.15">
      <c r="A221" s="134"/>
      <c r="B221" s="203"/>
      <c r="C221" s="204"/>
      <c r="D221" s="297"/>
      <c r="E221" s="491"/>
      <c r="F221" s="500"/>
      <c r="G221" s="328"/>
      <c r="H221" s="445"/>
      <c r="I221" s="798"/>
      <c r="J221" s="446">
        <f t="shared" si="10"/>
        <v>0</v>
      </c>
      <c r="K221" s="788"/>
      <c r="L221" s="447">
        <f t="shared" si="11"/>
        <v>0</v>
      </c>
      <c r="M221" s="789">
        <f t="shared" si="12"/>
        <v>0</v>
      </c>
      <c r="N221" s="449">
        <f t="shared" si="12"/>
        <v>0</v>
      </c>
      <c r="O221" s="313"/>
      <c r="P221" s="155"/>
    </row>
    <row r="222" spans="1:29" ht="18.75" customHeight="1" x14ac:dyDescent="0.15">
      <c r="A222" s="134"/>
      <c r="B222" s="203"/>
      <c r="C222" s="204"/>
      <c r="D222" s="297"/>
      <c r="E222" s="491"/>
      <c r="F222" s="500"/>
      <c r="G222" s="328"/>
      <c r="H222" s="445"/>
      <c r="I222" s="798"/>
      <c r="J222" s="446">
        <f t="shared" si="10"/>
        <v>0</v>
      </c>
      <c r="K222" s="788"/>
      <c r="L222" s="447">
        <f t="shared" si="11"/>
        <v>0</v>
      </c>
      <c r="M222" s="789">
        <f t="shared" si="12"/>
        <v>0</v>
      </c>
      <c r="N222" s="449">
        <f t="shared" si="12"/>
        <v>0</v>
      </c>
      <c r="O222" s="313"/>
      <c r="P222" s="155"/>
    </row>
    <row r="223" spans="1:29" ht="18.75" customHeight="1" x14ac:dyDescent="0.15">
      <c r="A223" s="134"/>
      <c r="B223" s="203"/>
      <c r="C223" s="204"/>
      <c r="D223" s="297"/>
      <c r="E223" s="491"/>
      <c r="F223" s="500"/>
      <c r="G223" s="328"/>
      <c r="H223" s="445"/>
      <c r="I223" s="798"/>
      <c r="J223" s="446">
        <f t="shared" si="10"/>
        <v>0</v>
      </c>
      <c r="K223" s="788"/>
      <c r="L223" s="447">
        <f t="shared" si="11"/>
        <v>0</v>
      </c>
      <c r="M223" s="789">
        <f t="shared" si="12"/>
        <v>0</v>
      </c>
      <c r="N223" s="449">
        <f t="shared" si="12"/>
        <v>0</v>
      </c>
      <c r="O223" s="313"/>
      <c r="P223" s="155"/>
    </row>
    <row r="224" spans="1:29" ht="18.75" customHeight="1" x14ac:dyDescent="0.15">
      <c r="A224" s="134"/>
      <c r="B224" s="203"/>
      <c r="C224" s="204"/>
      <c r="D224" s="297"/>
      <c r="E224" s="491"/>
      <c r="F224" s="500"/>
      <c r="G224" s="328"/>
      <c r="H224" s="445"/>
      <c r="I224" s="798"/>
      <c r="J224" s="446">
        <f t="shared" si="10"/>
        <v>0</v>
      </c>
      <c r="K224" s="788"/>
      <c r="L224" s="447">
        <f t="shared" si="11"/>
        <v>0</v>
      </c>
      <c r="M224" s="789">
        <f t="shared" si="12"/>
        <v>0</v>
      </c>
      <c r="N224" s="449">
        <f t="shared" si="12"/>
        <v>0</v>
      </c>
      <c r="O224" s="313"/>
      <c r="P224" s="155"/>
    </row>
    <row r="225" spans="1:16" ht="18.75" customHeight="1" x14ac:dyDescent="0.15">
      <c r="A225" s="134"/>
      <c r="B225" s="203"/>
      <c r="C225" s="204"/>
      <c r="D225" s="297"/>
      <c r="E225" s="491"/>
      <c r="F225" s="500"/>
      <c r="G225" s="328"/>
      <c r="H225" s="445"/>
      <c r="I225" s="798"/>
      <c r="J225" s="446">
        <f t="shared" si="10"/>
        <v>0</v>
      </c>
      <c r="K225" s="788"/>
      <c r="L225" s="447">
        <f t="shared" si="11"/>
        <v>0</v>
      </c>
      <c r="M225" s="789">
        <f t="shared" si="12"/>
        <v>0</v>
      </c>
      <c r="N225" s="449">
        <f t="shared" si="12"/>
        <v>0</v>
      </c>
      <c r="O225" s="313"/>
      <c r="P225" s="155"/>
    </row>
    <row r="226" spans="1:16" ht="18.75" customHeight="1" x14ac:dyDescent="0.15">
      <c r="A226" s="134"/>
      <c r="B226" s="203"/>
      <c r="C226" s="204"/>
      <c r="D226" s="297"/>
      <c r="E226" s="491"/>
      <c r="F226" s="500"/>
      <c r="G226" s="328"/>
      <c r="H226" s="445"/>
      <c r="I226" s="798"/>
      <c r="J226" s="446">
        <f t="shared" si="10"/>
        <v>0</v>
      </c>
      <c r="K226" s="788"/>
      <c r="L226" s="447">
        <f t="shared" si="11"/>
        <v>0</v>
      </c>
      <c r="M226" s="789">
        <f t="shared" si="12"/>
        <v>0</v>
      </c>
      <c r="N226" s="449">
        <f t="shared" si="12"/>
        <v>0</v>
      </c>
      <c r="O226" s="313"/>
      <c r="P226" s="155"/>
    </row>
    <row r="227" spans="1:16" ht="18.75" customHeight="1" x14ac:dyDescent="0.15">
      <c r="A227" s="134"/>
      <c r="B227" s="203"/>
      <c r="C227" s="204"/>
      <c r="D227" s="297"/>
      <c r="E227" s="491"/>
      <c r="F227" s="500"/>
      <c r="G227" s="328"/>
      <c r="H227" s="445"/>
      <c r="I227" s="798"/>
      <c r="J227" s="446">
        <f t="shared" si="10"/>
        <v>0</v>
      </c>
      <c r="K227" s="788"/>
      <c r="L227" s="447">
        <f t="shared" si="11"/>
        <v>0</v>
      </c>
      <c r="M227" s="789">
        <f t="shared" si="12"/>
        <v>0</v>
      </c>
      <c r="N227" s="449">
        <f t="shared" si="12"/>
        <v>0</v>
      </c>
      <c r="O227" s="313"/>
      <c r="P227" s="155"/>
    </row>
    <row r="228" spans="1:16" ht="18.75" customHeight="1" x14ac:dyDescent="0.15">
      <c r="A228" s="134"/>
      <c r="B228" s="203"/>
      <c r="C228" s="204"/>
      <c r="D228" s="297"/>
      <c r="E228" s="491"/>
      <c r="F228" s="500"/>
      <c r="G228" s="328"/>
      <c r="H228" s="445"/>
      <c r="I228" s="798"/>
      <c r="J228" s="446">
        <f t="shared" si="10"/>
        <v>0</v>
      </c>
      <c r="K228" s="788"/>
      <c r="L228" s="447">
        <f t="shared" si="11"/>
        <v>0</v>
      </c>
      <c r="M228" s="789">
        <f t="shared" si="12"/>
        <v>0</v>
      </c>
      <c r="N228" s="449">
        <f t="shared" si="12"/>
        <v>0</v>
      </c>
      <c r="O228" s="313"/>
      <c r="P228" s="155"/>
    </row>
    <row r="229" spans="1:16" ht="18.75" customHeight="1" x14ac:dyDescent="0.15">
      <c r="A229" s="134"/>
      <c r="B229" s="203"/>
      <c r="C229" s="204"/>
      <c r="D229" s="297"/>
      <c r="E229" s="491"/>
      <c r="F229" s="500"/>
      <c r="G229" s="328"/>
      <c r="H229" s="445"/>
      <c r="I229" s="798"/>
      <c r="J229" s="446">
        <f t="shared" si="10"/>
        <v>0</v>
      </c>
      <c r="K229" s="788"/>
      <c r="L229" s="447">
        <f t="shared" si="11"/>
        <v>0</v>
      </c>
      <c r="M229" s="789">
        <f t="shared" si="12"/>
        <v>0</v>
      </c>
      <c r="N229" s="449">
        <f t="shared" si="12"/>
        <v>0</v>
      </c>
      <c r="O229" s="313"/>
      <c r="P229" s="155"/>
    </row>
    <row r="230" spans="1:16" ht="18.75" customHeight="1" x14ac:dyDescent="0.15">
      <c r="A230" s="134"/>
      <c r="B230" s="203"/>
      <c r="C230" s="204"/>
      <c r="D230" s="297"/>
      <c r="E230" s="491"/>
      <c r="F230" s="500"/>
      <c r="G230" s="328"/>
      <c r="H230" s="445"/>
      <c r="I230" s="798"/>
      <c r="J230" s="446">
        <f t="shared" si="10"/>
        <v>0</v>
      </c>
      <c r="K230" s="788"/>
      <c r="L230" s="447">
        <f t="shared" si="11"/>
        <v>0</v>
      </c>
      <c r="M230" s="789">
        <f t="shared" si="12"/>
        <v>0</v>
      </c>
      <c r="N230" s="449">
        <f t="shared" si="12"/>
        <v>0</v>
      </c>
      <c r="O230" s="313"/>
      <c r="P230" s="155"/>
    </row>
    <row r="231" spans="1:16" ht="18.75" customHeight="1" x14ac:dyDescent="0.15">
      <c r="A231" s="134"/>
      <c r="B231" s="203"/>
      <c r="C231" s="204"/>
      <c r="D231" s="297"/>
      <c r="E231" s="491"/>
      <c r="F231" s="500"/>
      <c r="G231" s="328"/>
      <c r="H231" s="445"/>
      <c r="I231" s="798"/>
      <c r="J231" s="446">
        <f t="shared" si="10"/>
        <v>0</v>
      </c>
      <c r="K231" s="788"/>
      <c r="L231" s="447">
        <f t="shared" si="11"/>
        <v>0</v>
      </c>
      <c r="M231" s="789">
        <f t="shared" si="12"/>
        <v>0</v>
      </c>
      <c r="N231" s="449">
        <f t="shared" si="12"/>
        <v>0</v>
      </c>
      <c r="O231" s="313"/>
      <c r="P231" s="155"/>
    </row>
    <row r="232" spans="1:16" ht="18.75" customHeight="1" x14ac:dyDescent="0.15">
      <c r="A232" s="134"/>
      <c r="B232" s="203"/>
      <c r="C232" s="204"/>
      <c r="D232" s="297"/>
      <c r="E232" s="491"/>
      <c r="F232" s="500"/>
      <c r="G232" s="328"/>
      <c r="H232" s="445"/>
      <c r="I232" s="798"/>
      <c r="J232" s="446">
        <f t="shared" si="10"/>
        <v>0</v>
      </c>
      <c r="K232" s="788"/>
      <c r="L232" s="447">
        <f t="shared" si="11"/>
        <v>0</v>
      </c>
      <c r="M232" s="789">
        <f t="shared" si="12"/>
        <v>0</v>
      </c>
      <c r="N232" s="449">
        <f t="shared" si="12"/>
        <v>0</v>
      </c>
      <c r="O232" s="313"/>
      <c r="P232" s="155"/>
    </row>
    <row r="233" spans="1:16" ht="18.75" customHeight="1" x14ac:dyDescent="0.15">
      <c r="A233" s="134"/>
      <c r="B233" s="203"/>
      <c r="C233" s="204"/>
      <c r="D233" s="297"/>
      <c r="E233" s="491"/>
      <c r="F233" s="500"/>
      <c r="G233" s="328"/>
      <c r="H233" s="445"/>
      <c r="I233" s="798"/>
      <c r="J233" s="446">
        <f t="shared" si="10"/>
        <v>0</v>
      </c>
      <c r="K233" s="788"/>
      <c r="L233" s="447">
        <f t="shared" si="11"/>
        <v>0</v>
      </c>
      <c r="M233" s="789">
        <f t="shared" si="12"/>
        <v>0</v>
      </c>
      <c r="N233" s="449">
        <f t="shared" si="12"/>
        <v>0</v>
      </c>
      <c r="O233" s="313"/>
      <c r="P233" s="155"/>
    </row>
    <row r="234" spans="1:16" ht="18.75" customHeight="1" x14ac:dyDescent="0.15">
      <c r="A234" s="134"/>
      <c r="B234" s="203"/>
      <c r="C234" s="204"/>
      <c r="D234" s="297"/>
      <c r="E234" s="491"/>
      <c r="F234" s="500"/>
      <c r="G234" s="328"/>
      <c r="H234" s="445"/>
      <c r="I234" s="798"/>
      <c r="J234" s="446">
        <f t="shared" si="10"/>
        <v>0</v>
      </c>
      <c r="K234" s="788"/>
      <c r="L234" s="447">
        <f t="shared" si="11"/>
        <v>0</v>
      </c>
      <c r="M234" s="789">
        <f t="shared" si="12"/>
        <v>0</v>
      </c>
      <c r="N234" s="449">
        <f t="shared" si="12"/>
        <v>0</v>
      </c>
      <c r="O234" s="313"/>
      <c r="P234" s="155"/>
    </row>
    <row r="235" spans="1:16" ht="18.75" customHeight="1" x14ac:dyDescent="0.15">
      <c r="A235" s="134"/>
      <c r="B235" s="203"/>
      <c r="C235" s="204"/>
      <c r="D235" s="297"/>
      <c r="E235" s="491"/>
      <c r="F235" s="500"/>
      <c r="G235" s="328"/>
      <c r="H235" s="445"/>
      <c r="I235" s="798"/>
      <c r="J235" s="446">
        <f t="shared" si="10"/>
        <v>0</v>
      </c>
      <c r="K235" s="788"/>
      <c r="L235" s="447">
        <f t="shared" si="11"/>
        <v>0</v>
      </c>
      <c r="M235" s="789">
        <f t="shared" si="12"/>
        <v>0</v>
      </c>
      <c r="N235" s="449">
        <f t="shared" si="12"/>
        <v>0</v>
      </c>
      <c r="O235" s="313"/>
      <c r="P235" s="155"/>
    </row>
    <row r="236" spans="1:16" ht="18.75" customHeight="1" x14ac:dyDescent="0.15">
      <c r="A236" s="134"/>
      <c r="B236" s="203"/>
      <c r="C236" s="204"/>
      <c r="D236" s="297"/>
      <c r="E236" s="491"/>
      <c r="F236" s="500"/>
      <c r="G236" s="328"/>
      <c r="H236" s="445"/>
      <c r="I236" s="798"/>
      <c r="J236" s="446">
        <f t="shared" si="10"/>
        <v>0</v>
      </c>
      <c r="K236" s="788"/>
      <c r="L236" s="447">
        <f t="shared" si="11"/>
        <v>0</v>
      </c>
      <c r="M236" s="789">
        <f t="shared" si="12"/>
        <v>0</v>
      </c>
      <c r="N236" s="449">
        <f t="shared" si="12"/>
        <v>0</v>
      </c>
      <c r="O236" s="313"/>
      <c r="P236" s="155"/>
    </row>
    <row r="237" spans="1:16" ht="18.75" customHeight="1" x14ac:dyDescent="0.15">
      <c r="A237" s="134"/>
      <c r="B237" s="203"/>
      <c r="C237" s="204"/>
      <c r="D237" s="297"/>
      <c r="E237" s="491"/>
      <c r="F237" s="500"/>
      <c r="G237" s="328"/>
      <c r="H237" s="445"/>
      <c r="I237" s="798"/>
      <c r="J237" s="446">
        <f t="shared" si="10"/>
        <v>0</v>
      </c>
      <c r="K237" s="788"/>
      <c r="L237" s="447">
        <f t="shared" si="11"/>
        <v>0</v>
      </c>
      <c r="M237" s="789">
        <f t="shared" si="12"/>
        <v>0</v>
      </c>
      <c r="N237" s="449">
        <f t="shared" si="12"/>
        <v>0</v>
      </c>
      <c r="O237" s="313"/>
      <c r="P237" s="155"/>
    </row>
    <row r="238" spans="1:16" ht="18.75" customHeight="1" x14ac:dyDescent="0.15">
      <c r="A238" s="134"/>
      <c r="B238" s="203"/>
      <c r="C238" s="204"/>
      <c r="D238" s="297"/>
      <c r="E238" s="491"/>
      <c r="F238" s="500"/>
      <c r="G238" s="328"/>
      <c r="H238" s="445"/>
      <c r="I238" s="798"/>
      <c r="J238" s="446">
        <f t="shared" si="10"/>
        <v>0</v>
      </c>
      <c r="K238" s="788"/>
      <c r="L238" s="447">
        <f t="shared" si="11"/>
        <v>0</v>
      </c>
      <c r="M238" s="789">
        <f t="shared" si="12"/>
        <v>0</v>
      </c>
      <c r="N238" s="449">
        <f t="shared" si="12"/>
        <v>0</v>
      </c>
      <c r="O238" s="313"/>
      <c r="P238" s="155"/>
    </row>
    <row r="239" spans="1:16" ht="18.75" customHeight="1" x14ac:dyDescent="0.15">
      <c r="A239" s="134"/>
      <c r="B239" s="203"/>
      <c r="C239" s="204"/>
      <c r="D239" s="297"/>
      <c r="E239" s="491"/>
      <c r="F239" s="500"/>
      <c r="G239" s="328"/>
      <c r="H239" s="445"/>
      <c r="I239" s="798"/>
      <c r="J239" s="446">
        <f t="shared" si="10"/>
        <v>0</v>
      </c>
      <c r="K239" s="788"/>
      <c r="L239" s="447">
        <f t="shared" si="11"/>
        <v>0</v>
      </c>
      <c r="M239" s="789">
        <f t="shared" si="12"/>
        <v>0</v>
      </c>
      <c r="N239" s="449">
        <f t="shared" si="12"/>
        <v>0</v>
      </c>
      <c r="O239" s="313"/>
      <c r="P239" s="155"/>
    </row>
    <row r="240" spans="1:16" ht="18.75" customHeight="1" x14ac:dyDescent="0.15">
      <c r="A240" s="134"/>
      <c r="B240" s="203"/>
      <c r="C240" s="204"/>
      <c r="D240" s="297"/>
      <c r="E240" s="491"/>
      <c r="F240" s="500"/>
      <c r="G240" s="328"/>
      <c r="H240" s="445"/>
      <c r="I240" s="798"/>
      <c r="J240" s="446">
        <f t="shared" si="10"/>
        <v>0</v>
      </c>
      <c r="K240" s="788"/>
      <c r="L240" s="447">
        <f t="shared" si="11"/>
        <v>0</v>
      </c>
      <c r="M240" s="789">
        <f t="shared" si="12"/>
        <v>0</v>
      </c>
      <c r="N240" s="449">
        <f t="shared" si="12"/>
        <v>0</v>
      </c>
      <c r="O240" s="313"/>
      <c r="P240" s="155"/>
    </row>
    <row r="241" spans="1:29" ht="18.75" customHeight="1" x14ac:dyDescent="0.15">
      <c r="A241" s="134"/>
      <c r="B241" s="203"/>
      <c r="C241" s="204"/>
      <c r="D241" s="297"/>
      <c r="E241" s="491"/>
      <c r="F241" s="500"/>
      <c r="G241" s="328"/>
      <c r="H241" s="445"/>
      <c r="I241" s="798"/>
      <c r="J241" s="446">
        <f t="shared" si="10"/>
        <v>0</v>
      </c>
      <c r="K241" s="788"/>
      <c r="L241" s="447">
        <f t="shared" si="11"/>
        <v>0</v>
      </c>
      <c r="M241" s="789">
        <f t="shared" si="12"/>
        <v>0</v>
      </c>
      <c r="N241" s="449">
        <f t="shared" si="12"/>
        <v>0</v>
      </c>
      <c r="O241" s="313"/>
      <c r="P241" s="155"/>
    </row>
    <row r="242" spans="1:29" ht="18.75" customHeight="1" x14ac:dyDescent="0.15">
      <c r="A242" s="134"/>
      <c r="B242" s="203"/>
      <c r="C242" s="204"/>
      <c r="D242" s="297"/>
      <c r="E242" s="491"/>
      <c r="F242" s="500"/>
      <c r="G242" s="328"/>
      <c r="H242" s="445"/>
      <c r="I242" s="798"/>
      <c r="J242" s="446">
        <f t="shared" si="10"/>
        <v>0</v>
      </c>
      <c r="K242" s="788"/>
      <c r="L242" s="447">
        <f t="shared" si="11"/>
        <v>0</v>
      </c>
      <c r="M242" s="789">
        <f t="shared" si="12"/>
        <v>0</v>
      </c>
      <c r="N242" s="449">
        <f t="shared" si="12"/>
        <v>0</v>
      </c>
      <c r="O242" s="313"/>
      <c r="P242" s="155"/>
    </row>
    <row r="243" spans="1:29" ht="18.75" customHeight="1" x14ac:dyDescent="0.15">
      <c r="A243" s="134"/>
      <c r="B243" s="203"/>
      <c r="C243" s="204"/>
      <c r="D243" s="297"/>
      <c r="E243" s="491"/>
      <c r="F243" s="500"/>
      <c r="G243" s="328"/>
      <c r="H243" s="445"/>
      <c r="I243" s="798"/>
      <c r="J243" s="446">
        <f t="shared" si="10"/>
        <v>0</v>
      </c>
      <c r="K243" s="788"/>
      <c r="L243" s="447">
        <f t="shared" si="11"/>
        <v>0</v>
      </c>
      <c r="M243" s="789">
        <f t="shared" si="12"/>
        <v>0</v>
      </c>
      <c r="N243" s="449">
        <f t="shared" si="12"/>
        <v>0</v>
      </c>
      <c r="O243" s="313"/>
      <c r="P243" s="155"/>
    </row>
    <row r="244" spans="1:29" ht="18.75" customHeight="1" x14ac:dyDescent="0.15">
      <c r="A244" s="134"/>
      <c r="B244" s="203"/>
      <c r="C244" s="204"/>
      <c r="D244" s="297"/>
      <c r="E244" s="491"/>
      <c r="F244" s="500"/>
      <c r="G244" s="328"/>
      <c r="H244" s="445"/>
      <c r="I244" s="798"/>
      <c r="J244" s="446">
        <f t="shared" si="10"/>
        <v>0</v>
      </c>
      <c r="K244" s="788"/>
      <c r="L244" s="447">
        <f t="shared" si="11"/>
        <v>0</v>
      </c>
      <c r="M244" s="789">
        <f t="shared" si="12"/>
        <v>0</v>
      </c>
      <c r="N244" s="449">
        <f t="shared" si="12"/>
        <v>0</v>
      </c>
      <c r="O244" s="313"/>
      <c r="P244" s="155"/>
    </row>
    <row r="245" spans="1:29" ht="18.75" customHeight="1" x14ac:dyDescent="0.15">
      <c r="A245" s="134"/>
      <c r="B245" s="203"/>
      <c r="C245" s="204"/>
      <c r="D245" s="297"/>
      <c r="E245" s="491"/>
      <c r="F245" s="500"/>
      <c r="G245" s="328"/>
      <c r="H245" s="445"/>
      <c r="I245" s="798"/>
      <c r="J245" s="446">
        <f t="shared" si="10"/>
        <v>0</v>
      </c>
      <c r="K245" s="788"/>
      <c r="L245" s="447">
        <f t="shared" si="11"/>
        <v>0</v>
      </c>
      <c r="M245" s="789">
        <f t="shared" si="12"/>
        <v>0</v>
      </c>
      <c r="N245" s="449">
        <f t="shared" si="12"/>
        <v>0</v>
      </c>
      <c r="O245" s="313"/>
      <c r="P245" s="155"/>
    </row>
    <row r="246" spans="1:29" ht="18.75" customHeight="1" x14ac:dyDescent="0.15">
      <c r="A246" s="134"/>
      <c r="B246" s="203"/>
      <c r="C246" s="204"/>
      <c r="D246" s="297"/>
      <c r="E246" s="491"/>
      <c r="F246" s="500"/>
      <c r="G246" s="328"/>
      <c r="H246" s="445"/>
      <c r="I246" s="798"/>
      <c r="J246" s="446">
        <f t="shared" si="10"/>
        <v>0</v>
      </c>
      <c r="K246" s="788"/>
      <c r="L246" s="447">
        <f t="shared" si="11"/>
        <v>0</v>
      </c>
      <c r="M246" s="789">
        <f t="shared" si="12"/>
        <v>0</v>
      </c>
      <c r="N246" s="449">
        <f t="shared" si="12"/>
        <v>0</v>
      </c>
      <c r="O246" s="313"/>
      <c r="P246" s="155"/>
    </row>
    <row r="247" spans="1:29" ht="18.75" customHeight="1" x14ac:dyDescent="0.15">
      <c r="A247" s="134"/>
      <c r="B247" s="203"/>
      <c r="C247" s="204"/>
      <c r="D247" s="297"/>
      <c r="E247" s="491"/>
      <c r="F247" s="500"/>
      <c r="G247" s="328"/>
      <c r="H247" s="445"/>
      <c r="I247" s="798"/>
      <c r="J247" s="446">
        <f t="shared" si="10"/>
        <v>0</v>
      </c>
      <c r="K247" s="788"/>
      <c r="L247" s="447">
        <f t="shared" si="11"/>
        <v>0</v>
      </c>
      <c r="M247" s="789">
        <f t="shared" si="12"/>
        <v>0</v>
      </c>
      <c r="N247" s="449">
        <f t="shared" si="12"/>
        <v>0</v>
      </c>
      <c r="O247" s="313"/>
      <c r="P247" s="155"/>
    </row>
    <row r="248" spans="1:29" ht="18.75" customHeight="1" x14ac:dyDescent="0.15">
      <c r="A248" s="134"/>
      <c r="B248" s="203"/>
      <c r="C248" s="204"/>
      <c r="D248" s="297"/>
      <c r="E248" s="491"/>
      <c r="F248" s="500"/>
      <c r="G248" s="328"/>
      <c r="H248" s="445"/>
      <c r="I248" s="798"/>
      <c r="J248" s="446">
        <f t="shared" si="10"/>
        <v>0</v>
      </c>
      <c r="K248" s="788"/>
      <c r="L248" s="447">
        <f t="shared" si="11"/>
        <v>0</v>
      </c>
      <c r="M248" s="789">
        <f>I248-K248</f>
        <v>0</v>
      </c>
      <c r="N248" s="449">
        <f t="shared" si="12"/>
        <v>0</v>
      </c>
      <c r="O248" s="313"/>
      <c r="P248" s="155"/>
    </row>
    <row r="249" spans="1:29" ht="18.75" customHeight="1" x14ac:dyDescent="0.15">
      <c r="A249" s="134"/>
      <c r="B249" s="203"/>
      <c r="C249" s="204"/>
      <c r="D249" s="297"/>
      <c r="E249" s="491"/>
      <c r="F249" s="500"/>
      <c r="G249" s="328"/>
      <c r="H249" s="445"/>
      <c r="I249" s="798"/>
      <c r="J249" s="446">
        <f t="shared" si="10"/>
        <v>0</v>
      </c>
      <c r="K249" s="788"/>
      <c r="L249" s="447">
        <f t="shared" si="11"/>
        <v>0</v>
      </c>
      <c r="M249" s="789">
        <f t="shared" si="12"/>
        <v>0</v>
      </c>
      <c r="N249" s="449">
        <f>J249-L249</f>
        <v>0</v>
      </c>
      <c r="O249" s="313"/>
      <c r="P249" s="155"/>
    </row>
    <row r="250" spans="1:29" s="120" customFormat="1" ht="18.75" customHeight="1" x14ac:dyDescent="0.15">
      <c r="A250" s="134"/>
      <c r="B250" s="203"/>
      <c r="C250" s="204"/>
      <c r="D250" s="297"/>
      <c r="E250" s="347" t="s">
        <v>419</v>
      </c>
      <c r="F250" s="170" t="s">
        <v>181</v>
      </c>
      <c r="G250" s="328"/>
      <c r="H250" s="445"/>
      <c r="I250" s="798"/>
      <c r="J250" s="450">
        <f>SUMIFS(J220:J249,D220:D249,"設備（部材）")</f>
        <v>0</v>
      </c>
      <c r="K250" s="788"/>
      <c r="L250" s="451">
        <f>SUMIFS(L220:L249,D220:D249,"設備（部材）")</f>
        <v>0</v>
      </c>
      <c r="M250" s="789"/>
      <c r="N250" s="453">
        <f>J250-L250</f>
        <v>0</v>
      </c>
      <c r="O250" s="313"/>
      <c r="Q250" s="119"/>
      <c r="R250" s="119"/>
      <c r="S250" s="119"/>
      <c r="T250" s="119"/>
      <c r="U250" s="119"/>
      <c r="V250" s="119"/>
      <c r="W250" s="119"/>
      <c r="X250" s="119"/>
      <c r="Y250" s="119"/>
      <c r="Z250" s="119"/>
      <c r="AA250" s="119"/>
      <c r="AB250" s="119"/>
      <c r="AC250" s="119"/>
    </row>
    <row r="251" spans="1:29" s="120" customFormat="1" ht="18.75" customHeight="1" x14ac:dyDescent="0.15">
      <c r="A251" s="134"/>
      <c r="B251" s="203"/>
      <c r="C251" s="204"/>
      <c r="D251" s="297"/>
      <c r="E251" s="347" t="s">
        <v>182</v>
      </c>
      <c r="F251" s="170" t="s">
        <v>181</v>
      </c>
      <c r="G251" s="328"/>
      <c r="H251" s="445"/>
      <c r="I251" s="798"/>
      <c r="J251" s="450">
        <f>SUMIFS(J220:J249,D220:D249,"工事")</f>
        <v>0</v>
      </c>
      <c r="K251" s="788"/>
      <c r="L251" s="451">
        <f>SUMIFS(L220:L249,D220:D249,"工事")</f>
        <v>0</v>
      </c>
      <c r="M251" s="789"/>
      <c r="N251" s="453">
        <f>J251-L251</f>
        <v>0</v>
      </c>
      <c r="O251" s="313"/>
      <c r="Q251" s="119"/>
      <c r="R251" s="119"/>
      <c r="S251" s="119"/>
      <c r="T251" s="119"/>
      <c r="U251" s="119"/>
      <c r="V251" s="119"/>
      <c r="W251" s="119"/>
      <c r="X251" s="119"/>
      <c r="Y251" s="119"/>
      <c r="Z251" s="119"/>
      <c r="AA251" s="119"/>
      <c r="AB251" s="119"/>
      <c r="AC251" s="119"/>
    </row>
    <row r="252" spans="1:29" s="120" customFormat="1" ht="18.75" customHeight="1" thickBot="1" x14ac:dyDescent="0.2">
      <c r="A252" s="134"/>
      <c r="B252" s="205"/>
      <c r="C252" s="206"/>
      <c r="D252" s="298"/>
      <c r="E252" s="348" t="s">
        <v>178</v>
      </c>
      <c r="F252" s="349" t="s">
        <v>179</v>
      </c>
      <c r="G252" s="339"/>
      <c r="H252" s="495"/>
      <c r="I252" s="808"/>
      <c r="J252" s="501">
        <f>J250+J251</f>
        <v>0</v>
      </c>
      <c r="K252" s="790"/>
      <c r="L252" s="502">
        <f>L250+L251</f>
        <v>0</v>
      </c>
      <c r="M252" s="791"/>
      <c r="N252" s="503">
        <f>J252-L252</f>
        <v>0</v>
      </c>
      <c r="O252" s="323"/>
      <c r="Q252" s="119"/>
      <c r="R252" s="119"/>
      <c r="S252" s="119"/>
      <c r="T252" s="119"/>
      <c r="U252" s="119"/>
      <c r="V252" s="119"/>
      <c r="W252" s="119"/>
      <c r="X252" s="119"/>
      <c r="Y252" s="119"/>
      <c r="Z252" s="119"/>
      <c r="AA252" s="119"/>
      <c r="AB252" s="119"/>
      <c r="AC252" s="119"/>
    </row>
    <row r="253" spans="1:29" ht="18.75" customHeight="1" x14ac:dyDescent="0.15">
      <c r="A253" s="134"/>
      <c r="B253" s="171"/>
      <c r="C253" s="172"/>
      <c r="D253" s="295"/>
      <c r="E253" s="491"/>
      <c r="F253" s="499" t="s">
        <v>180</v>
      </c>
      <c r="G253" s="328"/>
      <c r="H253" s="445"/>
      <c r="I253" s="798"/>
      <c r="J253" s="446"/>
      <c r="K253" s="788"/>
      <c r="L253" s="447"/>
      <c r="M253" s="789"/>
      <c r="N253" s="449"/>
      <c r="O253" s="313"/>
      <c r="P253" s="155"/>
    </row>
    <row r="254" spans="1:29" ht="18.75" customHeight="1" x14ac:dyDescent="0.15">
      <c r="A254" s="134"/>
      <c r="B254" s="203"/>
      <c r="C254" s="204"/>
      <c r="D254" s="297"/>
      <c r="E254" s="491"/>
      <c r="F254" s="500"/>
      <c r="G254" s="328"/>
      <c r="H254" s="445"/>
      <c r="I254" s="798"/>
      <c r="J254" s="446">
        <f t="shared" ref="J254:J283" si="13">ROUNDDOWN(H254*I254,0)</f>
        <v>0</v>
      </c>
      <c r="K254" s="788"/>
      <c r="L254" s="447">
        <f t="shared" ref="L254:L283" si="14">ROUNDDOWN(H254*K254,0)</f>
        <v>0</v>
      </c>
      <c r="M254" s="789">
        <f>I254-K254</f>
        <v>0</v>
      </c>
      <c r="N254" s="449">
        <f>J254-L254</f>
        <v>0</v>
      </c>
      <c r="O254" s="313"/>
      <c r="P254" s="155"/>
    </row>
    <row r="255" spans="1:29" ht="18.75" customHeight="1" x14ac:dyDescent="0.15">
      <c r="A255" s="134"/>
      <c r="B255" s="203"/>
      <c r="C255" s="204"/>
      <c r="D255" s="297"/>
      <c r="E255" s="491"/>
      <c r="F255" s="500"/>
      <c r="G255" s="328"/>
      <c r="H255" s="445"/>
      <c r="I255" s="798"/>
      <c r="J255" s="446">
        <f t="shared" si="13"/>
        <v>0</v>
      </c>
      <c r="K255" s="788"/>
      <c r="L255" s="447">
        <f t="shared" si="14"/>
        <v>0</v>
      </c>
      <c r="M255" s="789">
        <f t="shared" ref="M255:N273" si="15">I255-K255</f>
        <v>0</v>
      </c>
      <c r="N255" s="449">
        <f t="shared" si="15"/>
        <v>0</v>
      </c>
      <c r="O255" s="313"/>
      <c r="P255" s="155"/>
    </row>
    <row r="256" spans="1:29" ht="18.75" customHeight="1" x14ac:dyDescent="0.15">
      <c r="A256" s="134"/>
      <c r="B256" s="203"/>
      <c r="C256" s="204"/>
      <c r="D256" s="297"/>
      <c r="E256" s="491"/>
      <c r="F256" s="499"/>
      <c r="G256" s="328"/>
      <c r="H256" s="445"/>
      <c r="I256" s="798"/>
      <c r="J256" s="446">
        <f t="shared" si="13"/>
        <v>0</v>
      </c>
      <c r="K256" s="788"/>
      <c r="L256" s="447">
        <f t="shared" si="14"/>
        <v>0</v>
      </c>
      <c r="M256" s="789">
        <f t="shared" si="15"/>
        <v>0</v>
      </c>
      <c r="N256" s="449">
        <f t="shared" si="15"/>
        <v>0</v>
      </c>
      <c r="O256" s="313"/>
      <c r="P256" s="155"/>
    </row>
    <row r="257" spans="1:16" ht="18.75" customHeight="1" x14ac:dyDescent="0.15">
      <c r="A257" s="134"/>
      <c r="B257" s="203"/>
      <c r="C257" s="204"/>
      <c r="D257" s="297"/>
      <c r="E257" s="491"/>
      <c r="F257" s="499"/>
      <c r="G257" s="328"/>
      <c r="H257" s="445"/>
      <c r="I257" s="798"/>
      <c r="J257" s="446">
        <f t="shared" si="13"/>
        <v>0</v>
      </c>
      <c r="K257" s="788"/>
      <c r="L257" s="447">
        <f t="shared" si="14"/>
        <v>0</v>
      </c>
      <c r="M257" s="789">
        <f t="shared" si="15"/>
        <v>0</v>
      </c>
      <c r="N257" s="449">
        <f t="shared" si="15"/>
        <v>0</v>
      </c>
      <c r="O257" s="313"/>
      <c r="P257" s="155"/>
    </row>
    <row r="258" spans="1:16" ht="18.75" customHeight="1" x14ac:dyDescent="0.15">
      <c r="A258" s="134"/>
      <c r="B258" s="203"/>
      <c r="C258" s="204"/>
      <c r="D258" s="297"/>
      <c r="E258" s="491"/>
      <c r="F258" s="499"/>
      <c r="G258" s="328"/>
      <c r="H258" s="445"/>
      <c r="I258" s="798"/>
      <c r="J258" s="446">
        <f t="shared" si="13"/>
        <v>0</v>
      </c>
      <c r="K258" s="788"/>
      <c r="L258" s="447">
        <f t="shared" si="14"/>
        <v>0</v>
      </c>
      <c r="M258" s="789">
        <f t="shared" si="15"/>
        <v>0</v>
      </c>
      <c r="N258" s="449">
        <f t="shared" si="15"/>
        <v>0</v>
      </c>
      <c r="O258" s="313"/>
      <c r="P258" s="155"/>
    </row>
    <row r="259" spans="1:16" ht="18.75" customHeight="1" x14ac:dyDescent="0.15">
      <c r="A259" s="134"/>
      <c r="B259" s="203"/>
      <c r="C259" s="204"/>
      <c r="D259" s="297"/>
      <c r="E259" s="491"/>
      <c r="F259" s="499"/>
      <c r="G259" s="328"/>
      <c r="H259" s="445"/>
      <c r="I259" s="798"/>
      <c r="J259" s="446">
        <f t="shared" si="13"/>
        <v>0</v>
      </c>
      <c r="K259" s="788"/>
      <c r="L259" s="447">
        <f t="shared" si="14"/>
        <v>0</v>
      </c>
      <c r="M259" s="789">
        <f t="shared" si="15"/>
        <v>0</v>
      </c>
      <c r="N259" s="449">
        <f t="shared" si="15"/>
        <v>0</v>
      </c>
      <c r="O259" s="313"/>
      <c r="P259" s="155"/>
    </row>
    <row r="260" spans="1:16" ht="18.75" customHeight="1" x14ac:dyDescent="0.15">
      <c r="A260" s="134"/>
      <c r="B260" s="203"/>
      <c r="C260" s="204"/>
      <c r="D260" s="297"/>
      <c r="E260" s="491"/>
      <c r="F260" s="499"/>
      <c r="G260" s="328"/>
      <c r="H260" s="445"/>
      <c r="I260" s="798"/>
      <c r="J260" s="446">
        <f t="shared" si="13"/>
        <v>0</v>
      </c>
      <c r="K260" s="788"/>
      <c r="L260" s="447">
        <f t="shared" si="14"/>
        <v>0</v>
      </c>
      <c r="M260" s="789">
        <f t="shared" si="15"/>
        <v>0</v>
      </c>
      <c r="N260" s="449">
        <f t="shared" si="15"/>
        <v>0</v>
      </c>
      <c r="O260" s="313"/>
      <c r="P260" s="155"/>
    </row>
    <row r="261" spans="1:16" ht="18.75" customHeight="1" x14ac:dyDescent="0.15">
      <c r="A261" s="134"/>
      <c r="B261" s="203"/>
      <c r="C261" s="204"/>
      <c r="D261" s="297"/>
      <c r="E261" s="491"/>
      <c r="F261" s="499"/>
      <c r="G261" s="328"/>
      <c r="H261" s="445"/>
      <c r="I261" s="798"/>
      <c r="J261" s="446">
        <f t="shared" si="13"/>
        <v>0</v>
      </c>
      <c r="K261" s="788"/>
      <c r="L261" s="447">
        <f t="shared" si="14"/>
        <v>0</v>
      </c>
      <c r="M261" s="789">
        <f t="shared" si="15"/>
        <v>0</v>
      </c>
      <c r="N261" s="449">
        <f t="shared" si="15"/>
        <v>0</v>
      </c>
      <c r="O261" s="313"/>
      <c r="P261" s="155"/>
    </row>
    <row r="262" spans="1:16" ht="18.75" customHeight="1" x14ac:dyDescent="0.15">
      <c r="A262" s="134"/>
      <c r="B262" s="203"/>
      <c r="C262" s="204"/>
      <c r="D262" s="297"/>
      <c r="E262" s="491"/>
      <c r="F262" s="499"/>
      <c r="G262" s="328"/>
      <c r="H262" s="445"/>
      <c r="I262" s="798"/>
      <c r="J262" s="446">
        <f t="shared" si="13"/>
        <v>0</v>
      </c>
      <c r="K262" s="788"/>
      <c r="L262" s="447">
        <f t="shared" si="14"/>
        <v>0</v>
      </c>
      <c r="M262" s="789">
        <f t="shared" si="15"/>
        <v>0</v>
      </c>
      <c r="N262" s="449">
        <f t="shared" si="15"/>
        <v>0</v>
      </c>
      <c r="O262" s="313"/>
      <c r="P262" s="155"/>
    </row>
    <row r="263" spans="1:16" ht="18.75" customHeight="1" x14ac:dyDescent="0.15">
      <c r="A263" s="134"/>
      <c r="B263" s="203"/>
      <c r="C263" s="204"/>
      <c r="D263" s="297"/>
      <c r="E263" s="491"/>
      <c r="F263" s="499"/>
      <c r="G263" s="328"/>
      <c r="H263" s="445"/>
      <c r="I263" s="798"/>
      <c r="J263" s="446">
        <f t="shared" si="13"/>
        <v>0</v>
      </c>
      <c r="K263" s="788"/>
      <c r="L263" s="447">
        <f t="shared" si="14"/>
        <v>0</v>
      </c>
      <c r="M263" s="789">
        <f t="shared" si="15"/>
        <v>0</v>
      </c>
      <c r="N263" s="449">
        <f t="shared" si="15"/>
        <v>0</v>
      </c>
      <c r="O263" s="313"/>
      <c r="P263" s="155"/>
    </row>
    <row r="264" spans="1:16" ht="18.75" customHeight="1" x14ac:dyDescent="0.15">
      <c r="A264" s="134"/>
      <c r="B264" s="203"/>
      <c r="C264" s="204"/>
      <c r="D264" s="297"/>
      <c r="E264" s="491"/>
      <c r="F264" s="499"/>
      <c r="G264" s="328"/>
      <c r="H264" s="445"/>
      <c r="I264" s="798"/>
      <c r="J264" s="446">
        <f t="shared" si="13"/>
        <v>0</v>
      </c>
      <c r="K264" s="788"/>
      <c r="L264" s="447">
        <f t="shared" si="14"/>
        <v>0</v>
      </c>
      <c r="M264" s="789">
        <f t="shared" si="15"/>
        <v>0</v>
      </c>
      <c r="N264" s="449">
        <f t="shared" si="15"/>
        <v>0</v>
      </c>
      <c r="O264" s="313"/>
      <c r="P264" s="155"/>
    </row>
    <row r="265" spans="1:16" ht="18.75" customHeight="1" x14ac:dyDescent="0.15">
      <c r="A265" s="134"/>
      <c r="B265" s="203"/>
      <c r="C265" s="204"/>
      <c r="D265" s="297"/>
      <c r="E265" s="491"/>
      <c r="F265" s="499"/>
      <c r="G265" s="328"/>
      <c r="H265" s="445"/>
      <c r="I265" s="798"/>
      <c r="J265" s="446">
        <f t="shared" si="13"/>
        <v>0</v>
      </c>
      <c r="K265" s="788"/>
      <c r="L265" s="447">
        <f t="shared" si="14"/>
        <v>0</v>
      </c>
      <c r="M265" s="789">
        <f t="shared" si="15"/>
        <v>0</v>
      </c>
      <c r="N265" s="449">
        <f t="shared" si="15"/>
        <v>0</v>
      </c>
      <c r="O265" s="313"/>
      <c r="P265" s="155"/>
    </row>
    <row r="266" spans="1:16" ht="18.75" customHeight="1" x14ac:dyDescent="0.15">
      <c r="A266" s="134"/>
      <c r="B266" s="203"/>
      <c r="C266" s="204"/>
      <c r="D266" s="297"/>
      <c r="E266" s="491"/>
      <c r="F266" s="499"/>
      <c r="G266" s="328"/>
      <c r="H266" s="445"/>
      <c r="I266" s="798"/>
      <c r="J266" s="446">
        <f t="shared" si="13"/>
        <v>0</v>
      </c>
      <c r="K266" s="788"/>
      <c r="L266" s="447">
        <f t="shared" si="14"/>
        <v>0</v>
      </c>
      <c r="M266" s="789">
        <f t="shared" si="15"/>
        <v>0</v>
      </c>
      <c r="N266" s="449">
        <f t="shared" si="15"/>
        <v>0</v>
      </c>
      <c r="O266" s="313"/>
      <c r="P266" s="155"/>
    </row>
    <row r="267" spans="1:16" ht="18.75" customHeight="1" x14ac:dyDescent="0.15">
      <c r="A267" s="134"/>
      <c r="B267" s="203"/>
      <c r="C267" s="204"/>
      <c r="D267" s="297"/>
      <c r="E267" s="491"/>
      <c r="F267" s="499"/>
      <c r="G267" s="328"/>
      <c r="H267" s="445"/>
      <c r="I267" s="798"/>
      <c r="J267" s="446">
        <f t="shared" si="13"/>
        <v>0</v>
      </c>
      <c r="K267" s="788"/>
      <c r="L267" s="447">
        <f t="shared" si="14"/>
        <v>0</v>
      </c>
      <c r="M267" s="789">
        <f t="shared" si="15"/>
        <v>0</v>
      </c>
      <c r="N267" s="449">
        <f t="shared" si="15"/>
        <v>0</v>
      </c>
      <c r="O267" s="313"/>
      <c r="P267" s="155"/>
    </row>
    <row r="268" spans="1:16" ht="18.75" customHeight="1" x14ac:dyDescent="0.15">
      <c r="A268" s="134"/>
      <c r="B268" s="203"/>
      <c r="C268" s="204"/>
      <c r="D268" s="297"/>
      <c r="E268" s="491"/>
      <c r="F268" s="499"/>
      <c r="G268" s="328"/>
      <c r="H268" s="445"/>
      <c r="I268" s="798"/>
      <c r="J268" s="446">
        <f t="shared" si="13"/>
        <v>0</v>
      </c>
      <c r="K268" s="788"/>
      <c r="L268" s="447">
        <f t="shared" si="14"/>
        <v>0</v>
      </c>
      <c r="M268" s="789">
        <f t="shared" si="15"/>
        <v>0</v>
      </c>
      <c r="N268" s="449">
        <f t="shared" si="15"/>
        <v>0</v>
      </c>
      <c r="O268" s="313"/>
      <c r="P268" s="155"/>
    </row>
    <row r="269" spans="1:16" ht="18.75" customHeight="1" x14ac:dyDescent="0.15">
      <c r="A269" s="134"/>
      <c r="B269" s="203"/>
      <c r="C269" s="204"/>
      <c r="D269" s="297"/>
      <c r="E269" s="491"/>
      <c r="F269" s="499"/>
      <c r="G269" s="328"/>
      <c r="H269" s="445"/>
      <c r="I269" s="798"/>
      <c r="J269" s="446">
        <f t="shared" si="13"/>
        <v>0</v>
      </c>
      <c r="K269" s="788"/>
      <c r="L269" s="447">
        <f t="shared" si="14"/>
        <v>0</v>
      </c>
      <c r="M269" s="789">
        <f t="shared" si="15"/>
        <v>0</v>
      </c>
      <c r="N269" s="449">
        <f t="shared" si="15"/>
        <v>0</v>
      </c>
      <c r="O269" s="313"/>
      <c r="P269" s="155"/>
    </row>
    <row r="270" spans="1:16" ht="18.75" customHeight="1" x14ac:dyDescent="0.15">
      <c r="A270" s="134"/>
      <c r="B270" s="203"/>
      <c r="C270" s="204"/>
      <c r="D270" s="297"/>
      <c r="E270" s="491"/>
      <c r="F270" s="499"/>
      <c r="G270" s="328"/>
      <c r="H270" s="445"/>
      <c r="I270" s="798"/>
      <c r="J270" s="446">
        <f t="shared" si="13"/>
        <v>0</v>
      </c>
      <c r="K270" s="788"/>
      <c r="L270" s="447">
        <f t="shared" si="14"/>
        <v>0</v>
      </c>
      <c r="M270" s="789">
        <f t="shared" si="15"/>
        <v>0</v>
      </c>
      <c r="N270" s="449">
        <f t="shared" si="15"/>
        <v>0</v>
      </c>
      <c r="O270" s="313"/>
      <c r="P270" s="155"/>
    </row>
    <row r="271" spans="1:16" ht="18.75" customHeight="1" x14ac:dyDescent="0.15">
      <c r="A271" s="134"/>
      <c r="B271" s="203"/>
      <c r="C271" s="204"/>
      <c r="D271" s="297"/>
      <c r="E271" s="491"/>
      <c r="F271" s="499"/>
      <c r="G271" s="328"/>
      <c r="H271" s="445"/>
      <c r="I271" s="798"/>
      <c r="J271" s="446">
        <f t="shared" si="13"/>
        <v>0</v>
      </c>
      <c r="K271" s="788"/>
      <c r="L271" s="447">
        <f t="shared" si="14"/>
        <v>0</v>
      </c>
      <c r="M271" s="789">
        <f t="shared" si="15"/>
        <v>0</v>
      </c>
      <c r="N271" s="449">
        <f t="shared" si="15"/>
        <v>0</v>
      </c>
      <c r="O271" s="313"/>
      <c r="P271" s="155"/>
    </row>
    <row r="272" spans="1:16" ht="18.75" customHeight="1" x14ac:dyDescent="0.15">
      <c r="A272" s="134"/>
      <c r="B272" s="203"/>
      <c r="C272" s="204"/>
      <c r="D272" s="297"/>
      <c r="E272" s="491"/>
      <c r="F272" s="499"/>
      <c r="G272" s="328"/>
      <c r="H272" s="445"/>
      <c r="I272" s="798"/>
      <c r="J272" s="446">
        <f t="shared" si="13"/>
        <v>0</v>
      </c>
      <c r="K272" s="788"/>
      <c r="L272" s="447">
        <f t="shared" si="14"/>
        <v>0</v>
      </c>
      <c r="M272" s="789">
        <f t="shared" si="15"/>
        <v>0</v>
      </c>
      <c r="N272" s="449">
        <f t="shared" si="15"/>
        <v>0</v>
      </c>
      <c r="O272" s="313"/>
      <c r="P272" s="155"/>
    </row>
    <row r="273" spans="1:29" ht="18.75" customHeight="1" x14ac:dyDescent="0.15">
      <c r="A273" s="134"/>
      <c r="B273" s="203"/>
      <c r="C273" s="204"/>
      <c r="D273" s="297"/>
      <c r="E273" s="491"/>
      <c r="F273" s="499"/>
      <c r="G273" s="328"/>
      <c r="H273" s="445"/>
      <c r="I273" s="798"/>
      <c r="J273" s="446">
        <f t="shared" si="13"/>
        <v>0</v>
      </c>
      <c r="K273" s="788"/>
      <c r="L273" s="447">
        <f t="shared" si="14"/>
        <v>0</v>
      </c>
      <c r="M273" s="789">
        <f t="shared" si="15"/>
        <v>0</v>
      </c>
      <c r="N273" s="449">
        <f t="shared" si="15"/>
        <v>0</v>
      </c>
      <c r="O273" s="313"/>
      <c r="P273" s="155"/>
    </row>
    <row r="274" spans="1:29" ht="18.75" customHeight="1" x14ac:dyDescent="0.15">
      <c r="A274" s="134"/>
      <c r="B274" s="203"/>
      <c r="C274" s="204"/>
      <c r="D274" s="297"/>
      <c r="E274" s="491"/>
      <c r="F274" s="500"/>
      <c r="G274" s="328"/>
      <c r="H274" s="445"/>
      <c r="I274" s="798"/>
      <c r="J274" s="446">
        <f t="shared" si="13"/>
        <v>0</v>
      </c>
      <c r="K274" s="788"/>
      <c r="L274" s="447">
        <f t="shared" si="14"/>
        <v>0</v>
      </c>
      <c r="M274" s="789">
        <f t="shared" ref="M274:N283" si="16">I274-K274</f>
        <v>0</v>
      </c>
      <c r="N274" s="449">
        <f t="shared" si="16"/>
        <v>0</v>
      </c>
      <c r="O274" s="313"/>
      <c r="P274" s="155"/>
    </row>
    <row r="275" spans="1:29" ht="18.75" customHeight="1" x14ac:dyDescent="0.15">
      <c r="A275" s="134"/>
      <c r="B275" s="203"/>
      <c r="C275" s="204"/>
      <c r="D275" s="297"/>
      <c r="E275" s="491"/>
      <c r="F275" s="500"/>
      <c r="G275" s="328"/>
      <c r="H275" s="445"/>
      <c r="I275" s="798"/>
      <c r="J275" s="446">
        <f t="shared" si="13"/>
        <v>0</v>
      </c>
      <c r="K275" s="788"/>
      <c r="L275" s="447">
        <f t="shared" si="14"/>
        <v>0</v>
      </c>
      <c r="M275" s="789">
        <f t="shared" si="16"/>
        <v>0</v>
      </c>
      <c r="N275" s="449">
        <f t="shared" si="16"/>
        <v>0</v>
      </c>
      <c r="O275" s="313"/>
      <c r="P275" s="155"/>
    </row>
    <row r="276" spans="1:29" ht="18.75" customHeight="1" x14ac:dyDescent="0.15">
      <c r="A276" s="134"/>
      <c r="B276" s="203"/>
      <c r="C276" s="204"/>
      <c r="D276" s="297"/>
      <c r="E276" s="491"/>
      <c r="F276" s="500"/>
      <c r="G276" s="328"/>
      <c r="H276" s="445"/>
      <c r="I276" s="798"/>
      <c r="J276" s="446">
        <f t="shared" si="13"/>
        <v>0</v>
      </c>
      <c r="K276" s="788"/>
      <c r="L276" s="447">
        <f t="shared" si="14"/>
        <v>0</v>
      </c>
      <c r="M276" s="789">
        <f t="shared" si="16"/>
        <v>0</v>
      </c>
      <c r="N276" s="449">
        <f t="shared" si="16"/>
        <v>0</v>
      </c>
      <c r="O276" s="313"/>
      <c r="P276" s="155"/>
    </row>
    <row r="277" spans="1:29" ht="18.75" customHeight="1" x14ac:dyDescent="0.15">
      <c r="A277" s="134"/>
      <c r="B277" s="203"/>
      <c r="C277" s="204"/>
      <c r="D277" s="297"/>
      <c r="E277" s="491"/>
      <c r="F277" s="500"/>
      <c r="G277" s="328"/>
      <c r="H277" s="445"/>
      <c r="I277" s="798"/>
      <c r="J277" s="446">
        <f t="shared" si="13"/>
        <v>0</v>
      </c>
      <c r="K277" s="788"/>
      <c r="L277" s="447">
        <f t="shared" si="14"/>
        <v>0</v>
      </c>
      <c r="M277" s="789">
        <f t="shared" si="16"/>
        <v>0</v>
      </c>
      <c r="N277" s="449">
        <f t="shared" si="16"/>
        <v>0</v>
      </c>
      <c r="O277" s="313"/>
      <c r="P277" s="155"/>
    </row>
    <row r="278" spans="1:29" ht="18.75" customHeight="1" x14ac:dyDescent="0.15">
      <c r="A278" s="134"/>
      <c r="B278" s="203"/>
      <c r="C278" s="204"/>
      <c r="D278" s="297"/>
      <c r="E278" s="491"/>
      <c r="F278" s="500"/>
      <c r="G278" s="328"/>
      <c r="H278" s="445"/>
      <c r="I278" s="798"/>
      <c r="J278" s="446">
        <f t="shared" si="13"/>
        <v>0</v>
      </c>
      <c r="K278" s="788"/>
      <c r="L278" s="447">
        <f t="shared" si="14"/>
        <v>0</v>
      </c>
      <c r="M278" s="789">
        <f t="shared" si="16"/>
        <v>0</v>
      </c>
      <c r="N278" s="449">
        <f t="shared" si="16"/>
        <v>0</v>
      </c>
      <c r="O278" s="313"/>
      <c r="P278" s="155"/>
    </row>
    <row r="279" spans="1:29" ht="18.75" customHeight="1" x14ac:dyDescent="0.15">
      <c r="A279" s="134"/>
      <c r="B279" s="203"/>
      <c r="C279" s="204"/>
      <c r="D279" s="297"/>
      <c r="E279" s="491"/>
      <c r="F279" s="500"/>
      <c r="G279" s="328"/>
      <c r="H279" s="445"/>
      <c r="I279" s="798"/>
      <c r="J279" s="446">
        <f t="shared" si="13"/>
        <v>0</v>
      </c>
      <c r="K279" s="788"/>
      <c r="L279" s="447">
        <f t="shared" si="14"/>
        <v>0</v>
      </c>
      <c r="M279" s="789">
        <f t="shared" si="16"/>
        <v>0</v>
      </c>
      <c r="N279" s="449">
        <f t="shared" si="16"/>
        <v>0</v>
      </c>
      <c r="O279" s="313"/>
      <c r="P279" s="155"/>
    </row>
    <row r="280" spans="1:29" ht="18.75" customHeight="1" x14ac:dyDescent="0.15">
      <c r="A280" s="134"/>
      <c r="B280" s="203"/>
      <c r="C280" s="204"/>
      <c r="D280" s="297"/>
      <c r="E280" s="491"/>
      <c r="F280" s="500"/>
      <c r="G280" s="328"/>
      <c r="H280" s="445"/>
      <c r="I280" s="798"/>
      <c r="J280" s="446">
        <f t="shared" si="13"/>
        <v>0</v>
      </c>
      <c r="K280" s="788"/>
      <c r="L280" s="447">
        <f t="shared" si="14"/>
        <v>0</v>
      </c>
      <c r="M280" s="789">
        <f t="shared" si="16"/>
        <v>0</v>
      </c>
      <c r="N280" s="449">
        <f t="shared" si="16"/>
        <v>0</v>
      </c>
      <c r="O280" s="313"/>
      <c r="P280" s="155"/>
    </row>
    <row r="281" spans="1:29" ht="18.75" customHeight="1" x14ac:dyDescent="0.15">
      <c r="A281" s="134"/>
      <c r="B281" s="203"/>
      <c r="C281" s="204"/>
      <c r="D281" s="297"/>
      <c r="E281" s="491"/>
      <c r="F281" s="500"/>
      <c r="G281" s="328"/>
      <c r="H281" s="445"/>
      <c r="I281" s="798"/>
      <c r="J281" s="446">
        <f t="shared" si="13"/>
        <v>0</v>
      </c>
      <c r="K281" s="788"/>
      <c r="L281" s="447">
        <f t="shared" si="14"/>
        <v>0</v>
      </c>
      <c r="M281" s="789">
        <f t="shared" si="16"/>
        <v>0</v>
      </c>
      <c r="N281" s="449">
        <f t="shared" si="16"/>
        <v>0</v>
      </c>
      <c r="O281" s="313"/>
      <c r="P281" s="155"/>
    </row>
    <row r="282" spans="1:29" ht="18.75" customHeight="1" x14ac:dyDescent="0.15">
      <c r="A282" s="134"/>
      <c r="B282" s="203"/>
      <c r="C282" s="204"/>
      <c r="D282" s="297"/>
      <c r="E282" s="491"/>
      <c r="F282" s="500"/>
      <c r="G282" s="328"/>
      <c r="H282" s="445"/>
      <c r="I282" s="798"/>
      <c r="J282" s="446">
        <f t="shared" si="13"/>
        <v>0</v>
      </c>
      <c r="K282" s="788"/>
      <c r="L282" s="447">
        <f t="shared" si="14"/>
        <v>0</v>
      </c>
      <c r="M282" s="789">
        <f t="shared" si="16"/>
        <v>0</v>
      </c>
      <c r="N282" s="449">
        <f t="shared" si="16"/>
        <v>0</v>
      </c>
      <c r="O282" s="313"/>
      <c r="P282" s="155"/>
    </row>
    <row r="283" spans="1:29" ht="18.75" customHeight="1" x14ac:dyDescent="0.15">
      <c r="A283" s="134"/>
      <c r="B283" s="203"/>
      <c r="C283" s="204"/>
      <c r="D283" s="297"/>
      <c r="E283" s="491"/>
      <c r="F283" s="500"/>
      <c r="G283" s="328"/>
      <c r="H283" s="445"/>
      <c r="I283" s="798"/>
      <c r="J283" s="446">
        <f t="shared" si="13"/>
        <v>0</v>
      </c>
      <c r="K283" s="788"/>
      <c r="L283" s="447">
        <f t="shared" si="14"/>
        <v>0</v>
      </c>
      <c r="M283" s="789">
        <f t="shared" si="16"/>
        <v>0</v>
      </c>
      <c r="N283" s="449">
        <f t="shared" si="16"/>
        <v>0</v>
      </c>
      <c r="O283" s="313"/>
      <c r="P283" s="155"/>
    </row>
    <row r="284" spans="1:29" s="120" customFormat="1" ht="18.75" customHeight="1" x14ac:dyDescent="0.15">
      <c r="A284" s="134"/>
      <c r="B284" s="203"/>
      <c r="C284" s="204"/>
      <c r="D284" s="297"/>
      <c r="E284" s="347" t="s">
        <v>419</v>
      </c>
      <c r="F284" s="170" t="s">
        <v>181</v>
      </c>
      <c r="G284" s="328"/>
      <c r="H284" s="445"/>
      <c r="I284" s="798"/>
      <c r="J284" s="450">
        <f>SUMIFS(J254:J283,D254:D283,"設備（部材）")</f>
        <v>0</v>
      </c>
      <c r="K284" s="788"/>
      <c r="L284" s="451">
        <f>SUMIFS(L254:L283,D254:D283,"設備（部材）")</f>
        <v>0</v>
      </c>
      <c r="M284" s="789"/>
      <c r="N284" s="453">
        <f>J284-L284</f>
        <v>0</v>
      </c>
      <c r="O284" s="313"/>
      <c r="Q284" s="119"/>
      <c r="R284" s="119"/>
      <c r="S284" s="119"/>
      <c r="T284" s="119"/>
      <c r="U284" s="119"/>
      <c r="V284" s="119"/>
      <c r="W284" s="119"/>
      <c r="X284" s="119"/>
      <c r="Y284" s="119"/>
      <c r="Z284" s="119"/>
      <c r="AA284" s="119"/>
      <c r="AB284" s="119"/>
      <c r="AC284" s="119"/>
    </row>
    <row r="285" spans="1:29" s="120" customFormat="1" ht="18.75" customHeight="1" x14ac:dyDescent="0.15">
      <c r="A285" s="134"/>
      <c r="B285" s="203"/>
      <c r="C285" s="204"/>
      <c r="D285" s="297"/>
      <c r="E285" s="347" t="s">
        <v>182</v>
      </c>
      <c r="F285" s="170" t="s">
        <v>181</v>
      </c>
      <c r="G285" s="328"/>
      <c r="H285" s="445"/>
      <c r="I285" s="798"/>
      <c r="J285" s="450">
        <f>SUMIFS(J254:J283,D254:D283,"工事")</f>
        <v>0</v>
      </c>
      <c r="K285" s="788"/>
      <c r="L285" s="451">
        <f>SUMIFS(L254:L283,D254:D283,"工事")</f>
        <v>0</v>
      </c>
      <c r="M285" s="789"/>
      <c r="N285" s="453">
        <f>J285-L285</f>
        <v>0</v>
      </c>
      <c r="O285" s="313"/>
      <c r="Q285" s="119"/>
      <c r="R285" s="119"/>
      <c r="S285" s="119"/>
      <c r="T285" s="119"/>
      <c r="U285" s="119"/>
      <c r="V285" s="119"/>
      <c r="W285" s="119"/>
      <c r="X285" s="119"/>
      <c r="Y285" s="119"/>
      <c r="Z285" s="119"/>
      <c r="AA285" s="119"/>
      <c r="AB285" s="119"/>
      <c r="AC285" s="119"/>
    </row>
    <row r="286" spans="1:29" s="120" customFormat="1" ht="18.75" customHeight="1" thickBot="1" x14ac:dyDescent="0.2">
      <c r="A286" s="134"/>
      <c r="B286" s="205"/>
      <c r="C286" s="206"/>
      <c r="D286" s="298"/>
      <c r="E286" s="348" t="s">
        <v>178</v>
      </c>
      <c r="F286" s="349" t="s">
        <v>179</v>
      </c>
      <c r="G286" s="339"/>
      <c r="H286" s="495"/>
      <c r="I286" s="808"/>
      <c r="J286" s="501">
        <f>J284+J285</f>
        <v>0</v>
      </c>
      <c r="K286" s="790"/>
      <c r="L286" s="502">
        <f>L284+L285</f>
        <v>0</v>
      </c>
      <c r="M286" s="791"/>
      <c r="N286" s="503">
        <f>J286-L286</f>
        <v>0</v>
      </c>
      <c r="O286" s="323"/>
      <c r="Q286" s="119"/>
      <c r="R286" s="119"/>
      <c r="S286" s="119"/>
      <c r="T286" s="119"/>
      <c r="U286" s="119"/>
      <c r="V286" s="119"/>
      <c r="W286" s="119"/>
      <c r="X286" s="119"/>
      <c r="Y286" s="119"/>
      <c r="Z286" s="119"/>
      <c r="AA286" s="119"/>
      <c r="AB286" s="119"/>
      <c r="AC286" s="119"/>
    </row>
    <row r="287" spans="1:29" ht="18.75" customHeight="1" x14ac:dyDescent="0.15">
      <c r="A287" s="134"/>
      <c r="B287" s="171"/>
      <c r="C287" s="172"/>
      <c r="D287" s="295"/>
      <c r="E287" s="491"/>
      <c r="F287" s="499" t="s">
        <v>180</v>
      </c>
      <c r="G287" s="328"/>
      <c r="H287" s="445"/>
      <c r="I287" s="798"/>
      <c r="J287" s="446"/>
      <c r="K287" s="788"/>
      <c r="L287" s="447"/>
      <c r="M287" s="789"/>
      <c r="N287" s="449"/>
      <c r="O287" s="313"/>
      <c r="P287" s="155"/>
    </row>
    <row r="288" spans="1:29" ht="18.75" customHeight="1" x14ac:dyDescent="0.15">
      <c r="A288" s="134"/>
      <c r="B288" s="203"/>
      <c r="C288" s="204"/>
      <c r="D288" s="297"/>
      <c r="E288" s="491"/>
      <c r="F288" s="500"/>
      <c r="G288" s="328"/>
      <c r="H288" s="445"/>
      <c r="I288" s="798"/>
      <c r="J288" s="446">
        <f t="shared" ref="J288:J318" si="17">ROUNDDOWN(H288*I288,0)</f>
        <v>0</v>
      </c>
      <c r="K288" s="788"/>
      <c r="L288" s="447">
        <f t="shared" ref="L288:L318" si="18">ROUNDDOWN(H288*K288,0)</f>
        <v>0</v>
      </c>
      <c r="M288" s="789">
        <f>I288-K288</f>
        <v>0</v>
      </c>
      <c r="N288" s="449">
        <f>J288-L288</f>
        <v>0</v>
      </c>
      <c r="O288" s="313"/>
      <c r="P288" s="155"/>
    </row>
    <row r="289" spans="1:16" ht="18.75" customHeight="1" x14ac:dyDescent="0.15">
      <c r="A289" s="134"/>
      <c r="B289" s="203"/>
      <c r="C289" s="204"/>
      <c r="D289" s="297"/>
      <c r="E289" s="491"/>
      <c r="F289" s="500"/>
      <c r="G289" s="328"/>
      <c r="H289" s="445"/>
      <c r="I289" s="798"/>
      <c r="J289" s="446">
        <f t="shared" si="17"/>
        <v>0</v>
      </c>
      <c r="K289" s="788"/>
      <c r="L289" s="447">
        <f t="shared" si="18"/>
        <v>0</v>
      </c>
      <c r="M289" s="789">
        <f t="shared" ref="M289:N295" si="19">I289-K289</f>
        <v>0</v>
      </c>
      <c r="N289" s="449">
        <f t="shared" si="19"/>
        <v>0</v>
      </c>
      <c r="O289" s="313"/>
      <c r="P289" s="155"/>
    </row>
    <row r="290" spans="1:16" ht="18.75" customHeight="1" x14ac:dyDescent="0.15">
      <c r="A290" s="134"/>
      <c r="B290" s="203"/>
      <c r="C290" s="204"/>
      <c r="D290" s="297"/>
      <c r="E290" s="491"/>
      <c r="F290" s="499"/>
      <c r="G290" s="328"/>
      <c r="H290" s="445"/>
      <c r="I290" s="798"/>
      <c r="J290" s="446">
        <f t="shared" si="17"/>
        <v>0</v>
      </c>
      <c r="K290" s="788"/>
      <c r="L290" s="447">
        <f t="shared" si="18"/>
        <v>0</v>
      </c>
      <c r="M290" s="789">
        <f t="shared" si="19"/>
        <v>0</v>
      </c>
      <c r="N290" s="449">
        <f t="shared" si="19"/>
        <v>0</v>
      </c>
      <c r="O290" s="313"/>
      <c r="P290" s="155"/>
    </row>
    <row r="291" spans="1:16" ht="18.75" customHeight="1" x14ac:dyDescent="0.15">
      <c r="A291" s="134"/>
      <c r="B291" s="203"/>
      <c r="C291" s="204"/>
      <c r="D291" s="297"/>
      <c r="E291" s="491"/>
      <c r="F291" s="499"/>
      <c r="G291" s="328"/>
      <c r="H291" s="445"/>
      <c r="I291" s="798"/>
      <c r="J291" s="446">
        <f t="shared" si="17"/>
        <v>0</v>
      </c>
      <c r="K291" s="788"/>
      <c r="L291" s="447">
        <f t="shared" si="18"/>
        <v>0</v>
      </c>
      <c r="M291" s="789">
        <f t="shared" si="19"/>
        <v>0</v>
      </c>
      <c r="N291" s="449">
        <f t="shared" si="19"/>
        <v>0</v>
      </c>
      <c r="O291" s="313"/>
      <c r="P291" s="155"/>
    </row>
    <row r="292" spans="1:16" ht="18.75" customHeight="1" x14ac:dyDescent="0.15">
      <c r="A292" s="134"/>
      <c r="B292" s="203"/>
      <c r="C292" s="204"/>
      <c r="D292" s="297"/>
      <c r="E292" s="491"/>
      <c r="F292" s="499"/>
      <c r="G292" s="328"/>
      <c r="H292" s="445"/>
      <c r="I292" s="798"/>
      <c r="J292" s="446">
        <f t="shared" si="17"/>
        <v>0</v>
      </c>
      <c r="K292" s="788"/>
      <c r="L292" s="447">
        <f t="shared" si="18"/>
        <v>0</v>
      </c>
      <c r="M292" s="789">
        <f t="shared" si="19"/>
        <v>0</v>
      </c>
      <c r="N292" s="449">
        <f t="shared" si="19"/>
        <v>0</v>
      </c>
      <c r="O292" s="313"/>
      <c r="P292" s="155"/>
    </row>
    <row r="293" spans="1:16" ht="18.75" customHeight="1" x14ac:dyDescent="0.15">
      <c r="A293" s="134"/>
      <c r="B293" s="203"/>
      <c r="C293" s="204"/>
      <c r="D293" s="297"/>
      <c r="E293" s="491"/>
      <c r="F293" s="499"/>
      <c r="G293" s="328"/>
      <c r="H293" s="445"/>
      <c r="I293" s="798"/>
      <c r="J293" s="446">
        <f t="shared" si="17"/>
        <v>0</v>
      </c>
      <c r="K293" s="788"/>
      <c r="L293" s="447">
        <f t="shared" si="18"/>
        <v>0</v>
      </c>
      <c r="M293" s="789">
        <f t="shared" si="19"/>
        <v>0</v>
      </c>
      <c r="N293" s="449">
        <f t="shared" si="19"/>
        <v>0</v>
      </c>
      <c r="O293" s="313"/>
      <c r="P293" s="155"/>
    </row>
    <row r="294" spans="1:16" ht="18.75" customHeight="1" x14ac:dyDescent="0.15">
      <c r="A294" s="134"/>
      <c r="B294" s="203"/>
      <c r="C294" s="204"/>
      <c r="D294" s="297"/>
      <c r="E294" s="491"/>
      <c r="F294" s="499"/>
      <c r="G294" s="328"/>
      <c r="H294" s="445"/>
      <c r="I294" s="798"/>
      <c r="J294" s="446">
        <f t="shared" si="17"/>
        <v>0</v>
      </c>
      <c r="K294" s="788"/>
      <c r="L294" s="447">
        <f t="shared" si="18"/>
        <v>0</v>
      </c>
      <c r="M294" s="789">
        <f t="shared" si="19"/>
        <v>0</v>
      </c>
      <c r="N294" s="449">
        <f t="shared" si="19"/>
        <v>0</v>
      </c>
      <c r="O294" s="313"/>
      <c r="P294" s="155"/>
    </row>
    <row r="295" spans="1:16" ht="18.75" customHeight="1" x14ac:dyDescent="0.15">
      <c r="A295" s="134"/>
      <c r="B295" s="203"/>
      <c r="C295" s="204"/>
      <c r="D295" s="297"/>
      <c r="E295" s="491"/>
      <c r="F295" s="499"/>
      <c r="G295" s="328"/>
      <c r="H295" s="445"/>
      <c r="I295" s="798"/>
      <c r="J295" s="446">
        <f t="shared" si="17"/>
        <v>0</v>
      </c>
      <c r="K295" s="788"/>
      <c r="L295" s="447">
        <f t="shared" si="18"/>
        <v>0</v>
      </c>
      <c r="M295" s="789">
        <f t="shared" si="19"/>
        <v>0</v>
      </c>
      <c r="N295" s="449">
        <f t="shared" si="19"/>
        <v>0</v>
      </c>
      <c r="O295" s="313"/>
      <c r="P295" s="155"/>
    </row>
    <row r="296" spans="1:16" ht="18.75" customHeight="1" x14ac:dyDescent="0.15">
      <c r="A296" s="134"/>
      <c r="B296" s="203"/>
      <c r="C296" s="204"/>
      <c r="D296" s="297"/>
      <c r="E296" s="491"/>
      <c r="F296" s="500"/>
      <c r="G296" s="328"/>
      <c r="H296" s="445"/>
      <c r="I296" s="798"/>
      <c r="J296" s="446">
        <f t="shared" si="17"/>
        <v>0</v>
      </c>
      <c r="K296" s="788"/>
      <c r="L296" s="447">
        <f t="shared" si="18"/>
        <v>0</v>
      </c>
      <c r="M296" s="789">
        <f>I296-K296</f>
        <v>0</v>
      </c>
      <c r="N296" s="449">
        <f>J296-L296</f>
        <v>0</v>
      </c>
      <c r="O296" s="313"/>
      <c r="P296" s="155"/>
    </row>
    <row r="297" spans="1:16" ht="18.75" customHeight="1" x14ac:dyDescent="0.15">
      <c r="A297" s="134"/>
      <c r="B297" s="203"/>
      <c r="C297" s="204"/>
      <c r="D297" s="297"/>
      <c r="E297" s="491"/>
      <c r="F297" s="500"/>
      <c r="G297" s="328"/>
      <c r="H297" s="445"/>
      <c r="I297" s="798"/>
      <c r="J297" s="446">
        <f t="shared" si="17"/>
        <v>0</v>
      </c>
      <c r="K297" s="788"/>
      <c r="L297" s="447">
        <f t="shared" si="18"/>
        <v>0</v>
      </c>
      <c r="M297" s="789">
        <f t="shared" ref="M297:N318" si="20">I297-K297</f>
        <v>0</v>
      </c>
      <c r="N297" s="449">
        <f t="shared" si="20"/>
        <v>0</v>
      </c>
      <c r="O297" s="313"/>
      <c r="P297" s="155"/>
    </row>
    <row r="298" spans="1:16" ht="18.75" customHeight="1" x14ac:dyDescent="0.15">
      <c r="A298" s="134"/>
      <c r="B298" s="203"/>
      <c r="C298" s="204"/>
      <c r="D298" s="297"/>
      <c r="E298" s="491"/>
      <c r="F298" s="500"/>
      <c r="G298" s="328"/>
      <c r="H298" s="445"/>
      <c r="I298" s="798"/>
      <c r="J298" s="446">
        <f t="shared" si="17"/>
        <v>0</v>
      </c>
      <c r="K298" s="788"/>
      <c r="L298" s="447">
        <f t="shared" si="18"/>
        <v>0</v>
      </c>
      <c r="M298" s="789">
        <f t="shared" si="20"/>
        <v>0</v>
      </c>
      <c r="N298" s="449">
        <f t="shared" si="20"/>
        <v>0</v>
      </c>
      <c r="O298" s="313"/>
      <c r="P298" s="155"/>
    </row>
    <row r="299" spans="1:16" ht="18.75" customHeight="1" x14ac:dyDescent="0.15">
      <c r="A299" s="134"/>
      <c r="B299" s="203"/>
      <c r="C299" s="204"/>
      <c r="D299" s="297"/>
      <c r="E299" s="491"/>
      <c r="F299" s="500"/>
      <c r="G299" s="328"/>
      <c r="H299" s="445"/>
      <c r="I299" s="798"/>
      <c r="J299" s="446">
        <f t="shared" si="17"/>
        <v>0</v>
      </c>
      <c r="K299" s="788"/>
      <c r="L299" s="447">
        <f t="shared" si="18"/>
        <v>0</v>
      </c>
      <c r="M299" s="789">
        <f t="shared" si="20"/>
        <v>0</v>
      </c>
      <c r="N299" s="449">
        <f t="shared" si="20"/>
        <v>0</v>
      </c>
      <c r="O299" s="313"/>
      <c r="P299" s="155"/>
    </row>
    <row r="300" spans="1:16" ht="18.75" customHeight="1" x14ac:dyDescent="0.15">
      <c r="A300" s="134"/>
      <c r="B300" s="203"/>
      <c r="C300" s="204"/>
      <c r="D300" s="297"/>
      <c r="E300" s="491"/>
      <c r="F300" s="500"/>
      <c r="G300" s="328"/>
      <c r="H300" s="445"/>
      <c r="I300" s="798"/>
      <c r="J300" s="446">
        <f t="shared" si="17"/>
        <v>0</v>
      </c>
      <c r="K300" s="788"/>
      <c r="L300" s="447">
        <f t="shared" si="18"/>
        <v>0</v>
      </c>
      <c r="M300" s="789">
        <f t="shared" si="20"/>
        <v>0</v>
      </c>
      <c r="N300" s="449">
        <f t="shared" si="20"/>
        <v>0</v>
      </c>
      <c r="O300" s="313"/>
      <c r="P300" s="155"/>
    </row>
    <row r="301" spans="1:16" ht="18.75" customHeight="1" x14ac:dyDescent="0.15">
      <c r="A301" s="134"/>
      <c r="B301" s="203"/>
      <c r="C301" s="204"/>
      <c r="D301" s="297"/>
      <c r="E301" s="491"/>
      <c r="F301" s="500"/>
      <c r="G301" s="328"/>
      <c r="H301" s="445"/>
      <c r="I301" s="798"/>
      <c r="J301" s="446">
        <f t="shared" si="17"/>
        <v>0</v>
      </c>
      <c r="K301" s="788"/>
      <c r="L301" s="447">
        <f t="shared" si="18"/>
        <v>0</v>
      </c>
      <c r="M301" s="789">
        <f t="shared" si="20"/>
        <v>0</v>
      </c>
      <c r="N301" s="449">
        <f t="shared" si="20"/>
        <v>0</v>
      </c>
      <c r="O301" s="313"/>
      <c r="P301" s="155"/>
    </row>
    <row r="302" spans="1:16" ht="18.75" customHeight="1" x14ac:dyDescent="0.15">
      <c r="A302" s="134"/>
      <c r="B302" s="203"/>
      <c r="C302" s="204"/>
      <c r="D302" s="297"/>
      <c r="E302" s="491"/>
      <c r="F302" s="500"/>
      <c r="G302" s="328"/>
      <c r="H302" s="445"/>
      <c r="I302" s="798"/>
      <c r="J302" s="446">
        <f t="shared" si="17"/>
        <v>0</v>
      </c>
      <c r="K302" s="788"/>
      <c r="L302" s="447">
        <f t="shared" si="18"/>
        <v>0</v>
      </c>
      <c r="M302" s="789">
        <f t="shared" si="20"/>
        <v>0</v>
      </c>
      <c r="N302" s="449">
        <f t="shared" si="20"/>
        <v>0</v>
      </c>
      <c r="O302" s="313"/>
      <c r="P302" s="155"/>
    </row>
    <row r="303" spans="1:16" ht="18.75" customHeight="1" x14ac:dyDescent="0.15">
      <c r="A303" s="134"/>
      <c r="B303" s="203"/>
      <c r="C303" s="204"/>
      <c r="D303" s="297"/>
      <c r="E303" s="491"/>
      <c r="F303" s="500"/>
      <c r="G303" s="328"/>
      <c r="H303" s="445"/>
      <c r="I303" s="798"/>
      <c r="J303" s="446">
        <f t="shared" si="17"/>
        <v>0</v>
      </c>
      <c r="K303" s="788"/>
      <c r="L303" s="447">
        <f t="shared" si="18"/>
        <v>0</v>
      </c>
      <c r="M303" s="789">
        <f t="shared" si="20"/>
        <v>0</v>
      </c>
      <c r="N303" s="449">
        <f t="shared" si="20"/>
        <v>0</v>
      </c>
      <c r="O303" s="313"/>
      <c r="P303" s="155"/>
    </row>
    <row r="304" spans="1:16" ht="18.75" customHeight="1" x14ac:dyDescent="0.15">
      <c r="A304" s="134"/>
      <c r="B304" s="203"/>
      <c r="C304" s="204"/>
      <c r="D304" s="297"/>
      <c r="E304" s="491"/>
      <c r="F304" s="500"/>
      <c r="G304" s="328"/>
      <c r="H304" s="445"/>
      <c r="I304" s="798"/>
      <c r="J304" s="446">
        <f t="shared" si="17"/>
        <v>0</v>
      </c>
      <c r="K304" s="788"/>
      <c r="L304" s="447">
        <f t="shared" si="18"/>
        <v>0</v>
      </c>
      <c r="M304" s="789">
        <f t="shared" si="20"/>
        <v>0</v>
      </c>
      <c r="N304" s="449">
        <f t="shared" si="20"/>
        <v>0</v>
      </c>
      <c r="O304" s="313"/>
      <c r="P304" s="155"/>
    </row>
    <row r="305" spans="1:29" ht="18.75" customHeight="1" x14ac:dyDescent="0.15">
      <c r="A305" s="134"/>
      <c r="B305" s="203"/>
      <c r="C305" s="204"/>
      <c r="D305" s="297"/>
      <c r="E305" s="491"/>
      <c r="F305" s="500"/>
      <c r="G305" s="328"/>
      <c r="H305" s="445"/>
      <c r="I305" s="798"/>
      <c r="J305" s="446">
        <f t="shared" si="17"/>
        <v>0</v>
      </c>
      <c r="K305" s="788"/>
      <c r="L305" s="447">
        <f t="shared" si="18"/>
        <v>0</v>
      </c>
      <c r="M305" s="789">
        <f t="shared" si="20"/>
        <v>0</v>
      </c>
      <c r="N305" s="449">
        <f t="shared" si="20"/>
        <v>0</v>
      </c>
      <c r="O305" s="313"/>
      <c r="P305" s="155"/>
    </row>
    <row r="306" spans="1:29" ht="18.75" customHeight="1" x14ac:dyDescent="0.15">
      <c r="A306" s="134"/>
      <c r="B306" s="203"/>
      <c r="C306" s="204"/>
      <c r="D306" s="297"/>
      <c r="E306" s="491"/>
      <c r="F306" s="500"/>
      <c r="G306" s="328"/>
      <c r="H306" s="445"/>
      <c r="I306" s="798"/>
      <c r="J306" s="446">
        <f t="shared" si="17"/>
        <v>0</v>
      </c>
      <c r="K306" s="788"/>
      <c r="L306" s="447">
        <f t="shared" si="18"/>
        <v>0</v>
      </c>
      <c r="M306" s="789">
        <f t="shared" si="20"/>
        <v>0</v>
      </c>
      <c r="N306" s="449">
        <f t="shared" si="20"/>
        <v>0</v>
      </c>
      <c r="O306" s="313"/>
      <c r="P306" s="155"/>
    </row>
    <row r="307" spans="1:29" ht="18.75" customHeight="1" x14ac:dyDescent="0.15">
      <c r="A307" s="134"/>
      <c r="B307" s="203"/>
      <c r="C307" s="204"/>
      <c r="D307" s="297"/>
      <c r="E307" s="491"/>
      <c r="F307" s="500"/>
      <c r="G307" s="328"/>
      <c r="H307" s="445"/>
      <c r="I307" s="798"/>
      <c r="J307" s="446">
        <f t="shared" si="17"/>
        <v>0</v>
      </c>
      <c r="K307" s="788"/>
      <c r="L307" s="447">
        <f t="shared" si="18"/>
        <v>0</v>
      </c>
      <c r="M307" s="789">
        <f t="shared" si="20"/>
        <v>0</v>
      </c>
      <c r="N307" s="449">
        <f t="shared" si="20"/>
        <v>0</v>
      </c>
      <c r="O307" s="313"/>
      <c r="P307" s="155"/>
    </row>
    <row r="308" spans="1:29" ht="18.75" customHeight="1" x14ac:dyDescent="0.15">
      <c r="A308" s="134"/>
      <c r="B308" s="203"/>
      <c r="C308" s="204"/>
      <c r="D308" s="297"/>
      <c r="E308" s="491"/>
      <c r="F308" s="500"/>
      <c r="G308" s="328"/>
      <c r="H308" s="445"/>
      <c r="I308" s="798"/>
      <c r="J308" s="446">
        <f t="shared" si="17"/>
        <v>0</v>
      </c>
      <c r="K308" s="788"/>
      <c r="L308" s="447">
        <f t="shared" si="18"/>
        <v>0</v>
      </c>
      <c r="M308" s="789">
        <f t="shared" si="20"/>
        <v>0</v>
      </c>
      <c r="N308" s="449">
        <f t="shared" si="20"/>
        <v>0</v>
      </c>
      <c r="O308" s="313"/>
      <c r="P308" s="155"/>
    </row>
    <row r="309" spans="1:29" ht="18.75" customHeight="1" x14ac:dyDescent="0.15">
      <c r="A309" s="134"/>
      <c r="B309" s="203"/>
      <c r="C309" s="204"/>
      <c r="D309" s="297"/>
      <c r="E309" s="491"/>
      <c r="F309" s="500"/>
      <c r="G309" s="328"/>
      <c r="H309" s="445"/>
      <c r="I309" s="798"/>
      <c r="J309" s="446">
        <f t="shared" si="17"/>
        <v>0</v>
      </c>
      <c r="K309" s="788"/>
      <c r="L309" s="447">
        <f t="shared" si="18"/>
        <v>0</v>
      </c>
      <c r="M309" s="789">
        <f t="shared" si="20"/>
        <v>0</v>
      </c>
      <c r="N309" s="449">
        <f t="shared" si="20"/>
        <v>0</v>
      </c>
      <c r="O309" s="313"/>
      <c r="P309" s="155"/>
    </row>
    <row r="310" spans="1:29" ht="18.75" customHeight="1" x14ac:dyDescent="0.15">
      <c r="A310" s="134"/>
      <c r="B310" s="203"/>
      <c r="C310" s="204"/>
      <c r="D310" s="297"/>
      <c r="E310" s="491"/>
      <c r="F310" s="500"/>
      <c r="G310" s="328"/>
      <c r="H310" s="445"/>
      <c r="I310" s="798"/>
      <c r="J310" s="446">
        <f t="shared" si="17"/>
        <v>0</v>
      </c>
      <c r="K310" s="788"/>
      <c r="L310" s="447">
        <f t="shared" si="18"/>
        <v>0</v>
      </c>
      <c r="M310" s="789">
        <f t="shared" si="20"/>
        <v>0</v>
      </c>
      <c r="N310" s="449">
        <f t="shared" si="20"/>
        <v>0</v>
      </c>
      <c r="O310" s="313"/>
      <c r="P310" s="155"/>
    </row>
    <row r="311" spans="1:29" ht="18.75" customHeight="1" x14ac:dyDescent="0.15">
      <c r="A311" s="134"/>
      <c r="B311" s="203"/>
      <c r="C311" s="204"/>
      <c r="D311" s="297"/>
      <c r="E311" s="491"/>
      <c r="F311" s="500"/>
      <c r="G311" s="328"/>
      <c r="H311" s="445"/>
      <c r="I311" s="798"/>
      <c r="J311" s="446">
        <f t="shared" si="17"/>
        <v>0</v>
      </c>
      <c r="K311" s="788"/>
      <c r="L311" s="447">
        <f t="shared" si="18"/>
        <v>0</v>
      </c>
      <c r="M311" s="789">
        <f t="shared" si="20"/>
        <v>0</v>
      </c>
      <c r="N311" s="449">
        <f t="shared" si="20"/>
        <v>0</v>
      </c>
      <c r="O311" s="313"/>
      <c r="P311" s="155"/>
    </row>
    <row r="312" spans="1:29" ht="18.75" customHeight="1" x14ac:dyDescent="0.15">
      <c r="A312" s="134"/>
      <c r="B312" s="203"/>
      <c r="C312" s="204"/>
      <c r="D312" s="297"/>
      <c r="E312" s="491"/>
      <c r="F312" s="500"/>
      <c r="G312" s="328"/>
      <c r="H312" s="445"/>
      <c r="I312" s="798"/>
      <c r="J312" s="446">
        <f t="shared" si="17"/>
        <v>0</v>
      </c>
      <c r="K312" s="788"/>
      <c r="L312" s="447">
        <f t="shared" si="18"/>
        <v>0</v>
      </c>
      <c r="M312" s="789">
        <f>I312-K312</f>
        <v>0</v>
      </c>
      <c r="N312" s="449">
        <f t="shared" si="20"/>
        <v>0</v>
      </c>
      <c r="O312" s="313"/>
      <c r="P312" s="155"/>
    </row>
    <row r="313" spans="1:29" ht="18.75" customHeight="1" x14ac:dyDescent="0.15">
      <c r="A313" s="134"/>
      <c r="B313" s="203"/>
      <c r="C313" s="204"/>
      <c r="D313" s="297"/>
      <c r="E313" s="491"/>
      <c r="F313" s="500"/>
      <c r="G313" s="328"/>
      <c r="H313" s="445"/>
      <c r="I313" s="798"/>
      <c r="J313" s="446">
        <f t="shared" si="17"/>
        <v>0</v>
      </c>
      <c r="K313" s="788"/>
      <c r="L313" s="447">
        <f t="shared" si="18"/>
        <v>0</v>
      </c>
      <c r="M313" s="789">
        <f t="shared" si="20"/>
        <v>0</v>
      </c>
      <c r="N313" s="449">
        <f t="shared" si="20"/>
        <v>0</v>
      </c>
      <c r="O313" s="313"/>
      <c r="P313" s="155"/>
    </row>
    <row r="314" spans="1:29" ht="18.75" customHeight="1" x14ac:dyDescent="0.15">
      <c r="A314" s="134"/>
      <c r="B314" s="203"/>
      <c r="C314" s="204"/>
      <c r="D314" s="297"/>
      <c r="E314" s="491"/>
      <c r="F314" s="500"/>
      <c r="G314" s="328"/>
      <c r="H314" s="445"/>
      <c r="I314" s="798"/>
      <c r="J314" s="446">
        <f t="shared" si="17"/>
        <v>0</v>
      </c>
      <c r="K314" s="788"/>
      <c r="L314" s="447">
        <f t="shared" si="18"/>
        <v>0</v>
      </c>
      <c r="M314" s="789">
        <f t="shared" si="20"/>
        <v>0</v>
      </c>
      <c r="N314" s="449">
        <f>J314-L314</f>
        <v>0</v>
      </c>
      <c r="O314" s="313"/>
      <c r="P314" s="155"/>
    </row>
    <row r="315" spans="1:29" ht="18.75" customHeight="1" x14ac:dyDescent="0.15">
      <c r="A315" s="134"/>
      <c r="B315" s="203"/>
      <c r="C315" s="204"/>
      <c r="D315" s="297"/>
      <c r="E315" s="491"/>
      <c r="F315" s="500"/>
      <c r="G315" s="328"/>
      <c r="H315" s="445"/>
      <c r="I315" s="798"/>
      <c r="J315" s="446">
        <f t="shared" si="17"/>
        <v>0</v>
      </c>
      <c r="K315" s="788"/>
      <c r="L315" s="447">
        <f t="shared" si="18"/>
        <v>0</v>
      </c>
      <c r="M315" s="789">
        <f t="shared" si="20"/>
        <v>0</v>
      </c>
      <c r="N315" s="449">
        <f t="shared" si="20"/>
        <v>0</v>
      </c>
      <c r="O315" s="313"/>
      <c r="P315" s="155"/>
    </row>
    <row r="316" spans="1:29" ht="18.75" customHeight="1" x14ac:dyDescent="0.15">
      <c r="A316" s="134"/>
      <c r="B316" s="203"/>
      <c r="C316" s="204"/>
      <c r="D316" s="297"/>
      <c r="E316" s="491"/>
      <c r="F316" s="500"/>
      <c r="G316" s="328"/>
      <c r="H316" s="445"/>
      <c r="I316" s="798"/>
      <c r="J316" s="446">
        <f t="shared" si="17"/>
        <v>0</v>
      </c>
      <c r="K316" s="788"/>
      <c r="L316" s="447">
        <f t="shared" si="18"/>
        <v>0</v>
      </c>
      <c r="M316" s="789">
        <f t="shared" si="20"/>
        <v>0</v>
      </c>
      <c r="N316" s="449">
        <f t="shared" si="20"/>
        <v>0</v>
      </c>
      <c r="O316" s="313"/>
      <c r="P316" s="155"/>
    </row>
    <row r="317" spans="1:29" ht="18.75" customHeight="1" x14ac:dyDescent="0.15">
      <c r="A317" s="134"/>
      <c r="B317" s="203"/>
      <c r="C317" s="204"/>
      <c r="D317" s="297"/>
      <c r="E317" s="491"/>
      <c r="F317" s="500"/>
      <c r="G317" s="328"/>
      <c r="H317" s="445"/>
      <c r="I317" s="798"/>
      <c r="J317" s="446">
        <f t="shared" si="17"/>
        <v>0</v>
      </c>
      <c r="K317" s="788"/>
      <c r="L317" s="447">
        <f t="shared" si="18"/>
        <v>0</v>
      </c>
      <c r="M317" s="789">
        <f>I317-K317</f>
        <v>0</v>
      </c>
      <c r="N317" s="449">
        <f t="shared" si="20"/>
        <v>0</v>
      </c>
      <c r="O317" s="313"/>
      <c r="P317" s="155"/>
    </row>
    <row r="318" spans="1:29" ht="18.75" customHeight="1" x14ac:dyDescent="0.15">
      <c r="A318" s="134"/>
      <c r="B318" s="203"/>
      <c r="C318" s="204"/>
      <c r="D318" s="297"/>
      <c r="E318" s="491"/>
      <c r="F318" s="500"/>
      <c r="G318" s="328"/>
      <c r="H318" s="445"/>
      <c r="I318" s="798"/>
      <c r="J318" s="446">
        <f t="shared" si="17"/>
        <v>0</v>
      </c>
      <c r="K318" s="788"/>
      <c r="L318" s="447">
        <f t="shared" si="18"/>
        <v>0</v>
      </c>
      <c r="M318" s="789">
        <f t="shared" si="20"/>
        <v>0</v>
      </c>
      <c r="N318" s="449">
        <f t="shared" si="20"/>
        <v>0</v>
      </c>
      <c r="O318" s="313"/>
      <c r="P318" s="155"/>
    </row>
    <row r="319" spans="1:29" s="120" customFormat="1" ht="18.75" customHeight="1" x14ac:dyDescent="0.15">
      <c r="A319" s="134"/>
      <c r="B319" s="203"/>
      <c r="C319" s="204"/>
      <c r="D319" s="297"/>
      <c r="E319" s="347" t="s">
        <v>419</v>
      </c>
      <c r="F319" s="170" t="s">
        <v>181</v>
      </c>
      <c r="G319" s="328"/>
      <c r="H319" s="445"/>
      <c r="I319" s="798"/>
      <c r="J319" s="450">
        <f>SUMIFS(J288:J318,D288:D318,"設備（部材）")</f>
        <v>0</v>
      </c>
      <c r="K319" s="788"/>
      <c r="L319" s="451">
        <f>SUMIFS(L288:L318,D288:D318,"設備（部材）")</f>
        <v>0</v>
      </c>
      <c r="M319" s="789"/>
      <c r="N319" s="453">
        <f>J319-L319</f>
        <v>0</v>
      </c>
      <c r="O319" s="313"/>
      <c r="Q319" s="119"/>
      <c r="R319" s="119"/>
      <c r="S319" s="119"/>
      <c r="T319" s="119"/>
      <c r="U319" s="119"/>
      <c r="V319" s="119"/>
      <c r="W319" s="119"/>
      <c r="X319" s="119"/>
      <c r="Y319" s="119"/>
      <c r="Z319" s="119"/>
      <c r="AA319" s="119"/>
      <c r="AB319" s="119"/>
      <c r="AC319" s="119"/>
    </row>
    <row r="320" spans="1:29" s="120" customFormat="1" ht="18.75" customHeight="1" x14ac:dyDescent="0.15">
      <c r="A320" s="134"/>
      <c r="B320" s="203"/>
      <c r="C320" s="204"/>
      <c r="D320" s="297"/>
      <c r="E320" s="347" t="s">
        <v>182</v>
      </c>
      <c r="F320" s="170" t="s">
        <v>181</v>
      </c>
      <c r="G320" s="328"/>
      <c r="H320" s="445"/>
      <c r="I320" s="798"/>
      <c r="J320" s="450">
        <f>SUMIFS(J288:J318,D288:D318,"工事")</f>
        <v>0</v>
      </c>
      <c r="K320" s="788"/>
      <c r="L320" s="451">
        <f>SUMIFS(L288:L318,D288:D318,"工事")</f>
        <v>0</v>
      </c>
      <c r="M320" s="789"/>
      <c r="N320" s="453">
        <f>J320-L320</f>
        <v>0</v>
      </c>
      <c r="O320" s="313"/>
      <c r="Q320" s="119"/>
      <c r="R320" s="119"/>
      <c r="S320" s="119"/>
      <c r="T320" s="119"/>
      <c r="U320" s="119"/>
      <c r="V320" s="119"/>
      <c r="W320" s="119"/>
      <c r="X320" s="119"/>
      <c r="Y320" s="119"/>
      <c r="Z320" s="119"/>
      <c r="AA320" s="119"/>
      <c r="AB320" s="119"/>
      <c r="AC320" s="119"/>
    </row>
    <row r="321" spans="1:29" s="120" customFormat="1" ht="18.75" customHeight="1" thickBot="1" x14ac:dyDescent="0.2">
      <c r="A321" s="134"/>
      <c r="B321" s="205"/>
      <c r="C321" s="206"/>
      <c r="D321" s="298"/>
      <c r="E321" s="348" t="s">
        <v>178</v>
      </c>
      <c r="F321" s="349" t="s">
        <v>179</v>
      </c>
      <c r="G321" s="339"/>
      <c r="H321" s="495"/>
      <c r="I321" s="808"/>
      <c r="J321" s="501">
        <f>J319+J320</f>
        <v>0</v>
      </c>
      <c r="K321" s="790"/>
      <c r="L321" s="502">
        <f>L319+L320</f>
        <v>0</v>
      </c>
      <c r="M321" s="791"/>
      <c r="N321" s="503">
        <f>J321-L321</f>
        <v>0</v>
      </c>
      <c r="O321" s="323"/>
      <c r="Q321" s="119"/>
      <c r="R321" s="119"/>
      <c r="S321" s="119"/>
      <c r="T321" s="119"/>
      <c r="U321" s="119"/>
      <c r="V321" s="119"/>
      <c r="W321" s="119"/>
      <c r="X321" s="119"/>
      <c r="Y321" s="119"/>
      <c r="Z321" s="119"/>
      <c r="AA321" s="119"/>
      <c r="AB321" s="119"/>
      <c r="AC321" s="119"/>
    </row>
    <row r="322" spans="1:29" ht="18.75" customHeight="1" x14ac:dyDescent="0.15">
      <c r="A322" s="134"/>
      <c r="B322" s="171"/>
      <c r="C322" s="172"/>
      <c r="D322" s="295"/>
      <c r="E322" s="491"/>
      <c r="F322" s="499" t="s">
        <v>180</v>
      </c>
      <c r="G322" s="328"/>
      <c r="H322" s="445"/>
      <c r="I322" s="798"/>
      <c r="J322" s="446"/>
      <c r="K322" s="788"/>
      <c r="L322" s="447"/>
      <c r="M322" s="789"/>
      <c r="N322" s="449"/>
      <c r="O322" s="313"/>
      <c r="P322" s="155"/>
    </row>
    <row r="323" spans="1:29" ht="18.75" customHeight="1" x14ac:dyDescent="0.15">
      <c r="A323" s="134"/>
      <c r="B323" s="203"/>
      <c r="C323" s="204"/>
      <c r="D323" s="297"/>
      <c r="E323" s="491"/>
      <c r="F323" s="500"/>
      <c r="G323" s="328"/>
      <c r="H323" s="445"/>
      <c r="I323" s="798"/>
      <c r="J323" s="446">
        <f t="shared" ref="J323:J353" si="21">ROUNDDOWN(H323*I323,0)</f>
        <v>0</v>
      </c>
      <c r="K323" s="788"/>
      <c r="L323" s="447">
        <f t="shared" ref="L323:L353" si="22">ROUNDDOWN(H323*K323,0)</f>
        <v>0</v>
      </c>
      <c r="M323" s="789">
        <f>I323-K323</f>
        <v>0</v>
      </c>
      <c r="N323" s="449">
        <f>J323-L323</f>
        <v>0</v>
      </c>
      <c r="O323" s="313"/>
      <c r="P323" s="155"/>
    </row>
    <row r="324" spans="1:29" ht="18.75" customHeight="1" x14ac:dyDescent="0.15">
      <c r="A324" s="134"/>
      <c r="B324" s="203"/>
      <c r="C324" s="204"/>
      <c r="D324" s="297"/>
      <c r="E324" s="491"/>
      <c r="F324" s="500"/>
      <c r="G324" s="328"/>
      <c r="H324" s="445"/>
      <c r="I324" s="798"/>
      <c r="J324" s="446">
        <f t="shared" si="21"/>
        <v>0</v>
      </c>
      <c r="K324" s="788"/>
      <c r="L324" s="447">
        <f t="shared" si="22"/>
        <v>0</v>
      </c>
      <c r="M324" s="789">
        <f t="shared" ref="M324:N343" si="23">I324-K324</f>
        <v>0</v>
      </c>
      <c r="N324" s="449">
        <f t="shared" si="23"/>
        <v>0</v>
      </c>
      <c r="O324" s="313"/>
      <c r="P324" s="155"/>
    </row>
    <row r="325" spans="1:29" ht="18.75" customHeight="1" x14ac:dyDescent="0.15">
      <c r="A325" s="134"/>
      <c r="B325" s="203"/>
      <c r="C325" s="204"/>
      <c r="D325" s="297"/>
      <c r="E325" s="491"/>
      <c r="F325" s="499"/>
      <c r="G325" s="328"/>
      <c r="H325" s="445"/>
      <c r="I325" s="798"/>
      <c r="J325" s="446">
        <f t="shared" si="21"/>
        <v>0</v>
      </c>
      <c r="K325" s="788"/>
      <c r="L325" s="447">
        <f t="shared" si="22"/>
        <v>0</v>
      </c>
      <c r="M325" s="789">
        <f t="shared" si="23"/>
        <v>0</v>
      </c>
      <c r="N325" s="449">
        <f t="shared" si="23"/>
        <v>0</v>
      </c>
      <c r="O325" s="313"/>
      <c r="P325" s="155"/>
    </row>
    <row r="326" spans="1:29" ht="18.75" customHeight="1" x14ac:dyDescent="0.15">
      <c r="A326" s="134"/>
      <c r="B326" s="203"/>
      <c r="C326" s="204"/>
      <c r="D326" s="297"/>
      <c r="E326" s="491"/>
      <c r="F326" s="499"/>
      <c r="G326" s="328"/>
      <c r="H326" s="445"/>
      <c r="I326" s="798"/>
      <c r="J326" s="446">
        <f t="shared" si="21"/>
        <v>0</v>
      </c>
      <c r="K326" s="788"/>
      <c r="L326" s="447">
        <f t="shared" si="22"/>
        <v>0</v>
      </c>
      <c r="M326" s="789">
        <f t="shared" si="23"/>
        <v>0</v>
      </c>
      <c r="N326" s="449">
        <f t="shared" si="23"/>
        <v>0</v>
      </c>
      <c r="O326" s="313"/>
      <c r="P326" s="155"/>
    </row>
    <row r="327" spans="1:29" ht="18.75" customHeight="1" x14ac:dyDescent="0.15">
      <c r="A327" s="134"/>
      <c r="B327" s="203"/>
      <c r="C327" s="204"/>
      <c r="D327" s="297"/>
      <c r="E327" s="491"/>
      <c r="F327" s="499"/>
      <c r="G327" s="328"/>
      <c r="H327" s="445"/>
      <c r="I327" s="798"/>
      <c r="J327" s="446">
        <f t="shared" si="21"/>
        <v>0</v>
      </c>
      <c r="K327" s="788"/>
      <c r="L327" s="447">
        <f t="shared" si="22"/>
        <v>0</v>
      </c>
      <c r="M327" s="789">
        <f t="shared" si="23"/>
        <v>0</v>
      </c>
      <c r="N327" s="449">
        <f t="shared" si="23"/>
        <v>0</v>
      </c>
      <c r="O327" s="313"/>
      <c r="P327" s="155"/>
    </row>
    <row r="328" spans="1:29" ht="18.75" customHeight="1" x14ac:dyDescent="0.15">
      <c r="A328" s="134"/>
      <c r="B328" s="203"/>
      <c r="C328" s="204"/>
      <c r="D328" s="297"/>
      <c r="E328" s="491"/>
      <c r="F328" s="499"/>
      <c r="G328" s="328"/>
      <c r="H328" s="445"/>
      <c r="I328" s="798"/>
      <c r="J328" s="446">
        <f t="shared" si="21"/>
        <v>0</v>
      </c>
      <c r="K328" s="788"/>
      <c r="L328" s="447">
        <f t="shared" si="22"/>
        <v>0</v>
      </c>
      <c r="M328" s="789">
        <f t="shared" si="23"/>
        <v>0</v>
      </c>
      <c r="N328" s="449">
        <f t="shared" si="23"/>
        <v>0</v>
      </c>
      <c r="O328" s="313"/>
      <c r="P328" s="155"/>
    </row>
    <row r="329" spans="1:29" ht="18.75" customHeight="1" x14ac:dyDescent="0.15">
      <c r="A329" s="134"/>
      <c r="B329" s="203"/>
      <c r="C329" s="204"/>
      <c r="D329" s="297"/>
      <c r="E329" s="491"/>
      <c r="F329" s="499"/>
      <c r="G329" s="328"/>
      <c r="H329" s="445"/>
      <c r="I329" s="798"/>
      <c r="J329" s="446">
        <f t="shared" si="21"/>
        <v>0</v>
      </c>
      <c r="K329" s="788"/>
      <c r="L329" s="447">
        <f t="shared" si="22"/>
        <v>0</v>
      </c>
      <c r="M329" s="789">
        <f t="shared" si="23"/>
        <v>0</v>
      </c>
      <c r="N329" s="449">
        <f t="shared" si="23"/>
        <v>0</v>
      </c>
      <c r="O329" s="313"/>
      <c r="P329" s="155"/>
    </row>
    <row r="330" spans="1:29" ht="18.75" customHeight="1" x14ac:dyDescent="0.15">
      <c r="A330" s="134"/>
      <c r="B330" s="203"/>
      <c r="C330" s="204"/>
      <c r="D330" s="297"/>
      <c r="E330" s="491"/>
      <c r="F330" s="499"/>
      <c r="G330" s="328"/>
      <c r="H330" s="445"/>
      <c r="I330" s="798"/>
      <c r="J330" s="446">
        <f t="shared" si="21"/>
        <v>0</v>
      </c>
      <c r="K330" s="788"/>
      <c r="L330" s="447">
        <f t="shared" si="22"/>
        <v>0</v>
      </c>
      <c r="M330" s="789">
        <f t="shared" si="23"/>
        <v>0</v>
      </c>
      <c r="N330" s="449">
        <f t="shared" si="23"/>
        <v>0</v>
      </c>
      <c r="O330" s="313"/>
      <c r="P330" s="155"/>
    </row>
    <row r="331" spans="1:29" ht="18.75" customHeight="1" x14ac:dyDescent="0.15">
      <c r="A331" s="134"/>
      <c r="B331" s="203"/>
      <c r="C331" s="204"/>
      <c r="D331" s="297"/>
      <c r="E331" s="491"/>
      <c r="F331" s="499"/>
      <c r="G331" s="328"/>
      <c r="H331" s="445"/>
      <c r="I331" s="798"/>
      <c r="J331" s="446">
        <f t="shared" si="21"/>
        <v>0</v>
      </c>
      <c r="K331" s="788"/>
      <c r="L331" s="447">
        <f t="shared" si="22"/>
        <v>0</v>
      </c>
      <c r="M331" s="789">
        <f t="shared" si="23"/>
        <v>0</v>
      </c>
      <c r="N331" s="449">
        <f t="shared" si="23"/>
        <v>0</v>
      </c>
      <c r="O331" s="313"/>
      <c r="P331" s="155"/>
    </row>
    <row r="332" spans="1:29" ht="18.75" customHeight="1" x14ac:dyDescent="0.15">
      <c r="A332" s="134"/>
      <c r="B332" s="203"/>
      <c r="C332" s="204"/>
      <c r="D332" s="297"/>
      <c r="E332" s="491"/>
      <c r="F332" s="499"/>
      <c r="G332" s="328"/>
      <c r="H332" s="445"/>
      <c r="I332" s="798"/>
      <c r="J332" s="446">
        <f t="shared" si="21"/>
        <v>0</v>
      </c>
      <c r="K332" s="788"/>
      <c r="L332" s="447">
        <f t="shared" si="22"/>
        <v>0</v>
      </c>
      <c r="M332" s="789">
        <f t="shared" si="23"/>
        <v>0</v>
      </c>
      <c r="N332" s="449">
        <f t="shared" si="23"/>
        <v>0</v>
      </c>
      <c r="O332" s="313"/>
      <c r="P332" s="155"/>
    </row>
    <row r="333" spans="1:29" ht="18.75" customHeight="1" x14ac:dyDescent="0.15">
      <c r="A333" s="134"/>
      <c r="B333" s="203"/>
      <c r="C333" s="204"/>
      <c r="D333" s="297"/>
      <c r="E333" s="491"/>
      <c r="F333" s="499"/>
      <c r="G333" s="328"/>
      <c r="H333" s="445"/>
      <c r="I333" s="798"/>
      <c r="J333" s="446">
        <f t="shared" si="21"/>
        <v>0</v>
      </c>
      <c r="K333" s="788"/>
      <c r="L333" s="447">
        <f t="shared" si="22"/>
        <v>0</v>
      </c>
      <c r="M333" s="789">
        <f t="shared" si="23"/>
        <v>0</v>
      </c>
      <c r="N333" s="449">
        <f t="shared" si="23"/>
        <v>0</v>
      </c>
      <c r="O333" s="313"/>
      <c r="P333" s="155"/>
    </row>
    <row r="334" spans="1:29" ht="18.75" customHeight="1" x14ac:dyDescent="0.15">
      <c r="A334" s="134"/>
      <c r="B334" s="203"/>
      <c r="C334" s="204"/>
      <c r="D334" s="297"/>
      <c r="E334" s="491"/>
      <c r="F334" s="499"/>
      <c r="G334" s="328"/>
      <c r="H334" s="445"/>
      <c r="I334" s="798"/>
      <c r="J334" s="446">
        <f t="shared" si="21"/>
        <v>0</v>
      </c>
      <c r="K334" s="788"/>
      <c r="L334" s="447">
        <f t="shared" si="22"/>
        <v>0</v>
      </c>
      <c r="M334" s="789">
        <f t="shared" si="23"/>
        <v>0</v>
      </c>
      <c r="N334" s="449">
        <f t="shared" si="23"/>
        <v>0</v>
      </c>
      <c r="O334" s="313"/>
      <c r="P334" s="155"/>
    </row>
    <row r="335" spans="1:29" ht="18.75" customHeight="1" x14ac:dyDescent="0.15">
      <c r="A335" s="134"/>
      <c r="B335" s="203"/>
      <c r="C335" s="204"/>
      <c r="D335" s="297"/>
      <c r="E335" s="491"/>
      <c r="F335" s="499"/>
      <c r="G335" s="328"/>
      <c r="H335" s="445"/>
      <c r="I335" s="798"/>
      <c r="J335" s="446">
        <f t="shared" si="21"/>
        <v>0</v>
      </c>
      <c r="K335" s="788"/>
      <c r="L335" s="447">
        <f t="shared" si="22"/>
        <v>0</v>
      </c>
      <c r="M335" s="789">
        <f t="shared" si="23"/>
        <v>0</v>
      </c>
      <c r="N335" s="449">
        <f t="shared" si="23"/>
        <v>0</v>
      </c>
      <c r="O335" s="313"/>
      <c r="P335" s="155"/>
    </row>
    <row r="336" spans="1:29" ht="18.75" customHeight="1" x14ac:dyDescent="0.15">
      <c r="A336" s="134"/>
      <c r="B336" s="203"/>
      <c r="C336" s="204"/>
      <c r="D336" s="297"/>
      <c r="E336" s="491"/>
      <c r="F336" s="499"/>
      <c r="G336" s="328"/>
      <c r="H336" s="445"/>
      <c r="I336" s="798"/>
      <c r="J336" s="446">
        <f t="shared" si="21"/>
        <v>0</v>
      </c>
      <c r="K336" s="788"/>
      <c r="L336" s="447">
        <f t="shared" si="22"/>
        <v>0</v>
      </c>
      <c r="M336" s="789">
        <f t="shared" si="23"/>
        <v>0</v>
      </c>
      <c r="N336" s="449">
        <f t="shared" si="23"/>
        <v>0</v>
      </c>
      <c r="O336" s="313"/>
      <c r="P336" s="155"/>
    </row>
    <row r="337" spans="1:16" ht="18.75" customHeight="1" x14ac:dyDescent="0.15">
      <c r="A337" s="134"/>
      <c r="B337" s="203"/>
      <c r="C337" s="204"/>
      <c r="D337" s="297"/>
      <c r="E337" s="491"/>
      <c r="F337" s="499"/>
      <c r="G337" s="328"/>
      <c r="H337" s="445"/>
      <c r="I337" s="798"/>
      <c r="J337" s="446">
        <f t="shared" si="21"/>
        <v>0</v>
      </c>
      <c r="K337" s="788"/>
      <c r="L337" s="447">
        <f t="shared" si="22"/>
        <v>0</v>
      </c>
      <c r="M337" s="789">
        <f t="shared" si="23"/>
        <v>0</v>
      </c>
      <c r="N337" s="449">
        <f t="shared" si="23"/>
        <v>0</v>
      </c>
      <c r="O337" s="313"/>
      <c r="P337" s="155"/>
    </row>
    <row r="338" spans="1:16" ht="18.75" customHeight="1" x14ac:dyDescent="0.15">
      <c r="A338" s="134"/>
      <c r="B338" s="203"/>
      <c r="C338" s="204"/>
      <c r="D338" s="297"/>
      <c r="E338" s="491"/>
      <c r="F338" s="499"/>
      <c r="G338" s="328"/>
      <c r="H338" s="445"/>
      <c r="I338" s="798"/>
      <c r="J338" s="446">
        <f t="shared" si="21"/>
        <v>0</v>
      </c>
      <c r="K338" s="788"/>
      <c r="L338" s="447">
        <f t="shared" si="22"/>
        <v>0</v>
      </c>
      <c r="M338" s="789">
        <f t="shared" si="23"/>
        <v>0</v>
      </c>
      <c r="N338" s="449">
        <f t="shared" si="23"/>
        <v>0</v>
      </c>
      <c r="O338" s="313"/>
      <c r="P338" s="155"/>
    </row>
    <row r="339" spans="1:16" ht="18.75" customHeight="1" x14ac:dyDescent="0.15">
      <c r="A339" s="134"/>
      <c r="B339" s="203"/>
      <c r="C339" s="204"/>
      <c r="D339" s="297"/>
      <c r="E339" s="491"/>
      <c r="F339" s="499"/>
      <c r="G339" s="328"/>
      <c r="H339" s="445"/>
      <c r="I339" s="798"/>
      <c r="J339" s="446">
        <f t="shared" si="21"/>
        <v>0</v>
      </c>
      <c r="K339" s="788"/>
      <c r="L339" s="447">
        <f t="shared" si="22"/>
        <v>0</v>
      </c>
      <c r="M339" s="789">
        <f t="shared" si="23"/>
        <v>0</v>
      </c>
      <c r="N339" s="449">
        <f t="shared" si="23"/>
        <v>0</v>
      </c>
      <c r="O339" s="313"/>
      <c r="P339" s="155"/>
    </row>
    <row r="340" spans="1:16" ht="18.75" customHeight="1" x14ac:dyDescent="0.15">
      <c r="A340" s="134"/>
      <c r="B340" s="203"/>
      <c r="C340" s="204"/>
      <c r="D340" s="297"/>
      <c r="E340" s="491"/>
      <c r="F340" s="499"/>
      <c r="G340" s="328"/>
      <c r="H340" s="445"/>
      <c r="I340" s="798"/>
      <c r="J340" s="446">
        <f t="shared" si="21"/>
        <v>0</v>
      </c>
      <c r="K340" s="788"/>
      <c r="L340" s="447">
        <f t="shared" si="22"/>
        <v>0</v>
      </c>
      <c r="M340" s="789">
        <f t="shared" si="23"/>
        <v>0</v>
      </c>
      <c r="N340" s="449">
        <f t="shared" si="23"/>
        <v>0</v>
      </c>
      <c r="O340" s="313"/>
      <c r="P340" s="155"/>
    </row>
    <row r="341" spans="1:16" ht="18.75" customHeight="1" x14ac:dyDescent="0.15">
      <c r="A341" s="134"/>
      <c r="B341" s="203"/>
      <c r="C341" s="204"/>
      <c r="D341" s="297"/>
      <c r="E341" s="491"/>
      <c r="F341" s="499"/>
      <c r="G341" s="328"/>
      <c r="H341" s="445"/>
      <c r="I341" s="798"/>
      <c r="J341" s="446">
        <f t="shared" si="21"/>
        <v>0</v>
      </c>
      <c r="K341" s="788"/>
      <c r="L341" s="447">
        <f t="shared" si="22"/>
        <v>0</v>
      </c>
      <c r="M341" s="789">
        <f t="shared" si="23"/>
        <v>0</v>
      </c>
      <c r="N341" s="449">
        <f t="shared" si="23"/>
        <v>0</v>
      </c>
      <c r="O341" s="313"/>
      <c r="P341" s="155"/>
    </row>
    <row r="342" spans="1:16" ht="18.75" customHeight="1" x14ac:dyDescent="0.15">
      <c r="A342" s="134"/>
      <c r="B342" s="203"/>
      <c r="C342" s="204"/>
      <c r="D342" s="297"/>
      <c r="E342" s="491"/>
      <c r="F342" s="499"/>
      <c r="G342" s="328"/>
      <c r="H342" s="445"/>
      <c r="I342" s="798"/>
      <c r="J342" s="446">
        <f t="shared" si="21"/>
        <v>0</v>
      </c>
      <c r="K342" s="788"/>
      <c r="L342" s="447">
        <f t="shared" si="22"/>
        <v>0</v>
      </c>
      <c r="M342" s="789">
        <f t="shared" si="23"/>
        <v>0</v>
      </c>
      <c r="N342" s="449">
        <f t="shared" si="23"/>
        <v>0</v>
      </c>
      <c r="O342" s="313"/>
      <c r="P342" s="155"/>
    </row>
    <row r="343" spans="1:16" ht="18.75" customHeight="1" x14ac:dyDescent="0.15">
      <c r="A343" s="134"/>
      <c r="B343" s="203"/>
      <c r="C343" s="204"/>
      <c r="D343" s="297"/>
      <c r="E343" s="491"/>
      <c r="F343" s="499"/>
      <c r="G343" s="328"/>
      <c r="H343" s="445"/>
      <c r="I343" s="798"/>
      <c r="J343" s="446">
        <f t="shared" si="21"/>
        <v>0</v>
      </c>
      <c r="K343" s="788"/>
      <c r="L343" s="447">
        <f t="shared" si="22"/>
        <v>0</v>
      </c>
      <c r="M343" s="789">
        <f t="shared" si="23"/>
        <v>0</v>
      </c>
      <c r="N343" s="449">
        <f t="shared" si="23"/>
        <v>0</v>
      </c>
      <c r="O343" s="313"/>
      <c r="P343" s="155"/>
    </row>
    <row r="344" spans="1:16" ht="18.75" customHeight="1" x14ac:dyDescent="0.15">
      <c r="A344" s="134"/>
      <c r="B344" s="203"/>
      <c r="C344" s="204"/>
      <c r="D344" s="297"/>
      <c r="E344" s="491"/>
      <c r="F344" s="500"/>
      <c r="G344" s="328"/>
      <c r="H344" s="445"/>
      <c r="I344" s="798"/>
      <c r="J344" s="446">
        <f t="shared" si="21"/>
        <v>0</v>
      </c>
      <c r="K344" s="788"/>
      <c r="L344" s="447">
        <f t="shared" si="22"/>
        <v>0</v>
      </c>
      <c r="M344" s="789">
        <f t="shared" ref="M344:N353" si="24">I344-K344</f>
        <v>0</v>
      </c>
      <c r="N344" s="449">
        <f t="shared" si="24"/>
        <v>0</v>
      </c>
      <c r="O344" s="313"/>
      <c r="P344" s="155"/>
    </row>
    <row r="345" spans="1:16" ht="18.75" customHeight="1" x14ac:dyDescent="0.15">
      <c r="A345" s="134"/>
      <c r="B345" s="203"/>
      <c r="C345" s="204"/>
      <c r="D345" s="297"/>
      <c r="E345" s="491"/>
      <c r="F345" s="500"/>
      <c r="G345" s="328"/>
      <c r="H345" s="445"/>
      <c r="I345" s="798"/>
      <c r="J345" s="446">
        <f t="shared" si="21"/>
        <v>0</v>
      </c>
      <c r="K345" s="788"/>
      <c r="L345" s="447">
        <f t="shared" si="22"/>
        <v>0</v>
      </c>
      <c r="M345" s="789">
        <f t="shared" si="24"/>
        <v>0</v>
      </c>
      <c r="N345" s="449">
        <f t="shared" si="24"/>
        <v>0</v>
      </c>
      <c r="O345" s="313"/>
      <c r="P345" s="155"/>
    </row>
    <row r="346" spans="1:16" ht="18.75" customHeight="1" x14ac:dyDescent="0.15">
      <c r="A346" s="134"/>
      <c r="B346" s="203"/>
      <c r="C346" s="204"/>
      <c r="D346" s="297"/>
      <c r="E346" s="491"/>
      <c r="F346" s="500"/>
      <c r="G346" s="328"/>
      <c r="H346" s="445"/>
      <c r="I346" s="798"/>
      <c r="J346" s="446">
        <f t="shared" si="21"/>
        <v>0</v>
      </c>
      <c r="K346" s="788"/>
      <c r="L346" s="447">
        <f t="shared" si="22"/>
        <v>0</v>
      </c>
      <c r="M346" s="789">
        <f t="shared" si="24"/>
        <v>0</v>
      </c>
      <c r="N346" s="449">
        <f t="shared" si="24"/>
        <v>0</v>
      </c>
      <c r="O346" s="313"/>
      <c r="P346" s="155"/>
    </row>
    <row r="347" spans="1:16" ht="18.75" customHeight="1" x14ac:dyDescent="0.15">
      <c r="A347" s="134"/>
      <c r="B347" s="203"/>
      <c r="C347" s="204"/>
      <c r="D347" s="297"/>
      <c r="E347" s="491"/>
      <c r="F347" s="500"/>
      <c r="G347" s="328"/>
      <c r="H347" s="445"/>
      <c r="I347" s="798"/>
      <c r="J347" s="446">
        <f t="shared" si="21"/>
        <v>0</v>
      </c>
      <c r="K347" s="788"/>
      <c r="L347" s="447">
        <f t="shared" si="22"/>
        <v>0</v>
      </c>
      <c r="M347" s="789">
        <f t="shared" si="24"/>
        <v>0</v>
      </c>
      <c r="N347" s="449">
        <f t="shared" si="24"/>
        <v>0</v>
      </c>
      <c r="O347" s="313"/>
      <c r="P347" s="155"/>
    </row>
    <row r="348" spans="1:16" ht="18.75" customHeight="1" x14ac:dyDescent="0.15">
      <c r="A348" s="134"/>
      <c r="B348" s="203"/>
      <c r="C348" s="204"/>
      <c r="D348" s="297"/>
      <c r="E348" s="491"/>
      <c r="F348" s="500"/>
      <c r="G348" s="328"/>
      <c r="H348" s="445"/>
      <c r="I348" s="798"/>
      <c r="J348" s="446">
        <f t="shared" si="21"/>
        <v>0</v>
      </c>
      <c r="K348" s="788"/>
      <c r="L348" s="447">
        <f t="shared" si="22"/>
        <v>0</v>
      </c>
      <c r="M348" s="789">
        <f t="shared" si="24"/>
        <v>0</v>
      </c>
      <c r="N348" s="449">
        <f t="shared" si="24"/>
        <v>0</v>
      </c>
      <c r="O348" s="313"/>
      <c r="P348" s="155"/>
    </row>
    <row r="349" spans="1:16" ht="18.75" customHeight="1" x14ac:dyDescent="0.15">
      <c r="A349" s="134"/>
      <c r="B349" s="203"/>
      <c r="C349" s="204"/>
      <c r="D349" s="297"/>
      <c r="E349" s="491"/>
      <c r="F349" s="500"/>
      <c r="G349" s="328"/>
      <c r="H349" s="445"/>
      <c r="I349" s="798"/>
      <c r="J349" s="446">
        <f t="shared" si="21"/>
        <v>0</v>
      </c>
      <c r="K349" s="788"/>
      <c r="L349" s="447">
        <f t="shared" si="22"/>
        <v>0</v>
      </c>
      <c r="M349" s="789">
        <f t="shared" si="24"/>
        <v>0</v>
      </c>
      <c r="N349" s="449">
        <f t="shared" si="24"/>
        <v>0</v>
      </c>
      <c r="O349" s="313"/>
      <c r="P349" s="155"/>
    </row>
    <row r="350" spans="1:16" ht="18.75" customHeight="1" x14ac:dyDescent="0.15">
      <c r="A350" s="134"/>
      <c r="B350" s="203"/>
      <c r="C350" s="204"/>
      <c r="D350" s="297"/>
      <c r="E350" s="491"/>
      <c r="F350" s="500"/>
      <c r="G350" s="328"/>
      <c r="H350" s="445"/>
      <c r="I350" s="798"/>
      <c r="J350" s="446">
        <f t="shared" si="21"/>
        <v>0</v>
      </c>
      <c r="K350" s="788"/>
      <c r="L350" s="447">
        <f t="shared" si="22"/>
        <v>0</v>
      </c>
      <c r="M350" s="789">
        <f t="shared" si="24"/>
        <v>0</v>
      </c>
      <c r="N350" s="449">
        <f t="shared" si="24"/>
        <v>0</v>
      </c>
      <c r="O350" s="313"/>
      <c r="P350" s="155"/>
    </row>
    <row r="351" spans="1:16" ht="18.75" customHeight="1" x14ac:dyDescent="0.15">
      <c r="A351" s="134"/>
      <c r="B351" s="203"/>
      <c r="C351" s="204"/>
      <c r="D351" s="297"/>
      <c r="E351" s="491"/>
      <c r="F351" s="500"/>
      <c r="G351" s="328"/>
      <c r="H351" s="445"/>
      <c r="I351" s="798"/>
      <c r="J351" s="446">
        <f t="shared" si="21"/>
        <v>0</v>
      </c>
      <c r="K351" s="788"/>
      <c r="L351" s="447">
        <f t="shared" si="22"/>
        <v>0</v>
      </c>
      <c r="M351" s="789">
        <f>I351-K351</f>
        <v>0</v>
      </c>
      <c r="N351" s="449">
        <f t="shared" si="24"/>
        <v>0</v>
      </c>
      <c r="O351" s="313"/>
      <c r="P351" s="155"/>
    </row>
    <row r="352" spans="1:16" ht="18.75" customHeight="1" x14ac:dyDescent="0.15">
      <c r="A352" s="134"/>
      <c r="B352" s="203"/>
      <c r="C352" s="204"/>
      <c r="D352" s="297"/>
      <c r="E352" s="491"/>
      <c r="F352" s="500"/>
      <c r="G352" s="328"/>
      <c r="H352" s="445"/>
      <c r="I352" s="798"/>
      <c r="J352" s="446">
        <f t="shared" si="21"/>
        <v>0</v>
      </c>
      <c r="K352" s="788"/>
      <c r="L352" s="447">
        <f t="shared" si="22"/>
        <v>0</v>
      </c>
      <c r="M352" s="789">
        <f t="shared" si="24"/>
        <v>0</v>
      </c>
      <c r="N352" s="449">
        <f>J352-L352</f>
        <v>0</v>
      </c>
      <c r="O352" s="313"/>
      <c r="P352" s="155"/>
    </row>
    <row r="353" spans="1:29" ht="18.75" customHeight="1" x14ac:dyDescent="0.15">
      <c r="A353" s="134"/>
      <c r="B353" s="203"/>
      <c r="C353" s="204"/>
      <c r="D353" s="297"/>
      <c r="E353" s="491"/>
      <c r="F353" s="500"/>
      <c r="G353" s="328"/>
      <c r="H353" s="445"/>
      <c r="I353" s="798"/>
      <c r="J353" s="446">
        <f t="shared" si="21"/>
        <v>0</v>
      </c>
      <c r="K353" s="788"/>
      <c r="L353" s="447">
        <f t="shared" si="22"/>
        <v>0</v>
      </c>
      <c r="M353" s="789">
        <f t="shared" si="24"/>
        <v>0</v>
      </c>
      <c r="N353" s="449">
        <f t="shared" si="24"/>
        <v>0</v>
      </c>
      <c r="O353" s="313"/>
      <c r="P353" s="155"/>
    </row>
    <row r="354" spans="1:29" s="120" customFormat="1" ht="18.75" customHeight="1" x14ac:dyDescent="0.15">
      <c r="A354" s="134"/>
      <c r="B354" s="203"/>
      <c r="C354" s="204"/>
      <c r="D354" s="297"/>
      <c r="E354" s="347" t="s">
        <v>419</v>
      </c>
      <c r="F354" s="170" t="s">
        <v>181</v>
      </c>
      <c r="G354" s="328"/>
      <c r="H354" s="445"/>
      <c r="I354" s="798"/>
      <c r="J354" s="450">
        <f>SUMIFS(J323:J353,D323:D353,"設備（部材）")</f>
        <v>0</v>
      </c>
      <c r="K354" s="788"/>
      <c r="L354" s="451">
        <f>SUMIFS(L323:L353,D323:D353,"設備（部材）")</f>
        <v>0</v>
      </c>
      <c r="M354" s="789"/>
      <c r="N354" s="453">
        <f>J354-L354</f>
        <v>0</v>
      </c>
      <c r="O354" s="313"/>
      <c r="Q354" s="119"/>
      <c r="R354" s="119"/>
      <c r="S354" s="119"/>
      <c r="T354" s="119"/>
      <c r="U354" s="119"/>
      <c r="V354" s="119"/>
      <c r="W354" s="119"/>
      <c r="X354" s="119"/>
      <c r="Y354" s="119"/>
      <c r="Z354" s="119"/>
      <c r="AA354" s="119"/>
      <c r="AB354" s="119"/>
      <c r="AC354" s="119"/>
    </row>
    <row r="355" spans="1:29" s="120" customFormat="1" ht="18.75" customHeight="1" x14ac:dyDescent="0.15">
      <c r="A355" s="134"/>
      <c r="B355" s="203"/>
      <c r="C355" s="204"/>
      <c r="D355" s="297"/>
      <c r="E355" s="347" t="s">
        <v>182</v>
      </c>
      <c r="F355" s="170" t="s">
        <v>181</v>
      </c>
      <c r="G355" s="328"/>
      <c r="H355" s="445"/>
      <c r="I355" s="798"/>
      <c r="J355" s="450">
        <f>SUMIFS(J323:J353,D323:D353,"工事")</f>
        <v>0</v>
      </c>
      <c r="K355" s="788"/>
      <c r="L355" s="451">
        <f>SUMIFS(L323:L353,D323:D353,"工事")</f>
        <v>0</v>
      </c>
      <c r="M355" s="789"/>
      <c r="N355" s="453">
        <f>J355-L355</f>
        <v>0</v>
      </c>
      <c r="O355" s="313"/>
      <c r="Q355" s="119"/>
      <c r="R355" s="119"/>
      <c r="S355" s="119"/>
      <c r="T355" s="119"/>
      <c r="U355" s="119"/>
      <c r="V355" s="119"/>
      <c r="W355" s="119"/>
      <c r="X355" s="119"/>
      <c r="Y355" s="119"/>
      <c r="Z355" s="119"/>
      <c r="AA355" s="119"/>
      <c r="AB355" s="119"/>
      <c r="AC355" s="119"/>
    </row>
    <row r="356" spans="1:29" s="120" customFormat="1" ht="18.75" customHeight="1" thickBot="1" x14ac:dyDescent="0.2">
      <c r="A356" s="134"/>
      <c r="B356" s="205"/>
      <c r="C356" s="206"/>
      <c r="D356" s="298"/>
      <c r="E356" s="348" t="s">
        <v>178</v>
      </c>
      <c r="F356" s="349" t="s">
        <v>179</v>
      </c>
      <c r="G356" s="339"/>
      <c r="H356" s="495"/>
      <c r="I356" s="808"/>
      <c r="J356" s="501">
        <f>J354+J355</f>
        <v>0</v>
      </c>
      <c r="K356" s="790"/>
      <c r="L356" s="502">
        <f>L354+L355</f>
        <v>0</v>
      </c>
      <c r="M356" s="791"/>
      <c r="N356" s="503">
        <f>J356-L356</f>
        <v>0</v>
      </c>
      <c r="O356" s="323"/>
      <c r="Q356" s="119"/>
      <c r="R356" s="119"/>
      <c r="S356" s="119"/>
      <c r="T356" s="119"/>
      <c r="U356" s="119"/>
      <c r="V356" s="119"/>
      <c r="W356" s="119"/>
      <c r="X356" s="119"/>
      <c r="Y356" s="119"/>
      <c r="Z356" s="119"/>
      <c r="AA356" s="119"/>
      <c r="AB356" s="119"/>
      <c r="AC356" s="119"/>
    </row>
    <row r="357" spans="1:29" ht="18.75" customHeight="1" x14ac:dyDescent="0.15">
      <c r="A357" s="134"/>
      <c r="B357" s="171"/>
      <c r="C357" s="172"/>
      <c r="D357" s="295"/>
      <c r="E357" s="491"/>
      <c r="F357" s="499" t="s">
        <v>180</v>
      </c>
      <c r="G357" s="328"/>
      <c r="H357" s="445"/>
      <c r="I357" s="798"/>
      <c r="J357" s="446"/>
      <c r="K357" s="788"/>
      <c r="L357" s="447"/>
      <c r="M357" s="789"/>
      <c r="N357" s="449"/>
      <c r="O357" s="313"/>
      <c r="P357" s="155"/>
    </row>
    <row r="358" spans="1:29" ht="18.75" customHeight="1" x14ac:dyDescent="0.15">
      <c r="A358" s="134"/>
      <c r="B358" s="203"/>
      <c r="C358" s="204"/>
      <c r="D358" s="297"/>
      <c r="E358" s="491"/>
      <c r="F358" s="500"/>
      <c r="G358" s="328"/>
      <c r="H358" s="445"/>
      <c r="I358" s="798"/>
      <c r="J358" s="446">
        <f t="shared" ref="J358:J388" si="25">ROUNDDOWN(H358*I358,0)</f>
        <v>0</v>
      </c>
      <c r="K358" s="788"/>
      <c r="L358" s="447">
        <f t="shared" ref="L358:L388" si="26">ROUNDDOWN(H358*K358,0)</f>
        <v>0</v>
      </c>
      <c r="M358" s="789">
        <f>I358-K358</f>
        <v>0</v>
      </c>
      <c r="N358" s="449">
        <f>J358-L358</f>
        <v>0</v>
      </c>
      <c r="O358" s="313"/>
      <c r="P358" s="155"/>
    </row>
    <row r="359" spans="1:29" ht="18.75" customHeight="1" x14ac:dyDescent="0.15">
      <c r="A359" s="134"/>
      <c r="B359" s="203"/>
      <c r="C359" s="204"/>
      <c r="D359" s="297"/>
      <c r="E359" s="491"/>
      <c r="F359" s="500"/>
      <c r="G359" s="328"/>
      <c r="H359" s="445"/>
      <c r="I359" s="798"/>
      <c r="J359" s="446">
        <f t="shared" si="25"/>
        <v>0</v>
      </c>
      <c r="K359" s="788"/>
      <c r="L359" s="447">
        <f t="shared" si="26"/>
        <v>0</v>
      </c>
      <c r="M359" s="789">
        <f t="shared" ref="M359:N377" si="27">I359-K359</f>
        <v>0</v>
      </c>
      <c r="N359" s="449">
        <f t="shared" si="27"/>
        <v>0</v>
      </c>
      <c r="O359" s="313"/>
      <c r="P359" s="155"/>
    </row>
    <row r="360" spans="1:29" ht="18.75" customHeight="1" x14ac:dyDescent="0.15">
      <c r="A360" s="134"/>
      <c r="B360" s="203"/>
      <c r="C360" s="204"/>
      <c r="D360" s="297"/>
      <c r="E360" s="491"/>
      <c r="F360" s="499"/>
      <c r="G360" s="328"/>
      <c r="H360" s="445"/>
      <c r="I360" s="798"/>
      <c r="J360" s="446">
        <f t="shared" si="25"/>
        <v>0</v>
      </c>
      <c r="K360" s="788"/>
      <c r="L360" s="447">
        <f t="shared" si="26"/>
        <v>0</v>
      </c>
      <c r="M360" s="789">
        <f t="shared" si="27"/>
        <v>0</v>
      </c>
      <c r="N360" s="449">
        <f t="shared" si="27"/>
        <v>0</v>
      </c>
      <c r="O360" s="313"/>
      <c r="P360" s="155"/>
    </row>
    <row r="361" spans="1:29" ht="18.75" customHeight="1" x14ac:dyDescent="0.15">
      <c r="A361" s="134"/>
      <c r="B361" s="203"/>
      <c r="C361" s="204"/>
      <c r="D361" s="297"/>
      <c r="E361" s="491"/>
      <c r="F361" s="499"/>
      <c r="G361" s="328"/>
      <c r="H361" s="445"/>
      <c r="I361" s="798"/>
      <c r="J361" s="446">
        <f t="shared" si="25"/>
        <v>0</v>
      </c>
      <c r="K361" s="788"/>
      <c r="L361" s="447">
        <f t="shared" si="26"/>
        <v>0</v>
      </c>
      <c r="M361" s="789">
        <f t="shared" si="27"/>
        <v>0</v>
      </c>
      <c r="N361" s="449">
        <f t="shared" si="27"/>
        <v>0</v>
      </c>
      <c r="O361" s="313"/>
      <c r="P361" s="155"/>
    </row>
    <row r="362" spans="1:29" ht="18.75" customHeight="1" x14ac:dyDescent="0.15">
      <c r="A362" s="134"/>
      <c r="B362" s="203"/>
      <c r="C362" s="204"/>
      <c r="D362" s="297"/>
      <c r="E362" s="491"/>
      <c r="F362" s="499"/>
      <c r="G362" s="328"/>
      <c r="H362" s="445"/>
      <c r="I362" s="798"/>
      <c r="J362" s="446">
        <f t="shared" si="25"/>
        <v>0</v>
      </c>
      <c r="K362" s="788"/>
      <c r="L362" s="447">
        <f t="shared" si="26"/>
        <v>0</v>
      </c>
      <c r="M362" s="789">
        <f t="shared" si="27"/>
        <v>0</v>
      </c>
      <c r="N362" s="449">
        <f t="shared" si="27"/>
        <v>0</v>
      </c>
      <c r="O362" s="313"/>
      <c r="P362" s="155"/>
    </row>
    <row r="363" spans="1:29" ht="18.75" customHeight="1" x14ac:dyDescent="0.15">
      <c r="A363" s="134"/>
      <c r="B363" s="203"/>
      <c r="C363" s="204"/>
      <c r="D363" s="297"/>
      <c r="E363" s="491"/>
      <c r="F363" s="499"/>
      <c r="G363" s="328"/>
      <c r="H363" s="445"/>
      <c r="I363" s="798"/>
      <c r="J363" s="446">
        <f t="shared" si="25"/>
        <v>0</v>
      </c>
      <c r="K363" s="788"/>
      <c r="L363" s="447">
        <f t="shared" si="26"/>
        <v>0</v>
      </c>
      <c r="M363" s="789">
        <f t="shared" si="27"/>
        <v>0</v>
      </c>
      <c r="N363" s="449">
        <f t="shared" si="27"/>
        <v>0</v>
      </c>
      <c r="O363" s="313"/>
      <c r="P363" s="155"/>
    </row>
    <row r="364" spans="1:29" ht="18.75" customHeight="1" x14ac:dyDescent="0.15">
      <c r="A364" s="134"/>
      <c r="B364" s="203"/>
      <c r="C364" s="204"/>
      <c r="D364" s="297"/>
      <c r="E364" s="491"/>
      <c r="F364" s="499"/>
      <c r="G364" s="328"/>
      <c r="H364" s="445"/>
      <c r="I364" s="798"/>
      <c r="J364" s="446">
        <f t="shared" si="25"/>
        <v>0</v>
      </c>
      <c r="K364" s="788"/>
      <c r="L364" s="447">
        <f t="shared" si="26"/>
        <v>0</v>
      </c>
      <c r="M364" s="789">
        <f t="shared" si="27"/>
        <v>0</v>
      </c>
      <c r="N364" s="449">
        <f t="shared" si="27"/>
        <v>0</v>
      </c>
      <c r="O364" s="313"/>
      <c r="P364" s="155"/>
    </row>
    <row r="365" spans="1:29" ht="18.75" customHeight="1" x14ac:dyDescent="0.15">
      <c r="A365" s="134"/>
      <c r="B365" s="203"/>
      <c r="C365" s="204"/>
      <c r="D365" s="297"/>
      <c r="E365" s="491"/>
      <c r="F365" s="499"/>
      <c r="G365" s="328"/>
      <c r="H365" s="445"/>
      <c r="I365" s="798"/>
      <c r="J365" s="446">
        <f t="shared" si="25"/>
        <v>0</v>
      </c>
      <c r="K365" s="788"/>
      <c r="L365" s="447">
        <f t="shared" si="26"/>
        <v>0</v>
      </c>
      <c r="M365" s="789">
        <f t="shared" si="27"/>
        <v>0</v>
      </c>
      <c r="N365" s="449">
        <f t="shared" si="27"/>
        <v>0</v>
      </c>
      <c r="O365" s="313"/>
      <c r="P365" s="155"/>
    </row>
    <row r="366" spans="1:29" ht="18.75" customHeight="1" x14ac:dyDescent="0.15">
      <c r="A366" s="134"/>
      <c r="B366" s="203"/>
      <c r="C366" s="204"/>
      <c r="D366" s="297"/>
      <c r="E366" s="491"/>
      <c r="F366" s="499"/>
      <c r="G366" s="328"/>
      <c r="H366" s="445"/>
      <c r="I366" s="798"/>
      <c r="J366" s="446">
        <f t="shared" si="25"/>
        <v>0</v>
      </c>
      <c r="K366" s="788"/>
      <c r="L366" s="447">
        <f t="shared" si="26"/>
        <v>0</v>
      </c>
      <c r="M366" s="789">
        <f t="shared" si="27"/>
        <v>0</v>
      </c>
      <c r="N366" s="449">
        <f t="shared" si="27"/>
        <v>0</v>
      </c>
      <c r="O366" s="313"/>
      <c r="P366" s="155"/>
    </row>
    <row r="367" spans="1:29" ht="18.75" customHeight="1" x14ac:dyDescent="0.15">
      <c r="A367" s="134"/>
      <c r="B367" s="203"/>
      <c r="C367" s="204"/>
      <c r="D367" s="297"/>
      <c r="E367" s="491"/>
      <c r="F367" s="499"/>
      <c r="G367" s="328"/>
      <c r="H367" s="445"/>
      <c r="I367" s="798"/>
      <c r="J367" s="446">
        <f t="shared" si="25"/>
        <v>0</v>
      </c>
      <c r="K367" s="788"/>
      <c r="L367" s="447">
        <f t="shared" si="26"/>
        <v>0</v>
      </c>
      <c r="M367" s="789">
        <f t="shared" si="27"/>
        <v>0</v>
      </c>
      <c r="N367" s="449">
        <f t="shared" si="27"/>
        <v>0</v>
      </c>
      <c r="O367" s="313"/>
      <c r="P367" s="155"/>
    </row>
    <row r="368" spans="1:29" ht="18.75" customHeight="1" x14ac:dyDescent="0.15">
      <c r="A368" s="134"/>
      <c r="B368" s="203"/>
      <c r="C368" s="204"/>
      <c r="D368" s="297"/>
      <c r="E368" s="491"/>
      <c r="F368" s="499"/>
      <c r="G368" s="328"/>
      <c r="H368" s="445"/>
      <c r="I368" s="798"/>
      <c r="J368" s="446">
        <f t="shared" si="25"/>
        <v>0</v>
      </c>
      <c r="K368" s="788"/>
      <c r="L368" s="447">
        <f t="shared" si="26"/>
        <v>0</v>
      </c>
      <c r="M368" s="789">
        <f t="shared" si="27"/>
        <v>0</v>
      </c>
      <c r="N368" s="449">
        <f t="shared" si="27"/>
        <v>0</v>
      </c>
      <c r="O368" s="313"/>
      <c r="P368" s="155"/>
    </row>
    <row r="369" spans="1:16" ht="18.75" customHeight="1" x14ac:dyDescent="0.15">
      <c r="A369" s="134"/>
      <c r="B369" s="203"/>
      <c r="C369" s="204"/>
      <c r="D369" s="297"/>
      <c r="E369" s="491"/>
      <c r="F369" s="499"/>
      <c r="G369" s="328"/>
      <c r="H369" s="445"/>
      <c r="I369" s="798"/>
      <c r="J369" s="446">
        <f t="shared" si="25"/>
        <v>0</v>
      </c>
      <c r="K369" s="788"/>
      <c r="L369" s="447">
        <f t="shared" si="26"/>
        <v>0</v>
      </c>
      <c r="M369" s="789">
        <f t="shared" si="27"/>
        <v>0</v>
      </c>
      <c r="N369" s="449">
        <f t="shared" si="27"/>
        <v>0</v>
      </c>
      <c r="O369" s="313"/>
      <c r="P369" s="155"/>
    </row>
    <row r="370" spans="1:16" ht="18.75" customHeight="1" x14ac:dyDescent="0.15">
      <c r="A370" s="134"/>
      <c r="B370" s="203"/>
      <c r="C370" s="204"/>
      <c r="D370" s="297"/>
      <c r="E370" s="491"/>
      <c r="F370" s="499"/>
      <c r="G370" s="328"/>
      <c r="H370" s="445"/>
      <c r="I370" s="798"/>
      <c r="J370" s="446">
        <f t="shared" si="25"/>
        <v>0</v>
      </c>
      <c r="K370" s="788"/>
      <c r="L370" s="447">
        <f t="shared" si="26"/>
        <v>0</v>
      </c>
      <c r="M370" s="789">
        <f t="shared" si="27"/>
        <v>0</v>
      </c>
      <c r="N370" s="449">
        <f t="shared" si="27"/>
        <v>0</v>
      </c>
      <c r="O370" s="313"/>
      <c r="P370" s="155"/>
    </row>
    <row r="371" spans="1:16" ht="18.75" customHeight="1" x14ac:dyDescent="0.15">
      <c r="A371" s="134"/>
      <c r="B371" s="203"/>
      <c r="C371" s="204"/>
      <c r="D371" s="297"/>
      <c r="E371" s="491"/>
      <c r="F371" s="499"/>
      <c r="G371" s="328"/>
      <c r="H371" s="445"/>
      <c r="I371" s="798"/>
      <c r="J371" s="446">
        <f t="shared" si="25"/>
        <v>0</v>
      </c>
      <c r="K371" s="788"/>
      <c r="L371" s="447">
        <f t="shared" si="26"/>
        <v>0</v>
      </c>
      <c r="M371" s="789">
        <f t="shared" si="27"/>
        <v>0</v>
      </c>
      <c r="N371" s="449">
        <f t="shared" si="27"/>
        <v>0</v>
      </c>
      <c r="O371" s="313"/>
      <c r="P371" s="155"/>
    </row>
    <row r="372" spans="1:16" ht="18.75" customHeight="1" x14ac:dyDescent="0.15">
      <c r="A372" s="134"/>
      <c r="B372" s="203"/>
      <c r="C372" s="204"/>
      <c r="D372" s="297"/>
      <c r="E372" s="491"/>
      <c r="F372" s="499"/>
      <c r="G372" s="328"/>
      <c r="H372" s="445"/>
      <c r="I372" s="798"/>
      <c r="J372" s="446">
        <f t="shared" si="25"/>
        <v>0</v>
      </c>
      <c r="K372" s="788"/>
      <c r="L372" s="447">
        <f t="shared" si="26"/>
        <v>0</v>
      </c>
      <c r="M372" s="789">
        <f t="shared" si="27"/>
        <v>0</v>
      </c>
      <c r="N372" s="449">
        <f t="shared" si="27"/>
        <v>0</v>
      </c>
      <c r="O372" s="313"/>
      <c r="P372" s="155"/>
    </row>
    <row r="373" spans="1:16" ht="18.75" customHeight="1" x14ac:dyDescent="0.15">
      <c r="A373" s="134"/>
      <c r="B373" s="203"/>
      <c r="C373" s="204"/>
      <c r="D373" s="297"/>
      <c r="E373" s="491"/>
      <c r="F373" s="499"/>
      <c r="G373" s="328"/>
      <c r="H373" s="445"/>
      <c r="I373" s="798"/>
      <c r="J373" s="446">
        <f t="shared" si="25"/>
        <v>0</v>
      </c>
      <c r="K373" s="788"/>
      <c r="L373" s="447">
        <f t="shared" si="26"/>
        <v>0</v>
      </c>
      <c r="M373" s="789">
        <f t="shared" si="27"/>
        <v>0</v>
      </c>
      <c r="N373" s="449">
        <f t="shared" si="27"/>
        <v>0</v>
      </c>
      <c r="O373" s="313"/>
      <c r="P373" s="155"/>
    </row>
    <row r="374" spans="1:16" ht="18.75" customHeight="1" x14ac:dyDescent="0.15">
      <c r="A374" s="134"/>
      <c r="B374" s="203"/>
      <c r="C374" s="204"/>
      <c r="D374" s="297"/>
      <c r="E374" s="491"/>
      <c r="F374" s="499"/>
      <c r="G374" s="328"/>
      <c r="H374" s="445"/>
      <c r="I374" s="798"/>
      <c r="J374" s="446">
        <f t="shared" si="25"/>
        <v>0</v>
      </c>
      <c r="K374" s="788"/>
      <c r="L374" s="447">
        <f t="shared" si="26"/>
        <v>0</v>
      </c>
      <c r="M374" s="789">
        <f t="shared" si="27"/>
        <v>0</v>
      </c>
      <c r="N374" s="449">
        <f t="shared" si="27"/>
        <v>0</v>
      </c>
      <c r="O374" s="313"/>
      <c r="P374" s="155"/>
    </row>
    <row r="375" spans="1:16" ht="18.75" customHeight="1" x14ac:dyDescent="0.15">
      <c r="A375" s="134"/>
      <c r="B375" s="203"/>
      <c r="C375" s="204"/>
      <c r="D375" s="297"/>
      <c r="E375" s="491"/>
      <c r="F375" s="499"/>
      <c r="G375" s="328"/>
      <c r="H375" s="445"/>
      <c r="I375" s="798"/>
      <c r="J375" s="446">
        <f t="shared" si="25"/>
        <v>0</v>
      </c>
      <c r="K375" s="788"/>
      <c r="L375" s="447">
        <f t="shared" si="26"/>
        <v>0</v>
      </c>
      <c r="M375" s="789">
        <f t="shared" si="27"/>
        <v>0</v>
      </c>
      <c r="N375" s="449">
        <f t="shared" si="27"/>
        <v>0</v>
      </c>
      <c r="O375" s="313"/>
      <c r="P375" s="155"/>
    </row>
    <row r="376" spans="1:16" ht="18.75" customHeight="1" x14ac:dyDescent="0.15">
      <c r="A376" s="134"/>
      <c r="B376" s="203"/>
      <c r="C376" s="204"/>
      <c r="D376" s="297"/>
      <c r="E376" s="491"/>
      <c r="F376" s="499"/>
      <c r="G376" s="328"/>
      <c r="H376" s="445"/>
      <c r="I376" s="798"/>
      <c r="J376" s="446">
        <f t="shared" si="25"/>
        <v>0</v>
      </c>
      <c r="K376" s="788"/>
      <c r="L376" s="447">
        <f t="shared" si="26"/>
        <v>0</v>
      </c>
      <c r="M376" s="789">
        <f t="shared" si="27"/>
        <v>0</v>
      </c>
      <c r="N376" s="449">
        <f t="shared" si="27"/>
        <v>0</v>
      </c>
      <c r="O376" s="313"/>
      <c r="P376" s="155"/>
    </row>
    <row r="377" spans="1:16" ht="18.75" customHeight="1" x14ac:dyDescent="0.15">
      <c r="A377" s="134"/>
      <c r="B377" s="203"/>
      <c r="C377" s="204"/>
      <c r="D377" s="297"/>
      <c r="E377" s="491"/>
      <c r="F377" s="499"/>
      <c r="G377" s="328"/>
      <c r="H377" s="445"/>
      <c r="I377" s="798"/>
      <c r="J377" s="446">
        <f t="shared" si="25"/>
        <v>0</v>
      </c>
      <c r="K377" s="788"/>
      <c r="L377" s="447">
        <f t="shared" si="26"/>
        <v>0</v>
      </c>
      <c r="M377" s="789">
        <f t="shared" si="27"/>
        <v>0</v>
      </c>
      <c r="N377" s="449">
        <f t="shared" si="27"/>
        <v>0</v>
      </c>
      <c r="O377" s="313"/>
      <c r="P377" s="155"/>
    </row>
    <row r="378" spans="1:16" ht="18.75" customHeight="1" x14ac:dyDescent="0.15">
      <c r="A378" s="134"/>
      <c r="B378" s="203"/>
      <c r="C378" s="204"/>
      <c r="D378" s="297"/>
      <c r="E378" s="491"/>
      <c r="F378" s="500"/>
      <c r="G378" s="328"/>
      <c r="H378" s="445"/>
      <c r="I378" s="798"/>
      <c r="J378" s="446">
        <f t="shared" si="25"/>
        <v>0</v>
      </c>
      <c r="K378" s="788"/>
      <c r="L378" s="447">
        <f t="shared" si="26"/>
        <v>0</v>
      </c>
      <c r="M378" s="789">
        <f t="shared" ref="M378:N388" si="28">I378-K378</f>
        <v>0</v>
      </c>
      <c r="N378" s="449">
        <f t="shared" si="28"/>
        <v>0</v>
      </c>
      <c r="O378" s="313"/>
      <c r="P378" s="155"/>
    </row>
    <row r="379" spans="1:16" ht="18.75" customHeight="1" x14ac:dyDescent="0.15">
      <c r="A379" s="134"/>
      <c r="B379" s="203"/>
      <c r="C379" s="204"/>
      <c r="D379" s="297"/>
      <c r="E379" s="491"/>
      <c r="F379" s="500"/>
      <c r="G379" s="328"/>
      <c r="H379" s="445"/>
      <c r="I379" s="798"/>
      <c r="J379" s="446">
        <f t="shared" si="25"/>
        <v>0</v>
      </c>
      <c r="K379" s="788"/>
      <c r="L379" s="447">
        <f t="shared" si="26"/>
        <v>0</v>
      </c>
      <c r="M379" s="789">
        <f t="shared" si="28"/>
        <v>0</v>
      </c>
      <c r="N379" s="449">
        <f t="shared" si="28"/>
        <v>0</v>
      </c>
      <c r="O379" s="313"/>
      <c r="P379" s="155"/>
    </row>
    <row r="380" spans="1:16" ht="18.75" customHeight="1" x14ac:dyDescent="0.15">
      <c r="A380" s="134"/>
      <c r="B380" s="203"/>
      <c r="C380" s="204"/>
      <c r="D380" s="297"/>
      <c r="E380" s="491"/>
      <c r="F380" s="500"/>
      <c r="G380" s="328"/>
      <c r="H380" s="445"/>
      <c r="I380" s="798"/>
      <c r="J380" s="446">
        <f t="shared" si="25"/>
        <v>0</v>
      </c>
      <c r="K380" s="788"/>
      <c r="L380" s="447">
        <f t="shared" si="26"/>
        <v>0</v>
      </c>
      <c r="M380" s="789">
        <f t="shared" si="28"/>
        <v>0</v>
      </c>
      <c r="N380" s="449">
        <f t="shared" si="28"/>
        <v>0</v>
      </c>
      <c r="O380" s="313"/>
      <c r="P380" s="155"/>
    </row>
    <row r="381" spans="1:16" ht="18.75" customHeight="1" x14ac:dyDescent="0.15">
      <c r="A381" s="134"/>
      <c r="B381" s="203"/>
      <c r="C381" s="204"/>
      <c r="D381" s="297"/>
      <c r="E381" s="491"/>
      <c r="F381" s="500"/>
      <c r="G381" s="328"/>
      <c r="H381" s="445"/>
      <c r="I381" s="798"/>
      <c r="J381" s="446">
        <f t="shared" si="25"/>
        <v>0</v>
      </c>
      <c r="K381" s="788"/>
      <c r="L381" s="447">
        <f t="shared" si="26"/>
        <v>0</v>
      </c>
      <c r="M381" s="789">
        <f t="shared" si="28"/>
        <v>0</v>
      </c>
      <c r="N381" s="449">
        <f t="shared" si="28"/>
        <v>0</v>
      </c>
      <c r="O381" s="313"/>
      <c r="P381" s="155"/>
    </row>
    <row r="382" spans="1:16" ht="18.75" customHeight="1" x14ac:dyDescent="0.15">
      <c r="A382" s="134"/>
      <c r="B382" s="203"/>
      <c r="C382" s="204"/>
      <c r="D382" s="297"/>
      <c r="E382" s="491"/>
      <c r="F382" s="500"/>
      <c r="G382" s="328"/>
      <c r="H382" s="445"/>
      <c r="I382" s="798"/>
      <c r="J382" s="446">
        <f t="shared" si="25"/>
        <v>0</v>
      </c>
      <c r="K382" s="788"/>
      <c r="L382" s="447">
        <f t="shared" si="26"/>
        <v>0</v>
      </c>
      <c r="M382" s="789">
        <f t="shared" si="28"/>
        <v>0</v>
      </c>
      <c r="N382" s="449">
        <f t="shared" si="28"/>
        <v>0</v>
      </c>
      <c r="O382" s="313"/>
      <c r="P382" s="155"/>
    </row>
    <row r="383" spans="1:16" ht="18.75" customHeight="1" x14ac:dyDescent="0.15">
      <c r="A383" s="134"/>
      <c r="B383" s="203"/>
      <c r="C383" s="204"/>
      <c r="D383" s="297"/>
      <c r="E383" s="491"/>
      <c r="F383" s="500"/>
      <c r="G383" s="328"/>
      <c r="H383" s="445"/>
      <c r="I383" s="798"/>
      <c r="J383" s="446">
        <f t="shared" si="25"/>
        <v>0</v>
      </c>
      <c r="K383" s="788"/>
      <c r="L383" s="447">
        <f t="shared" si="26"/>
        <v>0</v>
      </c>
      <c r="M383" s="789">
        <f t="shared" si="28"/>
        <v>0</v>
      </c>
      <c r="N383" s="449">
        <f t="shared" si="28"/>
        <v>0</v>
      </c>
      <c r="O383" s="313"/>
      <c r="P383" s="155"/>
    </row>
    <row r="384" spans="1:16" ht="18.75" customHeight="1" x14ac:dyDescent="0.15">
      <c r="A384" s="134"/>
      <c r="B384" s="203"/>
      <c r="C384" s="204"/>
      <c r="D384" s="297"/>
      <c r="E384" s="491"/>
      <c r="F384" s="500"/>
      <c r="G384" s="328"/>
      <c r="H384" s="445"/>
      <c r="I384" s="798"/>
      <c r="J384" s="446">
        <f t="shared" si="25"/>
        <v>0</v>
      </c>
      <c r="K384" s="788"/>
      <c r="L384" s="447">
        <f t="shared" si="26"/>
        <v>0</v>
      </c>
      <c r="M384" s="789">
        <f t="shared" si="28"/>
        <v>0</v>
      </c>
      <c r="N384" s="449">
        <f t="shared" si="28"/>
        <v>0</v>
      </c>
      <c r="O384" s="313"/>
      <c r="P384" s="155"/>
    </row>
    <row r="385" spans="1:29" ht="18.75" customHeight="1" x14ac:dyDescent="0.15">
      <c r="A385" s="134"/>
      <c r="B385" s="203"/>
      <c r="C385" s="204"/>
      <c r="D385" s="297"/>
      <c r="E385" s="491"/>
      <c r="F385" s="500"/>
      <c r="G385" s="328"/>
      <c r="H385" s="445"/>
      <c r="I385" s="798"/>
      <c r="J385" s="446">
        <f t="shared" si="25"/>
        <v>0</v>
      </c>
      <c r="K385" s="788"/>
      <c r="L385" s="447">
        <f t="shared" si="26"/>
        <v>0</v>
      </c>
      <c r="M385" s="789">
        <f t="shared" si="28"/>
        <v>0</v>
      </c>
      <c r="N385" s="449">
        <f t="shared" si="28"/>
        <v>0</v>
      </c>
      <c r="O385" s="313"/>
      <c r="P385" s="155"/>
    </row>
    <row r="386" spans="1:29" ht="18.75" customHeight="1" x14ac:dyDescent="0.15">
      <c r="A386" s="134"/>
      <c r="B386" s="203"/>
      <c r="C386" s="204"/>
      <c r="D386" s="297"/>
      <c r="E386" s="491"/>
      <c r="F386" s="500"/>
      <c r="G386" s="328"/>
      <c r="H386" s="445"/>
      <c r="I386" s="798"/>
      <c r="J386" s="446">
        <f t="shared" si="25"/>
        <v>0</v>
      </c>
      <c r="K386" s="788"/>
      <c r="L386" s="447">
        <f t="shared" si="26"/>
        <v>0</v>
      </c>
      <c r="M386" s="789">
        <f t="shared" si="28"/>
        <v>0</v>
      </c>
      <c r="N386" s="449">
        <f t="shared" si="28"/>
        <v>0</v>
      </c>
      <c r="O386" s="313"/>
      <c r="P386" s="155"/>
    </row>
    <row r="387" spans="1:29" ht="18.75" customHeight="1" x14ac:dyDescent="0.15">
      <c r="A387" s="134"/>
      <c r="B387" s="203"/>
      <c r="C387" s="204"/>
      <c r="D387" s="297"/>
      <c r="E387" s="491"/>
      <c r="F387" s="500"/>
      <c r="G387" s="328"/>
      <c r="H387" s="445"/>
      <c r="I387" s="798"/>
      <c r="J387" s="446">
        <f t="shared" si="25"/>
        <v>0</v>
      </c>
      <c r="K387" s="788"/>
      <c r="L387" s="447">
        <f t="shared" si="26"/>
        <v>0</v>
      </c>
      <c r="M387" s="789">
        <f t="shared" si="28"/>
        <v>0</v>
      </c>
      <c r="N387" s="449">
        <f t="shared" si="28"/>
        <v>0</v>
      </c>
      <c r="O387" s="313"/>
      <c r="P387" s="155"/>
    </row>
    <row r="388" spans="1:29" ht="18.75" customHeight="1" x14ac:dyDescent="0.15">
      <c r="A388" s="134"/>
      <c r="B388" s="203"/>
      <c r="C388" s="204"/>
      <c r="D388" s="297"/>
      <c r="E388" s="491"/>
      <c r="F388" s="500"/>
      <c r="G388" s="328"/>
      <c r="H388" s="445"/>
      <c r="I388" s="798"/>
      <c r="J388" s="446">
        <f t="shared" si="25"/>
        <v>0</v>
      </c>
      <c r="K388" s="788"/>
      <c r="L388" s="447">
        <f t="shared" si="26"/>
        <v>0</v>
      </c>
      <c r="M388" s="789">
        <f t="shared" si="28"/>
        <v>0</v>
      </c>
      <c r="N388" s="449">
        <f t="shared" si="28"/>
        <v>0</v>
      </c>
      <c r="O388" s="313"/>
      <c r="P388" s="155"/>
    </row>
    <row r="389" spans="1:29" s="120" customFormat="1" ht="18.75" customHeight="1" x14ac:dyDescent="0.15">
      <c r="A389" s="134"/>
      <c r="B389" s="203"/>
      <c r="C389" s="204"/>
      <c r="D389" s="297"/>
      <c r="E389" s="347" t="s">
        <v>419</v>
      </c>
      <c r="F389" s="170" t="s">
        <v>181</v>
      </c>
      <c r="G389" s="328"/>
      <c r="H389" s="445"/>
      <c r="I389" s="798"/>
      <c r="J389" s="450">
        <f>SUMIFS(J358:J388,D358:D388,"設備（部材）")</f>
        <v>0</v>
      </c>
      <c r="K389" s="788"/>
      <c r="L389" s="451">
        <f>SUMIFS(L358:L388,D358:D388,"設備（部材）")</f>
        <v>0</v>
      </c>
      <c r="M389" s="789"/>
      <c r="N389" s="453">
        <f>J389-L389</f>
        <v>0</v>
      </c>
      <c r="O389" s="313"/>
      <c r="Q389" s="119"/>
      <c r="R389" s="119"/>
      <c r="S389" s="119"/>
      <c r="T389" s="119"/>
      <c r="U389" s="119"/>
      <c r="V389" s="119"/>
      <c r="W389" s="119"/>
      <c r="X389" s="119"/>
      <c r="Y389" s="119"/>
      <c r="Z389" s="119"/>
      <c r="AA389" s="119"/>
      <c r="AB389" s="119"/>
      <c r="AC389" s="119"/>
    </row>
    <row r="390" spans="1:29" s="120" customFormat="1" ht="18.75" customHeight="1" x14ac:dyDescent="0.15">
      <c r="A390" s="134"/>
      <c r="B390" s="203"/>
      <c r="C390" s="204"/>
      <c r="D390" s="297"/>
      <c r="E390" s="347" t="s">
        <v>182</v>
      </c>
      <c r="F390" s="170" t="s">
        <v>181</v>
      </c>
      <c r="G390" s="328"/>
      <c r="H390" s="445"/>
      <c r="I390" s="798"/>
      <c r="J390" s="450">
        <f>SUMIFS(J358:J388,D358:D388,"工事")</f>
        <v>0</v>
      </c>
      <c r="K390" s="788"/>
      <c r="L390" s="451">
        <f>SUMIFS(L358:L388,D358:D388,"工事")</f>
        <v>0</v>
      </c>
      <c r="M390" s="789"/>
      <c r="N390" s="453">
        <f>J390-L390</f>
        <v>0</v>
      </c>
      <c r="O390" s="313"/>
      <c r="Q390" s="119"/>
      <c r="R390" s="119"/>
      <c r="S390" s="119"/>
      <c r="T390" s="119"/>
      <c r="U390" s="119"/>
      <c r="V390" s="119"/>
      <c r="W390" s="119"/>
      <c r="X390" s="119"/>
      <c r="Y390" s="119"/>
      <c r="Z390" s="119"/>
      <c r="AA390" s="119"/>
      <c r="AB390" s="119"/>
      <c r="AC390" s="119"/>
    </row>
    <row r="391" spans="1:29" s="120" customFormat="1" ht="18.75" customHeight="1" thickBot="1" x14ac:dyDescent="0.2">
      <c r="A391" s="134"/>
      <c r="B391" s="205"/>
      <c r="C391" s="206"/>
      <c r="D391" s="298"/>
      <c r="E391" s="348" t="s">
        <v>178</v>
      </c>
      <c r="F391" s="349" t="s">
        <v>179</v>
      </c>
      <c r="G391" s="339"/>
      <c r="H391" s="495"/>
      <c r="I391" s="808"/>
      <c r="J391" s="501">
        <f>J389+J390</f>
        <v>0</v>
      </c>
      <c r="K391" s="790"/>
      <c r="L391" s="502">
        <f>L389+L390</f>
        <v>0</v>
      </c>
      <c r="M391" s="791"/>
      <c r="N391" s="503">
        <f>J391-L391</f>
        <v>0</v>
      </c>
      <c r="O391" s="323"/>
      <c r="Q391" s="119"/>
      <c r="R391" s="119"/>
      <c r="S391" s="119"/>
      <c r="T391" s="119"/>
      <c r="U391" s="119"/>
      <c r="V391" s="119"/>
      <c r="W391" s="119"/>
      <c r="X391" s="119"/>
      <c r="Y391" s="119"/>
      <c r="Z391" s="119"/>
      <c r="AA391" s="119"/>
      <c r="AB391" s="119"/>
      <c r="AC391" s="119"/>
    </row>
    <row r="392" spans="1:29" ht="18.75" customHeight="1" x14ac:dyDescent="0.15">
      <c r="A392" s="134"/>
      <c r="B392" s="171"/>
      <c r="C392" s="172"/>
      <c r="D392" s="295"/>
      <c r="E392" s="491"/>
      <c r="F392" s="499" t="s">
        <v>180</v>
      </c>
      <c r="G392" s="328"/>
      <c r="H392" s="445"/>
      <c r="I392" s="798"/>
      <c r="J392" s="446"/>
      <c r="K392" s="788"/>
      <c r="L392" s="447"/>
      <c r="M392" s="789"/>
      <c r="N392" s="449"/>
      <c r="O392" s="313"/>
      <c r="P392" s="155"/>
    </row>
    <row r="393" spans="1:29" ht="18.75" customHeight="1" x14ac:dyDescent="0.15">
      <c r="A393" s="134"/>
      <c r="B393" s="203"/>
      <c r="C393" s="204"/>
      <c r="D393" s="297"/>
      <c r="E393" s="491"/>
      <c r="F393" s="500"/>
      <c r="G393" s="328"/>
      <c r="H393" s="445"/>
      <c r="I393" s="798"/>
      <c r="J393" s="446">
        <f t="shared" ref="J393:J423" si="29">ROUNDDOWN(H393*I393,0)</f>
        <v>0</v>
      </c>
      <c r="K393" s="788"/>
      <c r="L393" s="447">
        <f t="shared" ref="L393:L423" si="30">ROUNDDOWN(H393*K393,0)</f>
        <v>0</v>
      </c>
      <c r="M393" s="789">
        <f>I393-K393</f>
        <v>0</v>
      </c>
      <c r="N393" s="449">
        <f>J393-L393</f>
        <v>0</v>
      </c>
      <c r="O393" s="313"/>
      <c r="P393" s="155"/>
    </row>
    <row r="394" spans="1:29" ht="18.75" customHeight="1" x14ac:dyDescent="0.15">
      <c r="A394" s="134"/>
      <c r="B394" s="203"/>
      <c r="C394" s="204"/>
      <c r="D394" s="297"/>
      <c r="E394" s="491"/>
      <c r="F394" s="500"/>
      <c r="G394" s="328"/>
      <c r="H394" s="445"/>
      <c r="I394" s="798"/>
      <c r="J394" s="446">
        <f t="shared" si="29"/>
        <v>0</v>
      </c>
      <c r="K394" s="788"/>
      <c r="L394" s="447">
        <f t="shared" si="30"/>
        <v>0</v>
      </c>
      <c r="M394" s="789">
        <f t="shared" ref="M394:N412" si="31">I394-K394</f>
        <v>0</v>
      </c>
      <c r="N394" s="449">
        <f t="shared" si="31"/>
        <v>0</v>
      </c>
      <c r="O394" s="313"/>
      <c r="P394" s="155"/>
    </row>
    <row r="395" spans="1:29" ht="18.75" customHeight="1" x14ac:dyDescent="0.15">
      <c r="A395" s="134"/>
      <c r="B395" s="203"/>
      <c r="C395" s="204"/>
      <c r="D395" s="297"/>
      <c r="E395" s="491"/>
      <c r="F395" s="499"/>
      <c r="G395" s="328"/>
      <c r="H395" s="445"/>
      <c r="I395" s="798"/>
      <c r="J395" s="446">
        <f t="shared" si="29"/>
        <v>0</v>
      </c>
      <c r="K395" s="788"/>
      <c r="L395" s="447">
        <f t="shared" si="30"/>
        <v>0</v>
      </c>
      <c r="M395" s="789">
        <f t="shared" si="31"/>
        <v>0</v>
      </c>
      <c r="N395" s="449">
        <f t="shared" si="31"/>
        <v>0</v>
      </c>
      <c r="O395" s="313"/>
      <c r="P395" s="155"/>
    </row>
    <row r="396" spans="1:29" ht="18.75" customHeight="1" x14ac:dyDescent="0.15">
      <c r="A396" s="134"/>
      <c r="B396" s="203"/>
      <c r="C396" s="204"/>
      <c r="D396" s="297"/>
      <c r="E396" s="491"/>
      <c r="F396" s="499"/>
      <c r="G396" s="328"/>
      <c r="H396" s="445"/>
      <c r="I396" s="798"/>
      <c r="J396" s="446">
        <f t="shared" si="29"/>
        <v>0</v>
      </c>
      <c r="K396" s="788"/>
      <c r="L396" s="447">
        <f t="shared" si="30"/>
        <v>0</v>
      </c>
      <c r="M396" s="789">
        <f t="shared" si="31"/>
        <v>0</v>
      </c>
      <c r="N396" s="449">
        <f t="shared" si="31"/>
        <v>0</v>
      </c>
      <c r="O396" s="313"/>
      <c r="P396" s="155"/>
    </row>
    <row r="397" spans="1:29" ht="18.75" customHeight="1" x14ac:dyDescent="0.15">
      <c r="A397" s="134"/>
      <c r="B397" s="203"/>
      <c r="C397" s="204"/>
      <c r="D397" s="297"/>
      <c r="E397" s="491"/>
      <c r="F397" s="499"/>
      <c r="G397" s="328"/>
      <c r="H397" s="445"/>
      <c r="I397" s="798"/>
      <c r="J397" s="446">
        <f t="shared" si="29"/>
        <v>0</v>
      </c>
      <c r="K397" s="788"/>
      <c r="L397" s="447">
        <f t="shared" si="30"/>
        <v>0</v>
      </c>
      <c r="M397" s="789">
        <f t="shared" si="31"/>
        <v>0</v>
      </c>
      <c r="N397" s="449">
        <f t="shared" si="31"/>
        <v>0</v>
      </c>
      <c r="O397" s="313"/>
      <c r="P397" s="155"/>
    </row>
    <row r="398" spans="1:29" ht="18.75" customHeight="1" x14ac:dyDescent="0.15">
      <c r="A398" s="134"/>
      <c r="B398" s="203"/>
      <c r="C398" s="204"/>
      <c r="D398" s="297"/>
      <c r="E398" s="491"/>
      <c r="F398" s="499"/>
      <c r="G398" s="328"/>
      <c r="H398" s="445"/>
      <c r="I398" s="798"/>
      <c r="J398" s="446">
        <f t="shared" si="29"/>
        <v>0</v>
      </c>
      <c r="K398" s="788"/>
      <c r="L398" s="447">
        <f t="shared" si="30"/>
        <v>0</v>
      </c>
      <c r="M398" s="789">
        <f t="shared" si="31"/>
        <v>0</v>
      </c>
      <c r="N398" s="449">
        <f t="shared" si="31"/>
        <v>0</v>
      </c>
      <c r="O398" s="313"/>
      <c r="P398" s="155"/>
    </row>
    <row r="399" spans="1:29" ht="18.75" customHeight="1" x14ac:dyDescent="0.15">
      <c r="A399" s="134"/>
      <c r="B399" s="203"/>
      <c r="C399" s="204"/>
      <c r="D399" s="297"/>
      <c r="E399" s="491"/>
      <c r="F399" s="499"/>
      <c r="G399" s="328"/>
      <c r="H399" s="445"/>
      <c r="I399" s="798"/>
      <c r="J399" s="446">
        <f t="shared" si="29"/>
        <v>0</v>
      </c>
      <c r="K399" s="788"/>
      <c r="L399" s="447">
        <f t="shared" si="30"/>
        <v>0</v>
      </c>
      <c r="M399" s="789">
        <f t="shared" si="31"/>
        <v>0</v>
      </c>
      <c r="N399" s="449">
        <f t="shared" si="31"/>
        <v>0</v>
      </c>
      <c r="O399" s="313"/>
      <c r="P399" s="155"/>
    </row>
    <row r="400" spans="1:29" ht="18.75" customHeight="1" x14ac:dyDescent="0.15">
      <c r="A400" s="134"/>
      <c r="B400" s="203"/>
      <c r="C400" s="204"/>
      <c r="D400" s="297"/>
      <c r="E400" s="491"/>
      <c r="F400" s="499"/>
      <c r="G400" s="328"/>
      <c r="H400" s="445"/>
      <c r="I400" s="798"/>
      <c r="J400" s="446">
        <f t="shared" si="29"/>
        <v>0</v>
      </c>
      <c r="K400" s="788"/>
      <c r="L400" s="447">
        <f t="shared" si="30"/>
        <v>0</v>
      </c>
      <c r="M400" s="789">
        <f t="shared" si="31"/>
        <v>0</v>
      </c>
      <c r="N400" s="449">
        <f t="shared" si="31"/>
        <v>0</v>
      </c>
      <c r="O400" s="313"/>
      <c r="P400" s="155"/>
    </row>
    <row r="401" spans="1:16" ht="18.75" customHeight="1" x14ac:dyDescent="0.15">
      <c r="A401" s="134"/>
      <c r="B401" s="203"/>
      <c r="C401" s="204"/>
      <c r="D401" s="297"/>
      <c r="E401" s="491"/>
      <c r="F401" s="499"/>
      <c r="G401" s="328"/>
      <c r="H401" s="445"/>
      <c r="I401" s="798"/>
      <c r="J401" s="446">
        <f t="shared" si="29"/>
        <v>0</v>
      </c>
      <c r="K401" s="788"/>
      <c r="L401" s="447">
        <f t="shared" si="30"/>
        <v>0</v>
      </c>
      <c r="M401" s="789">
        <f t="shared" si="31"/>
        <v>0</v>
      </c>
      <c r="N401" s="449">
        <f t="shared" si="31"/>
        <v>0</v>
      </c>
      <c r="O401" s="313"/>
      <c r="P401" s="155"/>
    </row>
    <row r="402" spans="1:16" ht="18.75" customHeight="1" x14ac:dyDescent="0.15">
      <c r="A402" s="134"/>
      <c r="B402" s="203"/>
      <c r="C402" s="204"/>
      <c r="D402" s="297"/>
      <c r="E402" s="491"/>
      <c r="F402" s="499"/>
      <c r="G402" s="328"/>
      <c r="H402" s="445"/>
      <c r="I402" s="798"/>
      <c r="J402" s="446">
        <f t="shared" si="29"/>
        <v>0</v>
      </c>
      <c r="K402" s="788"/>
      <c r="L402" s="447">
        <f t="shared" si="30"/>
        <v>0</v>
      </c>
      <c r="M402" s="789">
        <f t="shared" si="31"/>
        <v>0</v>
      </c>
      <c r="N402" s="449">
        <f t="shared" si="31"/>
        <v>0</v>
      </c>
      <c r="O402" s="313"/>
      <c r="P402" s="155"/>
    </row>
    <row r="403" spans="1:16" ht="18.75" customHeight="1" x14ac:dyDescent="0.15">
      <c r="A403" s="134"/>
      <c r="B403" s="203"/>
      <c r="C403" s="204"/>
      <c r="D403" s="297"/>
      <c r="E403" s="491"/>
      <c r="F403" s="499"/>
      <c r="G403" s="328"/>
      <c r="H403" s="445"/>
      <c r="I403" s="798"/>
      <c r="J403" s="446">
        <f t="shared" si="29"/>
        <v>0</v>
      </c>
      <c r="K403" s="788"/>
      <c r="L403" s="447">
        <f t="shared" si="30"/>
        <v>0</v>
      </c>
      <c r="M403" s="789">
        <f t="shared" si="31"/>
        <v>0</v>
      </c>
      <c r="N403" s="449">
        <f t="shared" si="31"/>
        <v>0</v>
      </c>
      <c r="O403" s="313"/>
      <c r="P403" s="155"/>
    </row>
    <row r="404" spans="1:16" ht="18.75" customHeight="1" x14ac:dyDescent="0.15">
      <c r="A404" s="134"/>
      <c r="B404" s="203"/>
      <c r="C404" s="204"/>
      <c r="D404" s="297"/>
      <c r="E404" s="491"/>
      <c r="F404" s="499"/>
      <c r="G404" s="328"/>
      <c r="H404" s="445"/>
      <c r="I404" s="798"/>
      <c r="J404" s="446">
        <f t="shared" si="29"/>
        <v>0</v>
      </c>
      <c r="K404" s="788"/>
      <c r="L404" s="447">
        <f t="shared" si="30"/>
        <v>0</v>
      </c>
      <c r="M404" s="789">
        <f t="shared" si="31"/>
        <v>0</v>
      </c>
      <c r="N404" s="449">
        <f t="shared" si="31"/>
        <v>0</v>
      </c>
      <c r="O404" s="313"/>
      <c r="P404" s="155"/>
    </row>
    <row r="405" spans="1:16" ht="18.75" customHeight="1" x14ac:dyDescent="0.15">
      <c r="A405" s="134"/>
      <c r="B405" s="203"/>
      <c r="C405" s="204"/>
      <c r="D405" s="297"/>
      <c r="E405" s="491"/>
      <c r="F405" s="499"/>
      <c r="G405" s="328"/>
      <c r="H405" s="445"/>
      <c r="I405" s="798"/>
      <c r="J405" s="446">
        <f t="shared" si="29"/>
        <v>0</v>
      </c>
      <c r="K405" s="788"/>
      <c r="L405" s="447">
        <f t="shared" si="30"/>
        <v>0</v>
      </c>
      <c r="M405" s="789">
        <f t="shared" si="31"/>
        <v>0</v>
      </c>
      <c r="N405" s="449">
        <f t="shared" si="31"/>
        <v>0</v>
      </c>
      <c r="O405" s="313"/>
      <c r="P405" s="155"/>
    </row>
    <row r="406" spans="1:16" ht="18.75" customHeight="1" x14ac:dyDescent="0.15">
      <c r="A406" s="134"/>
      <c r="B406" s="203"/>
      <c r="C406" s="204"/>
      <c r="D406" s="297"/>
      <c r="E406" s="491"/>
      <c r="F406" s="499"/>
      <c r="G406" s="328"/>
      <c r="H406" s="445"/>
      <c r="I406" s="798"/>
      <c r="J406" s="446">
        <f t="shared" si="29"/>
        <v>0</v>
      </c>
      <c r="K406" s="788"/>
      <c r="L406" s="447">
        <f t="shared" si="30"/>
        <v>0</v>
      </c>
      <c r="M406" s="789">
        <f t="shared" si="31"/>
        <v>0</v>
      </c>
      <c r="N406" s="449">
        <f t="shared" si="31"/>
        <v>0</v>
      </c>
      <c r="O406" s="313"/>
      <c r="P406" s="155"/>
    </row>
    <row r="407" spans="1:16" ht="18.75" customHeight="1" x14ac:dyDescent="0.15">
      <c r="A407" s="134"/>
      <c r="B407" s="203"/>
      <c r="C407" s="204"/>
      <c r="D407" s="297"/>
      <c r="E407" s="491"/>
      <c r="F407" s="499"/>
      <c r="G407" s="328"/>
      <c r="H407" s="445"/>
      <c r="I407" s="798"/>
      <c r="J407" s="446">
        <f t="shared" si="29"/>
        <v>0</v>
      </c>
      <c r="K407" s="788"/>
      <c r="L407" s="447">
        <f t="shared" si="30"/>
        <v>0</v>
      </c>
      <c r="M407" s="789">
        <f t="shared" si="31"/>
        <v>0</v>
      </c>
      <c r="N407" s="449">
        <f t="shared" si="31"/>
        <v>0</v>
      </c>
      <c r="O407" s="313"/>
      <c r="P407" s="155"/>
    </row>
    <row r="408" spans="1:16" ht="18.75" customHeight="1" x14ac:dyDescent="0.15">
      <c r="A408" s="134"/>
      <c r="B408" s="203"/>
      <c r="C408" s="204"/>
      <c r="D408" s="297"/>
      <c r="E408" s="491"/>
      <c r="F408" s="499"/>
      <c r="G408" s="328"/>
      <c r="H408" s="445"/>
      <c r="I408" s="798"/>
      <c r="J408" s="446">
        <f t="shared" si="29"/>
        <v>0</v>
      </c>
      <c r="K408" s="788"/>
      <c r="L408" s="447">
        <f t="shared" si="30"/>
        <v>0</v>
      </c>
      <c r="M408" s="789">
        <f t="shared" si="31"/>
        <v>0</v>
      </c>
      <c r="N408" s="449">
        <f t="shared" si="31"/>
        <v>0</v>
      </c>
      <c r="O408" s="313"/>
      <c r="P408" s="155"/>
    </row>
    <row r="409" spans="1:16" ht="18.75" customHeight="1" x14ac:dyDescent="0.15">
      <c r="A409" s="134"/>
      <c r="B409" s="203"/>
      <c r="C409" s="204"/>
      <c r="D409" s="297"/>
      <c r="E409" s="491"/>
      <c r="F409" s="499"/>
      <c r="G409" s="328"/>
      <c r="H409" s="445"/>
      <c r="I409" s="798"/>
      <c r="J409" s="446">
        <f t="shared" si="29"/>
        <v>0</v>
      </c>
      <c r="K409" s="788"/>
      <c r="L409" s="447">
        <f t="shared" si="30"/>
        <v>0</v>
      </c>
      <c r="M409" s="789">
        <f t="shared" si="31"/>
        <v>0</v>
      </c>
      <c r="N409" s="449">
        <f t="shared" si="31"/>
        <v>0</v>
      </c>
      <c r="O409" s="313"/>
      <c r="P409" s="155"/>
    </row>
    <row r="410" spans="1:16" ht="18.75" customHeight="1" x14ac:dyDescent="0.15">
      <c r="A410" s="134"/>
      <c r="B410" s="203"/>
      <c r="C410" s="204"/>
      <c r="D410" s="297"/>
      <c r="E410" s="491"/>
      <c r="F410" s="499"/>
      <c r="G410" s="328"/>
      <c r="H410" s="445"/>
      <c r="I410" s="798"/>
      <c r="J410" s="446">
        <f t="shared" si="29"/>
        <v>0</v>
      </c>
      <c r="K410" s="788"/>
      <c r="L410" s="447">
        <f t="shared" si="30"/>
        <v>0</v>
      </c>
      <c r="M410" s="789">
        <f t="shared" si="31"/>
        <v>0</v>
      </c>
      <c r="N410" s="449">
        <f t="shared" si="31"/>
        <v>0</v>
      </c>
      <c r="O410" s="313"/>
      <c r="P410" s="155"/>
    </row>
    <row r="411" spans="1:16" ht="18.75" customHeight="1" x14ac:dyDescent="0.15">
      <c r="A411" s="134"/>
      <c r="B411" s="203"/>
      <c r="C411" s="204"/>
      <c r="D411" s="297"/>
      <c r="E411" s="491"/>
      <c r="F411" s="499"/>
      <c r="G411" s="328"/>
      <c r="H411" s="445"/>
      <c r="I411" s="798"/>
      <c r="J411" s="446">
        <f t="shared" si="29"/>
        <v>0</v>
      </c>
      <c r="K411" s="788"/>
      <c r="L411" s="447">
        <f t="shared" si="30"/>
        <v>0</v>
      </c>
      <c r="M411" s="789">
        <f t="shared" si="31"/>
        <v>0</v>
      </c>
      <c r="N411" s="449">
        <f t="shared" si="31"/>
        <v>0</v>
      </c>
      <c r="O411" s="313"/>
      <c r="P411" s="155"/>
    </row>
    <row r="412" spans="1:16" ht="18.75" customHeight="1" x14ac:dyDescent="0.15">
      <c r="A412" s="134"/>
      <c r="B412" s="203"/>
      <c r="C412" s="204"/>
      <c r="D412" s="297"/>
      <c r="E412" s="491"/>
      <c r="F412" s="499"/>
      <c r="G412" s="328"/>
      <c r="H412" s="445"/>
      <c r="I412" s="798"/>
      <c r="J412" s="446">
        <f t="shared" si="29"/>
        <v>0</v>
      </c>
      <c r="K412" s="788"/>
      <c r="L412" s="447">
        <f t="shared" si="30"/>
        <v>0</v>
      </c>
      <c r="M412" s="789">
        <f t="shared" si="31"/>
        <v>0</v>
      </c>
      <c r="N412" s="449">
        <f t="shared" si="31"/>
        <v>0</v>
      </c>
      <c r="O412" s="313"/>
      <c r="P412" s="155"/>
    </row>
    <row r="413" spans="1:16" ht="18.75" customHeight="1" x14ac:dyDescent="0.15">
      <c r="A413" s="134"/>
      <c r="B413" s="203"/>
      <c r="C413" s="204"/>
      <c r="D413" s="297"/>
      <c r="E413" s="491"/>
      <c r="F413" s="500"/>
      <c r="G413" s="328"/>
      <c r="H413" s="445"/>
      <c r="I413" s="798"/>
      <c r="J413" s="446">
        <f t="shared" si="29"/>
        <v>0</v>
      </c>
      <c r="K413" s="788"/>
      <c r="L413" s="447">
        <f t="shared" si="30"/>
        <v>0</v>
      </c>
      <c r="M413" s="789">
        <f t="shared" ref="M413:N423" si="32">I413-K413</f>
        <v>0</v>
      </c>
      <c r="N413" s="449">
        <f t="shared" si="32"/>
        <v>0</v>
      </c>
      <c r="O413" s="313"/>
      <c r="P413" s="155"/>
    </row>
    <row r="414" spans="1:16" ht="18.75" customHeight="1" x14ac:dyDescent="0.15">
      <c r="A414" s="134"/>
      <c r="B414" s="203"/>
      <c r="C414" s="204"/>
      <c r="D414" s="297"/>
      <c r="E414" s="491"/>
      <c r="F414" s="500"/>
      <c r="G414" s="328"/>
      <c r="H414" s="445"/>
      <c r="I414" s="798"/>
      <c r="J414" s="446">
        <f t="shared" si="29"/>
        <v>0</v>
      </c>
      <c r="K414" s="788"/>
      <c r="L414" s="447">
        <f t="shared" si="30"/>
        <v>0</v>
      </c>
      <c r="M414" s="789">
        <f t="shared" si="32"/>
        <v>0</v>
      </c>
      <c r="N414" s="449">
        <f t="shared" si="32"/>
        <v>0</v>
      </c>
      <c r="O414" s="313"/>
      <c r="P414" s="155"/>
    </row>
    <row r="415" spans="1:16" ht="18.75" customHeight="1" x14ac:dyDescent="0.15">
      <c r="A415" s="134"/>
      <c r="B415" s="203"/>
      <c r="C415" s="204"/>
      <c r="D415" s="297"/>
      <c r="E415" s="491"/>
      <c r="F415" s="500"/>
      <c r="G415" s="328"/>
      <c r="H415" s="445"/>
      <c r="I415" s="798"/>
      <c r="J415" s="446">
        <f t="shared" si="29"/>
        <v>0</v>
      </c>
      <c r="K415" s="788"/>
      <c r="L415" s="447">
        <f t="shared" si="30"/>
        <v>0</v>
      </c>
      <c r="M415" s="789">
        <f t="shared" si="32"/>
        <v>0</v>
      </c>
      <c r="N415" s="449">
        <f t="shared" si="32"/>
        <v>0</v>
      </c>
      <c r="O415" s="313"/>
      <c r="P415" s="155"/>
    </row>
    <row r="416" spans="1:16" ht="18.75" customHeight="1" x14ac:dyDescent="0.15">
      <c r="A416" s="134"/>
      <c r="B416" s="203"/>
      <c r="C416" s="204"/>
      <c r="D416" s="297"/>
      <c r="E416" s="491"/>
      <c r="F416" s="500"/>
      <c r="G416" s="328"/>
      <c r="H416" s="445"/>
      <c r="I416" s="798"/>
      <c r="J416" s="446">
        <f t="shared" si="29"/>
        <v>0</v>
      </c>
      <c r="K416" s="788"/>
      <c r="L416" s="447">
        <f t="shared" si="30"/>
        <v>0</v>
      </c>
      <c r="M416" s="789">
        <f t="shared" si="32"/>
        <v>0</v>
      </c>
      <c r="N416" s="449">
        <f t="shared" si="32"/>
        <v>0</v>
      </c>
      <c r="O416" s="313"/>
      <c r="P416" s="155"/>
    </row>
    <row r="417" spans="1:29" ht="18.75" customHeight="1" x14ac:dyDescent="0.15">
      <c r="A417" s="134"/>
      <c r="B417" s="203"/>
      <c r="C417" s="204"/>
      <c r="D417" s="297"/>
      <c r="E417" s="491"/>
      <c r="F417" s="500"/>
      <c r="G417" s="328"/>
      <c r="H417" s="445"/>
      <c r="I417" s="798"/>
      <c r="J417" s="446">
        <f t="shared" si="29"/>
        <v>0</v>
      </c>
      <c r="K417" s="788"/>
      <c r="L417" s="447">
        <f t="shared" si="30"/>
        <v>0</v>
      </c>
      <c r="M417" s="789">
        <f t="shared" si="32"/>
        <v>0</v>
      </c>
      <c r="N417" s="449">
        <f t="shared" si="32"/>
        <v>0</v>
      </c>
      <c r="O417" s="313"/>
      <c r="P417" s="155"/>
    </row>
    <row r="418" spans="1:29" ht="18.75" customHeight="1" x14ac:dyDescent="0.15">
      <c r="A418" s="134"/>
      <c r="B418" s="203"/>
      <c r="C418" s="204"/>
      <c r="D418" s="297"/>
      <c r="E418" s="491"/>
      <c r="F418" s="500"/>
      <c r="G418" s="328"/>
      <c r="H418" s="445"/>
      <c r="I418" s="798"/>
      <c r="J418" s="446">
        <f t="shared" si="29"/>
        <v>0</v>
      </c>
      <c r="K418" s="788"/>
      <c r="L418" s="447">
        <f t="shared" si="30"/>
        <v>0</v>
      </c>
      <c r="M418" s="789">
        <f t="shared" si="32"/>
        <v>0</v>
      </c>
      <c r="N418" s="449">
        <f t="shared" si="32"/>
        <v>0</v>
      </c>
      <c r="O418" s="313"/>
      <c r="P418" s="155"/>
    </row>
    <row r="419" spans="1:29" ht="18.75" customHeight="1" x14ac:dyDescent="0.15">
      <c r="A419" s="134"/>
      <c r="B419" s="203"/>
      <c r="C419" s="204"/>
      <c r="D419" s="297"/>
      <c r="E419" s="491"/>
      <c r="F419" s="500"/>
      <c r="G419" s="328"/>
      <c r="H419" s="445"/>
      <c r="I419" s="798"/>
      <c r="J419" s="446">
        <f t="shared" si="29"/>
        <v>0</v>
      </c>
      <c r="K419" s="788"/>
      <c r="L419" s="447">
        <f t="shared" si="30"/>
        <v>0</v>
      </c>
      <c r="M419" s="789">
        <f t="shared" si="32"/>
        <v>0</v>
      </c>
      <c r="N419" s="449">
        <f t="shared" si="32"/>
        <v>0</v>
      </c>
      <c r="O419" s="313"/>
      <c r="P419" s="155"/>
    </row>
    <row r="420" spans="1:29" ht="18.75" customHeight="1" x14ac:dyDescent="0.15">
      <c r="A420" s="134"/>
      <c r="B420" s="203"/>
      <c r="C420" s="204"/>
      <c r="D420" s="297"/>
      <c r="E420" s="491"/>
      <c r="F420" s="500"/>
      <c r="G420" s="328"/>
      <c r="H420" s="445"/>
      <c r="I420" s="798"/>
      <c r="J420" s="446">
        <f t="shared" si="29"/>
        <v>0</v>
      </c>
      <c r="K420" s="788"/>
      <c r="L420" s="447">
        <f t="shared" si="30"/>
        <v>0</v>
      </c>
      <c r="M420" s="789">
        <f t="shared" si="32"/>
        <v>0</v>
      </c>
      <c r="N420" s="449">
        <f t="shared" si="32"/>
        <v>0</v>
      </c>
      <c r="O420" s="313"/>
      <c r="P420" s="155"/>
    </row>
    <row r="421" spans="1:29" ht="18.75" customHeight="1" x14ac:dyDescent="0.15">
      <c r="A421" s="134"/>
      <c r="B421" s="203"/>
      <c r="C421" s="204"/>
      <c r="D421" s="297"/>
      <c r="E421" s="491"/>
      <c r="F421" s="500"/>
      <c r="G421" s="328"/>
      <c r="H421" s="445"/>
      <c r="I421" s="798"/>
      <c r="J421" s="446">
        <f t="shared" si="29"/>
        <v>0</v>
      </c>
      <c r="K421" s="788"/>
      <c r="L421" s="447">
        <f t="shared" si="30"/>
        <v>0</v>
      </c>
      <c r="M421" s="789">
        <f t="shared" si="32"/>
        <v>0</v>
      </c>
      <c r="N421" s="449">
        <f t="shared" si="32"/>
        <v>0</v>
      </c>
      <c r="O421" s="313"/>
      <c r="P421" s="155"/>
    </row>
    <row r="422" spans="1:29" ht="18.75" customHeight="1" x14ac:dyDescent="0.15">
      <c r="A422" s="134"/>
      <c r="B422" s="203"/>
      <c r="C422" s="204"/>
      <c r="D422" s="297"/>
      <c r="E422" s="491"/>
      <c r="F422" s="500"/>
      <c r="G422" s="328"/>
      <c r="H422" s="445"/>
      <c r="I422" s="798"/>
      <c r="J422" s="446">
        <f t="shared" si="29"/>
        <v>0</v>
      </c>
      <c r="K422" s="788"/>
      <c r="L422" s="447">
        <f t="shared" si="30"/>
        <v>0</v>
      </c>
      <c r="M422" s="789">
        <f t="shared" si="32"/>
        <v>0</v>
      </c>
      <c r="N422" s="449">
        <f t="shared" si="32"/>
        <v>0</v>
      </c>
      <c r="O422" s="313"/>
      <c r="P422" s="155"/>
    </row>
    <row r="423" spans="1:29" ht="18.75" customHeight="1" x14ac:dyDescent="0.15">
      <c r="A423" s="134"/>
      <c r="B423" s="203"/>
      <c r="C423" s="204"/>
      <c r="D423" s="297"/>
      <c r="E423" s="491"/>
      <c r="F423" s="500"/>
      <c r="G423" s="328"/>
      <c r="H423" s="445"/>
      <c r="I423" s="798"/>
      <c r="J423" s="446">
        <f t="shared" si="29"/>
        <v>0</v>
      </c>
      <c r="K423" s="788"/>
      <c r="L423" s="447">
        <f t="shared" si="30"/>
        <v>0</v>
      </c>
      <c r="M423" s="789">
        <f t="shared" si="32"/>
        <v>0</v>
      </c>
      <c r="N423" s="449">
        <f t="shared" si="32"/>
        <v>0</v>
      </c>
      <c r="O423" s="313"/>
      <c r="P423" s="155"/>
    </row>
    <row r="424" spans="1:29" s="120" customFormat="1" ht="18.75" customHeight="1" x14ac:dyDescent="0.15">
      <c r="A424" s="134"/>
      <c r="B424" s="203"/>
      <c r="C424" s="204"/>
      <c r="D424" s="297"/>
      <c r="E424" s="347" t="s">
        <v>419</v>
      </c>
      <c r="F424" s="170" t="s">
        <v>181</v>
      </c>
      <c r="G424" s="328"/>
      <c r="H424" s="445"/>
      <c r="I424" s="798"/>
      <c r="J424" s="450">
        <f>SUMIFS(J393:J423,D393:D423,"設備（部材）")</f>
        <v>0</v>
      </c>
      <c r="K424" s="788"/>
      <c r="L424" s="451">
        <f>SUMIFS(L393:L423,D393:D423,"設備（部材）")</f>
        <v>0</v>
      </c>
      <c r="M424" s="789"/>
      <c r="N424" s="453">
        <f>J424-L424</f>
        <v>0</v>
      </c>
      <c r="O424" s="313"/>
      <c r="Q424" s="119"/>
      <c r="R424" s="119"/>
      <c r="S424" s="119"/>
      <c r="T424" s="119"/>
      <c r="U424" s="119"/>
      <c r="V424" s="119"/>
      <c r="W424" s="119"/>
      <c r="X424" s="119"/>
      <c r="Y424" s="119"/>
      <c r="Z424" s="119"/>
      <c r="AA424" s="119"/>
      <c r="AB424" s="119"/>
      <c r="AC424" s="119"/>
    </row>
    <row r="425" spans="1:29" s="120" customFormat="1" ht="18.75" customHeight="1" x14ac:dyDescent="0.15">
      <c r="A425" s="134"/>
      <c r="B425" s="203"/>
      <c r="C425" s="204"/>
      <c r="D425" s="297"/>
      <c r="E425" s="347" t="s">
        <v>182</v>
      </c>
      <c r="F425" s="170" t="s">
        <v>181</v>
      </c>
      <c r="G425" s="328"/>
      <c r="H425" s="445"/>
      <c r="I425" s="798"/>
      <c r="J425" s="450">
        <f>SUMIFS(J393:J423,D393:D423,"工事")</f>
        <v>0</v>
      </c>
      <c r="K425" s="788"/>
      <c r="L425" s="451">
        <f>SUMIFS(L393:L423,D393:D423,"工事")</f>
        <v>0</v>
      </c>
      <c r="M425" s="789"/>
      <c r="N425" s="453">
        <f>J425-L425</f>
        <v>0</v>
      </c>
      <c r="O425" s="313"/>
      <c r="Q425" s="119"/>
      <c r="R425" s="119"/>
      <c r="S425" s="119"/>
      <c r="T425" s="119"/>
      <c r="U425" s="119"/>
      <c r="V425" s="119"/>
      <c r="W425" s="119"/>
      <c r="X425" s="119"/>
      <c r="Y425" s="119"/>
      <c r="Z425" s="119"/>
      <c r="AA425" s="119"/>
      <c r="AB425" s="119"/>
      <c r="AC425" s="119"/>
    </row>
    <row r="426" spans="1:29" s="120" customFormat="1" ht="18.75" customHeight="1" thickBot="1" x14ac:dyDescent="0.2">
      <c r="A426" s="134"/>
      <c r="B426" s="205"/>
      <c r="C426" s="206"/>
      <c r="D426" s="298"/>
      <c r="E426" s="348" t="s">
        <v>178</v>
      </c>
      <c r="F426" s="349" t="s">
        <v>179</v>
      </c>
      <c r="G426" s="339"/>
      <c r="H426" s="495"/>
      <c r="I426" s="808"/>
      <c r="J426" s="501">
        <f>J424+J425</f>
        <v>0</v>
      </c>
      <c r="K426" s="790"/>
      <c r="L426" s="502">
        <f>L424+L425</f>
        <v>0</v>
      </c>
      <c r="M426" s="791"/>
      <c r="N426" s="503">
        <f>J426-L426</f>
        <v>0</v>
      </c>
      <c r="O426" s="323"/>
      <c r="Q426" s="119"/>
      <c r="R426" s="119"/>
      <c r="S426" s="119"/>
      <c r="T426" s="119"/>
      <c r="U426" s="119"/>
      <c r="V426" s="119"/>
      <c r="W426" s="119"/>
      <c r="X426" s="119"/>
      <c r="Y426" s="119"/>
      <c r="Z426" s="119"/>
      <c r="AA426" s="119"/>
      <c r="AB426" s="119"/>
      <c r="AC426" s="119"/>
    </row>
    <row r="427" spans="1:29" ht="18.75" customHeight="1" x14ac:dyDescent="0.15">
      <c r="A427" s="134"/>
      <c r="B427" s="171"/>
      <c r="C427" s="172"/>
      <c r="D427" s="295"/>
      <c r="E427" s="491"/>
      <c r="F427" s="499" t="s">
        <v>180</v>
      </c>
      <c r="G427" s="328"/>
      <c r="H427" s="445"/>
      <c r="I427" s="798"/>
      <c r="J427" s="446"/>
      <c r="K427" s="788"/>
      <c r="L427" s="447"/>
      <c r="M427" s="789"/>
      <c r="N427" s="449"/>
      <c r="O427" s="313"/>
      <c r="P427" s="155"/>
    </row>
    <row r="428" spans="1:29" ht="18.75" customHeight="1" x14ac:dyDescent="0.15">
      <c r="A428" s="134"/>
      <c r="B428" s="203"/>
      <c r="C428" s="204"/>
      <c r="D428" s="297"/>
      <c r="E428" s="491"/>
      <c r="F428" s="500"/>
      <c r="G428" s="328"/>
      <c r="H428" s="445"/>
      <c r="I428" s="798"/>
      <c r="J428" s="446">
        <f t="shared" ref="J428:J458" si="33">ROUNDDOWN(H428*I428,0)</f>
        <v>0</v>
      </c>
      <c r="K428" s="788"/>
      <c r="L428" s="447">
        <f t="shared" ref="L428:L458" si="34">ROUNDDOWN(H428*K428,0)</f>
        <v>0</v>
      </c>
      <c r="M428" s="789">
        <f>I428-K428</f>
        <v>0</v>
      </c>
      <c r="N428" s="449">
        <f>J428-L428</f>
        <v>0</v>
      </c>
      <c r="O428" s="313"/>
      <c r="P428" s="155"/>
    </row>
    <row r="429" spans="1:29" ht="18.75" customHeight="1" x14ac:dyDescent="0.15">
      <c r="A429" s="134"/>
      <c r="B429" s="203"/>
      <c r="C429" s="204"/>
      <c r="D429" s="297"/>
      <c r="E429" s="491"/>
      <c r="F429" s="500"/>
      <c r="G429" s="328"/>
      <c r="H429" s="445"/>
      <c r="I429" s="798"/>
      <c r="J429" s="446">
        <f t="shared" si="33"/>
        <v>0</v>
      </c>
      <c r="K429" s="788"/>
      <c r="L429" s="447">
        <f t="shared" si="34"/>
        <v>0</v>
      </c>
      <c r="M429" s="789">
        <f t="shared" ref="M429:N447" si="35">I429-K429</f>
        <v>0</v>
      </c>
      <c r="N429" s="449">
        <f t="shared" si="35"/>
        <v>0</v>
      </c>
      <c r="O429" s="313"/>
      <c r="P429" s="155"/>
    </row>
    <row r="430" spans="1:29" ht="18.75" customHeight="1" x14ac:dyDescent="0.15">
      <c r="A430" s="134"/>
      <c r="B430" s="203"/>
      <c r="C430" s="204"/>
      <c r="D430" s="297"/>
      <c r="E430" s="491"/>
      <c r="F430" s="499"/>
      <c r="G430" s="328"/>
      <c r="H430" s="445"/>
      <c r="I430" s="798"/>
      <c r="J430" s="446">
        <f t="shared" si="33"/>
        <v>0</v>
      </c>
      <c r="K430" s="788"/>
      <c r="L430" s="447">
        <f t="shared" si="34"/>
        <v>0</v>
      </c>
      <c r="M430" s="789">
        <f t="shared" si="35"/>
        <v>0</v>
      </c>
      <c r="N430" s="449">
        <f t="shared" si="35"/>
        <v>0</v>
      </c>
      <c r="O430" s="313"/>
      <c r="P430" s="155"/>
    </row>
    <row r="431" spans="1:29" ht="18.75" customHeight="1" x14ac:dyDescent="0.15">
      <c r="A431" s="134"/>
      <c r="B431" s="203"/>
      <c r="C431" s="204"/>
      <c r="D431" s="297"/>
      <c r="E431" s="491"/>
      <c r="F431" s="499"/>
      <c r="G431" s="328"/>
      <c r="H431" s="445"/>
      <c r="I431" s="798"/>
      <c r="J431" s="446">
        <f t="shared" si="33"/>
        <v>0</v>
      </c>
      <c r="K431" s="788"/>
      <c r="L431" s="447">
        <f t="shared" si="34"/>
        <v>0</v>
      </c>
      <c r="M431" s="789">
        <f t="shared" si="35"/>
        <v>0</v>
      </c>
      <c r="N431" s="449">
        <f t="shared" si="35"/>
        <v>0</v>
      </c>
      <c r="O431" s="313"/>
      <c r="P431" s="155"/>
    </row>
    <row r="432" spans="1:29" ht="18.75" customHeight="1" x14ac:dyDescent="0.15">
      <c r="A432" s="134"/>
      <c r="B432" s="203"/>
      <c r="C432" s="204"/>
      <c r="D432" s="297"/>
      <c r="E432" s="491"/>
      <c r="F432" s="499"/>
      <c r="G432" s="328"/>
      <c r="H432" s="445"/>
      <c r="I432" s="798"/>
      <c r="J432" s="446">
        <f t="shared" si="33"/>
        <v>0</v>
      </c>
      <c r="K432" s="788"/>
      <c r="L432" s="447">
        <f t="shared" si="34"/>
        <v>0</v>
      </c>
      <c r="M432" s="789">
        <f t="shared" si="35"/>
        <v>0</v>
      </c>
      <c r="N432" s="449">
        <f t="shared" si="35"/>
        <v>0</v>
      </c>
      <c r="O432" s="313"/>
      <c r="P432" s="155"/>
    </row>
    <row r="433" spans="1:16" ht="18.75" customHeight="1" x14ac:dyDescent="0.15">
      <c r="A433" s="134"/>
      <c r="B433" s="203"/>
      <c r="C433" s="204"/>
      <c r="D433" s="297"/>
      <c r="E433" s="491"/>
      <c r="F433" s="499"/>
      <c r="G433" s="328"/>
      <c r="H433" s="445"/>
      <c r="I433" s="798"/>
      <c r="J433" s="446">
        <f t="shared" si="33"/>
        <v>0</v>
      </c>
      <c r="K433" s="788"/>
      <c r="L433" s="447">
        <f t="shared" si="34"/>
        <v>0</v>
      </c>
      <c r="M433" s="789">
        <f t="shared" si="35"/>
        <v>0</v>
      </c>
      <c r="N433" s="449">
        <f t="shared" si="35"/>
        <v>0</v>
      </c>
      <c r="O433" s="313"/>
      <c r="P433" s="155"/>
    </row>
    <row r="434" spans="1:16" ht="18.75" customHeight="1" x14ac:dyDescent="0.15">
      <c r="A434" s="134"/>
      <c r="B434" s="203"/>
      <c r="C434" s="204"/>
      <c r="D434" s="297"/>
      <c r="E434" s="491"/>
      <c r="F434" s="499"/>
      <c r="G434" s="328"/>
      <c r="H434" s="445"/>
      <c r="I434" s="798"/>
      <c r="J434" s="446">
        <f t="shared" si="33"/>
        <v>0</v>
      </c>
      <c r="K434" s="788"/>
      <c r="L434" s="447">
        <f t="shared" si="34"/>
        <v>0</v>
      </c>
      <c r="M434" s="789">
        <f t="shared" si="35"/>
        <v>0</v>
      </c>
      <c r="N434" s="449">
        <f t="shared" si="35"/>
        <v>0</v>
      </c>
      <c r="O434" s="313"/>
      <c r="P434" s="155"/>
    </row>
    <row r="435" spans="1:16" ht="18.75" customHeight="1" x14ac:dyDescent="0.15">
      <c r="A435" s="134"/>
      <c r="B435" s="203"/>
      <c r="C435" s="204"/>
      <c r="D435" s="297"/>
      <c r="E435" s="491"/>
      <c r="F435" s="499"/>
      <c r="G435" s="328"/>
      <c r="H435" s="445"/>
      <c r="I435" s="798"/>
      <c r="J435" s="446">
        <f t="shared" si="33"/>
        <v>0</v>
      </c>
      <c r="K435" s="788"/>
      <c r="L435" s="447">
        <f t="shared" si="34"/>
        <v>0</v>
      </c>
      <c r="M435" s="789">
        <f t="shared" si="35"/>
        <v>0</v>
      </c>
      <c r="N435" s="449">
        <f t="shared" si="35"/>
        <v>0</v>
      </c>
      <c r="O435" s="313"/>
      <c r="P435" s="155"/>
    </row>
    <row r="436" spans="1:16" ht="18.75" customHeight="1" x14ac:dyDescent="0.15">
      <c r="A436" s="134"/>
      <c r="B436" s="203"/>
      <c r="C436" s="204"/>
      <c r="D436" s="297"/>
      <c r="E436" s="491"/>
      <c r="F436" s="499"/>
      <c r="G436" s="328"/>
      <c r="H436" s="445"/>
      <c r="I436" s="798"/>
      <c r="J436" s="446">
        <f t="shared" si="33"/>
        <v>0</v>
      </c>
      <c r="K436" s="788"/>
      <c r="L436" s="447">
        <f t="shared" si="34"/>
        <v>0</v>
      </c>
      <c r="M436" s="789">
        <f t="shared" si="35"/>
        <v>0</v>
      </c>
      <c r="N436" s="449">
        <f t="shared" si="35"/>
        <v>0</v>
      </c>
      <c r="O436" s="313"/>
      <c r="P436" s="155"/>
    </row>
    <row r="437" spans="1:16" ht="18.75" customHeight="1" x14ac:dyDescent="0.15">
      <c r="A437" s="134"/>
      <c r="B437" s="203"/>
      <c r="C437" s="204"/>
      <c r="D437" s="297"/>
      <c r="E437" s="491"/>
      <c r="F437" s="499"/>
      <c r="G437" s="328"/>
      <c r="H437" s="445"/>
      <c r="I437" s="798"/>
      <c r="J437" s="446">
        <f t="shared" si="33"/>
        <v>0</v>
      </c>
      <c r="K437" s="788"/>
      <c r="L437" s="447">
        <f t="shared" si="34"/>
        <v>0</v>
      </c>
      <c r="M437" s="789">
        <f t="shared" si="35"/>
        <v>0</v>
      </c>
      <c r="N437" s="449">
        <f t="shared" si="35"/>
        <v>0</v>
      </c>
      <c r="O437" s="313"/>
      <c r="P437" s="155"/>
    </row>
    <row r="438" spans="1:16" ht="18.75" customHeight="1" x14ac:dyDescent="0.15">
      <c r="A438" s="134"/>
      <c r="B438" s="203"/>
      <c r="C438" s="204"/>
      <c r="D438" s="297"/>
      <c r="E438" s="491"/>
      <c r="F438" s="499"/>
      <c r="G438" s="328"/>
      <c r="H438" s="445"/>
      <c r="I438" s="798"/>
      <c r="J438" s="446">
        <f t="shared" si="33"/>
        <v>0</v>
      </c>
      <c r="K438" s="788"/>
      <c r="L438" s="447">
        <f t="shared" si="34"/>
        <v>0</v>
      </c>
      <c r="M438" s="789">
        <f t="shared" si="35"/>
        <v>0</v>
      </c>
      <c r="N438" s="449">
        <f t="shared" si="35"/>
        <v>0</v>
      </c>
      <c r="O438" s="313"/>
      <c r="P438" s="155"/>
    </row>
    <row r="439" spans="1:16" ht="18.75" customHeight="1" x14ac:dyDescent="0.15">
      <c r="A439" s="134"/>
      <c r="B439" s="203"/>
      <c r="C439" s="204"/>
      <c r="D439" s="297"/>
      <c r="E439" s="491"/>
      <c r="F439" s="499"/>
      <c r="G439" s="328"/>
      <c r="H439" s="445"/>
      <c r="I439" s="798"/>
      <c r="J439" s="446">
        <f t="shared" si="33"/>
        <v>0</v>
      </c>
      <c r="K439" s="788"/>
      <c r="L439" s="447">
        <f t="shared" si="34"/>
        <v>0</v>
      </c>
      <c r="M439" s="789">
        <f t="shared" si="35"/>
        <v>0</v>
      </c>
      <c r="N439" s="449">
        <f t="shared" si="35"/>
        <v>0</v>
      </c>
      <c r="O439" s="313"/>
      <c r="P439" s="155"/>
    </row>
    <row r="440" spans="1:16" ht="18.75" customHeight="1" x14ac:dyDescent="0.15">
      <c r="A440" s="134"/>
      <c r="B440" s="203"/>
      <c r="C440" s="204"/>
      <c r="D440" s="297"/>
      <c r="E440" s="491"/>
      <c r="F440" s="499"/>
      <c r="G440" s="328"/>
      <c r="H440" s="445"/>
      <c r="I440" s="798"/>
      <c r="J440" s="446">
        <f t="shared" si="33"/>
        <v>0</v>
      </c>
      <c r="K440" s="788"/>
      <c r="L440" s="447">
        <f t="shared" si="34"/>
        <v>0</v>
      </c>
      <c r="M440" s="789">
        <f t="shared" si="35"/>
        <v>0</v>
      </c>
      <c r="N440" s="449">
        <f t="shared" si="35"/>
        <v>0</v>
      </c>
      <c r="O440" s="313"/>
      <c r="P440" s="155"/>
    </row>
    <row r="441" spans="1:16" ht="18.75" customHeight="1" x14ac:dyDescent="0.15">
      <c r="A441" s="134"/>
      <c r="B441" s="203"/>
      <c r="C441" s="204"/>
      <c r="D441" s="297"/>
      <c r="E441" s="491"/>
      <c r="F441" s="499"/>
      <c r="G441" s="328"/>
      <c r="H441" s="445"/>
      <c r="I441" s="798"/>
      <c r="J441" s="446">
        <f t="shared" si="33"/>
        <v>0</v>
      </c>
      <c r="K441" s="788"/>
      <c r="L441" s="447">
        <f t="shared" si="34"/>
        <v>0</v>
      </c>
      <c r="M441" s="789">
        <f t="shared" si="35"/>
        <v>0</v>
      </c>
      <c r="N441" s="449">
        <f t="shared" si="35"/>
        <v>0</v>
      </c>
      <c r="O441" s="313"/>
      <c r="P441" s="155"/>
    </row>
    <row r="442" spans="1:16" ht="18.75" customHeight="1" x14ac:dyDescent="0.15">
      <c r="A442" s="134"/>
      <c r="B442" s="203"/>
      <c r="C442" s="204"/>
      <c r="D442" s="297"/>
      <c r="E442" s="491"/>
      <c r="F442" s="499"/>
      <c r="G442" s="328"/>
      <c r="H442" s="445"/>
      <c r="I442" s="798"/>
      <c r="J442" s="446">
        <f t="shared" si="33"/>
        <v>0</v>
      </c>
      <c r="K442" s="788"/>
      <c r="L442" s="447">
        <f t="shared" si="34"/>
        <v>0</v>
      </c>
      <c r="M442" s="789">
        <f t="shared" si="35"/>
        <v>0</v>
      </c>
      <c r="N442" s="449">
        <f t="shared" si="35"/>
        <v>0</v>
      </c>
      <c r="O442" s="313"/>
      <c r="P442" s="155"/>
    </row>
    <row r="443" spans="1:16" ht="18.75" customHeight="1" x14ac:dyDescent="0.15">
      <c r="A443" s="134"/>
      <c r="B443" s="203"/>
      <c r="C443" s="204"/>
      <c r="D443" s="297"/>
      <c r="E443" s="491"/>
      <c r="F443" s="499"/>
      <c r="G443" s="328"/>
      <c r="H443" s="445"/>
      <c r="I443" s="798"/>
      <c r="J443" s="446">
        <f t="shared" si="33"/>
        <v>0</v>
      </c>
      <c r="K443" s="788"/>
      <c r="L443" s="447">
        <f t="shared" si="34"/>
        <v>0</v>
      </c>
      <c r="M443" s="789">
        <f t="shared" si="35"/>
        <v>0</v>
      </c>
      <c r="N443" s="449">
        <f t="shared" si="35"/>
        <v>0</v>
      </c>
      <c r="O443" s="313"/>
      <c r="P443" s="155"/>
    </row>
    <row r="444" spans="1:16" ht="18.75" customHeight="1" x14ac:dyDescent="0.15">
      <c r="A444" s="134"/>
      <c r="B444" s="203"/>
      <c r="C444" s="204"/>
      <c r="D444" s="297"/>
      <c r="E444" s="491"/>
      <c r="F444" s="499"/>
      <c r="G444" s="328"/>
      <c r="H444" s="445"/>
      <c r="I444" s="798"/>
      <c r="J444" s="446">
        <f t="shared" si="33"/>
        <v>0</v>
      </c>
      <c r="K444" s="788"/>
      <c r="L444" s="447">
        <f t="shared" si="34"/>
        <v>0</v>
      </c>
      <c r="M444" s="789">
        <f t="shared" si="35"/>
        <v>0</v>
      </c>
      <c r="N444" s="449">
        <f t="shared" si="35"/>
        <v>0</v>
      </c>
      <c r="O444" s="313"/>
      <c r="P444" s="155"/>
    </row>
    <row r="445" spans="1:16" ht="18.75" customHeight="1" x14ac:dyDescent="0.15">
      <c r="A445" s="134"/>
      <c r="B445" s="203"/>
      <c r="C445" s="204"/>
      <c r="D445" s="297"/>
      <c r="E445" s="491"/>
      <c r="F445" s="499"/>
      <c r="G445" s="328"/>
      <c r="H445" s="445"/>
      <c r="I445" s="798"/>
      <c r="J445" s="446">
        <f t="shared" si="33"/>
        <v>0</v>
      </c>
      <c r="K445" s="788"/>
      <c r="L445" s="447">
        <f t="shared" si="34"/>
        <v>0</v>
      </c>
      <c r="M445" s="789">
        <f t="shared" si="35"/>
        <v>0</v>
      </c>
      <c r="N445" s="449">
        <f t="shared" si="35"/>
        <v>0</v>
      </c>
      <c r="O445" s="313"/>
      <c r="P445" s="155"/>
    </row>
    <row r="446" spans="1:16" ht="18.75" customHeight="1" x14ac:dyDescent="0.15">
      <c r="A446" s="134"/>
      <c r="B446" s="203"/>
      <c r="C446" s="204"/>
      <c r="D446" s="297"/>
      <c r="E446" s="491"/>
      <c r="F446" s="499"/>
      <c r="G446" s="328"/>
      <c r="H446" s="445"/>
      <c r="I446" s="798"/>
      <c r="J446" s="446">
        <f t="shared" si="33"/>
        <v>0</v>
      </c>
      <c r="K446" s="788"/>
      <c r="L446" s="447">
        <f t="shared" si="34"/>
        <v>0</v>
      </c>
      <c r="M446" s="789">
        <f t="shared" si="35"/>
        <v>0</v>
      </c>
      <c r="N446" s="449">
        <f t="shared" si="35"/>
        <v>0</v>
      </c>
      <c r="O446" s="313"/>
      <c r="P446" s="155"/>
    </row>
    <row r="447" spans="1:16" ht="18.75" customHeight="1" x14ac:dyDescent="0.15">
      <c r="A447" s="134"/>
      <c r="B447" s="203"/>
      <c r="C447" s="204"/>
      <c r="D447" s="297"/>
      <c r="E447" s="491"/>
      <c r="F447" s="499"/>
      <c r="G447" s="328"/>
      <c r="H447" s="445"/>
      <c r="I447" s="798"/>
      <c r="J447" s="446">
        <f t="shared" si="33"/>
        <v>0</v>
      </c>
      <c r="K447" s="788"/>
      <c r="L447" s="447">
        <f t="shared" si="34"/>
        <v>0</v>
      </c>
      <c r="M447" s="789">
        <f t="shared" si="35"/>
        <v>0</v>
      </c>
      <c r="N447" s="449">
        <f t="shared" si="35"/>
        <v>0</v>
      </c>
      <c r="O447" s="313"/>
      <c r="P447" s="155"/>
    </row>
    <row r="448" spans="1:16" ht="18.75" customHeight="1" x14ac:dyDescent="0.15">
      <c r="A448" s="134"/>
      <c r="B448" s="203"/>
      <c r="C448" s="204"/>
      <c r="D448" s="297"/>
      <c r="E448" s="491"/>
      <c r="F448" s="500"/>
      <c r="G448" s="328"/>
      <c r="H448" s="445"/>
      <c r="I448" s="798"/>
      <c r="J448" s="446">
        <f t="shared" si="33"/>
        <v>0</v>
      </c>
      <c r="K448" s="788"/>
      <c r="L448" s="447">
        <f t="shared" si="34"/>
        <v>0</v>
      </c>
      <c r="M448" s="789">
        <f t="shared" ref="M448:N458" si="36">I448-K448</f>
        <v>0</v>
      </c>
      <c r="N448" s="449">
        <f t="shared" si="36"/>
        <v>0</v>
      </c>
      <c r="O448" s="313"/>
      <c r="P448" s="155"/>
    </row>
    <row r="449" spans="1:29" ht="18.75" customHeight="1" x14ac:dyDescent="0.15">
      <c r="A449" s="134"/>
      <c r="B449" s="203"/>
      <c r="C449" s="204"/>
      <c r="D449" s="297"/>
      <c r="E449" s="491"/>
      <c r="F449" s="500"/>
      <c r="G449" s="328"/>
      <c r="H449" s="445"/>
      <c r="I449" s="798"/>
      <c r="J449" s="446">
        <f t="shared" si="33"/>
        <v>0</v>
      </c>
      <c r="K449" s="788"/>
      <c r="L449" s="447">
        <f t="shared" si="34"/>
        <v>0</v>
      </c>
      <c r="M449" s="789">
        <f t="shared" si="36"/>
        <v>0</v>
      </c>
      <c r="N449" s="449">
        <f t="shared" si="36"/>
        <v>0</v>
      </c>
      <c r="O449" s="313"/>
      <c r="P449" s="155"/>
    </row>
    <row r="450" spans="1:29" ht="18.75" customHeight="1" x14ac:dyDescent="0.15">
      <c r="A450" s="134"/>
      <c r="B450" s="203"/>
      <c r="C450" s="204"/>
      <c r="D450" s="297"/>
      <c r="E450" s="491"/>
      <c r="F450" s="500"/>
      <c r="G450" s="328"/>
      <c r="H450" s="445"/>
      <c r="I450" s="798"/>
      <c r="J450" s="446">
        <f t="shared" si="33"/>
        <v>0</v>
      </c>
      <c r="K450" s="788"/>
      <c r="L450" s="447">
        <f t="shared" si="34"/>
        <v>0</v>
      </c>
      <c r="M450" s="789">
        <f t="shared" si="36"/>
        <v>0</v>
      </c>
      <c r="N450" s="449">
        <f t="shared" si="36"/>
        <v>0</v>
      </c>
      <c r="O450" s="313"/>
      <c r="P450" s="155"/>
    </row>
    <row r="451" spans="1:29" ht="18.75" customHeight="1" x14ac:dyDescent="0.15">
      <c r="A451" s="134"/>
      <c r="B451" s="203"/>
      <c r="C451" s="204"/>
      <c r="D451" s="297"/>
      <c r="E451" s="491"/>
      <c r="F451" s="500"/>
      <c r="G451" s="328"/>
      <c r="H451" s="445"/>
      <c r="I451" s="798"/>
      <c r="J451" s="446">
        <f t="shared" si="33"/>
        <v>0</v>
      </c>
      <c r="K451" s="788"/>
      <c r="L451" s="447">
        <f t="shared" si="34"/>
        <v>0</v>
      </c>
      <c r="M451" s="789">
        <f t="shared" si="36"/>
        <v>0</v>
      </c>
      <c r="N451" s="449">
        <f t="shared" si="36"/>
        <v>0</v>
      </c>
      <c r="O451" s="313"/>
      <c r="P451" s="155"/>
    </row>
    <row r="452" spans="1:29" ht="18.75" customHeight="1" x14ac:dyDescent="0.15">
      <c r="A452" s="134"/>
      <c r="B452" s="203"/>
      <c r="C452" s="204"/>
      <c r="D452" s="297"/>
      <c r="E452" s="491"/>
      <c r="F452" s="500"/>
      <c r="G452" s="328"/>
      <c r="H452" s="445"/>
      <c r="I452" s="798"/>
      <c r="J452" s="446">
        <f t="shared" si="33"/>
        <v>0</v>
      </c>
      <c r="K452" s="788"/>
      <c r="L452" s="447">
        <f t="shared" si="34"/>
        <v>0</v>
      </c>
      <c r="M452" s="789">
        <f t="shared" si="36"/>
        <v>0</v>
      </c>
      <c r="N452" s="449">
        <f t="shared" si="36"/>
        <v>0</v>
      </c>
      <c r="O452" s="313"/>
      <c r="P452" s="155"/>
    </row>
    <row r="453" spans="1:29" ht="18.75" customHeight="1" x14ac:dyDescent="0.15">
      <c r="A453" s="134"/>
      <c r="B453" s="203"/>
      <c r="C453" s="204"/>
      <c r="D453" s="297"/>
      <c r="E453" s="491"/>
      <c r="F453" s="500"/>
      <c r="G453" s="328"/>
      <c r="H453" s="445"/>
      <c r="I453" s="798"/>
      <c r="J453" s="446">
        <f t="shared" si="33"/>
        <v>0</v>
      </c>
      <c r="K453" s="788"/>
      <c r="L453" s="447">
        <f t="shared" si="34"/>
        <v>0</v>
      </c>
      <c r="M453" s="789">
        <f t="shared" si="36"/>
        <v>0</v>
      </c>
      <c r="N453" s="449">
        <f t="shared" si="36"/>
        <v>0</v>
      </c>
      <c r="O453" s="313"/>
      <c r="P453" s="155"/>
    </row>
    <row r="454" spans="1:29" ht="18.75" customHeight="1" x14ac:dyDescent="0.15">
      <c r="A454" s="134"/>
      <c r="B454" s="203"/>
      <c r="C454" s="204"/>
      <c r="D454" s="297"/>
      <c r="E454" s="491"/>
      <c r="F454" s="500"/>
      <c r="G454" s="328"/>
      <c r="H454" s="445"/>
      <c r="I454" s="798"/>
      <c r="J454" s="446">
        <f t="shared" si="33"/>
        <v>0</v>
      </c>
      <c r="K454" s="788"/>
      <c r="L454" s="447">
        <f t="shared" si="34"/>
        <v>0</v>
      </c>
      <c r="M454" s="789">
        <f t="shared" si="36"/>
        <v>0</v>
      </c>
      <c r="N454" s="449">
        <f t="shared" si="36"/>
        <v>0</v>
      </c>
      <c r="O454" s="313"/>
      <c r="P454" s="155"/>
    </row>
    <row r="455" spans="1:29" ht="18.75" customHeight="1" x14ac:dyDescent="0.15">
      <c r="A455" s="134"/>
      <c r="B455" s="203"/>
      <c r="C455" s="204"/>
      <c r="D455" s="297"/>
      <c r="E455" s="491"/>
      <c r="F455" s="500"/>
      <c r="G455" s="328"/>
      <c r="H455" s="445"/>
      <c r="I455" s="798"/>
      <c r="J455" s="446">
        <f t="shared" si="33"/>
        <v>0</v>
      </c>
      <c r="K455" s="788"/>
      <c r="L455" s="447">
        <f t="shared" si="34"/>
        <v>0</v>
      </c>
      <c r="M455" s="789">
        <f t="shared" si="36"/>
        <v>0</v>
      </c>
      <c r="N455" s="449">
        <f t="shared" si="36"/>
        <v>0</v>
      </c>
      <c r="O455" s="313"/>
      <c r="P455" s="155"/>
    </row>
    <row r="456" spans="1:29" ht="18.75" customHeight="1" x14ac:dyDescent="0.15">
      <c r="A456" s="134"/>
      <c r="B456" s="203"/>
      <c r="C456" s="204"/>
      <c r="D456" s="297"/>
      <c r="E456" s="491"/>
      <c r="F456" s="500"/>
      <c r="G456" s="328"/>
      <c r="H456" s="445"/>
      <c r="I456" s="798"/>
      <c r="J456" s="446">
        <f t="shared" si="33"/>
        <v>0</v>
      </c>
      <c r="K456" s="788"/>
      <c r="L456" s="447">
        <f t="shared" si="34"/>
        <v>0</v>
      </c>
      <c r="M456" s="789">
        <f t="shared" si="36"/>
        <v>0</v>
      </c>
      <c r="N456" s="449">
        <f t="shared" si="36"/>
        <v>0</v>
      </c>
      <c r="O456" s="313"/>
      <c r="P456" s="155"/>
    </row>
    <row r="457" spans="1:29" ht="18.75" customHeight="1" x14ac:dyDescent="0.15">
      <c r="A457" s="134"/>
      <c r="B457" s="203"/>
      <c r="C457" s="204"/>
      <c r="D457" s="297"/>
      <c r="E457" s="491"/>
      <c r="F457" s="500"/>
      <c r="G457" s="328"/>
      <c r="H457" s="445"/>
      <c r="I457" s="798"/>
      <c r="J457" s="446">
        <f t="shared" si="33"/>
        <v>0</v>
      </c>
      <c r="K457" s="788"/>
      <c r="L457" s="447">
        <f t="shared" si="34"/>
        <v>0</v>
      </c>
      <c r="M457" s="789">
        <f t="shared" si="36"/>
        <v>0</v>
      </c>
      <c r="N457" s="449">
        <f t="shared" si="36"/>
        <v>0</v>
      </c>
      <c r="O457" s="313"/>
      <c r="P457" s="155"/>
    </row>
    <row r="458" spans="1:29" ht="18.75" customHeight="1" x14ac:dyDescent="0.15">
      <c r="A458" s="134"/>
      <c r="B458" s="203"/>
      <c r="C458" s="204"/>
      <c r="D458" s="297"/>
      <c r="E458" s="491"/>
      <c r="F458" s="500"/>
      <c r="G458" s="328"/>
      <c r="H458" s="445"/>
      <c r="I458" s="798"/>
      <c r="J458" s="446">
        <f t="shared" si="33"/>
        <v>0</v>
      </c>
      <c r="K458" s="788"/>
      <c r="L458" s="447">
        <f t="shared" si="34"/>
        <v>0</v>
      </c>
      <c r="M458" s="789">
        <f t="shared" si="36"/>
        <v>0</v>
      </c>
      <c r="N458" s="449">
        <f t="shared" si="36"/>
        <v>0</v>
      </c>
      <c r="O458" s="313"/>
      <c r="P458" s="155"/>
    </row>
    <row r="459" spans="1:29" s="120" customFormat="1" ht="18.75" customHeight="1" x14ac:dyDescent="0.15">
      <c r="A459" s="134"/>
      <c r="B459" s="203"/>
      <c r="C459" s="204"/>
      <c r="D459" s="297"/>
      <c r="E459" s="347" t="s">
        <v>419</v>
      </c>
      <c r="F459" s="170" t="s">
        <v>181</v>
      </c>
      <c r="G459" s="328"/>
      <c r="H459" s="445"/>
      <c r="I459" s="798"/>
      <c r="J459" s="450">
        <f>SUMIFS(J428:J458,D428:D458,"設備（部材）")</f>
        <v>0</v>
      </c>
      <c r="K459" s="788"/>
      <c r="L459" s="451">
        <f>SUMIFS(L428:L458,D428:D458,"設備（部材）")</f>
        <v>0</v>
      </c>
      <c r="M459" s="789"/>
      <c r="N459" s="453">
        <f>J459-L459</f>
        <v>0</v>
      </c>
      <c r="O459" s="313"/>
      <c r="Q459" s="119"/>
      <c r="R459" s="119"/>
      <c r="S459" s="119"/>
      <c r="T459" s="119"/>
      <c r="U459" s="119"/>
      <c r="V459" s="119"/>
      <c r="W459" s="119"/>
      <c r="X459" s="119"/>
      <c r="Y459" s="119"/>
      <c r="Z459" s="119"/>
      <c r="AA459" s="119"/>
      <c r="AB459" s="119"/>
      <c r="AC459" s="119"/>
    </row>
    <row r="460" spans="1:29" s="120" customFormat="1" ht="18.75" customHeight="1" x14ac:dyDescent="0.15">
      <c r="A460" s="134"/>
      <c r="B460" s="203"/>
      <c r="C460" s="204"/>
      <c r="D460" s="297"/>
      <c r="E460" s="347" t="s">
        <v>182</v>
      </c>
      <c r="F460" s="170" t="s">
        <v>181</v>
      </c>
      <c r="G460" s="328"/>
      <c r="H460" s="445"/>
      <c r="I460" s="798"/>
      <c r="J460" s="450">
        <f>SUMIFS(J428:J458,D428:D458,"工事")</f>
        <v>0</v>
      </c>
      <c r="K460" s="788"/>
      <c r="L460" s="451">
        <f>SUMIFS(L428:L458,D428:D458,"工事")</f>
        <v>0</v>
      </c>
      <c r="M460" s="789"/>
      <c r="N460" s="453">
        <f>J460-L460</f>
        <v>0</v>
      </c>
      <c r="O460" s="313"/>
      <c r="Q460" s="119"/>
      <c r="R460" s="119"/>
      <c r="S460" s="119"/>
      <c r="T460" s="119"/>
      <c r="U460" s="119"/>
      <c r="V460" s="119"/>
      <c r="W460" s="119"/>
      <c r="X460" s="119"/>
      <c r="Y460" s="119"/>
      <c r="Z460" s="119"/>
      <c r="AA460" s="119"/>
      <c r="AB460" s="119"/>
      <c r="AC460" s="119"/>
    </row>
    <row r="461" spans="1:29" s="120" customFormat="1" ht="18.75" customHeight="1" thickBot="1" x14ac:dyDescent="0.2">
      <c r="A461" s="134"/>
      <c r="B461" s="205"/>
      <c r="C461" s="206"/>
      <c r="D461" s="298"/>
      <c r="E461" s="348" t="s">
        <v>178</v>
      </c>
      <c r="F461" s="349" t="s">
        <v>179</v>
      </c>
      <c r="G461" s="339"/>
      <c r="H461" s="495"/>
      <c r="I461" s="808"/>
      <c r="J461" s="501">
        <f>J459+J460</f>
        <v>0</v>
      </c>
      <c r="K461" s="790"/>
      <c r="L461" s="502">
        <f>L459+L460</f>
        <v>0</v>
      </c>
      <c r="M461" s="791"/>
      <c r="N461" s="503">
        <f>J461-L461</f>
        <v>0</v>
      </c>
      <c r="O461" s="323"/>
      <c r="Q461" s="119"/>
      <c r="R461" s="119"/>
      <c r="S461" s="119"/>
      <c r="T461" s="119"/>
      <c r="U461" s="119"/>
      <c r="V461" s="119"/>
      <c r="W461" s="119"/>
      <c r="X461" s="119"/>
      <c r="Y461" s="119"/>
      <c r="Z461" s="119"/>
      <c r="AA461" s="119"/>
      <c r="AB461" s="119"/>
      <c r="AC461" s="119"/>
    </row>
    <row r="462" spans="1:29" ht="18.75" customHeight="1" x14ac:dyDescent="0.15">
      <c r="A462" s="134"/>
      <c r="B462" s="171"/>
      <c r="C462" s="172"/>
      <c r="D462" s="295"/>
      <c r="E462" s="491"/>
      <c r="F462" s="499" t="s">
        <v>180</v>
      </c>
      <c r="G462" s="328"/>
      <c r="H462" s="445"/>
      <c r="I462" s="798"/>
      <c r="J462" s="446"/>
      <c r="K462" s="788"/>
      <c r="L462" s="447"/>
      <c r="M462" s="789"/>
      <c r="N462" s="449"/>
      <c r="O462" s="313"/>
      <c r="P462" s="155"/>
    </row>
    <row r="463" spans="1:29" ht="18.75" customHeight="1" x14ac:dyDescent="0.15">
      <c r="A463" s="134"/>
      <c r="B463" s="203"/>
      <c r="C463" s="204"/>
      <c r="D463" s="297"/>
      <c r="E463" s="491"/>
      <c r="F463" s="500"/>
      <c r="G463" s="328"/>
      <c r="H463" s="445"/>
      <c r="I463" s="798"/>
      <c r="J463" s="446">
        <f t="shared" ref="J463:J493" si="37">ROUNDDOWN(H463*I463,0)</f>
        <v>0</v>
      </c>
      <c r="K463" s="788"/>
      <c r="L463" s="447">
        <f t="shared" ref="L463:L493" si="38">ROUNDDOWN(H463*K463,0)</f>
        <v>0</v>
      </c>
      <c r="M463" s="789">
        <f>I463-K463</f>
        <v>0</v>
      </c>
      <c r="N463" s="449">
        <f>J463-L463</f>
        <v>0</v>
      </c>
      <c r="O463" s="313"/>
      <c r="P463" s="155"/>
    </row>
    <row r="464" spans="1:29" ht="18.75" customHeight="1" x14ac:dyDescent="0.15">
      <c r="A464" s="134"/>
      <c r="B464" s="203"/>
      <c r="C464" s="204"/>
      <c r="D464" s="297"/>
      <c r="E464" s="491"/>
      <c r="F464" s="500"/>
      <c r="G464" s="328"/>
      <c r="H464" s="445"/>
      <c r="I464" s="798"/>
      <c r="J464" s="446">
        <f t="shared" si="37"/>
        <v>0</v>
      </c>
      <c r="K464" s="788"/>
      <c r="L464" s="447">
        <f t="shared" si="38"/>
        <v>0</v>
      </c>
      <c r="M464" s="789">
        <f t="shared" ref="M464:N493" si="39">I464-K464</f>
        <v>0</v>
      </c>
      <c r="N464" s="449">
        <f t="shared" si="39"/>
        <v>0</v>
      </c>
      <c r="O464" s="313"/>
      <c r="P464" s="155"/>
    </row>
    <row r="465" spans="1:16" ht="18.75" customHeight="1" x14ac:dyDescent="0.15">
      <c r="A465" s="134"/>
      <c r="B465" s="203"/>
      <c r="C465" s="204"/>
      <c r="D465" s="297"/>
      <c r="E465" s="491"/>
      <c r="F465" s="499"/>
      <c r="G465" s="328"/>
      <c r="H465" s="445"/>
      <c r="I465" s="798"/>
      <c r="J465" s="446">
        <f t="shared" si="37"/>
        <v>0</v>
      </c>
      <c r="K465" s="788"/>
      <c r="L465" s="447">
        <f t="shared" si="38"/>
        <v>0</v>
      </c>
      <c r="M465" s="789">
        <f t="shared" si="39"/>
        <v>0</v>
      </c>
      <c r="N465" s="449">
        <f t="shared" si="39"/>
        <v>0</v>
      </c>
      <c r="O465" s="313"/>
      <c r="P465" s="155"/>
    </row>
    <row r="466" spans="1:16" ht="18.75" customHeight="1" x14ac:dyDescent="0.15">
      <c r="A466" s="134"/>
      <c r="B466" s="203"/>
      <c r="C466" s="204"/>
      <c r="D466" s="297"/>
      <c r="E466" s="491"/>
      <c r="F466" s="499"/>
      <c r="G466" s="328"/>
      <c r="H466" s="445"/>
      <c r="I466" s="798"/>
      <c r="J466" s="446">
        <f t="shared" si="37"/>
        <v>0</v>
      </c>
      <c r="K466" s="788"/>
      <c r="L466" s="447">
        <f t="shared" si="38"/>
        <v>0</v>
      </c>
      <c r="M466" s="789">
        <f t="shared" si="39"/>
        <v>0</v>
      </c>
      <c r="N466" s="449">
        <f t="shared" si="39"/>
        <v>0</v>
      </c>
      <c r="O466" s="313"/>
      <c r="P466" s="155"/>
    </row>
    <row r="467" spans="1:16" ht="18.75" customHeight="1" x14ac:dyDescent="0.15">
      <c r="A467" s="134"/>
      <c r="B467" s="203"/>
      <c r="C467" s="204"/>
      <c r="D467" s="297"/>
      <c r="E467" s="491"/>
      <c r="F467" s="499"/>
      <c r="G467" s="328"/>
      <c r="H467" s="445"/>
      <c r="I467" s="798"/>
      <c r="J467" s="446">
        <f t="shared" si="37"/>
        <v>0</v>
      </c>
      <c r="K467" s="788"/>
      <c r="L467" s="447">
        <f t="shared" si="38"/>
        <v>0</v>
      </c>
      <c r="M467" s="789">
        <f t="shared" si="39"/>
        <v>0</v>
      </c>
      <c r="N467" s="449">
        <f t="shared" si="39"/>
        <v>0</v>
      </c>
      <c r="O467" s="313"/>
      <c r="P467" s="155"/>
    </row>
    <row r="468" spans="1:16" ht="18.75" customHeight="1" x14ac:dyDescent="0.15">
      <c r="A468" s="134"/>
      <c r="B468" s="203"/>
      <c r="C468" s="204"/>
      <c r="D468" s="297"/>
      <c r="E468" s="491"/>
      <c r="F468" s="499"/>
      <c r="G468" s="328"/>
      <c r="H468" s="445"/>
      <c r="I468" s="798"/>
      <c r="J468" s="446">
        <f t="shared" si="37"/>
        <v>0</v>
      </c>
      <c r="K468" s="788"/>
      <c r="L468" s="447">
        <f t="shared" si="38"/>
        <v>0</v>
      </c>
      <c r="M468" s="789">
        <f t="shared" si="39"/>
        <v>0</v>
      </c>
      <c r="N468" s="449">
        <f t="shared" si="39"/>
        <v>0</v>
      </c>
      <c r="O468" s="313"/>
      <c r="P468" s="155"/>
    </row>
    <row r="469" spans="1:16" ht="18.75" customHeight="1" x14ac:dyDescent="0.15">
      <c r="A469" s="134"/>
      <c r="B469" s="203"/>
      <c r="C469" s="204"/>
      <c r="D469" s="297"/>
      <c r="E469" s="491"/>
      <c r="F469" s="499"/>
      <c r="G469" s="328"/>
      <c r="H469" s="445"/>
      <c r="I469" s="798"/>
      <c r="J469" s="446">
        <f t="shared" si="37"/>
        <v>0</v>
      </c>
      <c r="K469" s="788"/>
      <c r="L469" s="447">
        <f t="shared" si="38"/>
        <v>0</v>
      </c>
      <c r="M469" s="789">
        <f t="shared" si="39"/>
        <v>0</v>
      </c>
      <c r="N469" s="449">
        <f t="shared" si="39"/>
        <v>0</v>
      </c>
      <c r="O469" s="313"/>
      <c r="P469" s="155"/>
    </row>
    <row r="470" spans="1:16" ht="18.75" customHeight="1" x14ac:dyDescent="0.15">
      <c r="A470" s="134"/>
      <c r="B470" s="203"/>
      <c r="C470" s="204"/>
      <c r="D470" s="297"/>
      <c r="E470" s="491"/>
      <c r="F470" s="499"/>
      <c r="G470" s="328"/>
      <c r="H470" s="445"/>
      <c r="I470" s="798"/>
      <c r="J470" s="446">
        <f t="shared" si="37"/>
        <v>0</v>
      </c>
      <c r="K470" s="788"/>
      <c r="L470" s="447">
        <f t="shared" si="38"/>
        <v>0</v>
      </c>
      <c r="M470" s="789">
        <f t="shared" si="39"/>
        <v>0</v>
      </c>
      <c r="N470" s="449">
        <f t="shared" si="39"/>
        <v>0</v>
      </c>
      <c r="O470" s="313"/>
      <c r="P470" s="155"/>
    </row>
    <row r="471" spans="1:16" ht="18.75" customHeight="1" x14ac:dyDescent="0.15">
      <c r="A471" s="134"/>
      <c r="B471" s="203"/>
      <c r="C471" s="204"/>
      <c r="D471" s="297"/>
      <c r="E471" s="491"/>
      <c r="F471" s="499"/>
      <c r="G471" s="328"/>
      <c r="H471" s="445"/>
      <c r="I471" s="798"/>
      <c r="J471" s="446">
        <f t="shared" si="37"/>
        <v>0</v>
      </c>
      <c r="K471" s="788"/>
      <c r="L471" s="447">
        <f t="shared" si="38"/>
        <v>0</v>
      </c>
      <c r="M471" s="789">
        <f t="shared" si="39"/>
        <v>0</v>
      </c>
      <c r="N471" s="449">
        <f t="shared" si="39"/>
        <v>0</v>
      </c>
      <c r="O471" s="313"/>
      <c r="P471" s="155"/>
    </row>
    <row r="472" spans="1:16" ht="18.75" customHeight="1" x14ac:dyDescent="0.15">
      <c r="A472" s="134"/>
      <c r="B472" s="203"/>
      <c r="C472" s="204"/>
      <c r="D472" s="297"/>
      <c r="E472" s="491"/>
      <c r="F472" s="499"/>
      <c r="G472" s="328"/>
      <c r="H472" s="445"/>
      <c r="I472" s="798"/>
      <c r="J472" s="446">
        <f t="shared" si="37"/>
        <v>0</v>
      </c>
      <c r="K472" s="788"/>
      <c r="L472" s="447">
        <f t="shared" si="38"/>
        <v>0</v>
      </c>
      <c r="M472" s="789">
        <f t="shared" si="39"/>
        <v>0</v>
      </c>
      <c r="N472" s="449">
        <f t="shared" si="39"/>
        <v>0</v>
      </c>
      <c r="O472" s="313"/>
      <c r="P472" s="155"/>
    </row>
    <row r="473" spans="1:16" ht="18.75" customHeight="1" x14ac:dyDescent="0.15">
      <c r="A473" s="134"/>
      <c r="B473" s="203"/>
      <c r="C473" s="204"/>
      <c r="D473" s="297"/>
      <c r="E473" s="491"/>
      <c r="F473" s="499"/>
      <c r="G473" s="328"/>
      <c r="H473" s="445"/>
      <c r="I473" s="798"/>
      <c r="J473" s="446">
        <f t="shared" si="37"/>
        <v>0</v>
      </c>
      <c r="K473" s="788"/>
      <c r="L473" s="447">
        <f t="shared" si="38"/>
        <v>0</v>
      </c>
      <c r="M473" s="789">
        <f t="shared" si="39"/>
        <v>0</v>
      </c>
      <c r="N473" s="449">
        <f t="shared" si="39"/>
        <v>0</v>
      </c>
      <c r="O473" s="313"/>
      <c r="P473" s="155"/>
    </row>
    <row r="474" spans="1:16" ht="18.75" customHeight="1" x14ac:dyDescent="0.15">
      <c r="A474" s="134"/>
      <c r="B474" s="203"/>
      <c r="C474" s="204"/>
      <c r="D474" s="297"/>
      <c r="E474" s="491"/>
      <c r="F474" s="499"/>
      <c r="G474" s="328"/>
      <c r="H474" s="445"/>
      <c r="I474" s="798"/>
      <c r="J474" s="446">
        <f t="shared" si="37"/>
        <v>0</v>
      </c>
      <c r="K474" s="788"/>
      <c r="L474" s="447">
        <f t="shared" si="38"/>
        <v>0</v>
      </c>
      <c r="M474" s="789">
        <f t="shared" si="39"/>
        <v>0</v>
      </c>
      <c r="N474" s="449">
        <f t="shared" si="39"/>
        <v>0</v>
      </c>
      <c r="O474" s="313"/>
      <c r="P474" s="155"/>
    </row>
    <row r="475" spans="1:16" ht="18.75" customHeight="1" x14ac:dyDescent="0.15">
      <c r="A475" s="134"/>
      <c r="B475" s="203"/>
      <c r="C475" s="204"/>
      <c r="D475" s="297"/>
      <c r="E475" s="491"/>
      <c r="F475" s="499"/>
      <c r="G475" s="328"/>
      <c r="H475" s="445"/>
      <c r="I475" s="798"/>
      <c r="J475" s="446">
        <f t="shared" si="37"/>
        <v>0</v>
      </c>
      <c r="K475" s="788"/>
      <c r="L475" s="447">
        <f t="shared" si="38"/>
        <v>0</v>
      </c>
      <c r="M475" s="789">
        <f t="shared" si="39"/>
        <v>0</v>
      </c>
      <c r="N475" s="449">
        <f t="shared" si="39"/>
        <v>0</v>
      </c>
      <c r="O475" s="313"/>
      <c r="P475" s="155"/>
    </row>
    <row r="476" spans="1:16" ht="18.75" customHeight="1" x14ac:dyDescent="0.15">
      <c r="A476" s="134"/>
      <c r="B476" s="203"/>
      <c r="C476" s="204"/>
      <c r="D476" s="297"/>
      <c r="E476" s="491"/>
      <c r="F476" s="499"/>
      <c r="G476" s="328"/>
      <c r="H476" s="445"/>
      <c r="I476" s="798"/>
      <c r="J476" s="446">
        <f t="shared" si="37"/>
        <v>0</v>
      </c>
      <c r="K476" s="788"/>
      <c r="L476" s="447">
        <f t="shared" si="38"/>
        <v>0</v>
      </c>
      <c r="M476" s="789">
        <f t="shared" si="39"/>
        <v>0</v>
      </c>
      <c r="N476" s="449">
        <f t="shared" si="39"/>
        <v>0</v>
      </c>
      <c r="O476" s="313"/>
      <c r="P476" s="155"/>
    </row>
    <row r="477" spans="1:16" ht="18.75" customHeight="1" x14ac:dyDescent="0.15">
      <c r="A477" s="134"/>
      <c r="B477" s="203"/>
      <c r="C477" s="204"/>
      <c r="D477" s="297"/>
      <c r="E477" s="491"/>
      <c r="F477" s="499"/>
      <c r="G477" s="328"/>
      <c r="H477" s="445"/>
      <c r="I477" s="798"/>
      <c r="J477" s="446">
        <f t="shared" si="37"/>
        <v>0</v>
      </c>
      <c r="K477" s="788"/>
      <c r="L477" s="447">
        <f t="shared" si="38"/>
        <v>0</v>
      </c>
      <c r="M477" s="789">
        <f t="shared" si="39"/>
        <v>0</v>
      </c>
      <c r="N477" s="449">
        <f t="shared" si="39"/>
        <v>0</v>
      </c>
      <c r="O477" s="313"/>
      <c r="P477" s="155"/>
    </row>
    <row r="478" spans="1:16" ht="18.75" customHeight="1" x14ac:dyDescent="0.15">
      <c r="A478" s="134"/>
      <c r="B478" s="203"/>
      <c r="C478" s="204"/>
      <c r="D478" s="297"/>
      <c r="E478" s="491"/>
      <c r="F478" s="499"/>
      <c r="G478" s="328"/>
      <c r="H478" s="445"/>
      <c r="I478" s="798"/>
      <c r="J478" s="446">
        <f t="shared" si="37"/>
        <v>0</v>
      </c>
      <c r="K478" s="788"/>
      <c r="L478" s="447">
        <f t="shared" si="38"/>
        <v>0</v>
      </c>
      <c r="M478" s="789">
        <f t="shared" si="39"/>
        <v>0</v>
      </c>
      <c r="N478" s="449">
        <f t="shared" si="39"/>
        <v>0</v>
      </c>
      <c r="O478" s="313"/>
      <c r="P478" s="155"/>
    </row>
    <row r="479" spans="1:16" ht="18.75" customHeight="1" x14ac:dyDescent="0.15">
      <c r="A479" s="134"/>
      <c r="B479" s="203"/>
      <c r="C479" s="204"/>
      <c r="D479" s="297"/>
      <c r="E479" s="491"/>
      <c r="F479" s="499"/>
      <c r="G479" s="328"/>
      <c r="H479" s="445"/>
      <c r="I479" s="798"/>
      <c r="J479" s="446">
        <f t="shared" si="37"/>
        <v>0</v>
      </c>
      <c r="K479" s="788"/>
      <c r="L479" s="447">
        <f t="shared" si="38"/>
        <v>0</v>
      </c>
      <c r="M479" s="789">
        <f t="shared" si="39"/>
        <v>0</v>
      </c>
      <c r="N479" s="449">
        <f t="shared" si="39"/>
        <v>0</v>
      </c>
      <c r="O479" s="313"/>
      <c r="P479" s="155"/>
    </row>
    <row r="480" spans="1:16" ht="18.75" customHeight="1" x14ac:dyDescent="0.15">
      <c r="A480" s="134"/>
      <c r="B480" s="203"/>
      <c r="C480" s="204"/>
      <c r="D480" s="297"/>
      <c r="E480" s="491"/>
      <c r="F480" s="499"/>
      <c r="G480" s="328"/>
      <c r="H480" s="445"/>
      <c r="I480" s="798"/>
      <c r="J480" s="446">
        <f t="shared" si="37"/>
        <v>0</v>
      </c>
      <c r="K480" s="788"/>
      <c r="L480" s="447">
        <f t="shared" si="38"/>
        <v>0</v>
      </c>
      <c r="M480" s="789">
        <f t="shared" si="39"/>
        <v>0</v>
      </c>
      <c r="N480" s="449">
        <f t="shared" si="39"/>
        <v>0</v>
      </c>
      <c r="O480" s="313"/>
      <c r="P480" s="155"/>
    </row>
    <row r="481" spans="1:29" ht="18.75" customHeight="1" x14ac:dyDescent="0.15">
      <c r="A481" s="134"/>
      <c r="B481" s="203"/>
      <c r="C481" s="204"/>
      <c r="D481" s="297"/>
      <c r="E481" s="491"/>
      <c r="F481" s="499"/>
      <c r="G481" s="328"/>
      <c r="H481" s="445"/>
      <c r="I481" s="798"/>
      <c r="J481" s="446">
        <f t="shared" si="37"/>
        <v>0</v>
      </c>
      <c r="K481" s="788"/>
      <c r="L481" s="447">
        <f t="shared" si="38"/>
        <v>0</v>
      </c>
      <c r="M481" s="789">
        <f t="shared" si="39"/>
        <v>0</v>
      </c>
      <c r="N481" s="449">
        <f t="shared" si="39"/>
        <v>0</v>
      </c>
      <c r="O481" s="313"/>
      <c r="P481" s="155"/>
    </row>
    <row r="482" spans="1:29" ht="18.75" customHeight="1" x14ac:dyDescent="0.15">
      <c r="A482" s="134"/>
      <c r="B482" s="203"/>
      <c r="C482" s="204"/>
      <c r="D482" s="297"/>
      <c r="E482" s="491"/>
      <c r="F482" s="499"/>
      <c r="G482" s="328"/>
      <c r="H482" s="445"/>
      <c r="I482" s="798"/>
      <c r="J482" s="446">
        <f t="shared" si="37"/>
        <v>0</v>
      </c>
      <c r="K482" s="788"/>
      <c r="L482" s="447">
        <f t="shared" si="38"/>
        <v>0</v>
      </c>
      <c r="M482" s="789">
        <f t="shared" si="39"/>
        <v>0</v>
      </c>
      <c r="N482" s="449">
        <f t="shared" si="39"/>
        <v>0</v>
      </c>
      <c r="O482" s="313"/>
      <c r="P482" s="155"/>
    </row>
    <row r="483" spans="1:29" ht="18.75" customHeight="1" x14ac:dyDescent="0.15">
      <c r="A483" s="134"/>
      <c r="B483" s="203"/>
      <c r="C483" s="204"/>
      <c r="D483" s="297"/>
      <c r="E483" s="491"/>
      <c r="F483" s="500"/>
      <c r="G483" s="328"/>
      <c r="H483" s="445"/>
      <c r="I483" s="798"/>
      <c r="J483" s="446">
        <f t="shared" si="37"/>
        <v>0</v>
      </c>
      <c r="K483" s="788"/>
      <c r="L483" s="447">
        <f t="shared" si="38"/>
        <v>0</v>
      </c>
      <c r="M483" s="789">
        <f t="shared" si="39"/>
        <v>0</v>
      </c>
      <c r="N483" s="449">
        <f t="shared" si="39"/>
        <v>0</v>
      </c>
      <c r="O483" s="313"/>
      <c r="P483" s="155"/>
    </row>
    <row r="484" spans="1:29" ht="18.75" customHeight="1" x14ac:dyDescent="0.15">
      <c r="A484" s="134"/>
      <c r="B484" s="203"/>
      <c r="C484" s="204"/>
      <c r="D484" s="297"/>
      <c r="E484" s="491"/>
      <c r="F484" s="500"/>
      <c r="G484" s="328"/>
      <c r="H484" s="445"/>
      <c r="I484" s="798"/>
      <c r="J484" s="446">
        <f t="shared" si="37"/>
        <v>0</v>
      </c>
      <c r="K484" s="788"/>
      <c r="L484" s="447">
        <f t="shared" si="38"/>
        <v>0</v>
      </c>
      <c r="M484" s="789">
        <f t="shared" si="39"/>
        <v>0</v>
      </c>
      <c r="N484" s="449">
        <f t="shared" si="39"/>
        <v>0</v>
      </c>
      <c r="O484" s="313"/>
      <c r="P484" s="155"/>
    </row>
    <row r="485" spans="1:29" ht="18.75" customHeight="1" x14ac:dyDescent="0.15">
      <c r="A485" s="134"/>
      <c r="B485" s="203"/>
      <c r="C485" s="204"/>
      <c r="D485" s="297"/>
      <c r="E485" s="491"/>
      <c r="F485" s="500"/>
      <c r="G485" s="328"/>
      <c r="H485" s="445"/>
      <c r="I485" s="798"/>
      <c r="J485" s="446">
        <f t="shared" si="37"/>
        <v>0</v>
      </c>
      <c r="K485" s="788"/>
      <c r="L485" s="447">
        <f t="shared" si="38"/>
        <v>0</v>
      </c>
      <c r="M485" s="789">
        <f t="shared" si="39"/>
        <v>0</v>
      </c>
      <c r="N485" s="449">
        <f t="shared" si="39"/>
        <v>0</v>
      </c>
      <c r="O485" s="313"/>
      <c r="P485" s="155"/>
    </row>
    <row r="486" spans="1:29" ht="18.75" customHeight="1" x14ac:dyDescent="0.15">
      <c r="A486" s="134"/>
      <c r="B486" s="203"/>
      <c r="C486" s="204"/>
      <c r="D486" s="297"/>
      <c r="E486" s="491"/>
      <c r="F486" s="500"/>
      <c r="G486" s="328"/>
      <c r="H486" s="445"/>
      <c r="I486" s="798"/>
      <c r="J486" s="446">
        <f t="shared" si="37"/>
        <v>0</v>
      </c>
      <c r="K486" s="788"/>
      <c r="L486" s="447">
        <f t="shared" si="38"/>
        <v>0</v>
      </c>
      <c r="M486" s="789">
        <f t="shared" si="39"/>
        <v>0</v>
      </c>
      <c r="N486" s="449">
        <f t="shared" si="39"/>
        <v>0</v>
      </c>
      <c r="O486" s="313"/>
      <c r="P486" s="155"/>
    </row>
    <row r="487" spans="1:29" ht="18.75" customHeight="1" x14ac:dyDescent="0.15">
      <c r="A487" s="134"/>
      <c r="B487" s="203"/>
      <c r="C487" s="204"/>
      <c r="D487" s="297"/>
      <c r="E487" s="491"/>
      <c r="F487" s="500"/>
      <c r="G487" s="328"/>
      <c r="H487" s="445"/>
      <c r="I487" s="798"/>
      <c r="J487" s="446">
        <f t="shared" si="37"/>
        <v>0</v>
      </c>
      <c r="K487" s="788"/>
      <c r="L487" s="447">
        <f t="shared" si="38"/>
        <v>0</v>
      </c>
      <c r="M487" s="789">
        <f t="shared" si="39"/>
        <v>0</v>
      </c>
      <c r="N487" s="449">
        <f t="shared" si="39"/>
        <v>0</v>
      </c>
      <c r="O487" s="313"/>
      <c r="P487" s="155"/>
    </row>
    <row r="488" spans="1:29" ht="18.75" customHeight="1" x14ac:dyDescent="0.15">
      <c r="A488" s="134"/>
      <c r="B488" s="203"/>
      <c r="C488" s="204"/>
      <c r="D488" s="297"/>
      <c r="E488" s="491"/>
      <c r="F488" s="500"/>
      <c r="G488" s="328"/>
      <c r="H488" s="445"/>
      <c r="I488" s="798"/>
      <c r="J488" s="446">
        <f t="shared" si="37"/>
        <v>0</v>
      </c>
      <c r="K488" s="788"/>
      <c r="L488" s="447">
        <f t="shared" si="38"/>
        <v>0</v>
      </c>
      <c r="M488" s="789">
        <f t="shared" si="39"/>
        <v>0</v>
      </c>
      <c r="N488" s="449">
        <f t="shared" si="39"/>
        <v>0</v>
      </c>
      <c r="O488" s="313"/>
      <c r="P488" s="155"/>
    </row>
    <row r="489" spans="1:29" ht="18.75" customHeight="1" x14ac:dyDescent="0.15">
      <c r="A489" s="134"/>
      <c r="B489" s="203"/>
      <c r="C489" s="204"/>
      <c r="D489" s="297"/>
      <c r="E489" s="491"/>
      <c r="F489" s="500"/>
      <c r="G489" s="328"/>
      <c r="H489" s="445"/>
      <c r="I489" s="798"/>
      <c r="J489" s="446">
        <f t="shared" si="37"/>
        <v>0</v>
      </c>
      <c r="K489" s="788"/>
      <c r="L489" s="447">
        <f t="shared" si="38"/>
        <v>0</v>
      </c>
      <c r="M489" s="789">
        <f t="shared" si="39"/>
        <v>0</v>
      </c>
      <c r="N489" s="449">
        <f t="shared" si="39"/>
        <v>0</v>
      </c>
      <c r="O489" s="313"/>
      <c r="P489" s="155"/>
    </row>
    <row r="490" spans="1:29" ht="18.75" customHeight="1" x14ac:dyDescent="0.15">
      <c r="A490" s="134"/>
      <c r="B490" s="203"/>
      <c r="C490" s="204"/>
      <c r="D490" s="297"/>
      <c r="E490" s="491"/>
      <c r="F490" s="500"/>
      <c r="G490" s="328"/>
      <c r="H490" s="445"/>
      <c r="I490" s="798"/>
      <c r="J490" s="446">
        <f t="shared" si="37"/>
        <v>0</v>
      </c>
      <c r="K490" s="788"/>
      <c r="L490" s="447">
        <f t="shared" si="38"/>
        <v>0</v>
      </c>
      <c r="M490" s="789">
        <f t="shared" si="39"/>
        <v>0</v>
      </c>
      <c r="N490" s="449">
        <f t="shared" si="39"/>
        <v>0</v>
      </c>
      <c r="O490" s="313"/>
      <c r="P490" s="155"/>
    </row>
    <row r="491" spans="1:29" ht="18.75" customHeight="1" x14ac:dyDescent="0.15">
      <c r="A491" s="134"/>
      <c r="B491" s="203"/>
      <c r="C491" s="204"/>
      <c r="D491" s="297"/>
      <c r="E491" s="491"/>
      <c r="F491" s="500"/>
      <c r="G491" s="328"/>
      <c r="H491" s="445"/>
      <c r="I491" s="798"/>
      <c r="J491" s="446">
        <f t="shared" si="37"/>
        <v>0</v>
      </c>
      <c r="K491" s="788"/>
      <c r="L491" s="447">
        <f t="shared" si="38"/>
        <v>0</v>
      </c>
      <c r="M491" s="789">
        <f t="shared" si="39"/>
        <v>0</v>
      </c>
      <c r="N491" s="449">
        <f t="shared" si="39"/>
        <v>0</v>
      </c>
      <c r="O491" s="313"/>
      <c r="P491" s="155"/>
    </row>
    <row r="492" spans="1:29" ht="18.75" customHeight="1" x14ac:dyDescent="0.15">
      <c r="A492" s="134"/>
      <c r="B492" s="203"/>
      <c r="C492" s="204"/>
      <c r="D492" s="297"/>
      <c r="E492" s="491"/>
      <c r="F492" s="500"/>
      <c r="G492" s="328"/>
      <c r="H492" s="445"/>
      <c r="I492" s="798"/>
      <c r="J492" s="446">
        <f t="shared" si="37"/>
        <v>0</v>
      </c>
      <c r="K492" s="788"/>
      <c r="L492" s="447">
        <f t="shared" si="38"/>
        <v>0</v>
      </c>
      <c r="M492" s="789">
        <f t="shared" si="39"/>
        <v>0</v>
      </c>
      <c r="N492" s="449">
        <f t="shared" si="39"/>
        <v>0</v>
      </c>
      <c r="O492" s="313"/>
      <c r="P492" s="155"/>
    </row>
    <row r="493" spans="1:29" ht="18.75" customHeight="1" x14ac:dyDescent="0.15">
      <c r="A493" s="134"/>
      <c r="B493" s="203"/>
      <c r="C493" s="204"/>
      <c r="D493" s="297"/>
      <c r="E493" s="491"/>
      <c r="F493" s="500"/>
      <c r="G493" s="328"/>
      <c r="H493" s="445"/>
      <c r="I493" s="798"/>
      <c r="J493" s="446">
        <f t="shared" si="37"/>
        <v>0</v>
      </c>
      <c r="K493" s="788"/>
      <c r="L493" s="447">
        <f t="shared" si="38"/>
        <v>0</v>
      </c>
      <c r="M493" s="789">
        <f t="shared" si="39"/>
        <v>0</v>
      </c>
      <c r="N493" s="449">
        <f t="shared" si="39"/>
        <v>0</v>
      </c>
      <c r="O493" s="313"/>
      <c r="P493" s="155"/>
    </row>
    <row r="494" spans="1:29" s="120" customFormat="1" ht="18.75" customHeight="1" x14ac:dyDescent="0.15">
      <c r="A494" s="134"/>
      <c r="B494" s="203"/>
      <c r="C494" s="204"/>
      <c r="D494" s="297"/>
      <c r="E494" s="347" t="s">
        <v>419</v>
      </c>
      <c r="F494" s="170" t="s">
        <v>181</v>
      </c>
      <c r="G494" s="328"/>
      <c r="H494" s="445"/>
      <c r="I494" s="798"/>
      <c r="J494" s="450">
        <f>SUMIFS(J463:J493,D463:D493,"設備（部材）")</f>
        <v>0</v>
      </c>
      <c r="K494" s="788"/>
      <c r="L494" s="451">
        <f>SUMIFS(L463:L493,D463:D493,"設備（部材）")</f>
        <v>0</v>
      </c>
      <c r="M494" s="789"/>
      <c r="N494" s="453">
        <f>J494-L494</f>
        <v>0</v>
      </c>
      <c r="O494" s="313"/>
      <c r="Q494" s="119"/>
      <c r="R494" s="119"/>
      <c r="S494" s="119"/>
      <c r="T494" s="119"/>
      <c r="U494" s="119"/>
      <c r="V494" s="119"/>
      <c r="W494" s="119"/>
      <c r="X494" s="119"/>
      <c r="Y494" s="119"/>
      <c r="Z494" s="119"/>
      <c r="AA494" s="119"/>
      <c r="AB494" s="119"/>
      <c r="AC494" s="119"/>
    </row>
    <row r="495" spans="1:29" s="120" customFormat="1" ht="18.75" customHeight="1" x14ac:dyDescent="0.15">
      <c r="A495" s="134"/>
      <c r="B495" s="203"/>
      <c r="C495" s="204"/>
      <c r="D495" s="297"/>
      <c r="E495" s="347" t="s">
        <v>182</v>
      </c>
      <c r="F495" s="170" t="s">
        <v>181</v>
      </c>
      <c r="G495" s="328"/>
      <c r="H495" s="445"/>
      <c r="I495" s="798"/>
      <c r="J495" s="450">
        <f>SUMIFS(J463:J493,D463:D493,"工事")</f>
        <v>0</v>
      </c>
      <c r="K495" s="788"/>
      <c r="L495" s="451">
        <f>SUMIFS(L463:L493,D463:D493,"工事")</f>
        <v>0</v>
      </c>
      <c r="M495" s="789"/>
      <c r="N495" s="453">
        <f>J495-L495</f>
        <v>0</v>
      </c>
      <c r="O495" s="313"/>
      <c r="Q495" s="119"/>
      <c r="R495" s="119"/>
      <c r="S495" s="119"/>
      <c r="T495" s="119"/>
      <c r="U495" s="119"/>
      <c r="V495" s="119"/>
      <c r="W495" s="119"/>
      <c r="X495" s="119"/>
      <c r="Y495" s="119"/>
      <c r="Z495" s="119"/>
      <c r="AA495" s="119"/>
      <c r="AB495" s="119"/>
      <c r="AC495" s="119"/>
    </row>
    <row r="496" spans="1:29" s="120" customFormat="1" ht="18.75" customHeight="1" thickBot="1" x14ac:dyDescent="0.2">
      <c r="A496" s="134"/>
      <c r="B496" s="205"/>
      <c r="C496" s="206"/>
      <c r="D496" s="298"/>
      <c r="E496" s="348" t="s">
        <v>178</v>
      </c>
      <c r="F496" s="349" t="s">
        <v>179</v>
      </c>
      <c r="G496" s="339"/>
      <c r="H496" s="495"/>
      <c r="I496" s="808"/>
      <c r="J496" s="501">
        <f>J494+J495</f>
        <v>0</v>
      </c>
      <c r="K496" s="790"/>
      <c r="L496" s="502">
        <f>L494+L495</f>
        <v>0</v>
      </c>
      <c r="M496" s="791"/>
      <c r="N496" s="503">
        <f>J496-L496</f>
        <v>0</v>
      </c>
      <c r="O496" s="323"/>
      <c r="Q496" s="119"/>
      <c r="R496" s="119"/>
      <c r="S496" s="119"/>
      <c r="T496" s="119"/>
      <c r="U496" s="119"/>
      <c r="V496" s="119"/>
      <c r="W496" s="119"/>
      <c r="X496" s="119"/>
      <c r="Y496" s="119"/>
      <c r="Z496" s="119"/>
      <c r="AA496" s="119"/>
      <c r="AB496" s="119"/>
      <c r="AC496" s="119"/>
    </row>
    <row r="497" spans="1:16" ht="18.75" customHeight="1" x14ac:dyDescent="0.15">
      <c r="A497" s="134"/>
      <c r="B497" s="171"/>
      <c r="C497" s="172"/>
      <c r="D497" s="295"/>
      <c r="E497" s="491"/>
      <c r="F497" s="499" t="s">
        <v>180</v>
      </c>
      <c r="G497" s="328"/>
      <c r="H497" s="445"/>
      <c r="I497" s="798"/>
      <c r="J497" s="446"/>
      <c r="K497" s="788"/>
      <c r="L497" s="447"/>
      <c r="M497" s="789"/>
      <c r="N497" s="449"/>
      <c r="O497" s="313"/>
      <c r="P497" s="155"/>
    </row>
    <row r="498" spans="1:16" ht="18.75" customHeight="1" x14ac:dyDescent="0.15">
      <c r="A498" s="134"/>
      <c r="B498" s="203"/>
      <c r="C498" s="204"/>
      <c r="D498" s="297"/>
      <c r="E498" s="491"/>
      <c r="F498" s="500"/>
      <c r="G498" s="328"/>
      <c r="H498" s="445"/>
      <c r="I498" s="798"/>
      <c r="J498" s="446">
        <f t="shared" ref="J498:J528" si="40">ROUNDDOWN(H498*I498,0)</f>
        <v>0</v>
      </c>
      <c r="K498" s="788"/>
      <c r="L498" s="447">
        <f t="shared" ref="L498:L528" si="41">ROUNDDOWN(H498*K498,0)</f>
        <v>0</v>
      </c>
      <c r="M498" s="789">
        <f>I498-K498</f>
        <v>0</v>
      </c>
      <c r="N498" s="449">
        <f>J498-L498</f>
        <v>0</v>
      </c>
      <c r="O498" s="313"/>
      <c r="P498" s="155"/>
    </row>
    <row r="499" spans="1:16" ht="18.75" customHeight="1" x14ac:dyDescent="0.15">
      <c r="A499" s="134"/>
      <c r="B499" s="203"/>
      <c r="C499" s="204"/>
      <c r="D499" s="297"/>
      <c r="E499" s="491"/>
      <c r="F499" s="500"/>
      <c r="G499" s="328"/>
      <c r="H499" s="445"/>
      <c r="I499" s="798"/>
      <c r="J499" s="446">
        <f t="shared" si="40"/>
        <v>0</v>
      </c>
      <c r="K499" s="788"/>
      <c r="L499" s="447">
        <f t="shared" si="41"/>
        <v>0</v>
      </c>
      <c r="M499" s="789">
        <f t="shared" ref="M499:N528" si="42">I499-K499</f>
        <v>0</v>
      </c>
      <c r="N499" s="449">
        <f t="shared" si="42"/>
        <v>0</v>
      </c>
      <c r="O499" s="313"/>
      <c r="P499" s="155"/>
    </row>
    <row r="500" spans="1:16" ht="18.75" customHeight="1" x14ac:dyDescent="0.15">
      <c r="A500" s="134"/>
      <c r="B500" s="203"/>
      <c r="C500" s="204"/>
      <c r="D500" s="297"/>
      <c r="E500" s="491"/>
      <c r="F500" s="499"/>
      <c r="G500" s="328"/>
      <c r="H500" s="445"/>
      <c r="I500" s="798"/>
      <c r="J500" s="446">
        <f t="shared" si="40"/>
        <v>0</v>
      </c>
      <c r="K500" s="788"/>
      <c r="L500" s="447">
        <f t="shared" si="41"/>
        <v>0</v>
      </c>
      <c r="M500" s="789">
        <f t="shared" si="42"/>
        <v>0</v>
      </c>
      <c r="N500" s="449">
        <f t="shared" si="42"/>
        <v>0</v>
      </c>
      <c r="O500" s="313"/>
      <c r="P500" s="155"/>
    </row>
    <row r="501" spans="1:16" ht="18.75" customHeight="1" x14ac:dyDescent="0.15">
      <c r="A501" s="134"/>
      <c r="B501" s="203"/>
      <c r="C501" s="204"/>
      <c r="D501" s="297"/>
      <c r="E501" s="491"/>
      <c r="F501" s="499"/>
      <c r="G501" s="328"/>
      <c r="H501" s="445"/>
      <c r="I501" s="798"/>
      <c r="J501" s="446">
        <f t="shared" si="40"/>
        <v>0</v>
      </c>
      <c r="K501" s="788"/>
      <c r="L501" s="447">
        <f t="shared" si="41"/>
        <v>0</v>
      </c>
      <c r="M501" s="789">
        <f t="shared" si="42"/>
        <v>0</v>
      </c>
      <c r="N501" s="449">
        <f t="shared" si="42"/>
        <v>0</v>
      </c>
      <c r="O501" s="313"/>
      <c r="P501" s="155"/>
    </row>
    <row r="502" spans="1:16" ht="18.75" customHeight="1" x14ac:dyDescent="0.15">
      <c r="A502" s="134"/>
      <c r="B502" s="203"/>
      <c r="C502" s="204"/>
      <c r="D502" s="297"/>
      <c r="E502" s="491"/>
      <c r="F502" s="499"/>
      <c r="G502" s="328"/>
      <c r="H502" s="445"/>
      <c r="I502" s="798"/>
      <c r="J502" s="446">
        <f t="shared" si="40"/>
        <v>0</v>
      </c>
      <c r="K502" s="788"/>
      <c r="L502" s="447">
        <f t="shared" si="41"/>
        <v>0</v>
      </c>
      <c r="M502" s="789">
        <f t="shared" si="42"/>
        <v>0</v>
      </c>
      <c r="N502" s="449">
        <f t="shared" si="42"/>
        <v>0</v>
      </c>
      <c r="O502" s="313"/>
      <c r="P502" s="155"/>
    </row>
    <row r="503" spans="1:16" ht="18.75" customHeight="1" x14ac:dyDescent="0.15">
      <c r="A503" s="134"/>
      <c r="B503" s="203"/>
      <c r="C503" s="204"/>
      <c r="D503" s="297"/>
      <c r="E503" s="491"/>
      <c r="F503" s="499"/>
      <c r="G503" s="328"/>
      <c r="H503" s="445"/>
      <c r="I503" s="798"/>
      <c r="J503" s="446">
        <f t="shared" si="40"/>
        <v>0</v>
      </c>
      <c r="K503" s="788"/>
      <c r="L503" s="447">
        <f t="shared" si="41"/>
        <v>0</v>
      </c>
      <c r="M503" s="789">
        <f t="shared" si="42"/>
        <v>0</v>
      </c>
      <c r="N503" s="449">
        <f t="shared" si="42"/>
        <v>0</v>
      </c>
      <c r="O503" s="313"/>
      <c r="P503" s="155"/>
    </row>
    <row r="504" spans="1:16" ht="18.75" customHeight="1" x14ac:dyDescent="0.15">
      <c r="A504" s="134"/>
      <c r="B504" s="203"/>
      <c r="C504" s="204"/>
      <c r="D504" s="297"/>
      <c r="E504" s="491"/>
      <c r="F504" s="499"/>
      <c r="G504" s="328"/>
      <c r="H504" s="445"/>
      <c r="I504" s="798"/>
      <c r="J504" s="446">
        <f t="shared" si="40"/>
        <v>0</v>
      </c>
      <c r="K504" s="788"/>
      <c r="L504" s="447">
        <f t="shared" si="41"/>
        <v>0</v>
      </c>
      <c r="M504" s="789">
        <f t="shared" si="42"/>
        <v>0</v>
      </c>
      <c r="N504" s="449">
        <f t="shared" si="42"/>
        <v>0</v>
      </c>
      <c r="O504" s="313"/>
      <c r="P504" s="155"/>
    </row>
    <row r="505" spans="1:16" ht="18.75" customHeight="1" x14ac:dyDescent="0.15">
      <c r="A505" s="134"/>
      <c r="B505" s="203"/>
      <c r="C505" s="204"/>
      <c r="D505" s="297"/>
      <c r="E505" s="491"/>
      <c r="F505" s="499"/>
      <c r="G505" s="328"/>
      <c r="H505" s="445"/>
      <c r="I505" s="798"/>
      <c r="J505" s="446">
        <f t="shared" si="40"/>
        <v>0</v>
      </c>
      <c r="K505" s="788"/>
      <c r="L505" s="447">
        <f t="shared" si="41"/>
        <v>0</v>
      </c>
      <c r="M505" s="789">
        <f t="shared" si="42"/>
        <v>0</v>
      </c>
      <c r="N505" s="449">
        <f t="shared" si="42"/>
        <v>0</v>
      </c>
      <c r="O505" s="313"/>
      <c r="P505" s="155"/>
    </row>
    <row r="506" spans="1:16" ht="18.75" customHeight="1" x14ac:dyDescent="0.15">
      <c r="A506" s="134"/>
      <c r="B506" s="203"/>
      <c r="C506" s="204"/>
      <c r="D506" s="297"/>
      <c r="E506" s="491"/>
      <c r="F506" s="499"/>
      <c r="G506" s="328"/>
      <c r="H506" s="445"/>
      <c r="I506" s="798"/>
      <c r="J506" s="446">
        <f t="shared" si="40"/>
        <v>0</v>
      </c>
      <c r="K506" s="788"/>
      <c r="L506" s="447">
        <f t="shared" si="41"/>
        <v>0</v>
      </c>
      <c r="M506" s="789">
        <f t="shared" si="42"/>
        <v>0</v>
      </c>
      <c r="N506" s="449">
        <f t="shared" si="42"/>
        <v>0</v>
      </c>
      <c r="O506" s="313"/>
      <c r="P506" s="155"/>
    </row>
    <row r="507" spans="1:16" ht="18.75" customHeight="1" x14ac:dyDescent="0.15">
      <c r="A507" s="134"/>
      <c r="B507" s="203"/>
      <c r="C507" s="204"/>
      <c r="D507" s="297"/>
      <c r="E507" s="491"/>
      <c r="F507" s="499"/>
      <c r="G507" s="328"/>
      <c r="H507" s="445"/>
      <c r="I507" s="798"/>
      <c r="J507" s="446">
        <f t="shared" si="40"/>
        <v>0</v>
      </c>
      <c r="K507" s="788"/>
      <c r="L507" s="447">
        <f t="shared" si="41"/>
        <v>0</v>
      </c>
      <c r="M507" s="789">
        <f t="shared" si="42"/>
        <v>0</v>
      </c>
      <c r="N507" s="449">
        <f t="shared" si="42"/>
        <v>0</v>
      </c>
      <c r="O507" s="313"/>
      <c r="P507" s="155"/>
    </row>
    <row r="508" spans="1:16" ht="18.75" customHeight="1" x14ac:dyDescent="0.15">
      <c r="A508" s="134"/>
      <c r="B508" s="203"/>
      <c r="C508" s="204"/>
      <c r="D508" s="297"/>
      <c r="E508" s="491"/>
      <c r="F508" s="499"/>
      <c r="G508" s="328"/>
      <c r="H508" s="445"/>
      <c r="I508" s="798"/>
      <c r="J508" s="446">
        <f t="shared" si="40"/>
        <v>0</v>
      </c>
      <c r="K508" s="788"/>
      <c r="L508" s="447">
        <f t="shared" si="41"/>
        <v>0</v>
      </c>
      <c r="M508" s="789">
        <f t="shared" si="42"/>
        <v>0</v>
      </c>
      <c r="N508" s="449">
        <f t="shared" si="42"/>
        <v>0</v>
      </c>
      <c r="O508" s="313"/>
      <c r="P508" s="155"/>
    </row>
    <row r="509" spans="1:16" ht="18.75" customHeight="1" x14ac:dyDescent="0.15">
      <c r="A509" s="134"/>
      <c r="B509" s="203"/>
      <c r="C509" s="204"/>
      <c r="D509" s="297"/>
      <c r="E509" s="491"/>
      <c r="F509" s="499"/>
      <c r="G509" s="328"/>
      <c r="H509" s="445"/>
      <c r="I509" s="798"/>
      <c r="J509" s="446">
        <f t="shared" si="40"/>
        <v>0</v>
      </c>
      <c r="K509" s="788"/>
      <c r="L509" s="447">
        <f t="shared" si="41"/>
        <v>0</v>
      </c>
      <c r="M509" s="789">
        <f t="shared" si="42"/>
        <v>0</v>
      </c>
      <c r="N509" s="449">
        <f t="shared" si="42"/>
        <v>0</v>
      </c>
      <c r="O509" s="313"/>
      <c r="P509" s="155"/>
    </row>
    <row r="510" spans="1:16" ht="18.75" customHeight="1" x14ac:dyDescent="0.15">
      <c r="A510" s="134"/>
      <c r="B510" s="203"/>
      <c r="C510" s="204"/>
      <c r="D510" s="297"/>
      <c r="E510" s="491"/>
      <c r="F510" s="499"/>
      <c r="G510" s="328"/>
      <c r="H510" s="445"/>
      <c r="I510" s="798"/>
      <c r="J510" s="446">
        <f t="shared" si="40"/>
        <v>0</v>
      </c>
      <c r="K510" s="788"/>
      <c r="L510" s="447">
        <f t="shared" si="41"/>
        <v>0</v>
      </c>
      <c r="M510" s="789">
        <f t="shared" si="42"/>
        <v>0</v>
      </c>
      <c r="N510" s="449">
        <f t="shared" si="42"/>
        <v>0</v>
      </c>
      <c r="O510" s="313"/>
      <c r="P510" s="155"/>
    </row>
    <row r="511" spans="1:16" ht="18.75" customHeight="1" x14ac:dyDescent="0.15">
      <c r="A511" s="134"/>
      <c r="B511" s="203"/>
      <c r="C511" s="204"/>
      <c r="D511" s="297"/>
      <c r="E511" s="491"/>
      <c r="F511" s="499"/>
      <c r="G511" s="328"/>
      <c r="H511" s="445"/>
      <c r="I511" s="798"/>
      <c r="J511" s="446">
        <f t="shared" si="40"/>
        <v>0</v>
      </c>
      <c r="K511" s="788"/>
      <c r="L511" s="447">
        <f t="shared" si="41"/>
        <v>0</v>
      </c>
      <c r="M511" s="789">
        <f t="shared" si="42"/>
        <v>0</v>
      </c>
      <c r="N511" s="449">
        <f t="shared" si="42"/>
        <v>0</v>
      </c>
      <c r="O511" s="313"/>
      <c r="P511" s="155"/>
    </row>
    <row r="512" spans="1:16" ht="18.75" customHeight="1" x14ac:dyDescent="0.15">
      <c r="A512" s="134"/>
      <c r="B512" s="203"/>
      <c r="C512" s="204"/>
      <c r="D512" s="297"/>
      <c r="E512" s="491"/>
      <c r="F512" s="499"/>
      <c r="G512" s="328"/>
      <c r="H512" s="445"/>
      <c r="I512" s="798"/>
      <c r="J512" s="446">
        <f t="shared" si="40"/>
        <v>0</v>
      </c>
      <c r="K512" s="788"/>
      <c r="L512" s="447">
        <f t="shared" si="41"/>
        <v>0</v>
      </c>
      <c r="M512" s="789">
        <f t="shared" si="42"/>
        <v>0</v>
      </c>
      <c r="N512" s="449">
        <f t="shared" si="42"/>
        <v>0</v>
      </c>
      <c r="O512" s="313"/>
      <c r="P512" s="155"/>
    </row>
    <row r="513" spans="1:16" ht="18.75" customHeight="1" x14ac:dyDescent="0.15">
      <c r="A513" s="134"/>
      <c r="B513" s="203"/>
      <c r="C513" s="204"/>
      <c r="D513" s="297"/>
      <c r="E513" s="491"/>
      <c r="F513" s="499"/>
      <c r="G513" s="328"/>
      <c r="H513" s="445"/>
      <c r="I513" s="798"/>
      <c r="J513" s="446">
        <f t="shared" si="40"/>
        <v>0</v>
      </c>
      <c r="K513" s="788"/>
      <c r="L513" s="447">
        <f t="shared" si="41"/>
        <v>0</v>
      </c>
      <c r="M513" s="789">
        <f t="shared" si="42"/>
        <v>0</v>
      </c>
      <c r="N513" s="449">
        <f t="shared" si="42"/>
        <v>0</v>
      </c>
      <c r="O513" s="313"/>
      <c r="P513" s="155"/>
    </row>
    <row r="514" spans="1:16" ht="18.75" customHeight="1" x14ac:dyDescent="0.15">
      <c r="A514" s="134"/>
      <c r="B514" s="203"/>
      <c r="C514" s="204"/>
      <c r="D514" s="297"/>
      <c r="E514" s="491"/>
      <c r="F514" s="499"/>
      <c r="G514" s="328"/>
      <c r="H514" s="445"/>
      <c r="I514" s="798"/>
      <c r="J514" s="446">
        <f t="shared" si="40"/>
        <v>0</v>
      </c>
      <c r="K514" s="788"/>
      <c r="L514" s="447">
        <f t="shared" si="41"/>
        <v>0</v>
      </c>
      <c r="M514" s="789">
        <f t="shared" si="42"/>
        <v>0</v>
      </c>
      <c r="N514" s="449">
        <f t="shared" si="42"/>
        <v>0</v>
      </c>
      <c r="O514" s="313"/>
      <c r="P514" s="155"/>
    </row>
    <row r="515" spans="1:16" ht="18.75" customHeight="1" x14ac:dyDescent="0.15">
      <c r="A515" s="134"/>
      <c r="B515" s="203"/>
      <c r="C515" s="204"/>
      <c r="D515" s="297"/>
      <c r="E515" s="491"/>
      <c r="F515" s="499"/>
      <c r="G515" s="328"/>
      <c r="H515" s="445"/>
      <c r="I515" s="798"/>
      <c r="J515" s="446">
        <f t="shared" si="40"/>
        <v>0</v>
      </c>
      <c r="K515" s="788"/>
      <c r="L515" s="447">
        <f t="shared" si="41"/>
        <v>0</v>
      </c>
      <c r="M515" s="789">
        <f t="shared" si="42"/>
        <v>0</v>
      </c>
      <c r="N515" s="449">
        <f t="shared" si="42"/>
        <v>0</v>
      </c>
      <c r="O515" s="313"/>
      <c r="P515" s="155"/>
    </row>
    <row r="516" spans="1:16" ht="18.75" customHeight="1" x14ac:dyDescent="0.15">
      <c r="A516" s="134"/>
      <c r="B516" s="203"/>
      <c r="C516" s="204"/>
      <c r="D516" s="297"/>
      <c r="E516" s="491"/>
      <c r="F516" s="499"/>
      <c r="G516" s="328"/>
      <c r="H516" s="445"/>
      <c r="I516" s="798"/>
      <c r="J516" s="446">
        <f t="shared" si="40"/>
        <v>0</v>
      </c>
      <c r="K516" s="788"/>
      <c r="L516" s="447">
        <f t="shared" si="41"/>
        <v>0</v>
      </c>
      <c r="M516" s="789">
        <f t="shared" si="42"/>
        <v>0</v>
      </c>
      <c r="N516" s="449">
        <f t="shared" si="42"/>
        <v>0</v>
      </c>
      <c r="O516" s="313"/>
      <c r="P516" s="155"/>
    </row>
    <row r="517" spans="1:16" ht="18.75" customHeight="1" x14ac:dyDescent="0.15">
      <c r="A517" s="134"/>
      <c r="B517" s="203"/>
      <c r="C517" s="204"/>
      <c r="D517" s="297"/>
      <c r="E517" s="491"/>
      <c r="F517" s="499"/>
      <c r="G517" s="328"/>
      <c r="H517" s="445"/>
      <c r="I517" s="798"/>
      <c r="J517" s="446">
        <f t="shared" si="40"/>
        <v>0</v>
      </c>
      <c r="K517" s="788"/>
      <c r="L517" s="447">
        <f t="shared" si="41"/>
        <v>0</v>
      </c>
      <c r="M517" s="789">
        <f t="shared" si="42"/>
        <v>0</v>
      </c>
      <c r="N517" s="449">
        <f t="shared" si="42"/>
        <v>0</v>
      </c>
      <c r="O517" s="313"/>
      <c r="P517" s="155"/>
    </row>
    <row r="518" spans="1:16" ht="18.75" customHeight="1" x14ac:dyDescent="0.15">
      <c r="A518" s="134"/>
      <c r="B518" s="203"/>
      <c r="C518" s="204"/>
      <c r="D518" s="297"/>
      <c r="E518" s="491"/>
      <c r="F518" s="500"/>
      <c r="G518" s="328"/>
      <c r="H518" s="445"/>
      <c r="I518" s="798"/>
      <c r="J518" s="446">
        <f t="shared" si="40"/>
        <v>0</v>
      </c>
      <c r="K518" s="788"/>
      <c r="L518" s="447">
        <f t="shared" si="41"/>
        <v>0</v>
      </c>
      <c r="M518" s="789">
        <f t="shared" si="42"/>
        <v>0</v>
      </c>
      <c r="N518" s="449">
        <f t="shared" si="42"/>
        <v>0</v>
      </c>
      <c r="O518" s="313"/>
      <c r="P518" s="155"/>
    </row>
    <row r="519" spans="1:16" ht="18.75" customHeight="1" x14ac:dyDescent="0.15">
      <c r="A519" s="134"/>
      <c r="B519" s="203"/>
      <c r="C519" s="204"/>
      <c r="D519" s="297"/>
      <c r="E519" s="491"/>
      <c r="F519" s="500"/>
      <c r="G519" s="328"/>
      <c r="H519" s="445"/>
      <c r="I519" s="798"/>
      <c r="J519" s="446">
        <f t="shared" si="40"/>
        <v>0</v>
      </c>
      <c r="K519" s="788"/>
      <c r="L519" s="447">
        <f t="shared" si="41"/>
        <v>0</v>
      </c>
      <c r="M519" s="789">
        <f t="shared" si="42"/>
        <v>0</v>
      </c>
      <c r="N519" s="449">
        <f t="shared" si="42"/>
        <v>0</v>
      </c>
      <c r="O519" s="313"/>
      <c r="P519" s="155"/>
    </row>
    <row r="520" spans="1:16" ht="18.75" customHeight="1" x14ac:dyDescent="0.15">
      <c r="A520" s="134"/>
      <c r="B520" s="203"/>
      <c r="C520" s="204"/>
      <c r="D520" s="297"/>
      <c r="E520" s="491"/>
      <c r="F520" s="500"/>
      <c r="G520" s="328"/>
      <c r="H520" s="445"/>
      <c r="I520" s="798"/>
      <c r="J520" s="446">
        <f t="shared" si="40"/>
        <v>0</v>
      </c>
      <c r="K520" s="788"/>
      <c r="L520" s="447">
        <f t="shared" si="41"/>
        <v>0</v>
      </c>
      <c r="M520" s="789">
        <f t="shared" si="42"/>
        <v>0</v>
      </c>
      <c r="N520" s="449">
        <f t="shared" si="42"/>
        <v>0</v>
      </c>
      <c r="O520" s="313"/>
      <c r="P520" s="155"/>
    </row>
    <row r="521" spans="1:16" ht="18.75" customHeight="1" x14ac:dyDescent="0.15">
      <c r="A521" s="134"/>
      <c r="B521" s="203"/>
      <c r="C521" s="204"/>
      <c r="D521" s="297"/>
      <c r="E521" s="491"/>
      <c r="F521" s="500"/>
      <c r="G521" s="328"/>
      <c r="H521" s="445"/>
      <c r="I521" s="798"/>
      <c r="J521" s="446">
        <f t="shared" si="40"/>
        <v>0</v>
      </c>
      <c r="K521" s="788"/>
      <c r="L521" s="447">
        <f t="shared" si="41"/>
        <v>0</v>
      </c>
      <c r="M521" s="789">
        <f t="shared" si="42"/>
        <v>0</v>
      </c>
      <c r="N521" s="449">
        <f t="shared" si="42"/>
        <v>0</v>
      </c>
      <c r="O521" s="313"/>
      <c r="P521" s="155"/>
    </row>
    <row r="522" spans="1:16" ht="18.75" customHeight="1" x14ac:dyDescent="0.15">
      <c r="A522" s="134"/>
      <c r="B522" s="203"/>
      <c r="C522" s="204"/>
      <c r="D522" s="297"/>
      <c r="E522" s="491"/>
      <c r="F522" s="500"/>
      <c r="G522" s="328"/>
      <c r="H522" s="445"/>
      <c r="I522" s="798"/>
      <c r="J522" s="446">
        <f t="shared" si="40"/>
        <v>0</v>
      </c>
      <c r="K522" s="788"/>
      <c r="L522" s="447">
        <f t="shared" si="41"/>
        <v>0</v>
      </c>
      <c r="M522" s="789">
        <f t="shared" si="42"/>
        <v>0</v>
      </c>
      <c r="N522" s="449">
        <f t="shared" si="42"/>
        <v>0</v>
      </c>
      <c r="O522" s="313"/>
      <c r="P522" s="155"/>
    </row>
    <row r="523" spans="1:16" ht="18.75" customHeight="1" x14ac:dyDescent="0.15">
      <c r="A523" s="134"/>
      <c r="B523" s="203"/>
      <c r="C523" s="204"/>
      <c r="D523" s="297"/>
      <c r="E523" s="491"/>
      <c r="F523" s="500"/>
      <c r="G523" s="328"/>
      <c r="H523" s="445"/>
      <c r="I523" s="798"/>
      <c r="J523" s="446">
        <f t="shared" si="40"/>
        <v>0</v>
      </c>
      <c r="K523" s="788"/>
      <c r="L523" s="447">
        <f t="shared" si="41"/>
        <v>0</v>
      </c>
      <c r="M523" s="789">
        <f t="shared" si="42"/>
        <v>0</v>
      </c>
      <c r="N523" s="449">
        <f t="shared" si="42"/>
        <v>0</v>
      </c>
      <c r="O523" s="313"/>
      <c r="P523" s="155"/>
    </row>
    <row r="524" spans="1:16" ht="18.75" customHeight="1" x14ac:dyDescent="0.15">
      <c r="A524" s="134"/>
      <c r="B524" s="203"/>
      <c r="C524" s="204"/>
      <c r="D524" s="297"/>
      <c r="E524" s="491"/>
      <c r="F524" s="500"/>
      <c r="G524" s="328"/>
      <c r="H524" s="445"/>
      <c r="I524" s="798"/>
      <c r="J524" s="446">
        <f t="shared" si="40"/>
        <v>0</v>
      </c>
      <c r="K524" s="788"/>
      <c r="L524" s="447">
        <f t="shared" si="41"/>
        <v>0</v>
      </c>
      <c r="M524" s="789">
        <f t="shared" si="42"/>
        <v>0</v>
      </c>
      <c r="N524" s="449">
        <f t="shared" si="42"/>
        <v>0</v>
      </c>
      <c r="O524" s="313"/>
      <c r="P524" s="155"/>
    </row>
    <row r="525" spans="1:16" ht="18.75" customHeight="1" x14ac:dyDescent="0.15">
      <c r="A525" s="134"/>
      <c r="B525" s="203"/>
      <c r="C525" s="204"/>
      <c r="D525" s="297"/>
      <c r="E525" s="491"/>
      <c r="F525" s="500"/>
      <c r="G525" s="328"/>
      <c r="H525" s="445"/>
      <c r="I525" s="798"/>
      <c r="J525" s="446">
        <f t="shared" si="40"/>
        <v>0</v>
      </c>
      <c r="K525" s="788"/>
      <c r="L525" s="447">
        <f t="shared" si="41"/>
        <v>0</v>
      </c>
      <c r="M525" s="789">
        <f t="shared" si="42"/>
        <v>0</v>
      </c>
      <c r="N525" s="449">
        <f t="shared" si="42"/>
        <v>0</v>
      </c>
      <c r="O525" s="313"/>
      <c r="P525" s="155"/>
    </row>
    <row r="526" spans="1:16" ht="18.75" customHeight="1" x14ac:dyDescent="0.15">
      <c r="A526" s="134"/>
      <c r="B526" s="203"/>
      <c r="C526" s="204"/>
      <c r="D526" s="297"/>
      <c r="E526" s="491"/>
      <c r="F526" s="500"/>
      <c r="G526" s="328"/>
      <c r="H526" s="445"/>
      <c r="I526" s="798"/>
      <c r="J526" s="446">
        <f t="shared" si="40"/>
        <v>0</v>
      </c>
      <c r="K526" s="788"/>
      <c r="L526" s="447">
        <f t="shared" si="41"/>
        <v>0</v>
      </c>
      <c r="M526" s="789">
        <f t="shared" si="42"/>
        <v>0</v>
      </c>
      <c r="N526" s="449">
        <f t="shared" si="42"/>
        <v>0</v>
      </c>
      <c r="O526" s="313"/>
      <c r="P526" s="155"/>
    </row>
    <row r="527" spans="1:16" ht="18.75" customHeight="1" x14ac:dyDescent="0.15">
      <c r="A527" s="134"/>
      <c r="B527" s="203"/>
      <c r="C527" s="204"/>
      <c r="D527" s="297"/>
      <c r="E527" s="491"/>
      <c r="F527" s="500"/>
      <c r="G527" s="328"/>
      <c r="H527" s="445"/>
      <c r="I527" s="798"/>
      <c r="J527" s="446">
        <f t="shared" si="40"/>
        <v>0</v>
      </c>
      <c r="K527" s="788"/>
      <c r="L527" s="447">
        <f t="shared" si="41"/>
        <v>0</v>
      </c>
      <c r="M527" s="789">
        <f t="shared" si="42"/>
        <v>0</v>
      </c>
      <c r="N527" s="449">
        <f t="shared" si="42"/>
        <v>0</v>
      </c>
      <c r="O527" s="313"/>
      <c r="P527" s="155"/>
    </row>
    <row r="528" spans="1:16" ht="18.75" customHeight="1" x14ac:dyDescent="0.15">
      <c r="A528" s="134"/>
      <c r="B528" s="203"/>
      <c r="C528" s="204"/>
      <c r="D528" s="297"/>
      <c r="E528" s="491"/>
      <c r="F528" s="500"/>
      <c r="G528" s="328"/>
      <c r="H528" s="445"/>
      <c r="I528" s="798"/>
      <c r="J528" s="446">
        <f t="shared" si="40"/>
        <v>0</v>
      </c>
      <c r="K528" s="788"/>
      <c r="L528" s="447">
        <f t="shared" si="41"/>
        <v>0</v>
      </c>
      <c r="M528" s="789">
        <f t="shared" si="42"/>
        <v>0</v>
      </c>
      <c r="N528" s="449">
        <f t="shared" si="42"/>
        <v>0</v>
      </c>
      <c r="O528" s="313"/>
      <c r="P528" s="155"/>
    </row>
    <row r="529" spans="1:29" s="120" customFormat="1" ht="18.75" customHeight="1" x14ac:dyDescent="0.15">
      <c r="A529" s="134"/>
      <c r="B529" s="203"/>
      <c r="C529" s="204"/>
      <c r="D529" s="297"/>
      <c r="E529" s="347" t="s">
        <v>419</v>
      </c>
      <c r="F529" s="170" t="s">
        <v>181</v>
      </c>
      <c r="G529" s="328"/>
      <c r="H529" s="445"/>
      <c r="I529" s="798"/>
      <c r="J529" s="450">
        <f>SUMIFS(J498:J528,D498:D528,"設備（部材）")</f>
        <v>0</v>
      </c>
      <c r="K529" s="788"/>
      <c r="L529" s="451">
        <f>SUMIFS(L498:L528,D498:D528,"設備（部材）")</f>
        <v>0</v>
      </c>
      <c r="M529" s="789"/>
      <c r="N529" s="453">
        <f>J529-L529</f>
        <v>0</v>
      </c>
      <c r="O529" s="313"/>
      <c r="Q529" s="119"/>
      <c r="R529" s="119"/>
      <c r="S529" s="119"/>
      <c r="T529" s="119"/>
      <c r="U529" s="119"/>
      <c r="V529" s="119"/>
      <c r="W529" s="119"/>
      <c r="X529" s="119"/>
      <c r="Y529" s="119"/>
      <c r="Z529" s="119"/>
      <c r="AA529" s="119"/>
      <c r="AB529" s="119"/>
      <c r="AC529" s="119"/>
    </row>
    <row r="530" spans="1:29" s="120" customFormat="1" ht="18.75" customHeight="1" x14ac:dyDescent="0.15">
      <c r="A530" s="134"/>
      <c r="B530" s="203"/>
      <c r="C530" s="204"/>
      <c r="D530" s="297"/>
      <c r="E530" s="347" t="s">
        <v>182</v>
      </c>
      <c r="F530" s="170" t="s">
        <v>181</v>
      </c>
      <c r="G530" s="328"/>
      <c r="H530" s="445"/>
      <c r="I530" s="798"/>
      <c r="J530" s="450">
        <f>SUMIFS(J498:J528,D498:D528,"工事")</f>
        <v>0</v>
      </c>
      <c r="K530" s="788"/>
      <c r="L530" s="451">
        <f>SUMIFS(L498:L528,D498:D528,"工事")</f>
        <v>0</v>
      </c>
      <c r="M530" s="789"/>
      <c r="N530" s="453">
        <f>J530-L530</f>
        <v>0</v>
      </c>
      <c r="O530" s="313"/>
      <c r="Q530" s="119"/>
      <c r="R530" s="119"/>
      <c r="S530" s="119"/>
      <c r="T530" s="119"/>
      <c r="U530" s="119"/>
      <c r="V530" s="119"/>
      <c r="W530" s="119"/>
      <c r="X530" s="119"/>
      <c r="Y530" s="119"/>
      <c r="Z530" s="119"/>
      <c r="AA530" s="119"/>
      <c r="AB530" s="119"/>
      <c r="AC530" s="119"/>
    </row>
    <row r="531" spans="1:29" s="120" customFormat="1" ht="18.75" customHeight="1" thickBot="1" x14ac:dyDescent="0.2">
      <c r="A531" s="134"/>
      <c r="B531" s="205"/>
      <c r="C531" s="206"/>
      <c r="D531" s="298"/>
      <c r="E531" s="348" t="s">
        <v>178</v>
      </c>
      <c r="F531" s="349" t="s">
        <v>179</v>
      </c>
      <c r="G531" s="339"/>
      <c r="H531" s="495"/>
      <c r="I531" s="808"/>
      <c r="J531" s="501">
        <f>J529+J530</f>
        <v>0</v>
      </c>
      <c r="K531" s="790"/>
      <c r="L531" s="502">
        <f>L529+L530</f>
        <v>0</v>
      </c>
      <c r="M531" s="791"/>
      <c r="N531" s="503">
        <f>J531-L531</f>
        <v>0</v>
      </c>
      <c r="O531" s="323"/>
      <c r="Q531" s="119"/>
      <c r="R531" s="119"/>
      <c r="S531" s="119"/>
      <c r="T531" s="119"/>
      <c r="U531" s="119"/>
      <c r="V531" s="119"/>
      <c r="W531" s="119"/>
      <c r="X531" s="119"/>
      <c r="Y531" s="119"/>
      <c r="Z531" s="119"/>
      <c r="AA531" s="119"/>
      <c r="AB531" s="119"/>
      <c r="AC531" s="119"/>
    </row>
    <row r="532" spans="1:29" ht="18.75" customHeight="1" x14ac:dyDescent="0.15">
      <c r="A532" s="134"/>
      <c r="B532" s="171"/>
      <c r="C532" s="172"/>
      <c r="D532" s="295"/>
      <c r="E532" s="491"/>
      <c r="F532" s="499" t="s">
        <v>180</v>
      </c>
      <c r="G532" s="328"/>
      <c r="H532" s="445"/>
      <c r="I532" s="798"/>
      <c r="J532" s="446"/>
      <c r="K532" s="788"/>
      <c r="L532" s="447"/>
      <c r="M532" s="789"/>
      <c r="N532" s="449"/>
      <c r="O532" s="313"/>
      <c r="P532" s="155"/>
    </row>
    <row r="533" spans="1:29" ht="18.75" customHeight="1" x14ac:dyDescent="0.15">
      <c r="A533" s="134"/>
      <c r="B533" s="203"/>
      <c r="C533" s="204"/>
      <c r="D533" s="297"/>
      <c r="E533" s="491"/>
      <c r="F533" s="500"/>
      <c r="G533" s="328"/>
      <c r="H533" s="445"/>
      <c r="I533" s="798"/>
      <c r="J533" s="446">
        <f t="shared" ref="J533:J563" si="43">ROUNDDOWN(H533*I533,0)</f>
        <v>0</v>
      </c>
      <c r="K533" s="788"/>
      <c r="L533" s="447">
        <f t="shared" ref="L533:L563" si="44">ROUNDDOWN(H533*K533,0)</f>
        <v>0</v>
      </c>
      <c r="M533" s="789">
        <f>I533-K533</f>
        <v>0</v>
      </c>
      <c r="N533" s="449">
        <f>J533-L533</f>
        <v>0</v>
      </c>
      <c r="O533" s="313"/>
      <c r="P533" s="155"/>
    </row>
    <row r="534" spans="1:29" ht="18.75" customHeight="1" x14ac:dyDescent="0.15">
      <c r="A534" s="134"/>
      <c r="B534" s="203"/>
      <c r="C534" s="204"/>
      <c r="D534" s="297"/>
      <c r="E534" s="491"/>
      <c r="F534" s="500"/>
      <c r="G534" s="328"/>
      <c r="H534" s="445"/>
      <c r="I534" s="798"/>
      <c r="J534" s="446">
        <f t="shared" si="43"/>
        <v>0</v>
      </c>
      <c r="K534" s="788"/>
      <c r="L534" s="447">
        <f t="shared" si="44"/>
        <v>0</v>
      </c>
      <c r="M534" s="789">
        <f t="shared" ref="M534:N563" si="45">I534-K534</f>
        <v>0</v>
      </c>
      <c r="N534" s="449">
        <f t="shared" si="45"/>
        <v>0</v>
      </c>
      <c r="O534" s="313"/>
      <c r="P534" s="155"/>
    </row>
    <row r="535" spans="1:29" ht="18.75" customHeight="1" x14ac:dyDescent="0.15">
      <c r="A535" s="134"/>
      <c r="B535" s="203"/>
      <c r="C535" s="204"/>
      <c r="D535" s="297"/>
      <c r="E535" s="491"/>
      <c r="F535" s="499"/>
      <c r="G535" s="328"/>
      <c r="H535" s="445"/>
      <c r="I535" s="798"/>
      <c r="J535" s="446">
        <f t="shared" si="43"/>
        <v>0</v>
      </c>
      <c r="K535" s="788"/>
      <c r="L535" s="447">
        <f t="shared" si="44"/>
        <v>0</v>
      </c>
      <c r="M535" s="789">
        <f t="shared" si="45"/>
        <v>0</v>
      </c>
      <c r="N535" s="449">
        <f t="shared" si="45"/>
        <v>0</v>
      </c>
      <c r="O535" s="313"/>
      <c r="P535" s="155"/>
    </row>
    <row r="536" spans="1:29" ht="18.75" customHeight="1" x14ac:dyDescent="0.15">
      <c r="A536" s="134"/>
      <c r="B536" s="203"/>
      <c r="C536" s="204"/>
      <c r="D536" s="297"/>
      <c r="E536" s="491"/>
      <c r="F536" s="499"/>
      <c r="G536" s="328"/>
      <c r="H536" s="445"/>
      <c r="I536" s="798"/>
      <c r="J536" s="446">
        <f t="shared" si="43"/>
        <v>0</v>
      </c>
      <c r="K536" s="788"/>
      <c r="L536" s="447">
        <f t="shared" si="44"/>
        <v>0</v>
      </c>
      <c r="M536" s="789">
        <f t="shared" si="45"/>
        <v>0</v>
      </c>
      <c r="N536" s="449">
        <f t="shared" si="45"/>
        <v>0</v>
      </c>
      <c r="O536" s="313"/>
      <c r="P536" s="155"/>
    </row>
    <row r="537" spans="1:29" ht="18.75" customHeight="1" x14ac:dyDescent="0.15">
      <c r="A537" s="134"/>
      <c r="B537" s="203"/>
      <c r="C537" s="204"/>
      <c r="D537" s="297"/>
      <c r="E537" s="491"/>
      <c r="F537" s="499"/>
      <c r="G537" s="328"/>
      <c r="H537" s="445"/>
      <c r="I537" s="798"/>
      <c r="J537" s="446">
        <f t="shared" si="43"/>
        <v>0</v>
      </c>
      <c r="K537" s="788"/>
      <c r="L537" s="447">
        <f t="shared" si="44"/>
        <v>0</v>
      </c>
      <c r="M537" s="789">
        <f t="shared" si="45"/>
        <v>0</v>
      </c>
      <c r="N537" s="449">
        <f t="shared" si="45"/>
        <v>0</v>
      </c>
      <c r="O537" s="313"/>
      <c r="P537" s="155"/>
    </row>
    <row r="538" spans="1:29" ht="18.75" customHeight="1" x14ac:dyDescent="0.15">
      <c r="A538" s="134"/>
      <c r="B538" s="203"/>
      <c r="C538" s="204"/>
      <c r="D538" s="297"/>
      <c r="E538" s="491"/>
      <c r="F538" s="499"/>
      <c r="G538" s="328"/>
      <c r="H538" s="445"/>
      <c r="I538" s="798"/>
      <c r="J538" s="446">
        <f t="shared" si="43"/>
        <v>0</v>
      </c>
      <c r="K538" s="788"/>
      <c r="L538" s="447">
        <f t="shared" si="44"/>
        <v>0</v>
      </c>
      <c r="M538" s="789">
        <f t="shared" si="45"/>
        <v>0</v>
      </c>
      <c r="N538" s="449">
        <f t="shared" si="45"/>
        <v>0</v>
      </c>
      <c r="O538" s="313"/>
      <c r="P538" s="155"/>
    </row>
    <row r="539" spans="1:29" ht="18.75" customHeight="1" x14ac:dyDescent="0.15">
      <c r="A539" s="134"/>
      <c r="B539" s="203"/>
      <c r="C539" s="204"/>
      <c r="D539" s="297"/>
      <c r="E539" s="491"/>
      <c r="F539" s="499"/>
      <c r="G539" s="328"/>
      <c r="H539" s="445"/>
      <c r="I539" s="798"/>
      <c r="J539" s="446">
        <f t="shared" si="43"/>
        <v>0</v>
      </c>
      <c r="K539" s="788"/>
      <c r="L539" s="447">
        <f t="shared" si="44"/>
        <v>0</v>
      </c>
      <c r="M539" s="789">
        <f t="shared" si="45"/>
        <v>0</v>
      </c>
      <c r="N539" s="449">
        <f t="shared" si="45"/>
        <v>0</v>
      </c>
      <c r="O539" s="313"/>
      <c r="P539" s="155"/>
    </row>
    <row r="540" spans="1:29" ht="18.75" customHeight="1" x14ac:dyDescent="0.15">
      <c r="A540" s="134"/>
      <c r="B540" s="203"/>
      <c r="C540" s="204"/>
      <c r="D540" s="297"/>
      <c r="E540" s="491"/>
      <c r="F540" s="499"/>
      <c r="G540" s="328"/>
      <c r="H540" s="445"/>
      <c r="I540" s="798"/>
      <c r="J540" s="446">
        <f t="shared" si="43"/>
        <v>0</v>
      </c>
      <c r="K540" s="788"/>
      <c r="L540" s="447">
        <f t="shared" si="44"/>
        <v>0</v>
      </c>
      <c r="M540" s="789">
        <f t="shared" si="45"/>
        <v>0</v>
      </c>
      <c r="N540" s="449">
        <f t="shared" si="45"/>
        <v>0</v>
      </c>
      <c r="O540" s="313"/>
      <c r="P540" s="155"/>
    </row>
    <row r="541" spans="1:29" ht="18.75" customHeight="1" x14ac:dyDescent="0.15">
      <c r="A541" s="134"/>
      <c r="B541" s="203"/>
      <c r="C541" s="204"/>
      <c r="D541" s="297"/>
      <c r="E541" s="491"/>
      <c r="F541" s="499"/>
      <c r="G541" s="328"/>
      <c r="H541" s="445"/>
      <c r="I541" s="798"/>
      <c r="J541" s="446">
        <f t="shared" si="43"/>
        <v>0</v>
      </c>
      <c r="K541" s="788"/>
      <c r="L541" s="447">
        <f t="shared" si="44"/>
        <v>0</v>
      </c>
      <c r="M541" s="789">
        <f t="shared" si="45"/>
        <v>0</v>
      </c>
      <c r="N541" s="449">
        <f t="shared" si="45"/>
        <v>0</v>
      </c>
      <c r="O541" s="313"/>
      <c r="P541" s="155"/>
    </row>
    <row r="542" spans="1:29" ht="18.75" customHeight="1" x14ac:dyDescent="0.15">
      <c r="A542" s="134"/>
      <c r="B542" s="203"/>
      <c r="C542" s="204"/>
      <c r="D542" s="297"/>
      <c r="E542" s="491"/>
      <c r="F542" s="499"/>
      <c r="G542" s="328"/>
      <c r="H542" s="445"/>
      <c r="I542" s="798"/>
      <c r="J542" s="446">
        <f t="shared" si="43"/>
        <v>0</v>
      </c>
      <c r="K542" s="788"/>
      <c r="L542" s="447">
        <f t="shared" si="44"/>
        <v>0</v>
      </c>
      <c r="M542" s="789">
        <f t="shared" si="45"/>
        <v>0</v>
      </c>
      <c r="N542" s="449">
        <f t="shared" si="45"/>
        <v>0</v>
      </c>
      <c r="O542" s="313"/>
      <c r="P542" s="155"/>
    </row>
    <row r="543" spans="1:29" ht="18.75" customHeight="1" x14ac:dyDescent="0.15">
      <c r="A543" s="134"/>
      <c r="B543" s="203"/>
      <c r="C543" s="204"/>
      <c r="D543" s="297"/>
      <c r="E543" s="491"/>
      <c r="F543" s="499"/>
      <c r="G543" s="328"/>
      <c r="H543" s="445"/>
      <c r="I543" s="798"/>
      <c r="J543" s="446">
        <f t="shared" si="43"/>
        <v>0</v>
      </c>
      <c r="K543" s="788"/>
      <c r="L543" s="447">
        <f t="shared" si="44"/>
        <v>0</v>
      </c>
      <c r="M543" s="789">
        <f t="shared" si="45"/>
        <v>0</v>
      </c>
      <c r="N543" s="449">
        <f t="shared" si="45"/>
        <v>0</v>
      </c>
      <c r="O543" s="313"/>
      <c r="P543" s="155"/>
    </row>
    <row r="544" spans="1:29" ht="18.75" customHeight="1" x14ac:dyDescent="0.15">
      <c r="A544" s="134"/>
      <c r="B544" s="203"/>
      <c r="C544" s="204"/>
      <c r="D544" s="297"/>
      <c r="E544" s="491"/>
      <c r="F544" s="499"/>
      <c r="G544" s="328"/>
      <c r="H544" s="445"/>
      <c r="I544" s="798"/>
      <c r="J544" s="446">
        <f t="shared" si="43"/>
        <v>0</v>
      </c>
      <c r="K544" s="788"/>
      <c r="L544" s="447">
        <f t="shared" si="44"/>
        <v>0</v>
      </c>
      <c r="M544" s="789">
        <f t="shared" si="45"/>
        <v>0</v>
      </c>
      <c r="N544" s="449">
        <f t="shared" si="45"/>
        <v>0</v>
      </c>
      <c r="O544" s="313"/>
      <c r="P544" s="155"/>
    </row>
    <row r="545" spans="1:16" ht="18.75" customHeight="1" x14ac:dyDescent="0.15">
      <c r="A545" s="134"/>
      <c r="B545" s="203"/>
      <c r="C545" s="204"/>
      <c r="D545" s="297"/>
      <c r="E545" s="491"/>
      <c r="F545" s="499"/>
      <c r="G545" s="328"/>
      <c r="H545" s="445"/>
      <c r="I545" s="798"/>
      <c r="J545" s="446">
        <f t="shared" si="43"/>
        <v>0</v>
      </c>
      <c r="K545" s="788"/>
      <c r="L545" s="447">
        <f t="shared" si="44"/>
        <v>0</v>
      </c>
      <c r="M545" s="789">
        <f t="shared" si="45"/>
        <v>0</v>
      </c>
      <c r="N545" s="449">
        <f t="shared" si="45"/>
        <v>0</v>
      </c>
      <c r="O545" s="313"/>
      <c r="P545" s="155"/>
    </row>
    <row r="546" spans="1:16" ht="18.75" customHeight="1" x14ac:dyDescent="0.15">
      <c r="A546" s="134"/>
      <c r="B546" s="203"/>
      <c r="C546" s="204"/>
      <c r="D546" s="297"/>
      <c r="E546" s="491"/>
      <c r="F546" s="499"/>
      <c r="G546" s="328"/>
      <c r="H546" s="445"/>
      <c r="I546" s="798"/>
      <c r="J546" s="446">
        <f t="shared" si="43"/>
        <v>0</v>
      </c>
      <c r="K546" s="788"/>
      <c r="L546" s="447">
        <f t="shared" si="44"/>
        <v>0</v>
      </c>
      <c r="M546" s="789">
        <f t="shared" si="45"/>
        <v>0</v>
      </c>
      <c r="N546" s="449">
        <f t="shared" si="45"/>
        <v>0</v>
      </c>
      <c r="O546" s="313"/>
      <c r="P546" s="155"/>
    </row>
    <row r="547" spans="1:16" ht="18.75" customHeight="1" x14ac:dyDescent="0.15">
      <c r="A547" s="134"/>
      <c r="B547" s="203"/>
      <c r="C547" s="204"/>
      <c r="D547" s="297"/>
      <c r="E547" s="491"/>
      <c r="F547" s="499"/>
      <c r="G547" s="328"/>
      <c r="H547" s="445"/>
      <c r="I547" s="798"/>
      <c r="J547" s="446">
        <f t="shared" si="43"/>
        <v>0</v>
      </c>
      <c r="K547" s="788"/>
      <c r="L547" s="447">
        <f t="shared" si="44"/>
        <v>0</v>
      </c>
      <c r="M547" s="789">
        <f t="shared" si="45"/>
        <v>0</v>
      </c>
      <c r="N547" s="449">
        <f t="shared" si="45"/>
        <v>0</v>
      </c>
      <c r="O547" s="313"/>
      <c r="P547" s="155"/>
    </row>
    <row r="548" spans="1:16" ht="18.75" customHeight="1" x14ac:dyDescent="0.15">
      <c r="A548" s="134"/>
      <c r="B548" s="203"/>
      <c r="C548" s="204"/>
      <c r="D548" s="297"/>
      <c r="E548" s="491"/>
      <c r="F548" s="499"/>
      <c r="G548" s="328"/>
      <c r="H548" s="445"/>
      <c r="I548" s="798"/>
      <c r="J548" s="446">
        <f t="shared" si="43"/>
        <v>0</v>
      </c>
      <c r="K548" s="788"/>
      <c r="L548" s="447">
        <f t="shared" si="44"/>
        <v>0</v>
      </c>
      <c r="M548" s="789">
        <f t="shared" si="45"/>
        <v>0</v>
      </c>
      <c r="N548" s="449">
        <f t="shared" si="45"/>
        <v>0</v>
      </c>
      <c r="O548" s="313"/>
      <c r="P548" s="155"/>
    </row>
    <row r="549" spans="1:16" ht="18.75" customHeight="1" x14ac:dyDescent="0.15">
      <c r="A549" s="134"/>
      <c r="B549" s="203"/>
      <c r="C549" s="204"/>
      <c r="D549" s="297"/>
      <c r="E549" s="491"/>
      <c r="F549" s="499"/>
      <c r="G549" s="328"/>
      <c r="H549" s="445"/>
      <c r="I549" s="798"/>
      <c r="J549" s="446">
        <f t="shared" si="43"/>
        <v>0</v>
      </c>
      <c r="K549" s="788"/>
      <c r="L549" s="447">
        <f t="shared" si="44"/>
        <v>0</v>
      </c>
      <c r="M549" s="789">
        <f t="shared" si="45"/>
        <v>0</v>
      </c>
      <c r="N549" s="449">
        <f t="shared" si="45"/>
        <v>0</v>
      </c>
      <c r="O549" s="313"/>
      <c r="P549" s="155"/>
    </row>
    <row r="550" spans="1:16" ht="18.75" customHeight="1" x14ac:dyDescent="0.15">
      <c r="A550" s="134"/>
      <c r="B550" s="203"/>
      <c r="C550" s="204"/>
      <c r="D550" s="297"/>
      <c r="E550" s="491"/>
      <c r="F550" s="499"/>
      <c r="G550" s="328"/>
      <c r="H550" s="445"/>
      <c r="I550" s="798"/>
      <c r="J550" s="446">
        <f t="shared" si="43"/>
        <v>0</v>
      </c>
      <c r="K550" s="788"/>
      <c r="L550" s="447">
        <f t="shared" si="44"/>
        <v>0</v>
      </c>
      <c r="M550" s="789">
        <f t="shared" si="45"/>
        <v>0</v>
      </c>
      <c r="N550" s="449">
        <f t="shared" si="45"/>
        <v>0</v>
      </c>
      <c r="O550" s="313"/>
      <c r="P550" s="155"/>
    </row>
    <row r="551" spans="1:16" ht="18.75" customHeight="1" x14ac:dyDescent="0.15">
      <c r="A551" s="134"/>
      <c r="B551" s="203"/>
      <c r="C551" s="204"/>
      <c r="D551" s="297"/>
      <c r="E551" s="491"/>
      <c r="F551" s="499"/>
      <c r="G551" s="328"/>
      <c r="H551" s="445"/>
      <c r="I551" s="798"/>
      <c r="J551" s="446">
        <f t="shared" si="43"/>
        <v>0</v>
      </c>
      <c r="K551" s="788"/>
      <c r="L551" s="447">
        <f t="shared" si="44"/>
        <v>0</v>
      </c>
      <c r="M551" s="789">
        <f t="shared" si="45"/>
        <v>0</v>
      </c>
      <c r="N551" s="449">
        <f t="shared" si="45"/>
        <v>0</v>
      </c>
      <c r="O551" s="313"/>
      <c r="P551" s="155"/>
    </row>
    <row r="552" spans="1:16" ht="18.75" customHeight="1" x14ac:dyDescent="0.15">
      <c r="A552" s="134"/>
      <c r="B552" s="203"/>
      <c r="C552" s="204"/>
      <c r="D552" s="297"/>
      <c r="E552" s="491"/>
      <c r="F552" s="499"/>
      <c r="G552" s="328"/>
      <c r="H552" s="445"/>
      <c r="I552" s="798"/>
      <c r="J552" s="446">
        <f t="shared" si="43"/>
        <v>0</v>
      </c>
      <c r="K552" s="788"/>
      <c r="L552" s="447">
        <f t="shared" si="44"/>
        <v>0</v>
      </c>
      <c r="M552" s="789">
        <f t="shared" si="45"/>
        <v>0</v>
      </c>
      <c r="N552" s="449">
        <f t="shared" si="45"/>
        <v>0</v>
      </c>
      <c r="O552" s="313"/>
      <c r="P552" s="155"/>
    </row>
    <row r="553" spans="1:16" ht="18.75" customHeight="1" x14ac:dyDescent="0.15">
      <c r="A553" s="134"/>
      <c r="B553" s="203"/>
      <c r="C553" s="204"/>
      <c r="D553" s="297"/>
      <c r="E553" s="491"/>
      <c r="F553" s="500"/>
      <c r="G553" s="328"/>
      <c r="H553" s="445"/>
      <c r="I553" s="798"/>
      <c r="J553" s="446">
        <f t="shared" si="43"/>
        <v>0</v>
      </c>
      <c r="K553" s="788"/>
      <c r="L553" s="447">
        <f t="shared" si="44"/>
        <v>0</v>
      </c>
      <c r="M553" s="789">
        <f t="shared" si="45"/>
        <v>0</v>
      </c>
      <c r="N553" s="449">
        <f t="shared" si="45"/>
        <v>0</v>
      </c>
      <c r="O553" s="313"/>
      <c r="P553" s="155"/>
    </row>
    <row r="554" spans="1:16" ht="18.75" customHeight="1" x14ac:dyDescent="0.15">
      <c r="A554" s="134"/>
      <c r="B554" s="203"/>
      <c r="C554" s="204"/>
      <c r="D554" s="297"/>
      <c r="E554" s="491"/>
      <c r="F554" s="500"/>
      <c r="G554" s="328"/>
      <c r="H554" s="445"/>
      <c r="I554" s="798"/>
      <c r="J554" s="446">
        <f t="shared" si="43"/>
        <v>0</v>
      </c>
      <c r="K554" s="788"/>
      <c r="L554" s="447">
        <f t="shared" si="44"/>
        <v>0</v>
      </c>
      <c r="M554" s="789">
        <f t="shared" si="45"/>
        <v>0</v>
      </c>
      <c r="N554" s="449">
        <f t="shared" si="45"/>
        <v>0</v>
      </c>
      <c r="O554" s="313"/>
      <c r="P554" s="155"/>
    </row>
    <row r="555" spans="1:16" ht="18.75" customHeight="1" x14ac:dyDescent="0.15">
      <c r="A555" s="134"/>
      <c r="B555" s="203"/>
      <c r="C555" s="204"/>
      <c r="D555" s="297"/>
      <c r="E555" s="491"/>
      <c r="F555" s="500"/>
      <c r="G555" s="328"/>
      <c r="H555" s="445"/>
      <c r="I555" s="798"/>
      <c r="J555" s="446">
        <f t="shared" si="43"/>
        <v>0</v>
      </c>
      <c r="K555" s="788"/>
      <c r="L555" s="447">
        <f t="shared" si="44"/>
        <v>0</v>
      </c>
      <c r="M555" s="789">
        <f t="shared" si="45"/>
        <v>0</v>
      </c>
      <c r="N555" s="449">
        <f t="shared" si="45"/>
        <v>0</v>
      </c>
      <c r="O555" s="313"/>
      <c r="P555" s="155"/>
    </row>
    <row r="556" spans="1:16" ht="18.75" customHeight="1" x14ac:dyDescent="0.15">
      <c r="A556" s="134"/>
      <c r="B556" s="203"/>
      <c r="C556" s="204"/>
      <c r="D556" s="297"/>
      <c r="E556" s="491"/>
      <c r="F556" s="500"/>
      <c r="G556" s="328"/>
      <c r="H556" s="445"/>
      <c r="I556" s="798"/>
      <c r="J556" s="446">
        <f t="shared" si="43"/>
        <v>0</v>
      </c>
      <c r="K556" s="788"/>
      <c r="L556" s="447">
        <f t="shared" si="44"/>
        <v>0</v>
      </c>
      <c r="M556" s="789">
        <f t="shared" si="45"/>
        <v>0</v>
      </c>
      <c r="N556" s="449">
        <f t="shared" si="45"/>
        <v>0</v>
      </c>
      <c r="O556" s="313"/>
      <c r="P556" s="155"/>
    </row>
    <row r="557" spans="1:16" ht="18.75" customHeight="1" x14ac:dyDescent="0.15">
      <c r="A557" s="134"/>
      <c r="B557" s="203"/>
      <c r="C557" s="204"/>
      <c r="D557" s="297"/>
      <c r="E557" s="491"/>
      <c r="F557" s="500"/>
      <c r="G557" s="328"/>
      <c r="H557" s="445"/>
      <c r="I557" s="798"/>
      <c r="J557" s="446">
        <f t="shared" si="43"/>
        <v>0</v>
      </c>
      <c r="K557" s="788"/>
      <c r="L557" s="447">
        <f t="shared" si="44"/>
        <v>0</v>
      </c>
      <c r="M557" s="789">
        <f t="shared" si="45"/>
        <v>0</v>
      </c>
      <c r="N557" s="449">
        <f t="shared" si="45"/>
        <v>0</v>
      </c>
      <c r="O557" s="313"/>
      <c r="P557" s="155"/>
    </row>
    <row r="558" spans="1:16" ht="18.75" customHeight="1" x14ac:dyDescent="0.15">
      <c r="A558" s="134"/>
      <c r="B558" s="203"/>
      <c r="C558" s="204"/>
      <c r="D558" s="297"/>
      <c r="E558" s="491"/>
      <c r="F558" s="500"/>
      <c r="G558" s="328"/>
      <c r="H558" s="445"/>
      <c r="I558" s="798"/>
      <c r="J558" s="446">
        <f t="shared" si="43"/>
        <v>0</v>
      </c>
      <c r="K558" s="788"/>
      <c r="L558" s="447">
        <f t="shared" si="44"/>
        <v>0</v>
      </c>
      <c r="M558" s="789">
        <f t="shared" si="45"/>
        <v>0</v>
      </c>
      <c r="N558" s="449">
        <f t="shared" si="45"/>
        <v>0</v>
      </c>
      <c r="O558" s="313"/>
      <c r="P558" s="155"/>
    </row>
    <row r="559" spans="1:16" ht="18.75" customHeight="1" x14ac:dyDescent="0.15">
      <c r="A559" s="134"/>
      <c r="B559" s="203"/>
      <c r="C559" s="204"/>
      <c r="D559" s="297"/>
      <c r="E559" s="491"/>
      <c r="F559" s="500"/>
      <c r="G559" s="328"/>
      <c r="H559" s="445"/>
      <c r="I559" s="798"/>
      <c r="J559" s="446">
        <f t="shared" si="43"/>
        <v>0</v>
      </c>
      <c r="K559" s="788"/>
      <c r="L559" s="447">
        <f t="shared" si="44"/>
        <v>0</v>
      </c>
      <c r="M559" s="789">
        <f t="shared" si="45"/>
        <v>0</v>
      </c>
      <c r="N559" s="449">
        <f t="shared" si="45"/>
        <v>0</v>
      </c>
      <c r="O559" s="313"/>
      <c r="P559" s="155"/>
    </row>
    <row r="560" spans="1:16" ht="18.75" customHeight="1" x14ac:dyDescent="0.15">
      <c r="A560" s="134"/>
      <c r="B560" s="203"/>
      <c r="C560" s="204"/>
      <c r="D560" s="297"/>
      <c r="E560" s="491"/>
      <c r="F560" s="500"/>
      <c r="G560" s="328"/>
      <c r="H560" s="445"/>
      <c r="I560" s="798"/>
      <c r="J560" s="446">
        <f t="shared" si="43"/>
        <v>0</v>
      </c>
      <c r="K560" s="788"/>
      <c r="L560" s="447">
        <f t="shared" si="44"/>
        <v>0</v>
      </c>
      <c r="M560" s="789">
        <f t="shared" si="45"/>
        <v>0</v>
      </c>
      <c r="N560" s="449">
        <f t="shared" si="45"/>
        <v>0</v>
      </c>
      <c r="O560" s="313"/>
      <c r="P560" s="155"/>
    </row>
    <row r="561" spans="1:29" ht="18.75" customHeight="1" x14ac:dyDescent="0.15">
      <c r="A561" s="134"/>
      <c r="B561" s="203"/>
      <c r="C561" s="204"/>
      <c r="D561" s="297"/>
      <c r="E561" s="491"/>
      <c r="F561" s="500"/>
      <c r="G561" s="328"/>
      <c r="H561" s="445"/>
      <c r="I561" s="798"/>
      <c r="J561" s="446">
        <f t="shared" si="43"/>
        <v>0</v>
      </c>
      <c r="K561" s="788"/>
      <c r="L561" s="447">
        <f t="shared" si="44"/>
        <v>0</v>
      </c>
      <c r="M561" s="789">
        <f t="shared" si="45"/>
        <v>0</v>
      </c>
      <c r="N561" s="449">
        <f t="shared" si="45"/>
        <v>0</v>
      </c>
      <c r="O561" s="313"/>
      <c r="P561" s="155"/>
    </row>
    <row r="562" spans="1:29" ht="18.75" customHeight="1" x14ac:dyDescent="0.15">
      <c r="A562" s="134"/>
      <c r="B562" s="203"/>
      <c r="C562" s="204"/>
      <c r="D562" s="297"/>
      <c r="E562" s="491"/>
      <c r="F562" s="500"/>
      <c r="G562" s="328"/>
      <c r="H562" s="445"/>
      <c r="I562" s="798"/>
      <c r="J562" s="446">
        <f t="shared" si="43"/>
        <v>0</v>
      </c>
      <c r="K562" s="788"/>
      <c r="L562" s="447">
        <f t="shared" si="44"/>
        <v>0</v>
      </c>
      <c r="M562" s="789">
        <f t="shared" si="45"/>
        <v>0</v>
      </c>
      <c r="N562" s="449">
        <f t="shared" si="45"/>
        <v>0</v>
      </c>
      <c r="O562" s="313"/>
      <c r="P562" s="155"/>
    </row>
    <row r="563" spans="1:29" ht="18.75" customHeight="1" x14ac:dyDescent="0.15">
      <c r="A563" s="134"/>
      <c r="B563" s="203"/>
      <c r="C563" s="204"/>
      <c r="D563" s="297"/>
      <c r="E563" s="491"/>
      <c r="F563" s="500"/>
      <c r="G563" s="328"/>
      <c r="H563" s="445"/>
      <c r="I563" s="798"/>
      <c r="J563" s="446">
        <f t="shared" si="43"/>
        <v>0</v>
      </c>
      <c r="K563" s="788"/>
      <c r="L563" s="447">
        <f t="shared" si="44"/>
        <v>0</v>
      </c>
      <c r="M563" s="789">
        <f t="shared" si="45"/>
        <v>0</v>
      </c>
      <c r="N563" s="449">
        <f t="shared" si="45"/>
        <v>0</v>
      </c>
      <c r="O563" s="313"/>
      <c r="P563" s="155"/>
    </row>
    <row r="564" spans="1:29" s="120" customFormat="1" ht="18.75" customHeight="1" x14ac:dyDescent="0.15">
      <c r="A564" s="134"/>
      <c r="B564" s="203"/>
      <c r="C564" s="204"/>
      <c r="D564" s="297"/>
      <c r="E564" s="347" t="s">
        <v>419</v>
      </c>
      <c r="F564" s="170" t="s">
        <v>181</v>
      </c>
      <c r="G564" s="328"/>
      <c r="H564" s="445"/>
      <c r="I564" s="798"/>
      <c r="J564" s="450">
        <f>SUMIFS(J533:J563,D533:D563,"設備（部材）")</f>
        <v>0</v>
      </c>
      <c r="K564" s="788"/>
      <c r="L564" s="451">
        <f>SUMIFS(L533:L563,D533:D563,"設備（部材）")</f>
        <v>0</v>
      </c>
      <c r="M564" s="789"/>
      <c r="N564" s="453">
        <f>J564-L564</f>
        <v>0</v>
      </c>
      <c r="O564" s="313"/>
      <c r="Q564" s="119"/>
      <c r="R564" s="119"/>
      <c r="S564" s="119"/>
      <c r="T564" s="119"/>
      <c r="U564" s="119"/>
      <c r="V564" s="119"/>
      <c r="W564" s="119"/>
      <c r="X564" s="119"/>
      <c r="Y564" s="119"/>
      <c r="Z564" s="119"/>
      <c r="AA564" s="119"/>
      <c r="AB564" s="119"/>
      <c r="AC564" s="119"/>
    </row>
    <row r="565" spans="1:29" s="120" customFormat="1" ht="18.75" customHeight="1" x14ac:dyDescent="0.15">
      <c r="A565" s="134"/>
      <c r="B565" s="203"/>
      <c r="C565" s="204"/>
      <c r="D565" s="297"/>
      <c r="E565" s="347" t="s">
        <v>182</v>
      </c>
      <c r="F565" s="170" t="s">
        <v>181</v>
      </c>
      <c r="G565" s="328"/>
      <c r="H565" s="445"/>
      <c r="I565" s="798"/>
      <c r="J565" s="450">
        <f>SUMIFS(J533:J563,D533:D563,"工事")</f>
        <v>0</v>
      </c>
      <c r="K565" s="788"/>
      <c r="L565" s="451">
        <f>SUMIFS(L533:L563,D533:D563,"工事")</f>
        <v>0</v>
      </c>
      <c r="M565" s="789"/>
      <c r="N565" s="453">
        <f>J565-L565</f>
        <v>0</v>
      </c>
      <c r="O565" s="313"/>
      <c r="Q565" s="119"/>
      <c r="R565" s="119"/>
      <c r="S565" s="119"/>
      <c r="T565" s="119"/>
      <c r="U565" s="119"/>
      <c r="V565" s="119"/>
      <c r="W565" s="119"/>
      <c r="X565" s="119"/>
      <c r="Y565" s="119"/>
      <c r="Z565" s="119"/>
      <c r="AA565" s="119"/>
      <c r="AB565" s="119"/>
      <c r="AC565" s="119"/>
    </row>
    <row r="566" spans="1:29" s="120" customFormat="1" ht="18.75" customHeight="1" thickBot="1" x14ac:dyDescent="0.2">
      <c r="A566" s="134"/>
      <c r="B566" s="205"/>
      <c r="C566" s="206"/>
      <c r="D566" s="298"/>
      <c r="E566" s="348" t="s">
        <v>178</v>
      </c>
      <c r="F566" s="349" t="s">
        <v>179</v>
      </c>
      <c r="G566" s="339"/>
      <c r="H566" s="495"/>
      <c r="I566" s="808"/>
      <c r="J566" s="501">
        <f>J564+J565</f>
        <v>0</v>
      </c>
      <c r="K566" s="790"/>
      <c r="L566" s="502">
        <f>L564+L565</f>
        <v>0</v>
      </c>
      <c r="M566" s="791"/>
      <c r="N566" s="503">
        <f>J566-L566</f>
        <v>0</v>
      </c>
      <c r="O566" s="323"/>
      <c r="Q566" s="119"/>
      <c r="R566" s="119"/>
      <c r="S566" s="119"/>
      <c r="T566" s="119"/>
      <c r="U566" s="119"/>
      <c r="V566" s="119"/>
      <c r="W566" s="119"/>
      <c r="X566" s="119"/>
      <c r="Y566" s="119"/>
      <c r="Z566" s="119"/>
      <c r="AA566" s="119"/>
      <c r="AB566" s="119"/>
      <c r="AC566" s="119"/>
    </row>
    <row r="567" spans="1:29" ht="18.75" customHeight="1" x14ac:dyDescent="0.15">
      <c r="A567" s="134"/>
      <c r="B567" s="171"/>
      <c r="C567" s="172"/>
      <c r="D567" s="295"/>
      <c r="E567" s="491"/>
      <c r="F567" s="499" t="s">
        <v>180</v>
      </c>
      <c r="G567" s="328"/>
      <c r="H567" s="445"/>
      <c r="I567" s="798"/>
      <c r="J567" s="446"/>
      <c r="K567" s="788"/>
      <c r="L567" s="447"/>
      <c r="M567" s="789"/>
      <c r="N567" s="449"/>
      <c r="O567" s="313"/>
      <c r="P567" s="155"/>
    </row>
    <row r="568" spans="1:29" ht="18.75" customHeight="1" x14ac:dyDescent="0.15">
      <c r="A568" s="134"/>
      <c r="B568" s="203"/>
      <c r="C568" s="204"/>
      <c r="D568" s="297"/>
      <c r="E568" s="491"/>
      <c r="F568" s="500"/>
      <c r="G568" s="328"/>
      <c r="H568" s="445"/>
      <c r="I568" s="798"/>
      <c r="J568" s="446">
        <f t="shared" ref="J568:J598" si="46">ROUNDDOWN(H568*I568,0)</f>
        <v>0</v>
      </c>
      <c r="K568" s="788"/>
      <c r="L568" s="447">
        <f t="shared" ref="L568:L598" si="47">ROUNDDOWN(H568*K568,0)</f>
        <v>0</v>
      </c>
      <c r="M568" s="789">
        <f>I568-K568</f>
        <v>0</v>
      </c>
      <c r="N568" s="449">
        <f>J568-L568</f>
        <v>0</v>
      </c>
      <c r="O568" s="313"/>
      <c r="P568" s="155"/>
    </row>
    <row r="569" spans="1:29" ht="18.75" customHeight="1" x14ac:dyDescent="0.15">
      <c r="A569" s="134"/>
      <c r="B569" s="203"/>
      <c r="C569" s="204"/>
      <c r="D569" s="297"/>
      <c r="E569" s="491"/>
      <c r="F569" s="500"/>
      <c r="G569" s="328"/>
      <c r="H569" s="445"/>
      <c r="I569" s="798"/>
      <c r="J569" s="446">
        <f t="shared" si="46"/>
        <v>0</v>
      </c>
      <c r="K569" s="788"/>
      <c r="L569" s="447">
        <f t="shared" si="47"/>
        <v>0</v>
      </c>
      <c r="M569" s="789">
        <f t="shared" ref="M569:N598" si="48">I569-K569</f>
        <v>0</v>
      </c>
      <c r="N569" s="449">
        <f t="shared" si="48"/>
        <v>0</v>
      </c>
      <c r="O569" s="313"/>
      <c r="P569" s="155"/>
    </row>
    <row r="570" spans="1:29" ht="18.75" customHeight="1" x14ac:dyDescent="0.15">
      <c r="A570" s="134"/>
      <c r="B570" s="203"/>
      <c r="C570" s="204"/>
      <c r="D570" s="297"/>
      <c r="E570" s="491"/>
      <c r="F570" s="499"/>
      <c r="G570" s="328"/>
      <c r="H570" s="445"/>
      <c r="I570" s="798"/>
      <c r="J570" s="446">
        <f t="shared" si="46"/>
        <v>0</v>
      </c>
      <c r="K570" s="788"/>
      <c r="L570" s="447">
        <f t="shared" si="47"/>
        <v>0</v>
      </c>
      <c r="M570" s="789">
        <f t="shared" si="48"/>
        <v>0</v>
      </c>
      <c r="N570" s="449">
        <f t="shared" si="48"/>
        <v>0</v>
      </c>
      <c r="O570" s="313"/>
      <c r="P570" s="155"/>
    </row>
    <row r="571" spans="1:29" ht="18.75" customHeight="1" x14ac:dyDescent="0.15">
      <c r="A571" s="134"/>
      <c r="B571" s="203"/>
      <c r="C571" s="204"/>
      <c r="D571" s="297"/>
      <c r="E571" s="491"/>
      <c r="F571" s="499"/>
      <c r="G571" s="328"/>
      <c r="H571" s="445"/>
      <c r="I571" s="798"/>
      <c r="J571" s="446">
        <f t="shared" si="46"/>
        <v>0</v>
      </c>
      <c r="K571" s="788"/>
      <c r="L571" s="447">
        <f t="shared" si="47"/>
        <v>0</v>
      </c>
      <c r="M571" s="789">
        <f t="shared" si="48"/>
        <v>0</v>
      </c>
      <c r="N571" s="449">
        <f t="shared" si="48"/>
        <v>0</v>
      </c>
      <c r="O571" s="313"/>
      <c r="P571" s="155"/>
    </row>
    <row r="572" spans="1:29" ht="18.75" customHeight="1" x14ac:dyDescent="0.15">
      <c r="A572" s="134"/>
      <c r="B572" s="203"/>
      <c r="C572" s="204"/>
      <c r="D572" s="297"/>
      <c r="E572" s="491"/>
      <c r="F572" s="499"/>
      <c r="G572" s="328"/>
      <c r="H572" s="445"/>
      <c r="I572" s="798"/>
      <c r="J572" s="446">
        <f t="shared" si="46"/>
        <v>0</v>
      </c>
      <c r="K572" s="788"/>
      <c r="L572" s="447">
        <f t="shared" si="47"/>
        <v>0</v>
      </c>
      <c r="M572" s="789">
        <f t="shared" si="48"/>
        <v>0</v>
      </c>
      <c r="N572" s="449">
        <f t="shared" si="48"/>
        <v>0</v>
      </c>
      <c r="O572" s="313"/>
      <c r="P572" s="155"/>
    </row>
    <row r="573" spans="1:29" ht="18.75" customHeight="1" x14ac:dyDescent="0.15">
      <c r="A573" s="134"/>
      <c r="B573" s="203"/>
      <c r="C573" s="204"/>
      <c r="D573" s="297"/>
      <c r="E573" s="491"/>
      <c r="F573" s="499"/>
      <c r="G573" s="328"/>
      <c r="H573" s="445"/>
      <c r="I573" s="798"/>
      <c r="J573" s="446">
        <f t="shared" si="46"/>
        <v>0</v>
      </c>
      <c r="K573" s="788"/>
      <c r="L573" s="447">
        <f t="shared" si="47"/>
        <v>0</v>
      </c>
      <c r="M573" s="789">
        <f t="shared" si="48"/>
        <v>0</v>
      </c>
      <c r="N573" s="449">
        <f t="shared" si="48"/>
        <v>0</v>
      </c>
      <c r="O573" s="313"/>
      <c r="P573" s="155"/>
    </row>
    <row r="574" spans="1:29" ht="18.75" customHeight="1" x14ac:dyDescent="0.15">
      <c r="A574" s="134"/>
      <c r="B574" s="203"/>
      <c r="C574" s="204"/>
      <c r="D574" s="297"/>
      <c r="E574" s="491"/>
      <c r="F574" s="499"/>
      <c r="G574" s="328"/>
      <c r="H574" s="445"/>
      <c r="I574" s="798"/>
      <c r="J574" s="446">
        <f t="shared" si="46"/>
        <v>0</v>
      </c>
      <c r="K574" s="788"/>
      <c r="L574" s="447">
        <f t="shared" si="47"/>
        <v>0</v>
      </c>
      <c r="M574" s="789">
        <f t="shared" si="48"/>
        <v>0</v>
      </c>
      <c r="N574" s="449">
        <f t="shared" si="48"/>
        <v>0</v>
      </c>
      <c r="O574" s="313"/>
      <c r="P574" s="155"/>
    </row>
    <row r="575" spans="1:29" ht="18.75" customHeight="1" x14ac:dyDescent="0.15">
      <c r="A575" s="134"/>
      <c r="B575" s="203"/>
      <c r="C575" s="204"/>
      <c r="D575" s="297"/>
      <c r="E575" s="491"/>
      <c r="F575" s="499"/>
      <c r="G575" s="328"/>
      <c r="H575" s="445"/>
      <c r="I575" s="798"/>
      <c r="J575" s="446">
        <f t="shared" si="46"/>
        <v>0</v>
      </c>
      <c r="K575" s="788"/>
      <c r="L575" s="447">
        <f t="shared" si="47"/>
        <v>0</v>
      </c>
      <c r="M575" s="789">
        <f t="shared" si="48"/>
        <v>0</v>
      </c>
      <c r="N575" s="449">
        <f t="shared" si="48"/>
        <v>0</v>
      </c>
      <c r="O575" s="313"/>
      <c r="P575" s="155"/>
    </row>
    <row r="576" spans="1:29" ht="18.75" customHeight="1" x14ac:dyDescent="0.15">
      <c r="A576" s="134"/>
      <c r="B576" s="203"/>
      <c r="C576" s="204"/>
      <c r="D576" s="297"/>
      <c r="E576" s="491"/>
      <c r="F576" s="499"/>
      <c r="G576" s="328"/>
      <c r="H576" s="445"/>
      <c r="I576" s="798"/>
      <c r="J576" s="446">
        <f t="shared" si="46"/>
        <v>0</v>
      </c>
      <c r="K576" s="788"/>
      <c r="L576" s="447">
        <f t="shared" si="47"/>
        <v>0</v>
      </c>
      <c r="M576" s="789">
        <f t="shared" si="48"/>
        <v>0</v>
      </c>
      <c r="N576" s="449">
        <f t="shared" si="48"/>
        <v>0</v>
      </c>
      <c r="O576" s="313"/>
      <c r="P576" s="155"/>
    </row>
    <row r="577" spans="1:16" ht="18.75" customHeight="1" x14ac:dyDescent="0.15">
      <c r="A577" s="134"/>
      <c r="B577" s="203"/>
      <c r="C577" s="204"/>
      <c r="D577" s="297"/>
      <c r="E577" s="491"/>
      <c r="F577" s="499"/>
      <c r="G577" s="328"/>
      <c r="H577" s="445"/>
      <c r="I577" s="798"/>
      <c r="J577" s="446">
        <f t="shared" si="46"/>
        <v>0</v>
      </c>
      <c r="K577" s="788"/>
      <c r="L577" s="447">
        <f t="shared" si="47"/>
        <v>0</v>
      </c>
      <c r="M577" s="789">
        <f t="shared" si="48"/>
        <v>0</v>
      </c>
      <c r="N577" s="449">
        <f t="shared" si="48"/>
        <v>0</v>
      </c>
      <c r="O577" s="313"/>
      <c r="P577" s="155"/>
    </row>
    <row r="578" spans="1:16" ht="18.75" customHeight="1" x14ac:dyDescent="0.15">
      <c r="A578" s="134"/>
      <c r="B578" s="203"/>
      <c r="C578" s="204"/>
      <c r="D578" s="297"/>
      <c r="E578" s="491"/>
      <c r="F578" s="499"/>
      <c r="G578" s="328"/>
      <c r="H578" s="445"/>
      <c r="I578" s="798"/>
      <c r="J578" s="446">
        <f t="shared" si="46"/>
        <v>0</v>
      </c>
      <c r="K578" s="788"/>
      <c r="L578" s="447">
        <f t="shared" si="47"/>
        <v>0</v>
      </c>
      <c r="M578" s="789">
        <f t="shared" si="48"/>
        <v>0</v>
      </c>
      <c r="N578" s="449">
        <f t="shared" si="48"/>
        <v>0</v>
      </c>
      <c r="O578" s="313"/>
      <c r="P578" s="155"/>
    </row>
    <row r="579" spans="1:16" ht="18.75" customHeight="1" x14ac:dyDescent="0.15">
      <c r="A579" s="134"/>
      <c r="B579" s="203"/>
      <c r="C579" s="204"/>
      <c r="D579" s="297"/>
      <c r="E579" s="491"/>
      <c r="F579" s="499"/>
      <c r="G579" s="328"/>
      <c r="H579" s="445"/>
      <c r="I579" s="798"/>
      <c r="J579" s="446">
        <f t="shared" si="46"/>
        <v>0</v>
      </c>
      <c r="K579" s="788"/>
      <c r="L579" s="447">
        <f t="shared" si="47"/>
        <v>0</v>
      </c>
      <c r="M579" s="789">
        <f t="shared" si="48"/>
        <v>0</v>
      </c>
      <c r="N579" s="449">
        <f t="shared" si="48"/>
        <v>0</v>
      </c>
      <c r="O579" s="313"/>
      <c r="P579" s="155"/>
    </row>
    <row r="580" spans="1:16" ht="18.75" customHeight="1" x14ac:dyDescent="0.15">
      <c r="A580" s="134"/>
      <c r="B580" s="203"/>
      <c r="C580" s="204"/>
      <c r="D580" s="297"/>
      <c r="E580" s="491"/>
      <c r="F580" s="499"/>
      <c r="G580" s="328"/>
      <c r="H580" s="445"/>
      <c r="I580" s="798"/>
      <c r="J580" s="446">
        <f t="shared" si="46"/>
        <v>0</v>
      </c>
      <c r="K580" s="788"/>
      <c r="L580" s="447">
        <f t="shared" si="47"/>
        <v>0</v>
      </c>
      <c r="M580" s="789">
        <f t="shared" si="48"/>
        <v>0</v>
      </c>
      <c r="N580" s="449">
        <f t="shared" si="48"/>
        <v>0</v>
      </c>
      <c r="O580" s="313"/>
      <c r="P580" s="155"/>
    </row>
    <row r="581" spans="1:16" ht="18.75" customHeight="1" x14ac:dyDescent="0.15">
      <c r="A581" s="134"/>
      <c r="B581" s="203"/>
      <c r="C581" s="204"/>
      <c r="D581" s="297"/>
      <c r="E581" s="491"/>
      <c r="F581" s="499"/>
      <c r="G581" s="328"/>
      <c r="H581" s="445"/>
      <c r="I581" s="798"/>
      <c r="J581" s="446">
        <f t="shared" si="46"/>
        <v>0</v>
      </c>
      <c r="K581" s="788"/>
      <c r="L581" s="447">
        <f t="shared" si="47"/>
        <v>0</v>
      </c>
      <c r="M581" s="789">
        <f t="shared" si="48"/>
        <v>0</v>
      </c>
      <c r="N581" s="449">
        <f t="shared" si="48"/>
        <v>0</v>
      </c>
      <c r="O581" s="313"/>
      <c r="P581" s="155"/>
    </row>
    <row r="582" spans="1:16" ht="18.75" customHeight="1" x14ac:dyDescent="0.15">
      <c r="A582" s="134"/>
      <c r="B582" s="203"/>
      <c r="C582" s="204"/>
      <c r="D582" s="297"/>
      <c r="E582" s="491"/>
      <c r="F582" s="499"/>
      <c r="G582" s="328"/>
      <c r="H582" s="445"/>
      <c r="I582" s="798"/>
      <c r="J582" s="446">
        <f t="shared" si="46"/>
        <v>0</v>
      </c>
      <c r="K582" s="788"/>
      <c r="L582" s="447">
        <f t="shared" si="47"/>
        <v>0</v>
      </c>
      <c r="M582" s="789">
        <f t="shared" si="48"/>
        <v>0</v>
      </c>
      <c r="N582" s="449">
        <f t="shared" si="48"/>
        <v>0</v>
      </c>
      <c r="O582" s="313"/>
      <c r="P582" s="155"/>
    </row>
    <row r="583" spans="1:16" ht="18.75" customHeight="1" x14ac:dyDescent="0.15">
      <c r="A583" s="134"/>
      <c r="B583" s="203"/>
      <c r="C583" s="204"/>
      <c r="D583" s="297"/>
      <c r="E583" s="491"/>
      <c r="F583" s="499"/>
      <c r="G583" s="328"/>
      <c r="H583" s="445"/>
      <c r="I583" s="798"/>
      <c r="J583" s="446">
        <f t="shared" si="46"/>
        <v>0</v>
      </c>
      <c r="K583" s="788"/>
      <c r="L583" s="447">
        <f t="shared" si="47"/>
        <v>0</v>
      </c>
      <c r="M583" s="789">
        <f t="shared" si="48"/>
        <v>0</v>
      </c>
      <c r="N583" s="449">
        <f t="shared" si="48"/>
        <v>0</v>
      </c>
      <c r="O583" s="313"/>
      <c r="P583" s="155"/>
    </row>
    <row r="584" spans="1:16" ht="18.75" customHeight="1" x14ac:dyDescent="0.15">
      <c r="A584" s="134"/>
      <c r="B584" s="203"/>
      <c r="C584" s="204"/>
      <c r="D584" s="297"/>
      <c r="E584" s="491"/>
      <c r="F584" s="499"/>
      <c r="G584" s="328"/>
      <c r="H584" s="445"/>
      <c r="I584" s="798"/>
      <c r="J584" s="446">
        <f t="shared" si="46"/>
        <v>0</v>
      </c>
      <c r="K584" s="788"/>
      <c r="L584" s="447">
        <f t="shared" si="47"/>
        <v>0</v>
      </c>
      <c r="M584" s="789">
        <f t="shared" si="48"/>
        <v>0</v>
      </c>
      <c r="N584" s="449">
        <f t="shared" si="48"/>
        <v>0</v>
      </c>
      <c r="O584" s="313"/>
      <c r="P584" s="155"/>
    </row>
    <row r="585" spans="1:16" ht="18.75" customHeight="1" x14ac:dyDescent="0.15">
      <c r="A585" s="134"/>
      <c r="B585" s="203"/>
      <c r="C585" s="204"/>
      <c r="D585" s="297"/>
      <c r="E585" s="491"/>
      <c r="F585" s="499"/>
      <c r="G585" s="328"/>
      <c r="H585" s="445"/>
      <c r="I585" s="798"/>
      <c r="J585" s="446">
        <f t="shared" si="46"/>
        <v>0</v>
      </c>
      <c r="K585" s="788"/>
      <c r="L585" s="447">
        <f t="shared" si="47"/>
        <v>0</v>
      </c>
      <c r="M585" s="789">
        <f t="shared" si="48"/>
        <v>0</v>
      </c>
      <c r="N585" s="449">
        <f t="shared" si="48"/>
        <v>0</v>
      </c>
      <c r="O585" s="313"/>
      <c r="P585" s="155"/>
    </row>
    <row r="586" spans="1:16" ht="18.75" customHeight="1" x14ac:dyDescent="0.15">
      <c r="A586" s="134"/>
      <c r="B586" s="203"/>
      <c r="C586" s="204"/>
      <c r="D586" s="297"/>
      <c r="E586" s="491"/>
      <c r="F586" s="499"/>
      <c r="G586" s="328"/>
      <c r="H586" s="445"/>
      <c r="I586" s="798"/>
      <c r="J586" s="446">
        <f t="shared" si="46"/>
        <v>0</v>
      </c>
      <c r="K586" s="788"/>
      <c r="L586" s="447">
        <f t="shared" si="47"/>
        <v>0</v>
      </c>
      <c r="M586" s="789">
        <f t="shared" si="48"/>
        <v>0</v>
      </c>
      <c r="N586" s="449">
        <f t="shared" si="48"/>
        <v>0</v>
      </c>
      <c r="O586" s="313"/>
      <c r="P586" s="155"/>
    </row>
    <row r="587" spans="1:16" ht="18.75" customHeight="1" x14ac:dyDescent="0.15">
      <c r="A587" s="134"/>
      <c r="B587" s="203"/>
      <c r="C587" s="204"/>
      <c r="D587" s="297"/>
      <c r="E587" s="491"/>
      <c r="F587" s="499"/>
      <c r="G587" s="328"/>
      <c r="H587" s="445"/>
      <c r="I587" s="798"/>
      <c r="J587" s="446">
        <f t="shared" si="46"/>
        <v>0</v>
      </c>
      <c r="K587" s="788"/>
      <c r="L587" s="447">
        <f t="shared" si="47"/>
        <v>0</v>
      </c>
      <c r="M587" s="789">
        <f t="shared" si="48"/>
        <v>0</v>
      </c>
      <c r="N587" s="449">
        <f t="shared" si="48"/>
        <v>0</v>
      </c>
      <c r="O587" s="313"/>
      <c r="P587" s="155"/>
    </row>
    <row r="588" spans="1:16" ht="18.75" customHeight="1" x14ac:dyDescent="0.15">
      <c r="A588" s="134"/>
      <c r="B588" s="203"/>
      <c r="C588" s="204"/>
      <c r="D588" s="297"/>
      <c r="E588" s="491"/>
      <c r="F588" s="500"/>
      <c r="G588" s="328"/>
      <c r="H588" s="445"/>
      <c r="I588" s="798"/>
      <c r="J588" s="446">
        <f t="shared" si="46"/>
        <v>0</v>
      </c>
      <c r="K588" s="788"/>
      <c r="L588" s="447">
        <f t="shared" si="47"/>
        <v>0</v>
      </c>
      <c r="M588" s="789">
        <f t="shared" si="48"/>
        <v>0</v>
      </c>
      <c r="N588" s="449">
        <f t="shared" si="48"/>
        <v>0</v>
      </c>
      <c r="O588" s="313"/>
      <c r="P588" s="155"/>
    </row>
    <row r="589" spans="1:16" ht="18.75" customHeight="1" x14ac:dyDescent="0.15">
      <c r="A589" s="134"/>
      <c r="B589" s="203"/>
      <c r="C589" s="204"/>
      <c r="D589" s="297"/>
      <c r="E589" s="491"/>
      <c r="F589" s="500"/>
      <c r="G589" s="328"/>
      <c r="H589" s="445"/>
      <c r="I589" s="798"/>
      <c r="J589" s="446">
        <f t="shared" si="46"/>
        <v>0</v>
      </c>
      <c r="K589" s="788"/>
      <c r="L589" s="447">
        <f t="shared" si="47"/>
        <v>0</v>
      </c>
      <c r="M589" s="789">
        <f t="shared" si="48"/>
        <v>0</v>
      </c>
      <c r="N589" s="449">
        <f t="shared" si="48"/>
        <v>0</v>
      </c>
      <c r="O589" s="313"/>
      <c r="P589" s="155"/>
    </row>
    <row r="590" spans="1:16" ht="18.75" customHeight="1" x14ac:dyDescent="0.15">
      <c r="A590" s="134"/>
      <c r="B590" s="203"/>
      <c r="C590" s="204"/>
      <c r="D590" s="297"/>
      <c r="E590" s="491"/>
      <c r="F590" s="500"/>
      <c r="G590" s="328"/>
      <c r="H590" s="445"/>
      <c r="I590" s="798"/>
      <c r="J590" s="446">
        <f t="shared" si="46"/>
        <v>0</v>
      </c>
      <c r="K590" s="788"/>
      <c r="L590" s="447">
        <f t="shared" si="47"/>
        <v>0</v>
      </c>
      <c r="M590" s="789">
        <f t="shared" si="48"/>
        <v>0</v>
      </c>
      <c r="N590" s="449">
        <f t="shared" si="48"/>
        <v>0</v>
      </c>
      <c r="O590" s="313"/>
      <c r="P590" s="155"/>
    </row>
    <row r="591" spans="1:16" ht="18.75" customHeight="1" x14ac:dyDescent="0.15">
      <c r="A591" s="134"/>
      <c r="B591" s="203"/>
      <c r="C591" s="204"/>
      <c r="D591" s="297"/>
      <c r="E591" s="491"/>
      <c r="F591" s="500"/>
      <c r="G591" s="328"/>
      <c r="H591" s="445"/>
      <c r="I591" s="798"/>
      <c r="J591" s="446">
        <f t="shared" si="46"/>
        <v>0</v>
      </c>
      <c r="K591" s="788"/>
      <c r="L591" s="447">
        <f t="shared" si="47"/>
        <v>0</v>
      </c>
      <c r="M591" s="789">
        <f t="shared" si="48"/>
        <v>0</v>
      </c>
      <c r="N591" s="449">
        <f t="shared" si="48"/>
        <v>0</v>
      </c>
      <c r="O591" s="313"/>
      <c r="P591" s="155"/>
    </row>
    <row r="592" spans="1:16" ht="18.75" customHeight="1" x14ac:dyDescent="0.15">
      <c r="A592" s="134"/>
      <c r="B592" s="203"/>
      <c r="C592" s="204"/>
      <c r="D592" s="297"/>
      <c r="E592" s="491"/>
      <c r="F592" s="500"/>
      <c r="G592" s="328"/>
      <c r="H592" s="445"/>
      <c r="I592" s="798"/>
      <c r="J592" s="446">
        <f t="shared" si="46"/>
        <v>0</v>
      </c>
      <c r="K592" s="788"/>
      <c r="L592" s="447">
        <f t="shared" si="47"/>
        <v>0</v>
      </c>
      <c r="M592" s="789">
        <f t="shared" si="48"/>
        <v>0</v>
      </c>
      <c r="N592" s="449">
        <f t="shared" si="48"/>
        <v>0</v>
      </c>
      <c r="O592" s="313"/>
      <c r="P592" s="155"/>
    </row>
    <row r="593" spans="1:29" ht="18.75" customHeight="1" x14ac:dyDescent="0.15">
      <c r="A593" s="134"/>
      <c r="B593" s="203"/>
      <c r="C593" s="204"/>
      <c r="D593" s="297"/>
      <c r="E593" s="491"/>
      <c r="F593" s="500"/>
      <c r="G593" s="328"/>
      <c r="H593" s="445"/>
      <c r="I593" s="798"/>
      <c r="J593" s="446">
        <f t="shared" si="46"/>
        <v>0</v>
      </c>
      <c r="K593" s="788"/>
      <c r="L593" s="447">
        <f t="shared" si="47"/>
        <v>0</v>
      </c>
      <c r="M593" s="789">
        <f t="shared" si="48"/>
        <v>0</v>
      </c>
      <c r="N593" s="449">
        <f t="shared" si="48"/>
        <v>0</v>
      </c>
      <c r="O593" s="313"/>
      <c r="P593" s="155"/>
    </row>
    <row r="594" spans="1:29" ht="18.75" customHeight="1" x14ac:dyDescent="0.15">
      <c r="A594" s="134"/>
      <c r="B594" s="203"/>
      <c r="C594" s="204"/>
      <c r="D594" s="297"/>
      <c r="E594" s="491"/>
      <c r="F594" s="500"/>
      <c r="G594" s="328"/>
      <c r="H594" s="445"/>
      <c r="I594" s="798"/>
      <c r="J594" s="446">
        <f t="shared" si="46"/>
        <v>0</v>
      </c>
      <c r="K594" s="788"/>
      <c r="L594" s="447">
        <f t="shared" si="47"/>
        <v>0</v>
      </c>
      <c r="M594" s="789">
        <f t="shared" si="48"/>
        <v>0</v>
      </c>
      <c r="N594" s="449">
        <f t="shared" si="48"/>
        <v>0</v>
      </c>
      <c r="O594" s="313"/>
      <c r="P594" s="155"/>
    </row>
    <row r="595" spans="1:29" ht="18.75" customHeight="1" x14ac:dyDescent="0.15">
      <c r="A595" s="134"/>
      <c r="B595" s="203"/>
      <c r="C595" s="204"/>
      <c r="D595" s="297"/>
      <c r="E595" s="491"/>
      <c r="F595" s="500"/>
      <c r="G595" s="328"/>
      <c r="H595" s="445"/>
      <c r="I595" s="798"/>
      <c r="J595" s="446">
        <f t="shared" si="46"/>
        <v>0</v>
      </c>
      <c r="K595" s="788"/>
      <c r="L595" s="447">
        <f t="shared" si="47"/>
        <v>0</v>
      </c>
      <c r="M595" s="789">
        <f t="shared" si="48"/>
        <v>0</v>
      </c>
      <c r="N595" s="449">
        <f t="shared" si="48"/>
        <v>0</v>
      </c>
      <c r="O595" s="313"/>
      <c r="P595" s="155"/>
    </row>
    <row r="596" spans="1:29" ht="18.75" customHeight="1" x14ac:dyDescent="0.15">
      <c r="A596" s="134"/>
      <c r="B596" s="203"/>
      <c r="C596" s="204"/>
      <c r="D596" s="297"/>
      <c r="E596" s="491"/>
      <c r="F596" s="500"/>
      <c r="G596" s="328"/>
      <c r="H596" s="445"/>
      <c r="I596" s="798"/>
      <c r="J596" s="446">
        <f t="shared" si="46"/>
        <v>0</v>
      </c>
      <c r="K596" s="788"/>
      <c r="L596" s="447">
        <f t="shared" si="47"/>
        <v>0</v>
      </c>
      <c r="M596" s="789">
        <f t="shared" si="48"/>
        <v>0</v>
      </c>
      <c r="N596" s="449">
        <f t="shared" si="48"/>
        <v>0</v>
      </c>
      <c r="O596" s="313"/>
      <c r="P596" s="155"/>
    </row>
    <row r="597" spans="1:29" ht="18.75" customHeight="1" x14ac:dyDescent="0.15">
      <c r="A597" s="134"/>
      <c r="B597" s="203"/>
      <c r="C597" s="204"/>
      <c r="D597" s="297"/>
      <c r="E597" s="491"/>
      <c r="F597" s="500"/>
      <c r="G597" s="328"/>
      <c r="H597" s="445"/>
      <c r="I597" s="798"/>
      <c r="J597" s="446">
        <f t="shared" si="46"/>
        <v>0</v>
      </c>
      <c r="K597" s="788"/>
      <c r="L597" s="447">
        <f t="shared" si="47"/>
        <v>0</v>
      </c>
      <c r="M597" s="789">
        <f t="shared" si="48"/>
        <v>0</v>
      </c>
      <c r="N597" s="449">
        <f t="shared" si="48"/>
        <v>0</v>
      </c>
      <c r="O597" s="313"/>
      <c r="P597" s="155"/>
    </row>
    <row r="598" spans="1:29" ht="18.75" customHeight="1" x14ac:dyDescent="0.15">
      <c r="A598" s="134"/>
      <c r="B598" s="203"/>
      <c r="C598" s="204"/>
      <c r="D598" s="297"/>
      <c r="E598" s="491"/>
      <c r="F598" s="500"/>
      <c r="G598" s="328"/>
      <c r="H598" s="445"/>
      <c r="I598" s="798"/>
      <c r="J598" s="446">
        <f t="shared" si="46"/>
        <v>0</v>
      </c>
      <c r="K598" s="788"/>
      <c r="L598" s="447">
        <f t="shared" si="47"/>
        <v>0</v>
      </c>
      <c r="M598" s="789">
        <f t="shared" si="48"/>
        <v>0</v>
      </c>
      <c r="N598" s="449">
        <f t="shared" si="48"/>
        <v>0</v>
      </c>
      <c r="O598" s="313"/>
      <c r="P598" s="155"/>
    </row>
    <row r="599" spans="1:29" s="120" customFormat="1" ht="18.75" customHeight="1" x14ac:dyDescent="0.15">
      <c r="A599" s="134"/>
      <c r="B599" s="203"/>
      <c r="C599" s="204"/>
      <c r="D599" s="297"/>
      <c r="E599" s="347" t="s">
        <v>419</v>
      </c>
      <c r="F599" s="170" t="s">
        <v>181</v>
      </c>
      <c r="G599" s="328"/>
      <c r="H599" s="445"/>
      <c r="I599" s="798"/>
      <c r="J599" s="450">
        <f>SUMIFS(J568:J598,D568:D598,"設備（部材）")</f>
        <v>0</v>
      </c>
      <c r="K599" s="788"/>
      <c r="L599" s="451">
        <f>SUMIFS(L568:L598,D568:D598,"設備（部材）")</f>
        <v>0</v>
      </c>
      <c r="M599" s="789"/>
      <c r="N599" s="453">
        <f>J599-L599</f>
        <v>0</v>
      </c>
      <c r="O599" s="313"/>
      <c r="Q599" s="119"/>
      <c r="R599" s="119"/>
      <c r="S599" s="119"/>
      <c r="T599" s="119"/>
      <c r="U599" s="119"/>
      <c r="V599" s="119"/>
      <c r="W599" s="119"/>
      <c r="X599" s="119"/>
      <c r="Y599" s="119"/>
      <c r="Z599" s="119"/>
      <c r="AA599" s="119"/>
      <c r="AB599" s="119"/>
      <c r="AC599" s="119"/>
    </row>
    <row r="600" spans="1:29" s="120" customFormat="1" ht="18.75" customHeight="1" x14ac:dyDescent="0.15">
      <c r="A600" s="134"/>
      <c r="B600" s="203"/>
      <c r="C600" s="204"/>
      <c r="D600" s="297"/>
      <c r="E600" s="347" t="s">
        <v>182</v>
      </c>
      <c r="F600" s="170" t="s">
        <v>181</v>
      </c>
      <c r="G600" s="328"/>
      <c r="H600" s="445"/>
      <c r="I600" s="798"/>
      <c r="J600" s="450">
        <f>SUMIFS(J568:J598,D568:D598,"工事")</f>
        <v>0</v>
      </c>
      <c r="K600" s="788"/>
      <c r="L600" s="451">
        <f>SUMIFS(L568:L598,D568:D598,"工事")</f>
        <v>0</v>
      </c>
      <c r="M600" s="789"/>
      <c r="N600" s="453">
        <f>J600-L600</f>
        <v>0</v>
      </c>
      <c r="O600" s="313"/>
      <c r="Q600" s="119"/>
      <c r="R600" s="119"/>
      <c r="S600" s="119"/>
      <c r="T600" s="119"/>
      <c r="U600" s="119"/>
      <c r="V600" s="119"/>
      <c r="W600" s="119"/>
      <c r="X600" s="119"/>
      <c r="Y600" s="119"/>
      <c r="Z600" s="119"/>
      <c r="AA600" s="119"/>
      <c r="AB600" s="119"/>
      <c r="AC600" s="119"/>
    </row>
    <row r="601" spans="1:29" s="120" customFormat="1" ht="18.75" customHeight="1" thickBot="1" x14ac:dyDescent="0.2">
      <c r="A601" s="134"/>
      <c r="B601" s="205"/>
      <c r="C601" s="206"/>
      <c r="D601" s="298"/>
      <c r="E601" s="348" t="s">
        <v>178</v>
      </c>
      <c r="F601" s="349" t="s">
        <v>179</v>
      </c>
      <c r="G601" s="339"/>
      <c r="H601" s="495"/>
      <c r="I601" s="808"/>
      <c r="J601" s="501">
        <f>J599+J600</f>
        <v>0</v>
      </c>
      <c r="K601" s="790"/>
      <c r="L601" s="502">
        <f>L599+L600</f>
        <v>0</v>
      </c>
      <c r="M601" s="791"/>
      <c r="N601" s="503">
        <f>J601-L601</f>
        <v>0</v>
      </c>
      <c r="O601" s="323"/>
      <c r="Q601" s="119"/>
      <c r="R601" s="119"/>
      <c r="S601" s="119"/>
      <c r="T601" s="119"/>
      <c r="U601" s="119"/>
      <c r="V601" s="119"/>
      <c r="W601" s="119"/>
      <c r="X601" s="119"/>
      <c r="Y601" s="119"/>
      <c r="Z601" s="119"/>
      <c r="AA601" s="119"/>
      <c r="AB601" s="119"/>
      <c r="AC601" s="119"/>
    </row>
    <row r="602" spans="1:29" ht="18.75" customHeight="1" x14ac:dyDescent="0.15">
      <c r="A602" s="134"/>
      <c r="B602" s="171"/>
      <c r="C602" s="172"/>
      <c r="D602" s="295"/>
      <c r="E602" s="491"/>
      <c r="F602" s="499" t="s">
        <v>180</v>
      </c>
      <c r="G602" s="328"/>
      <c r="H602" s="445"/>
      <c r="I602" s="798"/>
      <c r="J602" s="446"/>
      <c r="K602" s="788"/>
      <c r="L602" s="447"/>
      <c r="M602" s="789"/>
      <c r="N602" s="449"/>
      <c r="O602" s="313"/>
      <c r="P602" s="155"/>
    </row>
    <row r="603" spans="1:29" ht="18.75" customHeight="1" x14ac:dyDescent="0.15">
      <c r="A603" s="134"/>
      <c r="B603" s="203"/>
      <c r="C603" s="204"/>
      <c r="D603" s="297"/>
      <c r="E603" s="491"/>
      <c r="F603" s="500"/>
      <c r="G603" s="328"/>
      <c r="H603" s="445"/>
      <c r="I603" s="798"/>
      <c r="J603" s="446">
        <f t="shared" ref="J603:J633" si="49">ROUNDDOWN(H603*I603,0)</f>
        <v>0</v>
      </c>
      <c r="K603" s="788"/>
      <c r="L603" s="447">
        <f t="shared" ref="L603:L633" si="50">ROUNDDOWN(H603*K603,0)</f>
        <v>0</v>
      </c>
      <c r="M603" s="789">
        <f>I603-K603</f>
        <v>0</v>
      </c>
      <c r="N603" s="449">
        <f>J603-L603</f>
        <v>0</v>
      </c>
      <c r="O603" s="313"/>
      <c r="P603" s="155"/>
    </row>
    <row r="604" spans="1:29" ht="18.75" customHeight="1" x14ac:dyDescent="0.15">
      <c r="A604" s="134"/>
      <c r="B604" s="203"/>
      <c r="C604" s="204"/>
      <c r="D604" s="297"/>
      <c r="E604" s="491"/>
      <c r="F604" s="500"/>
      <c r="G604" s="328"/>
      <c r="H604" s="445"/>
      <c r="I604" s="798"/>
      <c r="J604" s="446">
        <f t="shared" si="49"/>
        <v>0</v>
      </c>
      <c r="K604" s="788"/>
      <c r="L604" s="447">
        <f t="shared" si="50"/>
        <v>0</v>
      </c>
      <c r="M604" s="789">
        <f t="shared" ref="M604:N633" si="51">I604-K604</f>
        <v>0</v>
      </c>
      <c r="N604" s="449">
        <f t="shared" si="51"/>
        <v>0</v>
      </c>
      <c r="O604" s="313"/>
      <c r="P604" s="155"/>
    </row>
    <row r="605" spans="1:29" ht="18.75" customHeight="1" x14ac:dyDescent="0.15">
      <c r="A605" s="134"/>
      <c r="B605" s="203"/>
      <c r="C605" s="204"/>
      <c r="D605" s="297"/>
      <c r="E605" s="491"/>
      <c r="F605" s="499"/>
      <c r="G605" s="328"/>
      <c r="H605" s="445"/>
      <c r="I605" s="798"/>
      <c r="J605" s="446">
        <f t="shared" si="49"/>
        <v>0</v>
      </c>
      <c r="K605" s="788"/>
      <c r="L605" s="447">
        <f t="shared" si="50"/>
        <v>0</v>
      </c>
      <c r="M605" s="789">
        <f t="shared" si="51"/>
        <v>0</v>
      </c>
      <c r="N605" s="449">
        <f t="shared" si="51"/>
        <v>0</v>
      </c>
      <c r="O605" s="313"/>
      <c r="P605" s="155"/>
    </row>
    <row r="606" spans="1:29" ht="18.75" customHeight="1" x14ac:dyDescent="0.15">
      <c r="A606" s="134"/>
      <c r="B606" s="203"/>
      <c r="C606" s="204"/>
      <c r="D606" s="297"/>
      <c r="E606" s="491"/>
      <c r="F606" s="499"/>
      <c r="G606" s="328"/>
      <c r="H606" s="445"/>
      <c r="I606" s="798"/>
      <c r="J606" s="446">
        <f t="shared" si="49"/>
        <v>0</v>
      </c>
      <c r="K606" s="788"/>
      <c r="L606" s="447">
        <f t="shared" si="50"/>
        <v>0</v>
      </c>
      <c r="M606" s="789">
        <f t="shared" si="51"/>
        <v>0</v>
      </c>
      <c r="N606" s="449">
        <f t="shared" si="51"/>
        <v>0</v>
      </c>
      <c r="O606" s="313"/>
      <c r="P606" s="155"/>
    </row>
    <row r="607" spans="1:29" ht="18.75" customHeight="1" x14ac:dyDescent="0.15">
      <c r="A607" s="134"/>
      <c r="B607" s="203"/>
      <c r="C607" s="204"/>
      <c r="D607" s="297"/>
      <c r="E607" s="491"/>
      <c r="F607" s="499"/>
      <c r="G607" s="328"/>
      <c r="H607" s="445"/>
      <c r="I607" s="798"/>
      <c r="J607" s="446">
        <f t="shared" si="49"/>
        <v>0</v>
      </c>
      <c r="K607" s="788"/>
      <c r="L607" s="447">
        <f t="shared" si="50"/>
        <v>0</v>
      </c>
      <c r="M607" s="789">
        <f t="shared" si="51"/>
        <v>0</v>
      </c>
      <c r="N607" s="449">
        <f t="shared" si="51"/>
        <v>0</v>
      </c>
      <c r="O607" s="313"/>
      <c r="P607" s="155"/>
    </row>
    <row r="608" spans="1:29" ht="18.75" customHeight="1" x14ac:dyDescent="0.15">
      <c r="A608" s="134"/>
      <c r="B608" s="203"/>
      <c r="C608" s="204"/>
      <c r="D608" s="297"/>
      <c r="E608" s="491"/>
      <c r="F608" s="499"/>
      <c r="G608" s="328"/>
      <c r="H608" s="445"/>
      <c r="I608" s="798"/>
      <c r="J608" s="446">
        <f t="shared" si="49"/>
        <v>0</v>
      </c>
      <c r="K608" s="788"/>
      <c r="L608" s="447">
        <f t="shared" si="50"/>
        <v>0</v>
      </c>
      <c r="M608" s="789">
        <f t="shared" si="51"/>
        <v>0</v>
      </c>
      <c r="N608" s="449">
        <f t="shared" si="51"/>
        <v>0</v>
      </c>
      <c r="O608" s="313"/>
      <c r="P608" s="155"/>
    </row>
    <row r="609" spans="1:16" ht="18.75" customHeight="1" x14ac:dyDescent="0.15">
      <c r="A609" s="134"/>
      <c r="B609" s="203"/>
      <c r="C609" s="204"/>
      <c r="D609" s="297"/>
      <c r="E609" s="491"/>
      <c r="F609" s="499"/>
      <c r="G609" s="328"/>
      <c r="H609" s="445"/>
      <c r="I609" s="798"/>
      <c r="J609" s="446">
        <f t="shared" si="49"/>
        <v>0</v>
      </c>
      <c r="K609" s="788"/>
      <c r="L609" s="447">
        <f t="shared" si="50"/>
        <v>0</v>
      </c>
      <c r="M609" s="789">
        <f t="shared" si="51"/>
        <v>0</v>
      </c>
      <c r="N609" s="449">
        <f t="shared" si="51"/>
        <v>0</v>
      </c>
      <c r="O609" s="313"/>
      <c r="P609" s="155"/>
    </row>
    <row r="610" spans="1:16" ht="18.75" customHeight="1" x14ac:dyDescent="0.15">
      <c r="A610" s="134"/>
      <c r="B610" s="203"/>
      <c r="C610" s="204"/>
      <c r="D610" s="297"/>
      <c r="E610" s="491"/>
      <c r="F610" s="499"/>
      <c r="G610" s="328"/>
      <c r="H610" s="445"/>
      <c r="I610" s="798"/>
      <c r="J610" s="446">
        <f t="shared" si="49"/>
        <v>0</v>
      </c>
      <c r="K610" s="788"/>
      <c r="L610" s="447">
        <f t="shared" si="50"/>
        <v>0</v>
      </c>
      <c r="M610" s="789">
        <f t="shared" si="51"/>
        <v>0</v>
      </c>
      <c r="N610" s="449">
        <f t="shared" si="51"/>
        <v>0</v>
      </c>
      <c r="O610" s="313"/>
      <c r="P610" s="155"/>
    </row>
    <row r="611" spans="1:16" ht="18.75" customHeight="1" x14ac:dyDescent="0.15">
      <c r="A611" s="134"/>
      <c r="B611" s="203"/>
      <c r="C611" s="204"/>
      <c r="D611" s="297"/>
      <c r="E611" s="491"/>
      <c r="F611" s="499"/>
      <c r="G611" s="328"/>
      <c r="H611" s="445"/>
      <c r="I611" s="798"/>
      <c r="J611" s="446">
        <f t="shared" si="49"/>
        <v>0</v>
      </c>
      <c r="K611" s="788"/>
      <c r="L611" s="447">
        <f t="shared" si="50"/>
        <v>0</v>
      </c>
      <c r="M611" s="789">
        <f t="shared" si="51"/>
        <v>0</v>
      </c>
      <c r="N611" s="449">
        <f t="shared" si="51"/>
        <v>0</v>
      </c>
      <c r="O611" s="313"/>
      <c r="P611" s="155"/>
    </row>
    <row r="612" spans="1:16" ht="18.75" customHeight="1" x14ac:dyDescent="0.15">
      <c r="A612" s="134"/>
      <c r="B612" s="203"/>
      <c r="C612" s="204"/>
      <c r="D612" s="297"/>
      <c r="E612" s="491"/>
      <c r="F612" s="499"/>
      <c r="G612" s="328"/>
      <c r="H612" s="445"/>
      <c r="I612" s="798"/>
      <c r="J612" s="446">
        <f t="shared" si="49"/>
        <v>0</v>
      </c>
      <c r="K612" s="788"/>
      <c r="L612" s="447">
        <f t="shared" si="50"/>
        <v>0</v>
      </c>
      <c r="M612" s="789">
        <f t="shared" si="51"/>
        <v>0</v>
      </c>
      <c r="N612" s="449">
        <f t="shared" si="51"/>
        <v>0</v>
      </c>
      <c r="O612" s="313"/>
      <c r="P612" s="155"/>
    </row>
    <row r="613" spans="1:16" ht="18.75" customHeight="1" x14ac:dyDescent="0.15">
      <c r="A613" s="134"/>
      <c r="B613" s="203"/>
      <c r="C613" s="204"/>
      <c r="D613" s="297"/>
      <c r="E613" s="491"/>
      <c r="F613" s="499"/>
      <c r="G613" s="328"/>
      <c r="H613" s="445"/>
      <c r="I613" s="798"/>
      <c r="J613" s="446">
        <f t="shared" si="49"/>
        <v>0</v>
      </c>
      <c r="K613" s="788"/>
      <c r="L613" s="447">
        <f t="shared" si="50"/>
        <v>0</v>
      </c>
      <c r="M613" s="789">
        <f t="shared" si="51"/>
        <v>0</v>
      </c>
      <c r="N613" s="449">
        <f t="shared" si="51"/>
        <v>0</v>
      </c>
      <c r="O613" s="313"/>
      <c r="P613" s="155"/>
    </row>
    <row r="614" spans="1:16" ht="18.75" customHeight="1" x14ac:dyDescent="0.15">
      <c r="A614" s="134"/>
      <c r="B614" s="203"/>
      <c r="C614" s="204"/>
      <c r="D614" s="297"/>
      <c r="E614" s="491"/>
      <c r="F614" s="499"/>
      <c r="G614" s="328"/>
      <c r="H614" s="445"/>
      <c r="I614" s="798"/>
      <c r="J614" s="446">
        <f t="shared" si="49"/>
        <v>0</v>
      </c>
      <c r="K614" s="788"/>
      <c r="L614" s="447">
        <f t="shared" si="50"/>
        <v>0</v>
      </c>
      <c r="M614" s="789">
        <f t="shared" si="51"/>
        <v>0</v>
      </c>
      <c r="N614" s="449">
        <f t="shared" si="51"/>
        <v>0</v>
      </c>
      <c r="O614" s="313"/>
      <c r="P614" s="155"/>
    </row>
    <row r="615" spans="1:16" ht="18.75" customHeight="1" x14ac:dyDescent="0.15">
      <c r="A615" s="134"/>
      <c r="B615" s="203"/>
      <c r="C615" s="204"/>
      <c r="D615" s="297"/>
      <c r="E615" s="491"/>
      <c r="F615" s="499"/>
      <c r="G615" s="328"/>
      <c r="H615" s="445"/>
      <c r="I615" s="798"/>
      <c r="J615" s="446">
        <f t="shared" si="49"/>
        <v>0</v>
      </c>
      <c r="K615" s="788"/>
      <c r="L615" s="447">
        <f t="shared" si="50"/>
        <v>0</v>
      </c>
      <c r="M615" s="789">
        <f t="shared" si="51"/>
        <v>0</v>
      </c>
      <c r="N615" s="449">
        <f t="shared" si="51"/>
        <v>0</v>
      </c>
      <c r="O615" s="313"/>
      <c r="P615" s="155"/>
    </row>
    <row r="616" spans="1:16" ht="18.75" customHeight="1" x14ac:dyDescent="0.15">
      <c r="A616" s="134"/>
      <c r="B616" s="203"/>
      <c r="C616" s="204"/>
      <c r="D616" s="297"/>
      <c r="E616" s="491"/>
      <c r="F616" s="499"/>
      <c r="G616" s="328"/>
      <c r="H616" s="445"/>
      <c r="I616" s="798"/>
      <c r="J616" s="446">
        <f t="shared" si="49"/>
        <v>0</v>
      </c>
      <c r="K616" s="788"/>
      <c r="L616" s="447">
        <f t="shared" si="50"/>
        <v>0</v>
      </c>
      <c r="M616" s="789">
        <f t="shared" si="51"/>
        <v>0</v>
      </c>
      <c r="N616" s="449">
        <f t="shared" si="51"/>
        <v>0</v>
      </c>
      <c r="O616" s="313"/>
      <c r="P616" s="155"/>
    </row>
    <row r="617" spans="1:16" ht="18.75" customHeight="1" x14ac:dyDescent="0.15">
      <c r="A617" s="134"/>
      <c r="B617" s="203"/>
      <c r="C617" s="204"/>
      <c r="D617" s="297"/>
      <c r="E617" s="491"/>
      <c r="F617" s="499"/>
      <c r="G617" s="328"/>
      <c r="H617" s="445"/>
      <c r="I617" s="798"/>
      <c r="J617" s="446">
        <f t="shared" si="49"/>
        <v>0</v>
      </c>
      <c r="K617" s="788"/>
      <c r="L617" s="447">
        <f t="shared" si="50"/>
        <v>0</v>
      </c>
      <c r="M617" s="789">
        <f t="shared" si="51"/>
        <v>0</v>
      </c>
      <c r="N617" s="449">
        <f t="shared" si="51"/>
        <v>0</v>
      </c>
      <c r="O617" s="313"/>
      <c r="P617" s="155"/>
    </row>
    <row r="618" spans="1:16" ht="18.75" customHeight="1" x14ac:dyDescent="0.15">
      <c r="A618" s="134"/>
      <c r="B618" s="203"/>
      <c r="C618" s="204"/>
      <c r="D618" s="297"/>
      <c r="E618" s="491"/>
      <c r="F618" s="499"/>
      <c r="G618" s="328"/>
      <c r="H618" s="445"/>
      <c r="I618" s="798"/>
      <c r="J618" s="446">
        <f t="shared" si="49"/>
        <v>0</v>
      </c>
      <c r="K618" s="788"/>
      <c r="L618" s="447">
        <f t="shared" si="50"/>
        <v>0</v>
      </c>
      <c r="M618" s="789">
        <f t="shared" si="51"/>
        <v>0</v>
      </c>
      <c r="N618" s="449">
        <f t="shared" si="51"/>
        <v>0</v>
      </c>
      <c r="O618" s="313"/>
      <c r="P618" s="155"/>
    </row>
    <row r="619" spans="1:16" ht="18.75" customHeight="1" x14ac:dyDescent="0.15">
      <c r="A619" s="134"/>
      <c r="B619" s="203"/>
      <c r="C619" s="204"/>
      <c r="D619" s="297"/>
      <c r="E619" s="491"/>
      <c r="F619" s="499"/>
      <c r="G619" s="328"/>
      <c r="H619" s="445"/>
      <c r="I619" s="798"/>
      <c r="J619" s="446">
        <f t="shared" si="49"/>
        <v>0</v>
      </c>
      <c r="K619" s="788"/>
      <c r="L619" s="447">
        <f t="shared" si="50"/>
        <v>0</v>
      </c>
      <c r="M619" s="789">
        <f t="shared" si="51"/>
        <v>0</v>
      </c>
      <c r="N619" s="449">
        <f t="shared" si="51"/>
        <v>0</v>
      </c>
      <c r="O619" s="313"/>
      <c r="P619" s="155"/>
    </row>
    <row r="620" spans="1:16" ht="18.75" customHeight="1" x14ac:dyDescent="0.15">
      <c r="A620" s="134"/>
      <c r="B620" s="203"/>
      <c r="C620" s="204"/>
      <c r="D620" s="297"/>
      <c r="E620" s="491"/>
      <c r="F620" s="499"/>
      <c r="G620" s="328"/>
      <c r="H620" s="445"/>
      <c r="I620" s="798"/>
      <c r="J620" s="446">
        <f t="shared" si="49"/>
        <v>0</v>
      </c>
      <c r="K620" s="788"/>
      <c r="L620" s="447">
        <f t="shared" si="50"/>
        <v>0</v>
      </c>
      <c r="M620" s="789">
        <f t="shared" si="51"/>
        <v>0</v>
      </c>
      <c r="N620" s="449">
        <f t="shared" si="51"/>
        <v>0</v>
      </c>
      <c r="O620" s="313"/>
      <c r="P620" s="155"/>
    </row>
    <row r="621" spans="1:16" ht="18.75" customHeight="1" x14ac:dyDescent="0.15">
      <c r="A621" s="134"/>
      <c r="B621" s="203"/>
      <c r="C621" s="204"/>
      <c r="D621" s="297"/>
      <c r="E621" s="491"/>
      <c r="F621" s="499"/>
      <c r="G621" s="328"/>
      <c r="H621" s="445"/>
      <c r="I621" s="798"/>
      <c r="J621" s="446">
        <f t="shared" si="49"/>
        <v>0</v>
      </c>
      <c r="K621" s="788"/>
      <c r="L621" s="447">
        <f t="shared" si="50"/>
        <v>0</v>
      </c>
      <c r="M621" s="789">
        <f t="shared" si="51"/>
        <v>0</v>
      </c>
      <c r="N621" s="449">
        <f t="shared" si="51"/>
        <v>0</v>
      </c>
      <c r="O621" s="313"/>
      <c r="P621" s="155"/>
    </row>
    <row r="622" spans="1:16" ht="18.75" customHeight="1" x14ac:dyDescent="0.15">
      <c r="A622" s="134"/>
      <c r="B622" s="203"/>
      <c r="C622" s="204"/>
      <c r="D622" s="297"/>
      <c r="E622" s="491"/>
      <c r="F622" s="499"/>
      <c r="G622" s="328"/>
      <c r="H622" s="445"/>
      <c r="I622" s="798"/>
      <c r="J622" s="446">
        <f t="shared" si="49"/>
        <v>0</v>
      </c>
      <c r="K622" s="788"/>
      <c r="L622" s="447">
        <f t="shared" si="50"/>
        <v>0</v>
      </c>
      <c r="M622" s="789">
        <f t="shared" si="51"/>
        <v>0</v>
      </c>
      <c r="N622" s="449">
        <f t="shared" si="51"/>
        <v>0</v>
      </c>
      <c r="O622" s="313"/>
      <c r="P622" s="155"/>
    </row>
    <row r="623" spans="1:16" ht="18.75" customHeight="1" x14ac:dyDescent="0.15">
      <c r="A623" s="134"/>
      <c r="B623" s="203"/>
      <c r="C623" s="204"/>
      <c r="D623" s="297"/>
      <c r="E623" s="491"/>
      <c r="F623" s="500"/>
      <c r="G623" s="328"/>
      <c r="H623" s="445"/>
      <c r="I623" s="798"/>
      <c r="J623" s="446">
        <f t="shared" si="49"/>
        <v>0</v>
      </c>
      <c r="K623" s="788"/>
      <c r="L623" s="447">
        <f t="shared" si="50"/>
        <v>0</v>
      </c>
      <c r="M623" s="789">
        <f t="shared" si="51"/>
        <v>0</v>
      </c>
      <c r="N623" s="449">
        <f t="shared" si="51"/>
        <v>0</v>
      </c>
      <c r="O623" s="313"/>
      <c r="P623" s="155"/>
    </row>
    <row r="624" spans="1:16" ht="18.75" customHeight="1" x14ac:dyDescent="0.15">
      <c r="A624" s="134"/>
      <c r="B624" s="203"/>
      <c r="C624" s="204"/>
      <c r="D624" s="297"/>
      <c r="E624" s="491"/>
      <c r="F624" s="500"/>
      <c r="G624" s="328"/>
      <c r="H624" s="445"/>
      <c r="I624" s="798"/>
      <c r="J624" s="446">
        <f t="shared" si="49"/>
        <v>0</v>
      </c>
      <c r="K624" s="788"/>
      <c r="L624" s="447">
        <f t="shared" si="50"/>
        <v>0</v>
      </c>
      <c r="M624" s="789">
        <f t="shared" si="51"/>
        <v>0</v>
      </c>
      <c r="N624" s="449">
        <f t="shared" si="51"/>
        <v>0</v>
      </c>
      <c r="O624" s="313"/>
      <c r="P624" s="155"/>
    </row>
    <row r="625" spans="1:29" ht="18.75" customHeight="1" x14ac:dyDescent="0.15">
      <c r="A625" s="134"/>
      <c r="B625" s="203"/>
      <c r="C625" s="204"/>
      <c r="D625" s="297"/>
      <c r="E625" s="491"/>
      <c r="F625" s="500"/>
      <c r="G625" s="328"/>
      <c r="H625" s="445"/>
      <c r="I625" s="798"/>
      <c r="J625" s="446">
        <f t="shared" si="49"/>
        <v>0</v>
      </c>
      <c r="K625" s="788"/>
      <c r="L625" s="447">
        <f t="shared" si="50"/>
        <v>0</v>
      </c>
      <c r="M625" s="789">
        <f t="shared" si="51"/>
        <v>0</v>
      </c>
      <c r="N625" s="449">
        <f t="shared" si="51"/>
        <v>0</v>
      </c>
      <c r="O625" s="313"/>
      <c r="P625" s="155"/>
    </row>
    <row r="626" spans="1:29" ht="18.75" customHeight="1" x14ac:dyDescent="0.15">
      <c r="A626" s="134"/>
      <c r="B626" s="203"/>
      <c r="C626" s="204"/>
      <c r="D626" s="297"/>
      <c r="E626" s="491"/>
      <c r="F626" s="500"/>
      <c r="G626" s="328"/>
      <c r="H626" s="445"/>
      <c r="I626" s="798"/>
      <c r="J626" s="446">
        <f t="shared" si="49"/>
        <v>0</v>
      </c>
      <c r="K626" s="788"/>
      <c r="L626" s="447">
        <f t="shared" si="50"/>
        <v>0</v>
      </c>
      <c r="M626" s="789">
        <f t="shared" si="51"/>
        <v>0</v>
      </c>
      <c r="N626" s="449">
        <f t="shared" si="51"/>
        <v>0</v>
      </c>
      <c r="O626" s="313"/>
      <c r="P626" s="155"/>
    </row>
    <row r="627" spans="1:29" ht="18.75" customHeight="1" x14ac:dyDescent="0.15">
      <c r="A627" s="134"/>
      <c r="B627" s="203"/>
      <c r="C627" s="204"/>
      <c r="D627" s="297"/>
      <c r="E627" s="491"/>
      <c r="F627" s="500"/>
      <c r="G627" s="328"/>
      <c r="H627" s="445"/>
      <c r="I627" s="798"/>
      <c r="J627" s="446">
        <f t="shared" si="49"/>
        <v>0</v>
      </c>
      <c r="K627" s="788"/>
      <c r="L627" s="447">
        <f t="shared" si="50"/>
        <v>0</v>
      </c>
      <c r="M627" s="789">
        <f t="shared" si="51"/>
        <v>0</v>
      </c>
      <c r="N627" s="449">
        <f t="shared" si="51"/>
        <v>0</v>
      </c>
      <c r="O627" s="313"/>
      <c r="P627" s="155"/>
    </row>
    <row r="628" spans="1:29" ht="18.75" customHeight="1" x14ac:dyDescent="0.15">
      <c r="A628" s="134"/>
      <c r="B628" s="203"/>
      <c r="C628" s="204"/>
      <c r="D628" s="297"/>
      <c r="E628" s="491"/>
      <c r="F628" s="500"/>
      <c r="G628" s="328"/>
      <c r="H628" s="445"/>
      <c r="I628" s="798"/>
      <c r="J628" s="446">
        <f t="shared" si="49"/>
        <v>0</v>
      </c>
      <c r="K628" s="788"/>
      <c r="L628" s="447">
        <f t="shared" si="50"/>
        <v>0</v>
      </c>
      <c r="M628" s="789">
        <f t="shared" si="51"/>
        <v>0</v>
      </c>
      <c r="N628" s="449">
        <f t="shared" si="51"/>
        <v>0</v>
      </c>
      <c r="O628" s="313"/>
      <c r="P628" s="155"/>
    </row>
    <row r="629" spans="1:29" ht="18.75" customHeight="1" x14ac:dyDescent="0.15">
      <c r="A629" s="134"/>
      <c r="B629" s="203"/>
      <c r="C629" s="204"/>
      <c r="D629" s="297"/>
      <c r="E629" s="491"/>
      <c r="F629" s="500"/>
      <c r="G629" s="328"/>
      <c r="H629" s="445"/>
      <c r="I629" s="798"/>
      <c r="J629" s="446">
        <f t="shared" si="49"/>
        <v>0</v>
      </c>
      <c r="K629" s="788"/>
      <c r="L629" s="447">
        <f t="shared" si="50"/>
        <v>0</v>
      </c>
      <c r="M629" s="789">
        <f t="shared" si="51"/>
        <v>0</v>
      </c>
      <c r="N629" s="449">
        <f t="shared" si="51"/>
        <v>0</v>
      </c>
      <c r="O629" s="313"/>
      <c r="P629" s="155"/>
    </row>
    <row r="630" spans="1:29" ht="18.75" customHeight="1" x14ac:dyDescent="0.15">
      <c r="A630" s="134"/>
      <c r="B630" s="203"/>
      <c r="C630" s="204"/>
      <c r="D630" s="297"/>
      <c r="E630" s="491"/>
      <c r="F630" s="500"/>
      <c r="G630" s="328"/>
      <c r="H630" s="445"/>
      <c r="I630" s="798"/>
      <c r="J630" s="446">
        <f t="shared" si="49"/>
        <v>0</v>
      </c>
      <c r="K630" s="788"/>
      <c r="L630" s="447">
        <f t="shared" si="50"/>
        <v>0</v>
      </c>
      <c r="M630" s="789">
        <f t="shared" si="51"/>
        <v>0</v>
      </c>
      <c r="N630" s="449">
        <f t="shared" si="51"/>
        <v>0</v>
      </c>
      <c r="O630" s="313"/>
      <c r="P630" s="155"/>
    </row>
    <row r="631" spans="1:29" ht="18.75" customHeight="1" x14ac:dyDescent="0.15">
      <c r="A631" s="134"/>
      <c r="B631" s="203"/>
      <c r="C631" s="204"/>
      <c r="D631" s="297"/>
      <c r="E631" s="491"/>
      <c r="F631" s="500"/>
      <c r="G631" s="328"/>
      <c r="H631" s="445"/>
      <c r="I631" s="798"/>
      <c r="J631" s="446">
        <f t="shared" si="49"/>
        <v>0</v>
      </c>
      <c r="K631" s="788"/>
      <c r="L631" s="447">
        <f t="shared" si="50"/>
        <v>0</v>
      </c>
      <c r="M631" s="789">
        <f t="shared" si="51"/>
        <v>0</v>
      </c>
      <c r="N631" s="449">
        <f t="shared" si="51"/>
        <v>0</v>
      </c>
      <c r="O631" s="313"/>
      <c r="P631" s="155"/>
    </row>
    <row r="632" spans="1:29" ht="18.75" customHeight="1" x14ac:dyDescent="0.15">
      <c r="A632" s="134"/>
      <c r="B632" s="203"/>
      <c r="C632" s="204"/>
      <c r="D632" s="297"/>
      <c r="E632" s="491"/>
      <c r="F632" s="500"/>
      <c r="G632" s="328"/>
      <c r="H632" s="445"/>
      <c r="I632" s="798"/>
      <c r="J632" s="446">
        <f t="shared" si="49"/>
        <v>0</v>
      </c>
      <c r="K632" s="788"/>
      <c r="L632" s="447">
        <f t="shared" si="50"/>
        <v>0</v>
      </c>
      <c r="M632" s="789">
        <f t="shared" si="51"/>
        <v>0</v>
      </c>
      <c r="N632" s="449">
        <f t="shared" si="51"/>
        <v>0</v>
      </c>
      <c r="O632" s="313"/>
      <c r="P632" s="155"/>
    </row>
    <row r="633" spans="1:29" ht="18.75" customHeight="1" x14ac:dyDescent="0.15">
      <c r="A633" s="134"/>
      <c r="B633" s="203"/>
      <c r="C633" s="204"/>
      <c r="D633" s="297"/>
      <c r="E633" s="491"/>
      <c r="F633" s="500"/>
      <c r="G633" s="328"/>
      <c r="H633" s="445"/>
      <c r="I633" s="798"/>
      <c r="J633" s="446">
        <f t="shared" si="49"/>
        <v>0</v>
      </c>
      <c r="K633" s="788"/>
      <c r="L633" s="447">
        <f t="shared" si="50"/>
        <v>0</v>
      </c>
      <c r="M633" s="789">
        <f t="shared" si="51"/>
        <v>0</v>
      </c>
      <c r="N633" s="449">
        <f t="shared" si="51"/>
        <v>0</v>
      </c>
      <c r="O633" s="313"/>
      <c r="P633" s="155"/>
    </row>
    <row r="634" spans="1:29" s="120" customFormat="1" ht="18.75" customHeight="1" x14ac:dyDescent="0.15">
      <c r="A634" s="134"/>
      <c r="B634" s="203"/>
      <c r="C634" s="204"/>
      <c r="D634" s="297"/>
      <c r="E634" s="347" t="s">
        <v>419</v>
      </c>
      <c r="F634" s="170" t="s">
        <v>181</v>
      </c>
      <c r="G634" s="328"/>
      <c r="H634" s="445"/>
      <c r="I634" s="798"/>
      <c r="J634" s="450">
        <f>SUMIFS(J603:J633,D603:D633,"設備（部材）")</f>
        <v>0</v>
      </c>
      <c r="K634" s="788"/>
      <c r="L634" s="451">
        <f>SUMIFS(L603:L633,D603:D633,"設備（部材）")</f>
        <v>0</v>
      </c>
      <c r="M634" s="789"/>
      <c r="N634" s="453">
        <f>J634-L634</f>
        <v>0</v>
      </c>
      <c r="O634" s="313"/>
      <c r="Q634" s="119"/>
      <c r="R634" s="119"/>
      <c r="S634" s="119"/>
      <c r="T634" s="119"/>
      <c r="U634" s="119"/>
      <c r="V634" s="119"/>
      <c r="W634" s="119"/>
      <c r="X634" s="119"/>
      <c r="Y634" s="119"/>
      <c r="Z634" s="119"/>
      <c r="AA634" s="119"/>
      <c r="AB634" s="119"/>
      <c r="AC634" s="119"/>
    </row>
    <row r="635" spans="1:29" s="120" customFormat="1" ht="18.75" customHeight="1" x14ac:dyDescent="0.15">
      <c r="A635" s="134"/>
      <c r="B635" s="203"/>
      <c r="C635" s="204"/>
      <c r="D635" s="297"/>
      <c r="E635" s="347" t="s">
        <v>182</v>
      </c>
      <c r="F635" s="170" t="s">
        <v>181</v>
      </c>
      <c r="G635" s="328"/>
      <c r="H635" s="445"/>
      <c r="I635" s="798"/>
      <c r="J635" s="450">
        <f>SUMIFS(J603:J633,D603:D633,"工事")</f>
        <v>0</v>
      </c>
      <c r="K635" s="788"/>
      <c r="L635" s="451">
        <f>SUMIFS(L603:L633,D603:D633,"工事")</f>
        <v>0</v>
      </c>
      <c r="M635" s="789"/>
      <c r="N635" s="453">
        <f>J635-L635</f>
        <v>0</v>
      </c>
      <c r="O635" s="313"/>
      <c r="Q635" s="119"/>
      <c r="R635" s="119"/>
      <c r="S635" s="119"/>
      <c r="T635" s="119"/>
      <c r="U635" s="119"/>
      <c r="V635" s="119"/>
      <c r="W635" s="119"/>
      <c r="X635" s="119"/>
      <c r="Y635" s="119"/>
      <c r="Z635" s="119"/>
      <c r="AA635" s="119"/>
      <c r="AB635" s="119"/>
      <c r="AC635" s="119"/>
    </row>
    <row r="636" spans="1:29" s="120" customFormat="1" ht="18.75" customHeight="1" thickBot="1" x14ac:dyDescent="0.2">
      <c r="A636" s="134"/>
      <c r="B636" s="205"/>
      <c r="C636" s="206"/>
      <c r="D636" s="298"/>
      <c r="E636" s="348" t="s">
        <v>178</v>
      </c>
      <c r="F636" s="349" t="s">
        <v>179</v>
      </c>
      <c r="G636" s="339"/>
      <c r="H636" s="495"/>
      <c r="I636" s="808"/>
      <c r="J636" s="501">
        <f>J634+J635</f>
        <v>0</v>
      </c>
      <c r="K636" s="790"/>
      <c r="L636" s="502">
        <f>L634+L635</f>
        <v>0</v>
      </c>
      <c r="M636" s="791"/>
      <c r="N636" s="503">
        <f>J636-L636</f>
        <v>0</v>
      </c>
      <c r="O636" s="323"/>
      <c r="Q636" s="119"/>
      <c r="R636" s="119"/>
      <c r="S636" s="119"/>
      <c r="T636" s="119"/>
      <c r="U636" s="119"/>
      <c r="V636" s="119"/>
      <c r="W636" s="119"/>
      <c r="X636" s="119"/>
      <c r="Y636" s="119"/>
      <c r="Z636" s="119"/>
      <c r="AA636" s="119"/>
      <c r="AB636" s="119"/>
      <c r="AC636" s="119"/>
    </row>
    <row r="637" spans="1:29" s="120" customFormat="1" ht="18.75" customHeight="1" x14ac:dyDescent="0.15">
      <c r="A637" s="149"/>
      <c r="B637" s="173"/>
      <c r="C637" s="173"/>
      <c r="D637" s="173"/>
      <c r="E637" s="174"/>
      <c r="F637" s="153"/>
      <c r="G637" s="175"/>
      <c r="H637" s="163"/>
      <c r="I637" s="176"/>
      <c r="J637" s="177"/>
      <c r="K637" s="178"/>
      <c r="L637" s="179"/>
      <c r="M637" s="163"/>
      <c r="N637" s="180"/>
      <c r="O637" s="181"/>
      <c r="Q637" s="119"/>
      <c r="R637" s="119"/>
      <c r="S637" s="119"/>
      <c r="T637" s="119"/>
      <c r="U637" s="119"/>
      <c r="V637" s="119"/>
      <c r="W637" s="119"/>
      <c r="X637" s="119"/>
      <c r="Y637" s="119"/>
      <c r="Z637" s="119"/>
      <c r="AA637" s="119"/>
      <c r="AB637" s="119"/>
      <c r="AC637" s="119"/>
    </row>
  </sheetData>
  <sheetProtection selectLockedCells="1"/>
  <mergeCells count="9">
    <mergeCell ref="B10:O10"/>
    <mergeCell ref="B11:E11"/>
    <mergeCell ref="B12:D14"/>
    <mergeCell ref="G12:G14"/>
    <mergeCell ref="H12:N12"/>
    <mergeCell ref="H13:H14"/>
    <mergeCell ref="I13:J13"/>
    <mergeCell ref="K13:L13"/>
    <mergeCell ref="M13:N13"/>
  </mergeCells>
  <phoneticPr fontId="7"/>
  <conditionalFormatting sqref="B16:B636 C19">
    <cfRule type="expression" dxfId="5" priority="3">
      <formula>B16="共用部"</formula>
    </cfRule>
    <cfRule type="expression" dxfId="4" priority="4">
      <formula>B16="専有部"</formula>
    </cfRule>
  </conditionalFormatting>
  <conditionalFormatting sqref="E602 E567 E532 E497 E462 E427 E392 E357 E322 E287 E253 E219 E185 E141 E97">
    <cfRule type="expression" dxfId="3" priority="1">
      <formula>AND(B97&lt;&gt;"",E97="")</formula>
    </cfRule>
  </conditionalFormatting>
  <dataValidations count="5">
    <dataValidation type="list" allowBlank="1" showInputMessage="1" showErrorMessage="1" sqref="D603:D633 D98:D137 D142:D181 D186:D215 D220:D249 D254:D283 D288:D318 D568:D598 D358:D388 D393:D423 D428:D458 D463:D493 D498:D528 D533:D563 D323:D353">
      <formula1>"設備（部材）,工事"</formula1>
    </dataValidation>
    <dataValidation type="list" allowBlank="1" showInputMessage="1" showErrorMessage="1" sqref="B97 B141 B185 B219 B253 B287 B322 B357 B392 B427 B462 B497 B532 B567 B602">
      <formula1>"専有部,共用部"</formula1>
    </dataValidation>
    <dataValidation type="list" allowBlank="1" showInputMessage="1" showErrorMessage="1" sqref="C97 C141 C185 C219 C253 C287 C322 C357 C392 C427 C462 C497 C532 C567 C602">
      <formula1>"断熱,空調,給湯,換気,照明,HEMS,MEMS,その他"</formula1>
    </dataValidation>
    <dataValidation imeMode="disabled" allowBlank="1" showInputMessage="1" showErrorMessage="1" sqref="H39:N54 H57:N636"/>
    <dataValidation imeMode="on" allowBlank="1" showInputMessage="1" showErrorMessage="1" sqref="O15:O636"/>
  </dataValidations>
  <pageMargins left="1.3779527559055118" right="0" top="0.98425196850393704" bottom="0.98425196850393704" header="0.51181102362204722" footer="0.51181102362204722"/>
  <pageSetup paperSize="9" scale="49" fitToWidth="0" fitToHeight="0" orientation="portrait" cellComments="asDisplayed" r:id="rId1"/>
  <headerFooter alignWithMargins="0">
    <oddFooter>&amp;C&amp;"Meiryo UI,標準"&amp;18&amp;P</oddFooter>
  </headerFooter>
  <rowBreaks count="8" manualBreakCount="8">
    <brk id="87" min="1" max="14" man="1"/>
    <brk id="140" min="1" max="14" man="1"/>
    <brk id="218" min="1" max="14" man="1"/>
    <brk id="286" min="1" max="14" man="1"/>
    <brk id="356" min="1" max="14" man="1"/>
    <brk id="426" min="1" max="14" man="1"/>
    <brk id="496" min="1" max="14" man="1"/>
    <brk id="566" min="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8"/>
  <sheetViews>
    <sheetView zoomScale="85" zoomScaleNormal="85" workbookViewId="0">
      <selection activeCell="AE2" sqref="AE2:AH2"/>
    </sheetView>
  </sheetViews>
  <sheetFormatPr defaultRowHeight="13.5" x14ac:dyDescent="0.15"/>
  <cols>
    <col min="1" max="1" width="9" style="644"/>
    <col min="2" max="2" width="15.875" style="644" bestFit="1" customWidth="1"/>
    <col min="3" max="3" width="25.375" style="644" bestFit="1" customWidth="1"/>
    <col min="4" max="4" width="28.875" style="644" bestFit="1" customWidth="1"/>
    <col min="5" max="5" width="35.5" style="644" bestFit="1" customWidth="1"/>
    <col min="6" max="6" width="9" style="644"/>
    <col min="7" max="14" width="24" style="644" bestFit="1" customWidth="1"/>
    <col min="15" max="16384" width="9" style="644"/>
  </cols>
  <sheetData>
    <row r="2" spans="1:14" x14ac:dyDescent="0.15">
      <c r="B2" s="646" t="s">
        <v>694</v>
      </c>
      <c r="C2" s="647" t="e">
        <f>IF(#REF!&lt;=VLOOKUP(#REF!,上限額一覧!A7:B14,2,FALSE),"有","無")</f>
        <v>#REF!</v>
      </c>
      <c r="G2" s="646" t="s">
        <v>695</v>
      </c>
      <c r="H2" s="646" t="s">
        <v>696</v>
      </c>
      <c r="I2" s="646" t="s">
        <v>697</v>
      </c>
      <c r="J2" s="646" t="s">
        <v>698</v>
      </c>
      <c r="K2" s="646" t="s">
        <v>699</v>
      </c>
      <c r="L2" s="646" t="s">
        <v>700</v>
      </c>
      <c r="M2" s="646" t="s">
        <v>701</v>
      </c>
      <c r="N2" s="646" t="s">
        <v>702</v>
      </c>
    </row>
    <row r="3" spans="1:14" x14ac:dyDescent="0.15">
      <c r="G3" s="647" t="s">
        <v>703</v>
      </c>
      <c r="H3" s="647" t="s">
        <v>703</v>
      </c>
      <c r="I3" s="647" t="s">
        <v>704</v>
      </c>
      <c r="J3" s="647" t="s">
        <v>704</v>
      </c>
      <c r="K3" s="647" t="s">
        <v>704</v>
      </c>
      <c r="L3" s="647" t="s">
        <v>704</v>
      </c>
      <c r="M3" s="647" t="s">
        <v>704</v>
      </c>
      <c r="N3" s="647" t="s">
        <v>704</v>
      </c>
    </row>
    <row r="4" spans="1:14" x14ac:dyDescent="0.15">
      <c r="B4" s="646" t="s">
        <v>705</v>
      </c>
      <c r="C4" s="647" t="e">
        <f>#REF!&amp;上限額一覧!C2&amp;#REF!</f>
        <v>#REF!</v>
      </c>
      <c r="G4" s="647" t="s">
        <v>706</v>
      </c>
      <c r="H4" s="647" t="s">
        <v>706</v>
      </c>
      <c r="I4" s="647" t="s">
        <v>707</v>
      </c>
      <c r="J4" s="647" t="s">
        <v>707</v>
      </c>
      <c r="K4" s="647" t="s">
        <v>707</v>
      </c>
      <c r="L4" s="647" t="s">
        <v>707</v>
      </c>
      <c r="M4" s="647" t="s">
        <v>707</v>
      </c>
      <c r="N4" s="647" t="s">
        <v>707</v>
      </c>
    </row>
    <row r="5" spans="1:14" x14ac:dyDescent="0.15">
      <c r="G5" s="647"/>
      <c r="H5" s="647"/>
      <c r="I5" s="647" t="s">
        <v>708</v>
      </c>
      <c r="J5" s="647" t="s">
        <v>708</v>
      </c>
      <c r="K5" s="647" t="s">
        <v>708</v>
      </c>
      <c r="L5" s="647" t="s">
        <v>708</v>
      </c>
      <c r="M5" s="647" t="s">
        <v>708</v>
      </c>
      <c r="N5" s="647"/>
    </row>
    <row r="6" spans="1:14" x14ac:dyDescent="0.15">
      <c r="A6" s="646" t="s">
        <v>9</v>
      </c>
      <c r="B6" s="646" t="s">
        <v>709</v>
      </c>
      <c r="G6" s="647"/>
      <c r="H6" s="647"/>
      <c r="I6" s="647" t="s">
        <v>710</v>
      </c>
      <c r="J6" s="647" t="s">
        <v>711</v>
      </c>
      <c r="K6" s="647" t="s">
        <v>711</v>
      </c>
      <c r="L6" s="647" t="s">
        <v>711</v>
      </c>
      <c r="M6" s="647" t="s">
        <v>711</v>
      </c>
      <c r="N6" s="647"/>
    </row>
    <row r="7" spans="1:14" x14ac:dyDescent="0.15">
      <c r="A7" s="648" t="s">
        <v>712</v>
      </c>
      <c r="B7" s="649">
        <v>0.3</v>
      </c>
    </row>
    <row r="8" spans="1:14" x14ac:dyDescent="0.15">
      <c r="A8" s="648" t="s">
        <v>562</v>
      </c>
      <c r="B8" s="649">
        <v>0.3</v>
      </c>
    </row>
    <row r="9" spans="1:14" x14ac:dyDescent="0.15">
      <c r="A9" s="648" t="s">
        <v>713</v>
      </c>
      <c r="B9" s="649">
        <v>0.4</v>
      </c>
    </row>
    <row r="10" spans="1:14" x14ac:dyDescent="0.15">
      <c r="A10" s="648" t="s">
        <v>714</v>
      </c>
      <c r="B10" s="649">
        <v>0.5</v>
      </c>
    </row>
    <row r="11" spans="1:14" x14ac:dyDescent="0.15">
      <c r="A11" s="648" t="s">
        <v>715</v>
      </c>
      <c r="B11" s="649">
        <v>0.5</v>
      </c>
    </row>
    <row r="12" spans="1:14" x14ac:dyDescent="0.15">
      <c r="A12" s="648" t="s">
        <v>564</v>
      </c>
      <c r="B12" s="649">
        <v>0.5</v>
      </c>
    </row>
    <row r="13" spans="1:14" x14ac:dyDescent="0.15">
      <c r="A13" s="648" t="s">
        <v>716</v>
      </c>
      <c r="B13" s="649">
        <v>0.5</v>
      </c>
    </row>
    <row r="14" spans="1:14" x14ac:dyDescent="0.15">
      <c r="A14" s="648" t="s">
        <v>717</v>
      </c>
      <c r="B14" s="649">
        <v>0</v>
      </c>
    </row>
    <row r="18" spans="1:5" x14ac:dyDescent="0.15">
      <c r="A18" s="646" t="s">
        <v>9</v>
      </c>
      <c r="B18" s="646" t="s">
        <v>694</v>
      </c>
      <c r="C18" s="646" t="s">
        <v>718</v>
      </c>
      <c r="D18" s="646" t="s">
        <v>705</v>
      </c>
      <c r="E18" s="646" t="s">
        <v>719</v>
      </c>
    </row>
    <row r="19" spans="1:5" x14ac:dyDescent="0.15">
      <c r="A19" s="648" t="s">
        <v>712</v>
      </c>
      <c r="B19" s="647" t="s">
        <v>720</v>
      </c>
      <c r="C19" s="647" t="s">
        <v>703</v>
      </c>
      <c r="D19" s="647" t="str">
        <f>A19&amp;B19&amp;C19</f>
        <v>１無１・２地域仕様</v>
      </c>
      <c r="E19" s="647">
        <v>4.8899999999999997</v>
      </c>
    </row>
    <row r="20" spans="1:5" x14ac:dyDescent="0.15">
      <c r="A20" s="648" t="s">
        <v>721</v>
      </c>
      <c r="B20" s="647" t="s">
        <v>720</v>
      </c>
      <c r="C20" s="647" t="s">
        <v>706</v>
      </c>
      <c r="D20" s="647" t="str">
        <f t="shared" ref="D20:D68" si="0">A20&amp;B20&amp;C20</f>
        <v>１無１・２地域エネファーム仕様</v>
      </c>
      <c r="E20" s="647">
        <v>4.17</v>
      </c>
    </row>
    <row r="21" spans="1:5" x14ac:dyDescent="0.15">
      <c r="A21" s="648" t="s">
        <v>721</v>
      </c>
      <c r="B21" s="647" t="s">
        <v>722</v>
      </c>
      <c r="C21" s="647" t="s">
        <v>703</v>
      </c>
      <c r="D21" s="647" t="str">
        <f t="shared" si="0"/>
        <v>１有１・２地域仕様</v>
      </c>
      <c r="E21" s="647">
        <v>5.69</v>
      </c>
    </row>
    <row r="22" spans="1:5" x14ac:dyDescent="0.15">
      <c r="A22" s="648" t="s">
        <v>723</v>
      </c>
      <c r="B22" s="647" t="s">
        <v>722</v>
      </c>
      <c r="C22" s="647" t="s">
        <v>706</v>
      </c>
      <c r="D22" s="647" t="str">
        <f t="shared" si="0"/>
        <v>１有１・２地域エネファーム仕様</v>
      </c>
      <c r="E22" s="647">
        <v>4.9800000000000004</v>
      </c>
    </row>
    <row r="23" spans="1:5" x14ac:dyDescent="0.15">
      <c r="A23" s="648" t="s">
        <v>724</v>
      </c>
      <c r="B23" s="647" t="s">
        <v>720</v>
      </c>
      <c r="C23" s="647" t="s">
        <v>703</v>
      </c>
      <c r="D23" s="647" t="str">
        <f t="shared" si="0"/>
        <v>２無１・２地域仕様</v>
      </c>
      <c r="E23" s="647">
        <v>4.8899999999999997</v>
      </c>
    </row>
    <row r="24" spans="1:5" x14ac:dyDescent="0.15">
      <c r="A24" s="648" t="s">
        <v>725</v>
      </c>
      <c r="B24" s="647" t="s">
        <v>720</v>
      </c>
      <c r="C24" s="647" t="s">
        <v>706</v>
      </c>
      <c r="D24" s="647" t="str">
        <f t="shared" si="0"/>
        <v>２無１・２地域エネファーム仕様</v>
      </c>
      <c r="E24" s="647">
        <v>4.17</v>
      </c>
    </row>
    <row r="25" spans="1:5" x14ac:dyDescent="0.15">
      <c r="A25" s="648" t="s">
        <v>725</v>
      </c>
      <c r="B25" s="647" t="s">
        <v>722</v>
      </c>
      <c r="C25" s="647" t="s">
        <v>703</v>
      </c>
      <c r="D25" s="647" t="str">
        <f t="shared" si="0"/>
        <v>２有１・２地域仕様</v>
      </c>
      <c r="E25" s="647">
        <v>5.69</v>
      </c>
    </row>
    <row r="26" spans="1:5" x14ac:dyDescent="0.15">
      <c r="A26" s="648" t="s">
        <v>724</v>
      </c>
      <c r="B26" s="647" t="s">
        <v>722</v>
      </c>
      <c r="C26" s="647" t="s">
        <v>706</v>
      </c>
      <c r="D26" s="647" t="str">
        <f t="shared" si="0"/>
        <v>２有１・２地域エネファーム仕様</v>
      </c>
      <c r="E26" s="647">
        <v>4.9800000000000004</v>
      </c>
    </row>
    <row r="27" spans="1:5" x14ac:dyDescent="0.15">
      <c r="A27" s="648" t="s">
        <v>726</v>
      </c>
      <c r="B27" s="647" t="s">
        <v>720</v>
      </c>
      <c r="C27" s="647" t="s">
        <v>704</v>
      </c>
      <c r="D27" s="647" t="str">
        <f t="shared" si="0"/>
        <v>３無エアコン仕様</v>
      </c>
      <c r="E27" s="647">
        <v>4.05</v>
      </c>
    </row>
    <row r="28" spans="1:5" x14ac:dyDescent="0.15">
      <c r="A28" s="648" t="s">
        <v>727</v>
      </c>
      <c r="B28" s="647" t="s">
        <v>720</v>
      </c>
      <c r="C28" s="647" t="s">
        <v>710</v>
      </c>
      <c r="D28" s="647" t="str">
        <f t="shared" si="0"/>
        <v>３無温水暖房仕様①</v>
      </c>
      <c r="E28" s="647">
        <v>4.49</v>
      </c>
    </row>
    <row r="29" spans="1:5" x14ac:dyDescent="0.15">
      <c r="A29" s="648" t="s">
        <v>727</v>
      </c>
      <c r="B29" s="647" t="s">
        <v>720</v>
      </c>
      <c r="C29" s="647" t="s">
        <v>707</v>
      </c>
      <c r="D29" s="647" t="str">
        <f t="shared" si="0"/>
        <v>３無エネファーム仕様</v>
      </c>
      <c r="E29" s="647">
        <v>3.62</v>
      </c>
    </row>
    <row r="30" spans="1:5" x14ac:dyDescent="0.15">
      <c r="A30" s="648" t="s">
        <v>727</v>
      </c>
      <c r="B30" s="647" t="s">
        <v>720</v>
      </c>
      <c r="C30" s="647" t="s">
        <v>708</v>
      </c>
      <c r="D30" s="647" t="str">
        <f t="shared" si="0"/>
        <v>３無温水暖房エネファーム仕様</v>
      </c>
      <c r="E30" s="647">
        <v>3.62</v>
      </c>
    </row>
    <row r="31" spans="1:5" x14ac:dyDescent="0.15">
      <c r="A31" s="648" t="s">
        <v>727</v>
      </c>
      <c r="B31" s="647" t="s">
        <v>722</v>
      </c>
      <c r="C31" s="647" t="s">
        <v>704</v>
      </c>
      <c r="D31" s="647" t="str">
        <f t="shared" si="0"/>
        <v>３有エアコン仕様</v>
      </c>
      <c r="E31" s="647">
        <v>4.83</v>
      </c>
    </row>
    <row r="32" spans="1:5" x14ac:dyDescent="0.15">
      <c r="A32" s="648" t="s">
        <v>726</v>
      </c>
      <c r="B32" s="647" t="s">
        <v>722</v>
      </c>
      <c r="C32" s="647" t="s">
        <v>710</v>
      </c>
      <c r="D32" s="647" t="str">
        <f t="shared" si="0"/>
        <v>３有温水暖房仕様①</v>
      </c>
      <c r="E32" s="647">
        <v>5.27</v>
      </c>
    </row>
    <row r="33" spans="1:5" x14ac:dyDescent="0.15">
      <c r="A33" s="648" t="s">
        <v>726</v>
      </c>
      <c r="B33" s="647" t="s">
        <v>722</v>
      </c>
      <c r="C33" s="647" t="s">
        <v>707</v>
      </c>
      <c r="D33" s="647" t="str">
        <f t="shared" si="0"/>
        <v>３有エネファーム仕様</v>
      </c>
      <c r="E33" s="647">
        <v>4.3899999999999997</v>
      </c>
    </row>
    <row r="34" spans="1:5" x14ac:dyDescent="0.15">
      <c r="A34" s="648" t="s">
        <v>726</v>
      </c>
      <c r="B34" s="647" t="s">
        <v>722</v>
      </c>
      <c r="C34" s="647" t="s">
        <v>708</v>
      </c>
      <c r="D34" s="647" t="str">
        <f t="shared" si="0"/>
        <v>３有温水暖房エネファーム仕様</v>
      </c>
      <c r="E34" s="647">
        <v>4.3899999999999997</v>
      </c>
    </row>
    <row r="35" spans="1:5" x14ac:dyDescent="0.15">
      <c r="A35" s="648" t="s">
        <v>728</v>
      </c>
      <c r="B35" s="647" t="s">
        <v>720</v>
      </c>
      <c r="C35" s="647" t="s">
        <v>704</v>
      </c>
      <c r="D35" s="647" t="str">
        <f t="shared" si="0"/>
        <v>４無エアコン仕様</v>
      </c>
      <c r="E35" s="647">
        <v>3.66</v>
      </c>
    </row>
    <row r="36" spans="1:5" x14ac:dyDescent="0.15">
      <c r="A36" s="648" t="s">
        <v>729</v>
      </c>
      <c r="B36" s="647" t="s">
        <v>720</v>
      </c>
      <c r="C36" s="647" t="s">
        <v>711</v>
      </c>
      <c r="D36" s="647" t="str">
        <f t="shared" si="0"/>
        <v>４無温水暖房仕様②</v>
      </c>
      <c r="E36" s="647">
        <v>4.05</v>
      </c>
    </row>
    <row r="37" spans="1:5" x14ac:dyDescent="0.15">
      <c r="A37" s="648" t="s">
        <v>729</v>
      </c>
      <c r="B37" s="647" t="s">
        <v>720</v>
      </c>
      <c r="C37" s="647" t="s">
        <v>707</v>
      </c>
      <c r="D37" s="647" t="str">
        <f t="shared" si="0"/>
        <v>４無エネファーム仕様</v>
      </c>
      <c r="E37" s="647">
        <v>3.22</v>
      </c>
    </row>
    <row r="38" spans="1:5" x14ac:dyDescent="0.15">
      <c r="A38" s="648" t="s">
        <v>729</v>
      </c>
      <c r="B38" s="647" t="s">
        <v>720</v>
      </c>
      <c r="C38" s="647" t="s">
        <v>708</v>
      </c>
      <c r="D38" s="647" t="str">
        <f t="shared" si="0"/>
        <v>４無温水暖房エネファーム仕様</v>
      </c>
      <c r="E38" s="647">
        <v>3.22</v>
      </c>
    </row>
    <row r="39" spans="1:5" x14ac:dyDescent="0.15">
      <c r="A39" s="648" t="s">
        <v>729</v>
      </c>
      <c r="B39" s="647" t="s">
        <v>722</v>
      </c>
      <c r="C39" s="647" t="s">
        <v>704</v>
      </c>
      <c r="D39" s="647" t="str">
        <f t="shared" si="0"/>
        <v>４有エアコン仕様</v>
      </c>
      <c r="E39" s="647">
        <v>4.83</v>
      </c>
    </row>
    <row r="40" spans="1:5" x14ac:dyDescent="0.15">
      <c r="A40" s="648" t="s">
        <v>728</v>
      </c>
      <c r="B40" s="647" t="s">
        <v>722</v>
      </c>
      <c r="C40" s="647" t="s">
        <v>711</v>
      </c>
      <c r="D40" s="647" t="str">
        <f t="shared" si="0"/>
        <v>４有温水暖房仕様②</v>
      </c>
      <c r="E40" s="647">
        <v>5.22</v>
      </c>
    </row>
    <row r="41" spans="1:5" x14ac:dyDescent="0.15">
      <c r="A41" s="648" t="s">
        <v>728</v>
      </c>
      <c r="B41" s="647" t="s">
        <v>722</v>
      </c>
      <c r="C41" s="647" t="s">
        <v>707</v>
      </c>
      <c r="D41" s="647" t="str">
        <f t="shared" si="0"/>
        <v>４有エネファーム仕様</v>
      </c>
      <c r="E41" s="647">
        <v>4.3899999999999997</v>
      </c>
    </row>
    <row r="42" spans="1:5" x14ac:dyDescent="0.15">
      <c r="A42" s="648" t="s">
        <v>728</v>
      </c>
      <c r="B42" s="647" t="s">
        <v>722</v>
      </c>
      <c r="C42" s="647" t="s">
        <v>708</v>
      </c>
      <c r="D42" s="647" t="str">
        <f t="shared" si="0"/>
        <v>４有温水暖房エネファーム仕様</v>
      </c>
      <c r="E42" s="647">
        <v>4.3899999999999997</v>
      </c>
    </row>
    <row r="43" spans="1:5" x14ac:dyDescent="0.15">
      <c r="A43" s="648" t="s">
        <v>730</v>
      </c>
      <c r="B43" s="647" t="s">
        <v>720</v>
      </c>
      <c r="C43" s="647" t="s">
        <v>704</v>
      </c>
      <c r="D43" s="647" t="str">
        <f t="shared" si="0"/>
        <v>５無エアコン仕様</v>
      </c>
      <c r="E43" s="647">
        <v>3.66</v>
      </c>
    </row>
    <row r="44" spans="1:5" x14ac:dyDescent="0.15">
      <c r="A44" s="648" t="s">
        <v>731</v>
      </c>
      <c r="B44" s="647" t="s">
        <v>720</v>
      </c>
      <c r="C44" s="647" t="s">
        <v>711</v>
      </c>
      <c r="D44" s="647" t="str">
        <f t="shared" si="0"/>
        <v>５無温水暖房仕様②</v>
      </c>
      <c r="E44" s="647">
        <v>4.05</v>
      </c>
    </row>
    <row r="45" spans="1:5" x14ac:dyDescent="0.15">
      <c r="A45" s="648" t="s">
        <v>731</v>
      </c>
      <c r="B45" s="647" t="s">
        <v>720</v>
      </c>
      <c r="C45" s="647" t="s">
        <v>707</v>
      </c>
      <c r="D45" s="647" t="str">
        <f t="shared" si="0"/>
        <v>５無エネファーム仕様</v>
      </c>
      <c r="E45" s="647">
        <v>3.22</v>
      </c>
    </row>
    <row r="46" spans="1:5" x14ac:dyDescent="0.15">
      <c r="A46" s="648" t="s">
        <v>731</v>
      </c>
      <c r="B46" s="647" t="s">
        <v>720</v>
      </c>
      <c r="C46" s="647" t="s">
        <v>708</v>
      </c>
      <c r="D46" s="647" t="str">
        <f t="shared" si="0"/>
        <v>５無温水暖房エネファーム仕様</v>
      </c>
      <c r="E46" s="647">
        <v>3.22</v>
      </c>
    </row>
    <row r="47" spans="1:5" x14ac:dyDescent="0.15">
      <c r="A47" s="648" t="s">
        <v>731</v>
      </c>
      <c r="B47" s="647" t="s">
        <v>722</v>
      </c>
      <c r="C47" s="647" t="s">
        <v>704</v>
      </c>
      <c r="D47" s="647" t="str">
        <f t="shared" si="0"/>
        <v>５有エアコン仕様</v>
      </c>
      <c r="E47" s="647">
        <v>4.83</v>
      </c>
    </row>
    <row r="48" spans="1:5" x14ac:dyDescent="0.15">
      <c r="A48" s="648" t="s">
        <v>730</v>
      </c>
      <c r="B48" s="647" t="s">
        <v>722</v>
      </c>
      <c r="C48" s="647" t="s">
        <v>711</v>
      </c>
      <c r="D48" s="647" t="str">
        <f t="shared" si="0"/>
        <v>５有温水暖房仕様②</v>
      </c>
      <c r="E48" s="647">
        <v>5.22</v>
      </c>
    </row>
    <row r="49" spans="1:5" x14ac:dyDescent="0.15">
      <c r="A49" s="648" t="s">
        <v>730</v>
      </c>
      <c r="B49" s="647" t="s">
        <v>722</v>
      </c>
      <c r="C49" s="647" t="s">
        <v>707</v>
      </c>
      <c r="D49" s="647" t="str">
        <f t="shared" si="0"/>
        <v>５有エネファーム仕様</v>
      </c>
      <c r="E49" s="647">
        <v>4.3899999999999997</v>
      </c>
    </row>
    <row r="50" spans="1:5" x14ac:dyDescent="0.15">
      <c r="A50" s="648" t="s">
        <v>730</v>
      </c>
      <c r="B50" s="647" t="s">
        <v>722</v>
      </c>
      <c r="C50" s="647" t="s">
        <v>708</v>
      </c>
      <c r="D50" s="647" t="str">
        <f t="shared" si="0"/>
        <v>５有温水暖房エネファーム仕様</v>
      </c>
      <c r="E50" s="647">
        <v>4.3899999999999997</v>
      </c>
    </row>
    <row r="51" spans="1:5" x14ac:dyDescent="0.15">
      <c r="A51" s="648" t="s">
        <v>732</v>
      </c>
      <c r="B51" s="647" t="s">
        <v>720</v>
      </c>
      <c r="C51" s="647" t="s">
        <v>704</v>
      </c>
      <c r="D51" s="647" t="str">
        <f t="shared" si="0"/>
        <v>６無エアコン仕様</v>
      </c>
      <c r="E51" s="647">
        <v>3.66</v>
      </c>
    </row>
    <row r="52" spans="1:5" x14ac:dyDescent="0.15">
      <c r="A52" s="648" t="s">
        <v>733</v>
      </c>
      <c r="B52" s="647" t="s">
        <v>720</v>
      </c>
      <c r="C52" s="647" t="s">
        <v>711</v>
      </c>
      <c r="D52" s="647" t="str">
        <f t="shared" si="0"/>
        <v>６無温水暖房仕様②</v>
      </c>
      <c r="E52" s="647">
        <v>4.05</v>
      </c>
    </row>
    <row r="53" spans="1:5" x14ac:dyDescent="0.15">
      <c r="A53" s="648" t="s">
        <v>733</v>
      </c>
      <c r="B53" s="647" t="s">
        <v>720</v>
      </c>
      <c r="C53" s="647" t="s">
        <v>707</v>
      </c>
      <c r="D53" s="647" t="str">
        <f t="shared" si="0"/>
        <v>６無エネファーム仕様</v>
      </c>
      <c r="E53" s="647">
        <v>3.22</v>
      </c>
    </row>
    <row r="54" spans="1:5" x14ac:dyDescent="0.15">
      <c r="A54" s="648" t="s">
        <v>733</v>
      </c>
      <c r="B54" s="647" t="s">
        <v>720</v>
      </c>
      <c r="C54" s="647" t="s">
        <v>708</v>
      </c>
      <c r="D54" s="647" t="str">
        <f t="shared" si="0"/>
        <v>６無温水暖房エネファーム仕様</v>
      </c>
      <c r="E54" s="647">
        <v>3.22</v>
      </c>
    </row>
    <row r="55" spans="1:5" x14ac:dyDescent="0.15">
      <c r="A55" s="648" t="s">
        <v>733</v>
      </c>
      <c r="B55" s="647" t="s">
        <v>722</v>
      </c>
      <c r="C55" s="647" t="s">
        <v>704</v>
      </c>
      <c r="D55" s="647" t="str">
        <f t="shared" si="0"/>
        <v>６有エアコン仕様</v>
      </c>
      <c r="E55" s="647">
        <v>4.21</v>
      </c>
    </row>
    <row r="56" spans="1:5" x14ac:dyDescent="0.15">
      <c r="A56" s="648" t="s">
        <v>732</v>
      </c>
      <c r="B56" s="647" t="s">
        <v>722</v>
      </c>
      <c r="C56" s="647" t="s">
        <v>711</v>
      </c>
      <c r="D56" s="647" t="str">
        <f t="shared" si="0"/>
        <v>６有温水暖房仕様②</v>
      </c>
      <c r="E56" s="647">
        <v>4.5999999999999996</v>
      </c>
    </row>
    <row r="57" spans="1:5" x14ac:dyDescent="0.15">
      <c r="A57" s="648" t="s">
        <v>732</v>
      </c>
      <c r="B57" s="647" t="s">
        <v>722</v>
      </c>
      <c r="C57" s="647" t="s">
        <v>707</v>
      </c>
      <c r="D57" s="647" t="str">
        <f t="shared" si="0"/>
        <v>６有エネファーム仕様</v>
      </c>
      <c r="E57" s="647">
        <v>3.77</v>
      </c>
    </row>
    <row r="58" spans="1:5" x14ac:dyDescent="0.15">
      <c r="A58" s="648" t="s">
        <v>732</v>
      </c>
      <c r="B58" s="647" t="s">
        <v>722</v>
      </c>
      <c r="C58" s="647" t="s">
        <v>708</v>
      </c>
      <c r="D58" s="647" t="str">
        <f t="shared" si="0"/>
        <v>６有温水暖房エネファーム仕様</v>
      </c>
      <c r="E58" s="647">
        <v>3.77</v>
      </c>
    </row>
    <row r="59" spans="1:5" x14ac:dyDescent="0.15">
      <c r="A59" s="648" t="s">
        <v>734</v>
      </c>
      <c r="B59" s="647" t="s">
        <v>720</v>
      </c>
      <c r="C59" s="647" t="s">
        <v>704</v>
      </c>
      <c r="D59" s="647" t="str">
        <f t="shared" si="0"/>
        <v>７無エアコン仕様</v>
      </c>
      <c r="E59" s="647">
        <v>3.66</v>
      </c>
    </row>
    <row r="60" spans="1:5" x14ac:dyDescent="0.15">
      <c r="A60" s="648" t="s">
        <v>735</v>
      </c>
      <c r="B60" s="647" t="s">
        <v>720</v>
      </c>
      <c r="C60" s="647" t="s">
        <v>711</v>
      </c>
      <c r="D60" s="647" t="str">
        <f t="shared" si="0"/>
        <v>７無温水暖房仕様②</v>
      </c>
      <c r="E60" s="647">
        <v>4.05</v>
      </c>
    </row>
    <row r="61" spans="1:5" x14ac:dyDescent="0.15">
      <c r="A61" s="648" t="s">
        <v>735</v>
      </c>
      <c r="B61" s="647" t="s">
        <v>720</v>
      </c>
      <c r="C61" s="647" t="s">
        <v>707</v>
      </c>
      <c r="D61" s="647" t="str">
        <f t="shared" si="0"/>
        <v>７無エネファーム仕様</v>
      </c>
      <c r="E61" s="647">
        <v>3.22</v>
      </c>
    </row>
    <row r="62" spans="1:5" x14ac:dyDescent="0.15">
      <c r="A62" s="648" t="s">
        <v>735</v>
      </c>
      <c r="B62" s="647" t="s">
        <v>720</v>
      </c>
      <c r="C62" s="647" t="s">
        <v>708</v>
      </c>
      <c r="D62" s="647" t="str">
        <f t="shared" si="0"/>
        <v>７無温水暖房エネファーム仕様</v>
      </c>
      <c r="E62" s="647">
        <v>3.22</v>
      </c>
    </row>
    <row r="63" spans="1:5" x14ac:dyDescent="0.15">
      <c r="A63" s="648" t="s">
        <v>735</v>
      </c>
      <c r="B63" s="647" t="s">
        <v>722</v>
      </c>
      <c r="C63" s="647" t="s">
        <v>704</v>
      </c>
      <c r="D63" s="647" t="str">
        <f t="shared" si="0"/>
        <v>７有エアコン仕様</v>
      </c>
      <c r="E63" s="647">
        <v>4.21</v>
      </c>
    </row>
    <row r="64" spans="1:5" x14ac:dyDescent="0.15">
      <c r="A64" s="648" t="s">
        <v>734</v>
      </c>
      <c r="B64" s="647" t="s">
        <v>722</v>
      </c>
      <c r="C64" s="647" t="s">
        <v>711</v>
      </c>
      <c r="D64" s="647" t="str">
        <f t="shared" si="0"/>
        <v>７有温水暖房仕様②</v>
      </c>
      <c r="E64" s="647">
        <v>4.5999999999999996</v>
      </c>
    </row>
    <row r="65" spans="1:5" x14ac:dyDescent="0.15">
      <c r="A65" s="648" t="s">
        <v>734</v>
      </c>
      <c r="B65" s="647" t="s">
        <v>722</v>
      </c>
      <c r="C65" s="647" t="s">
        <v>707</v>
      </c>
      <c r="D65" s="647" t="str">
        <f t="shared" si="0"/>
        <v>７有エネファーム仕様</v>
      </c>
      <c r="E65" s="647">
        <v>3.77</v>
      </c>
    </row>
    <row r="66" spans="1:5" x14ac:dyDescent="0.15">
      <c r="A66" s="648" t="s">
        <v>734</v>
      </c>
      <c r="B66" s="647" t="s">
        <v>722</v>
      </c>
      <c r="C66" s="647" t="s">
        <v>708</v>
      </c>
      <c r="D66" s="647" t="str">
        <f t="shared" si="0"/>
        <v>７有温水暖房エネファーム仕様</v>
      </c>
      <c r="E66" s="647">
        <v>3.77</v>
      </c>
    </row>
    <row r="67" spans="1:5" x14ac:dyDescent="0.15">
      <c r="A67" s="648" t="s">
        <v>736</v>
      </c>
      <c r="B67" s="647" t="s">
        <v>720</v>
      </c>
      <c r="C67" s="647" t="s">
        <v>704</v>
      </c>
      <c r="D67" s="647" t="str">
        <f t="shared" si="0"/>
        <v>８無エアコン仕様</v>
      </c>
      <c r="E67" s="647">
        <v>3.62</v>
      </c>
    </row>
    <row r="68" spans="1:5" x14ac:dyDescent="0.15">
      <c r="A68" s="648" t="s">
        <v>737</v>
      </c>
      <c r="B68" s="647" t="s">
        <v>720</v>
      </c>
      <c r="C68" s="647" t="s">
        <v>707</v>
      </c>
      <c r="D68" s="647" t="str">
        <f t="shared" si="0"/>
        <v>８無エネファーム仕様</v>
      </c>
      <c r="E68" s="647">
        <v>3.18</v>
      </c>
    </row>
  </sheetData>
  <phoneticPr fontId="7"/>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7"/>
  <sheetViews>
    <sheetView showGridLines="0" view="pageBreakPreview" zoomScale="55" zoomScaleNormal="85" zoomScaleSheetLayoutView="55" workbookViewId="0">
      <pane xSplit="1" ySplit="14" topLeftCell="B15" activePane="bottomRight" state="frozen"/>
      <selection pane="topRight" activeCell="B1" sqref="B1"/>
      <selection pane="bottomLeft" activeCell="A15" sqref="A15"/>
      <selection pane="bottomRight"/>
    </sheetView>
  </sheetViews>
  <sheetFormatPr defaultRowHeight="18.75" customHeight="1" x14ac:dyDescent="0.15"/>
  <cols>
    <col min="1" max="1" width="5.625" style="119" customWidth="1"/>
    <col min="2" max="3" width="8.125" style="126" customWidth="1"/>
    <col min="4" max="4" width="9.125" style="126" customWidth="1"/>
    <col min="5" max="5" width="28.625" style="119" customWidth="1"/>
    <col min="6" max="6" width="15" style="119" customWidth="1"/>
    <col min="7" max="7" width="4.375" style="120" customWidth="1"/>
    <col min="8" max="8" width="10.625" style="121" customWidth="1"/>
    <col min="9" max="9" width="7.125" style="121" customWidth="1"/>
    <col min="10" max="10" width="15.25" style="122" customWidth="1"/>
    <col min="11" max="11" width="7.125" style="121" customWidth="1"/>
    <col min="12" max="12" width="15.25" style="122" customWidth="1"/>
    <col min="13" max="13" width="7.125" style="123" customWidth="1"/>
    <col min="14" max="14" width="15.25" style="124" customWidth="1"/>
    <col min="15" max="15" width="14.625" style="125" customWidth="1"/>
    <col min="16" max="16" width="4.25" style="120" customWidth="1"/>
    <col min="17" max="27" width="9" style="119"/>
    <col min="28" max="29" width="9" style="119" customWidth="1"/>
    <col min="30" max="16384" width="9" style="119"/>
  </cols>
  <sheetData>
    <row r="1" spans="1:16" ht="22.5" customHeight="1" x14ac:dyDescent="0.15">
      <c r="B1" s="67" t="s">
        <v>158</v>
      </c>
      <c r="C1" s="67"/>
      <c r="D1" s="67"/>
    </row>
    <row r="2" spans="1:16" ht="15" customHeight="1" x14ac:dyDescent="0.15">
      <c r="B2" s="67" t="s">
        <v>878</v>
      </c>
      <c r="C2" s="67"/>
      <c r="D2" s="67"/>
    </row>
    <row r="3" spans="1:16" ht="15" customHeight="1" x14ac:dyDescent="0.15">
      <c r="B3" s="67" t="s">
        <v>517</v>
      </c>
      <c r="C3" s="67"/>
      <c r="D3" s="67"/>
    </row>
    <row r="4" spans="1:16" ht="15" customHeight="1" x14ac:dyDescent="0.15">
      <c r="B4" s="67" t="s">
        <v>518</v>
      </c>
      <c r="C4" s="67"/>
      <c r="D4" s="67"/>
    </row>
    <row r="5" spans="1:16" ht="15" customHeight="1" x14ac:dyDescent="0.15">
      <c r="B5" s="67" t="s">
        <v>853</v>
      </c>
      <c r="C5" s="67"/>
      <c r="D5" s="67"/>
    </row>
    <row r="6" spans="1:16" ht="15" customHeight="1" x14ac:dyDescent="0.15">
      <c r="B6" s="67" t="s">
        <v>854</v>
      </c>
      <c r="C6" s="67"/>
      <c r="D6" s="67"/>
    </row>
    <row r="7" spans="1:16" ht="15" customHeight="1" x14ac:dyDescent="0.15">
      <c r="B7" s="67" t="s">
        <v>295</v>
      </c>
      <c r="C7" s="67"/>
      <c r="D7" s="67"/>
    </row>
    <row r="8" spans="1:16" ht="15" customHeight="1" x14ac:dyDescent="0.15">
      <c r="B8" s="67" t="s">
        <v>519</v>
      </c>
      <c r="C8" s="67"/>
      <c r="D8" s="67"/>
    </row>
    <row r="9" spans="1:16" ht="15" customHeight="1" x14ac:dyDescent="0.15"/>
    <row r="10" spans="1:16" ht="15" customHeight="1" x14ac:dyDescent="0.15">
      <c r="B10" s="1850" t="s">
        <v>760</v>
      </c>
      <c r="C10" s="1850"/>
      <c r="D10" s="1850"/>
      <c r="E10" s="1850"/>
      <c r="F10" s="1850"/>
      <c r="G10" s="1850"/>
      <c r="H10" s="1850"/>
      <c r="I10" s="1850"/>
      <c r="J10" s="1850"/>
      <c r="K10" s="1850"/>
      <c r="L10" s="1850"/>
      <c r="M10" s="1850"/>
      <c r="N10" s="1850"/>
      <c r="O10" s="1850"/>
    </row>
    <row r="11" spans="1:16" ht="22.5" customHeight="1" thickBot="1" x14ac:dyDescent="0.2">
      <c r="B11" s="1851" t="s">
        <v>843</v>
      </c>
      <c r="C11" s="1851"/>
      <c r="D11" s="1851"/>
      <c r="E11" s="1851"/>
      <c r="F11" s="127"/>
      <c r="G11" s="128"/>
      <c r="H11" s="129"/>
      <c r="I11" s="129"/>
      <c r="J11" s="130"/>
      <c r="K11" s="129"/>
      <c r="L11" s="130"/>
      <c r="M11" s="131"/>
      <c r="N11" s="132"/>
      <c r="O11" s="133"/>
    </row>
    <row r="12" spans="1:16" ht="18.75" customHeight="1" x14ac:dyDescent="0.15">
      <c r="A12" s="134"/>
      <c r="B12" s="1841" t="s">
        <v>318</v>
      </c>
      <c r="C12" s="1842"/>
      <c r="D12" s="1843"/>
      <c r="E12" s="135" t="s">
        <v>159</v>
      </c>
      <c r="F12" s="136"/>
      <c r="G12" s="1852" t="s">
        <v>160</v>
      </c>
      <c r="H12" s="1855" t="s">
        <v>161</v>
      </c>
      <c r="I12" s="1856"/>
      <c r="J12" s="1856"/>
      <c r="K12" s="1856"/>
      <c r="L12" s="1856"/>
      <c r="M12" s="1856"/>
      <c r="N12" s="1857"/>
      <c r="O12" s="137" t="s">
        <v>162</v>
      </c>
      <c r="P12" s="138"/>
    </row>
    <row r="13" spans="1:16" ht="18.75" customHeight="1" x14ac:dyDescent="0.15">
      <c r="A13" s="134"/>
      <c r="B13" s="1844"/>
      <c r="C13" s="1845"/>
      <c r="D13" s="1846"/>
      <c r="E13" s="139" t="s">
        <v>163</v>
      </c>
      <c r="F13" s="140" t="s">
        <v>164</v>
      </c>
      <c r="G13" s="1853"/>
      <c r="H13" s="1858" t="s">
        <v>165</v>
      </c>
      <c r="I13" s="1860" t="s">
        <v>135</v>
      </c>
      <c r="J13" s="1860"/>
      <c r="K13" s="1861" t="s">
        <v>136</v>
      </c>
      <c r="L13" s="1861"/>
      <c r="M13" s="1862" t="s">
        <v>154</v>
      </c>
      <c r="N13" s="1863"/>
      <c r="O13" s="308"/>
      <c r="P13" s="138"/>
    </row>
    <row r="14" spans="1:16" ht="18.75" customHeight="1" thickBot="1" x14ac:dyDescent="0.2">
      <c r="A14" s="134"/>
      <c r="B14" s="1847"/>
      <c r="C14" s="1848"/>
      <c r="D14" s="1849"/>
      <c r="E14" s="142"/>
      <c r="F14" s="143"/>
      <c r="G14" s="1854"/>
      <c r="H14" s="1859"/>
      <c r="I14" s="144" t="s">
        <v>166</v>
      </c>
      <c r="J14" s="144" t="s">
        <v>96</v>
      </c>
      <c r="K14" s="145" t="s">
        <v>166</v>
      </c>
      <c r="L14" s="145" t="s">
        <v>96</v>
      </c>
      <c r="M14" s="146" t="s">
        <v>166</v>
      </c>
      <c r="N14" s="147" t="s">
        <v>96</v>
      </c>
      <c r="O14" s="309"/>
      <c r="P14" s="149"/>
    </row>
    <row r="15" spans="1:16" ht="18.75" customHeight="1" thickBot="1" x14ac:dyDescent="0.2">
      <c r="A15" s="134"/>
      <c r="B15" s="150" t="s">
        <v>167</v>
      </c>
      <c r="C15" s="151"/>
      <c r="D15" s="152"/>
      <c r="E15" s="355"/>
      <c r="F15" s="356"/>
      <c r="G15" s="324"/>
      <c r="H15" s="507"/>
      <c r="I15" s="508"/>
      <c r="J15" s="508"/>
      <c r="K15" s="509"/>
      <c r="L15" s="509"/>
      <c r="M15" s="510"/>
      <c r="N15" s="844"/>
      <c r="O15" s="310"/>
      <c r="P15" s="149"/>
    </row>
    <row r="16" spans="1:16" ht="30" customHeight="1" thickTop="1" x14ac:dyDescent="0.15">
      <c r="A16" s="134"/>
      <c r="B16" s="210"/>
      <c r="C16" s="211"/>
      <c r="D16" s="154"/>
      <c r="E16" s="340" t="s">
        <v>168</v>
      </c>
      <c r="F16" s="341" t="s">
        <v>139</v>
      </c>
      <c r="G16" s="326" t="s">
        <v>169</v>
      </c>
      <c r="H16" s="440"/>
      <c r="I16" s="459"/>
      <c r="J16" s="459">
        <f>J94</f>
        <v>0</v>
      </c>
      <c r="K16" s="460"/>
      <c r="L16" s="460">
        <f>L94</f>
        <v>0</v>
      </c>
      <c r="M16" s="443"/>
      <c r="N16" s="461">
        <f>N94</f>
        <v>0</v>
      </c>
      <c r="O16" s="311"/>
      <c r="P16" s="149"/>
    </row>
    <row r="17" spans="1:30" ht="18.75" customHeight="1" thickBot="1" x14ac:dyDescent="0.2">
      <c r="A17" s="134"/>
      <c r="B17" s="212"/>
      <c r="C17" s="369"/>
      <c r="D17" s="370"/>
      <c r="E17" s="387"/>
      <c r="F17" s="358"/>
      <c r="G17" s="327"/>
      <c r="H17" s="454"/>
      <c r="I17" s="455"/>
      <c r="J17" s="511"/>
      <c r="K17" s="456"/>
      <c r="L17" s="512"/>
      <c r="M17" s="383"/>
      <c r="N17" s="513"/>
      <c r="O17" s="312"/>
      <c r="P17" s="149"/>
    </row>
    <row r="18" spans="1:30" ht="18.75" customHeight="1" thickTop="1" x14ac:dyDescent="0.15">
      <c r="A18" s="134"/>
      <c r="B18" s="371"/>
      <c r="C18" s="372"/>
      <c r="D18" s="373"/>
      <c r="E18" s="340" t="s">
        <v>422</v>
      </c>
      <c r="F18" s="341"/>
      <c r="G18" s="326"/>
      <c r="H18" s="440"/>
      <c r="I18" s="441"/>
      <c r="J18" s="441"/>
      <c r="K18" s="442"/>
      <c r="L18" s="442"/>
      <c r="M18" s="443"/>
      <c r="N18" s="444"/>
      <c r="O18" s="311"/>
      <c r="P18" s="149"/>
    </row>
    <row r="19" spans="1:30" ht="18.75" customHeight="1" x14ac:dyDescent="0.15">
      <c r="A19" s="134"/>
      <c r="B19" s="374" t="str">
        <f>IF(B97="","",B97)</f>
        <v/>
      </c>
      <c r="C19" s="375" t="str">
        <f>IF(C97="","",C97)</f>
        <v/>
      </c>
      <c r="D19" s="376"/>
      <c r="E19" s="438" t="str">
        <f>IF(E97="","",E97)</f>
        <v/>
      </c>
      <c r="F19" s="439"/>
      <c r="G19" s="328" t="s">
        <v>169</v>
      </c>
      <c r="H19" s="445"/>
      <c r="I19" s="446"/>
      <c r="J19" s="446">
        <f>J138</f>
        <v>0</v>
      </c>
      <c r="K19" s="447"/>
      <c r="L19" s="447">
        <f>L138</f>
        <v>0</v>
      </c>
      <c r="M19" s="448"/>
      <c r="N19" s="449">
        <f>N138</f>
        <v>0</v>
      </c>
      <c r="O19" s="313"/>
      <c r="P19" s="155"/>
    </row>
    <row r="20" spans="1:30" ht="18.75" customHeight="1" x14ac:dyDescent="0.15">
      <c r="A20" s="134"/>
      <c r="B20" s="374" t="str">
        <f>IF(B141="","",B141)</f>
        <v/>
      </c>
      <c r="C20" s="375" t="str">
        <f>IF(C141="","",C141)</f>
        <v/>
      </c>
      <c r="D20" s="376"/>
      <c r="E20" s="438" t="str">
        <f>IF(E141="","",E141)</f>
        <v/>
      </c>
      <c r="F20" s="439"/>
      <c r="G20" s="328" t="s">
        <v>169</v>
      </c>
      <c r="H20" s="445"/>
      <c r="I20" s="446"/>
      <c r="J20" s="446">
        <f>J182</f>
        <v>0</v>
      </c>
      <c r="K20" s="447"/>
      <c r="L20" s="447">
        <f>L182</f>
        <v>0</v>
      </c>
      <c r="M20" s="448"/>
      <c r="N20" s="449">
        <f>N182</f>
        <v>0</v>
      </c>
      <c r="O20" s="313"/>
      <c r="P20" s="156"/>
      <c r="Q20" s="157"/>
      <c r="R20" s="157"/>
      <c r="S20" s="157"/>
      <c r="T20" s="157"/>
      <c r="U20" s="157"/>
      <c r="V20" s="157"/>
      <c r="W20" s="157"/>
      <c r="X20" s="157"/>
      <c r="Y20" s="157"/>
      <c r="Z20" s="157"/>
      <c r="AA20" s="157"/>
      <c r="AB20" s="157"/>
      <c r="AC20" s="157"/>
      <c r="AD20" s="157"/>
    </row>
    <row r="21" spans="1:30" ht="18.75" customHeight="1" x14ac:dyDescent="0.15">
      <c r="A21" s="134"/>
      <c r="B21" s="374" t="str">
        <f>IF(B185="","",B185)</f>
        <v/>
      </c>
      <c r="C21" s="375" t="str">
        <f>IF(C185="","",C185)</f>
        <v/>
      </c>
      <c r="D21" s="376"/>
      <c r="E21" s="438" t="str">
        <f>IF(E185="","",E185)</f>
        <v/>
      </c>
      <c r="F21" s="439"/>
      <c r="G21" s="328" t="s">
        <v>169</v>
      </c>
      <c r="H21" s="445"/>
      <c r="I21" s="446"/>
      <c r="J21" s="446">
        <f>J216</f>
        <v>0</v>
      </c>
      <c r="K21" s="447"/>
      <c r="L21" s="447">
        <f>L216</f>
        <v>0</v>
      </c>
      <c r="M21" s="448"/>
      <c r="N21" s="449">
        <f>N216</f>
        <v>0</v>
      </c>
      <c r="O21" s="313"/>
      <c r="P21" s="156"/>
      <c r="Q21" s="157"/>
      <c r="R21" s="157"/>
      <c r="S21" s="157"/>
      <c r="T21" s="157"/>
      <c r="U21" s="157"/>
      <c r="V21" s="157"/>
      <c r="W21" s="157"/>
      <c r="X21" s="157"/>
      <c r="Y21" s="157"/>
      <c r="Z21" s="157"/>
      <c r="AA21" s="157"/>
      <c r="AB21" s="157"/>
      <c r="AC21" s="157"/>
      <c r="AD21" s="157"/>
    </row>
    <row r="22" spans="1:30" ht="18.75" customHeight="1" x14ac:dyDescent="0.15">
      <c r="A22" s="134"/>
      <c r="B22" s="374" t="str">
        <f>IF(B219="","",B219)</f>
        <v/>
      </c>
      <c r="C22" s="375" t="str">
        <f>IF(C219="","",C219)</f>
        <v/>
      </c>
      <c r="D22" s="376"/>
      <c r="E22" s="438" t="str">
        <f>IF(E219="","",E219)</f>
        <v/>
      </c>
      <c r="F22" s="439"/>
      <c r="G22" s="328" t="s">
        <v>169</v>
      </c>
      <c r="H22" s="445"/>
      <c r="I22" s="446"/>
      <c r="J22" s="446">
        <f>J250</f>
        <v>0</v>
      </c>
      <c r="K22" s="447"/>
      <c r="L22" s="447">
        <f>L250</f>
        <v>0</v>
      </c>
      <c r="M22" s="448"/>
      <c r="N22" s="449">
        <f>N250</f>
        <v>0</v>
      </c>
      <c r="O22" s="313"/>
      <c r="P22" s="155"/>
    </row>
    <row r="23" spans="1:30" ht="18.75" customHeight="1" x14ac:dyDescent="0.15">
      <c r="A23" s="134"/>
      <c r="B23" s="374" t="str">
        <f>IF(B253="","",B253)</f>
        <v/>
      </c>
      <c r="C23" s="375" t="str">
        <f>IF(C253="","",C253)</f>
        <v/>
      </c>
      <c r="D23" s="376"/>
      <c r="E23" s="438" t="str">
        <f>IF(E253="","",E253)</f>
        <v/>
      </c>
      <c r="F23" s="439"/>
      <c r="G23" s="328" t="s">
        <v>169</v>
      </c>
      <c r="H23" s="445"/>
      <c r="I23" s="446"/>
      <c r="J23" s="446">
        <f>J284</f>
        <v>0</v>
      </c>
      <c r="K23" s="447"/>
      <c r="L23" s="447">
        <f>L284</f>
        <v>0</v>
      </c>
      <c r="M23" s="448"/>
      <c r="N23" s="449">
        <f>N284</f>
        <v>0</v>
      </c>
      <c r="O23" s="313"/>
      <c r="P23" s="155"/>
    </row>
    <row r="24" spans="1:30" ht="18.75" customHeight="1" x14ac:dyDescent="0.15">
      <c r="A24" s="134"/>
      <c r="B24" s="374" t="str">
        <f>IF(B287="","",B287)</f>
        <v/>
      </c>
      <c r="C24" s="375" t="str">
        <f>IF(C287="","",C287)</f>
        <v/>
      </c>
      <c r="D24" s="376"/>
      <c r="E24" s="438" t="str">
        <f>IF(E287="","",E287)</f>
        <v/>
      </c>
      <c r="F24" s="439"/>
      <c r="G24" s="328" t="s">
        <v>169</v>
      </c>
      <c r="H24" s="445"/>
      <c r="I24" s="446"/>
      <c r="J24" s="446">
        <f>J319</f>
        <v>0</v>
      </c>
      <c r="K24" s="447"/>
      <c r="L24" s="447">
        <f>L319</f>
        <v>0</v>
      </c>
      <c r="M24" s="448"/>
      <c r="N24" s="449">
        <f>N319</f>
        <v>0</v>
      </c>
      <c r="O24" s="313"/>
      <c r="P24" s="155"/>
    </row>
    <row r="25" spans="1:30" ht="18.75" customHeight="1" x14ac:dyDescent="0.15">
      <c r="A25" s="134"/>
      <c r="B25" s="374" t="str">
        <f>IF(B322="","",B322)</f>
        <v/>
      </c>
      <c r="C25" s="375" t="str">
        <f>IF(C322="","",C322)</f>
        <v/>
      </c>
      <c r="D25" s="376"/>
      <c r="E25" s="438" t="str">
        <f>IF(E322="","",E322)</f>
        <v/>
      </c>
      <c r="F25" s="439"/>
      <c r="G25" s="328" t="s">
        <v>169</v>
      </c>
      <c r="H25" s="445"/>
      <c r="I25" s="446"/>
      <c r="J25" s="446">
        <f>J354</f>
        <v>0</v>
      </c>
      <c r="K25" s="447"/>
      <c r="L25" s="447">
        <f>L354</f>
        <v>0</v>
      </c>
      <c r="M25" s="448"/>
      <c r="N25" s="449">
        <f>N354</f>
        <v>0</v>
      </c>
      <c r="O25" s="313"/>
      <c r="P25" s="155"/>
    </row>
    <row r="26" spans="1:30" ht="18.75" customHeight="1" x14ac:dyDescent="0.15">
      <c r="A26" s="134"/>
      <c r="B26" s="374" t="str">
        <f>IF(B357="","",B357)</f>
        <v/>
      </c>
      <c r="C26" s="375" t="str">
        <f>IF(C357="","",C357)</f>
        <v/>
      </c>
      <c r="D26" s="376"/>
      <c r="E26" s="438" t="str">
        <f>IF(E357="","",E357)</f>
        <v/>
      </c>
      <c r="F26" s="439"/>
      <c r="G26" s="328" t="s">
        <v>169</v>
      </c>
      <c r="H26" s="445"/>
      <c r="I26" s="446"/>
      <c r="J26" s="446">
        <f>J389</f>
        <v>0</v>
      </c>
      <c r="K26" s="447"/>
      <c r="L26" s="447">
        <f>L389</f>
        <v>0</v>
      </c>
      <c r="M26" s="448"/>
      <c r="N26" s="449">
        <f>N389</f>
        <v>0</v>
      </c>
      <c r="O26" s="313"/>
      <c r="P26" s="155"/>
    </row>
    <row r="27" spans="1:30" ht="18.75" customHeight="1" x14ac:dyDescent="0.15">
      <c r="A27" s="134"/>
      <c r="B27" s="374" t="str">
        <f>IF(B392="","",B392)</f>
        <v/>
      </c>
      <c r="C27" s="375" t="str">
        <f>IF(C392="","",C392)</f>
        <v/>
      </c>
      <c r="D27" s="376"/>
      <c r="E27" s="438" t="str">
        <f>IF(E392="","",E392)</f>
        <v/>
      </c>
      <c r="F27" s="439"/>
      <c r="G27" s="328" t="s">
        <v>169</v>
      </c>
      <c r="H27" s="445"/>
      <c r="I27" s="446"/>
      <c r="J27" s="446">
        <f>J424</f>
        <v>0</v>
      </c>
      <c r="K27" s="447"/>
      <c r="L27" s="447">
        <f>L424</f>
        <v>0</v>
      </c>
      <c r="M27" s="448"/>
      <c r="N27" s="449">
        <f>N424</f>
        <v>0</v>
      </c>
      <c r="O27" s="313"/>
      <c r="P27" s="155"/>
    </row>
    <row r="28" spans="1:30" ht="18.75" customHeight="1" x14ac:dyDescent="0.15">
      <c r="A28" s="134"/>
      <c r="B28" s="374" t="str">
        <f>IF(B427="","",B427)</f>
        <v/>
      </c>
      <c r="C28" s="375" t="str">
        <f>IF(C427="","",C427)</f>
        <v/>
      </c>
      <c r="D28" s="376"/>
      <c r="E28" s="438" t="str">
        <f>IF(E427="","",E427)</f>
        <v/>
      </c>
      <c r="F28" s="439"/>
      <c r="G28" s="328" t="s">
        <v>169</v>
      </c>
      <c r="H28" s="445"/>
      <c r="I28" s="446"/>
      <c r="J28" s="446">
        <f>J459</f>
        <v>0</v>
      </c>
      <c r="K28" s="447"/>
      <c r="L28" s="447">
        <f>L459</f>
        <v>0</v>
      </c>
      <c r="M28" s="448"/>
      <c r="N28" s="449">
        <f>N459</f>
        <v>0</v>
      </c>
      <c r="O28" s="313"/>
      <c r="P28" s="155"/>
    </row>
    <row r="29" spans="1:30" ht="18.75" customHeight="1" x14ac:dyDescent="0.15">
      <c r="A29" s="134"/>
      <c r="B29" s="374" t="str">
        <f>IF(B462="","",B462)</f>
        <v/>
      </c>
      <c r="C29" s="375" t="str">
        <f>IF(C462="","",C462)</f>
        <v/>
      </c>
      <c r="D29" s="376"/>
      <c r="E29" s="438" t="str">
        <f>IF(E462="","",E462)</f>
        <v/>
      </c>
      <c r="F29" s="439"/>
      <c r="G29" s="328" t="s">
        <v>169</v>
      </c>
      <c r="H29" s="445"/>
      <c r="I29" s="446"/>
      <c r="J29" s="446">
        <f>J494</f>
        <v>0</v>
      </c>
      <c r="K29" s="447"/>
      <c r="L29" s="447">
        <f>L494</f>
        <v>0</v>
      </c>
      <c r="M29" s="448"/>
      <c r="N29" s="449">
        <f>N494</f>
        <v>0</v>
      </c>
      <c r="O29" s="313"/>
      <c r="P29" s="155"/>
    </row>
    <row r="30" spans="1:30" ht="18.75" customHeight="1" x14ac:dyDescent="0.15">
      <c r="A30" s="134"/>
      <c r="B30" s="374" t="str">
        <f>IF(B497="","",B497)</f>
        <v/>
      </c>
      <c r="C30" s="375" t="str">
        <f>IF(C497="","",C497)</f>
        <v/>
      </c>
      <c r="D30" s="376"/>
      <c r="E30" s="438" t="str">
        <f>IF(E497="","",E497)</f>
        <v/>
      </c>
      <c r="F30" s="439"/>
      <c r="G30" s="328" t="s">
        <v>169</v>
      </c>
      <c r="H30" s="445"/>
      <c r="I30" s="446"/>
      <c r="J30" s="446">
        <f>J529</f>
        <v>0</v>
      </c>
      <c r="K30" s="447"/>
      <c r="L30" s="447">
        <f>L529</f>
        <v>0</v>
      </c>
      <c r="M30" s="448"/>
      <c r="N30" s="449">
        <f>N529</f>
        <v>0</v>
      </c>
      <c r="O30" s="313"/>
      <c r="P30" s="155"/>
    </row>
    <row r="31" spans="1:30" ht="18.75" customHeight="1" x14ac:dyDescent="0.15">
      <c r="A31" s="134"/>
      <c r="B31" s="374" t="str">
        <f>IF(B532="","",B532)</f>
        <v/>
      </c>
      <c r="C31" s="375" t="str">
        <f>IF(C532="","",C532)</f>
        <v/>
      </c>
      <c r="D31" s="376"/>
      <c r="E31" s="438" t="str">
        <f>IF(E532="","",E532)</f>
        <v/>
      </c>
      <c r="F31" s="439"/>
      <c r="G31" s="328" t="s">
        <v>169</v>
      </c>
      <c r="H31" s="445"/>
      <c r="I31" s="446"/>
      <c r="J31" s="446">
        <f>J564</f>
        <v>0</v>
      </c>
      <c r="K31" s="447"/>
      <c r="L31" s="447">
        <f>L564</f>
        <v>0</v>
      </c>
      <c r="M31" s="448"/>
      <c r="N31" s="449">
        <f>N564</f>
        <v>0</v>
      </c>
      <c r="O31" s="313"/>
      <c r="P31" s="155"/>
    </row>
    <row r="32" spans="1:30" ht="18.75" customHeight="1" x14ac:dyDescent="0.15">
      <c r="A32" s="134"/>
      <c r="B32" s="374" t="str">
        <f>IF(B567="","",B567)</f>
        <v/>
      </c>
      <c r="C32" s="375" t="str">
        <f>IF(C567="","",C567)</f>
        <v/>
      </c>
      <c r="D32" s="376"/>
      <c r="E32" s="438" t="str">
        <f>IF(E567="","",E567)</f>
        <v/>
      </c>
      <c r="F32" s="439"/>
      <c r="G32" s="328" t="s">
        <v>169</v>
      </c>
      <c r="H32" s="445"/>
      <c r="I32" s="446"/>
      <c r="J32" s="446">
        <f>J599</f>
        <v>0</v>
      </c>
      <c r="K32" s="447"/>
      <c r="L32" s="447">
        <f>L599</f>
        <v>0</v>
      </c>
      <c r="M32" s="448"/>
      <c r="N32" s="449">
        <f>N599</f>
        <v>0</v>
      </c>
      <c r="O32" s="313"/>
      <c r="P32" s="155"/>
    </row>
    <row r="33" spans="1:16" ht="18.75" customHeight="1" x14ac:dyDescent="0.15">
      <c r="A33" s="134"/>
      <c r="B33" s="374" t="str">
        <f>IF(B602="","",B602)</f>
        <v/>
      </c>
      <c r="C33" s="375" t="str">
        <f>IF(C602="","",C602)</f>
        <v/>
      </c>
      <c r="D33" s="376"/>
      <c r="E33" s="438" t="str">
        <f>IF(E602="","",E602)</f>
        <v/>
      </c>
      <c r="F33" s="439"/>
      <c r="G33" s="328" t="s">
        <v>169</v>
      </c>
      <c r="H33" s="445"/>
      <c r="I33" s="446"/>
      <c r="J33" s="446">
        <f>J634</f>
        <v>0</v>
      </c>
      <c r="K33" s="447"/>
      <c r="L33" s="447">
        <f>L634</f>
        <v>0</v>
      </c>
      <c r="M33" s="448"/>
      <c r="N33" s="449">
        <f>N634</f>
        <v>0</v>
      </c>
      <c r="O33" s="313"/>
      <c r="P33" s="155"/>
    </row>
    <row r="34" spans="1:16" ht="18.75" customHeight="1" x14ac:dyDescent="0.15">
      <c r="A34" s="134"/>
      <c r="B34" s="374"/>
      <c r="C34" s="375"/>
      <c r="D34" s="376"/>
      <c r="E34" s="438"/>
      <c r="F34" s="439"/>
      <c r="G34" s="328"/>
      <c r="H34" s="445"/>
      <c r="I34" s="446"/>
      <c r="J34" s="446" t="s">
        <v>153</v>
      </c>
      <c r="K34" s="447"/>
      <c r="L34" s="447" t="s">
        <v>153</v>
      </c>
      <c r="M34" s="448"/>
      <c r="N34" s="449" t="s">
        <v>171</v>
      </c>
      <c r="O34" s="313"/>
      <c r="P34" s="155"/>
    </row>
    <row r="35" spans="1:16" ht="18.75" customHeight="1" x14ac:dyDescent="0.15">
      <c r="A35" s="134"/>
      <c r="B35" s="374"/>
      <c r="C35" s="375"/>
      <c r="D35" s="376"/>
      <c r="E35" s="438"/>
      <c r="F35" s="439"/>
      <c r="G35" s="328"/>
      <c r="H35" s="445"/>
      <c r="I35" s="446"/>
      <c r="J35" s="446" t="s">
        <v>153</v>
      </c>
      <c r="K35" s="447"/>
      <c r="L35" s="447" t="s">
        <v>153</v>
      </c>
      <c r="M35" s="448"/>
      <c r="N35" s="449" t="s">
        <v>171</v>
      </c>
      <c r="O35" s="313"/>
      <c r="P35" s="155"/>
    </row>
    <row r="36" spans="1:16" ht="18.75" customHeight="1" x14ac:dyDescent="0.15">
      <c r="A36" s="134"/>
      <c r="B36" s="374"/>
      <c r="C36" s="375"/>
      <c r="D36" s="376"/>
      <c r="E36" s="351" t="s">
        <v>415</v>
      </c>
      <c r="F36" s="352" t="s">
        <v>172</v>
      </c>
      <c r="G36" s="328"/>
      <c r="H36" s="445"/>
      <c r="I36" s="450"/>
      <c r="J36" s="450">
        <f>SUMIF(B19:B35,LEFT(E36,3),J19:J35)</f>
        <v>0</v>
      </c>
      <c r="K36" s="451"/>
      <c r="L36" s="451">
        <f>SUMIF(B19:B35,LEFT(E36,3),L19:L35)</f>
        <v>0</v>
      </c>
      <c r="M36" s="452"/>
      <c r="N36" s="453">
        <f>SUMIF(B19:B35,LEFT(E36,3),N19:N35)</f>
        <v>0</v>
      </c>
      <c r="O36" s="313"/>
      <c r="P36" s="155"/>
    </row>
    <row r="37" spans="1:16" ht="18.75" customHeight="1" x14ac:dyDescent="0.15">
      <c r="A37" s="134"/>
      <c r="B37" s="374"/>
      <c r="C37" s="375"/>
      <c r="D37" s="376"/>
      <c r="E37" s="353" t="s">
        <v>416</v>
      </c>
      <c r="F37" s="354" t="s">
        <v>172</v>
      </c>
      <c r="G37" s="328"/>
      <c r="H37" s="445"/>
      <c r="I37" s="450"/>
      <c r="J37" s="450">
        <f>SUMIF(B19:B35,LEFT(E37,3),J19:J35)</f>
        <v>0</v>
      </c>
      <c r="K37" s="451"/>
      <c r="L37" s="451">
        <f>SUMIF(B19:B35,LEFT(E37,3),L19:L35)</f>
        <v>0</v>
      </c>
      <c r="M37" s="452"/>
      <c r="N37" s="453">
        <f>SUMIF(B19:B35,LEFT(E37,3),N19:N35)</f>
        <v>0</v>
      </c>
      <c r="O37" s="313"/>
      <c r="P37" s="158"/>
    </row>
    <row r="38" spans="1:16" ht="18.75" customHeight="1" thickBot="1" x14ac:dyDescent="0.2">
      <c r="A38" s="134"/>
      <c r="B38" s="374"/>
      <c r="C38" s="377"/>
      <c r="D38" s="378"/>
      <c r="E38" s="386"/>
      <c r="F38" s="360"/>
      <c r="G38" s="327"/>
      <c r="H38" s="454"/>
      <c r="I38" s="455"/>
      <c r="J38" s="455"/>
      <c r="K38" s="456"/>
      <c r="L38" s="456"/>
      <c r="M38" s="457"/>
      <c r="N38" s="458"/>
      <c r="O38" s="312"/>
      <c r="P38" s="158"/>
    </row>
    <row r="39" spans="1:16" ht="30" customHeight="1" thickTop="1" x14ac:dyDescent="0.15">
      <c r="A39" s="134"/>
      <c r="B39" s="210" t="s">
        <v>170</v>
      </c>
      <c r="C39" s="211"/>
      <c r="D39" s="154"/>
      <c r="E39" s="361" t="s">
        <v>420</v>
      </c>
      <c r="F39" s="341" t="s">
        <v>139</v>
      </c>
      <c r="G39" s="329"/>
      <c r="H39" s="462"/>
      <c r="I39" s="459"/>
      <c r="J39" s="459">
        <f>SUM(J36:J37)</f>
        <v>0</v>
      </c>
      <c r="K39" s="460"/>
      <c r="L39" s="460">
        <f>SUM(L36:L37)</f>
        <v>0</v>
      </c>
      <c r="M39" s="463"/>
      <c r="N39" s="461">
        <f>SUM(N36:N37)</f>
        <v>0</v>
      </c>
      <c r="O39" s="311"/>
      <c r="P39" s="158"/>
    </row>
    <row r="40" spans="1:16" ht="18.75" customHeight="1" thickBot="1" x14ac:dyDescent="0.2">
      <c r="A40" s="134"/>
      <c r="B40" s="213" t="s">
        <v>170</v>
      </c>
      <c r="C40" s="214"/>
      <c r="D40" s="208"/>
      <c r="E40" s="387"/>
      <c r="F40" s="358"/>
      <c r="G40" s="330"/>
      <c r="H40" s="514"/>
      <c r="I40" s="511"/>
      <c r="J40" s="511"/>
      <c r="K40" s="512"/>
      <c r="L40" s="512"/>
      <c r="M40" s="515"/>
      <c r="N40" s="513"/>
      <c r="O40" s="312"/>
      <c r="P40" s="158"/>
    </row>
    <row r="41" spans="1:16" ht="18.75" customHeight="1" thickTop="1" x14ac:dyDescent="0.15">
      <c r="A41" s="134"/>
      <c r="B41" s="210" t="s">
        <v>170</v>
      </c>
      <c r="C41" s="211"/>
      <c r="D41" s="154"/>
      <c r="E41" s="340" t="s">
        <v>173</v>
      </c>
      <c r="F41" s="341"/>
      <c r="G41" s="326"/>
      <c r="H41" s="462"/>
      <c r="I41" s="459"/>
      <c r="J41" s="459"/>
      <c r="K41" s="460"/>
      <c r="L41" s="460"/>
      <c r="M41" s="463"/>
      <c r="N41" s="461"/>
      <c r="O41" s="311"/>
      <c r="P41" s="158"/>
    </row>
    <row r="42" spans="1:16" ht="18.75" customHeight="1" x14ac:dyDescent="0.15">
      <c r="A42" s="134"/>
      <c r="B42" s="374" t="str">
        <f>IF(B97="","",B97)</f>
        <v/>
      </c>
      <c r="C42" s="375" t="str">
        <f>IF(C97="","",C97)</f>
        <v/>
      </c>
      <c r="D42" s="376"/>
      <c r="E42" s="438" t="str">
        <f>IF(E97="","",E97)</f>
        <v/>
      </c>
      <c r="F42" s="439"/>
      <c r="G42" s="328" t="s">
        <v>169</v>
      </c>
      <c r="H42" s="464"/>
      <c r="I42" s="446"/>
      <c r="J42" s="446">
        <f>J139</f>
        <v>0</v>
      </c>
      <c r="K42" s="447"/>
      <c r="L42" s="447">
        <f>L139</f>
        <v>0</v>
      </c>
      <c r="M42" s="448"/>
      <c r="N42" s="449">
        <f>N139</f>
        <v>0</v>
      </c>
      <c r="O42" s="313"/>
      <c r="P42" s="158"/>
    </row>
    <row r="43" spans="1:16" ht="18.75" customHeight="1" x14ac:dyDescent="0.15">
      <c r="A43" s="134"/>
      <c r="B43" s="374" t="str">
        <f>IF(B141="","",B141)</f>
        <v/>
      </c>
      <c r="C43" s="375" t="str">
        <f>IF(C141="","",C141)</f>
        <v/>
      </c>
      <c r="D43" s="376"/>
      <c r="E43" s="438" t="str">
        <f>IF(E141="","",E141)</f>
        <v/>
      </c>
      <c r="F43" s="439"/>
      <c r="G43" s="328" t="s">
        <v>169</v>
      </c>
      <c r="H43" s="464"/>
      <c r="I43" s="446"/>
      <c r="J43" s="446">
        <f>J183</f>
        <v>0</v>
      </c>
      <c r="K43" s="447"/>
      <c r="L43" s="447">
        <f>L183</f>
        <v>0</v>
      </c>
      <c r="M43" s="448"/>
      <c r="N43" s="449">
        <f>N183</f>
        <v>0</v>
      </c>
      <c r="O43" s="313"/>
      <c r="P43" s="158"/>
    </row>
    <row r="44" spans="1:16" ht="18.75" customHeight="1" x14ac:dyDescent="0.15">
      <c r="A44" s="134"/>
      <c r="B44" s="374" t="str">
        <f>IF(B185="","",B185)</f>
        <v/>
      </c>
      <c r="C44" s="375" t="str">
        <f>IF(C185="","",C185)</f>
        <v/>
      </c>
      <c r="D44" s="376"/>
      <c r="E44" s="438" t="str">
        <f>IF(E185="","",E185)</f>
        <v/>
      </c>
      <c r="F44" s="439"/>
      <c r="G44" s="328" t="s">
        <v>169</v>
      </c>
      <c r="H44" s="464"/>
      <c r="I44" s="446"/>
      <c r="J44" s="446">
        <f>J217</f>
        <v>0</v>
      </c>
      <c r="K44" s="447"/>
      <c r="L44" s="447">
        <f>L217</f>
        <v>0</v>
      </c>
      <c r="M44" s="448"/>
      <c r="N44" s="449">
        <f>N217</f>
        <v>0</v>
      </c>
      <c r="O44" s="313"/>
      <c r="P44" s="158"/>
    </row>
    <row r="45" spans="1:16" ht="18.75" customHeight="1" x14ac:dyDescent="0.15">
      <c r="A45" s="134"/>
      <c r="B45" s="374" t="str">
        <f>IF(B219="","",B219)</f>
        <v/>
      </c>
      <c r="C45" s="375" t="str">
        <f>IF(C219="","",C219)</f>
        <v/>
      </c>
      <c r="D45" s="376"/>
      <c r="E45" s="438" t="str">
        <f>IF(E219="","",E219)</f>
        <v/>
      </c>
      <c r="F45" s="439"/>
      <c r="G45" s="328" t="s">
        <v>169</v>
      </c>
      <c r="H45" s="464"/>
      <c r="I45" s="446"/>
      <c r="J45" s="446">
        <f>J251</f>
        <v>0</v>
      </c>
      <c r="K45" s="447"/>
      <c r="L45" s="447">
        <f>L251</f>
        <v>0</v>
      </c>
      <c r="M45" s="448"/>
      <c r="N45" s="449">
        <f>N251</f>
        <v>0</v>
      </c>
      <c r="O45" s="313"/>
      <c r="P45" s="158"/>
    </row>
    <row r="46" spans="1:16" ht="18.75" customHeight="1" x14ac:dyDescent="0.15">
      <c r="A46" s="134"/>
      <c r="B46" s="374" t="str">
        <f>IF(B253="","",B253)</f>
        <v/>
      </c>
      <c r="C46" s="375" t="str">
        <f>IF(C253="","",C253)</f>
        <v/>
      </c>
      <c r="D46" s="376"/>
      <c r="E46" s="438" t="str">
        <f>IF(E253="","",E253)</f>
        <v/>
      </c>
      <c r="F46" s="439"/>
      <c r="G46" s="328" t="s">
        <v>169</v>
      </c>
      <c r="H46" s="464"/>
      <c r="I46" s="446"/>
      <c r="J46" s="446">
        <f>J285</f>
        <v>0</v>
      </c>
      <c r="K46" s="447"/>
      <c r="L46" s="447">
        <f>L285</f>
        <v>0</v>
      </c>
      <c r="M46" s="448"/>
      <c r="N46" s="449">
        <f>N285</f>
        <v>0</v>
      </c>
      <c r="O46" s="313"/>
      <c r="P46" s="158"/>
    </row>
    <row r="47" spans="1:16" ht="18.75" customHeight="1" x14ac:dyDescent="0.15">
      <c r="A47" s="134"/>
      <c r="B47" s="374" t="str">
        <f>IF(B287="","",B287)</f>
        <v/>
      </c>
      <c r="C47" s="375" t="str">
        <f>IF(C287="","",C287)</f>
        <v/>
      </c>
      <c r="D47" s="376"/>
      <c r="E47" s="438" t="str">
        <f>IF(E287="","",E287)</f>
        <v/>
      </c>
      <c r="F47" s="439"/>
      <c r="G47" s="328" t="s">
        <v>169</v>
      </c>
      <c r="H47" s="464"/>
      <c r="I47" s="446"/>
      <c r="J47" s="446">
        <f>J320</f>
        <v>0</v>
      </c>
      <c r="K47" s="447"/>
      <c r="L47" s="447">
        <f>L320</f>
        <v>0</v>
      </c>
      <c r="M47" s="448"/>
      <c r="N47" s="449">
        <f>N320</f>
        <v>0</v>
      </c>
      <c r="O47" s="313"/>
      <c r="P47" s="158"/>
    </row>
    <row r="48" spans="1:16" ht="18.75" customHeight="1" x14ac:dyDescent="0.15">
      <c r="A48" s="134"/>
      <c r="B48" s="374" t="str">
        <f>IF(B322="","",B322)</f>
        <v/>
      </c>
      <c r="C48" s="375" t="str">
        <f>IF(C322="","",C322)</f>
        <v/>
      </c>
      <c r="D48" s="376"/>
      <c r="E48" s="438" t="str">
        <f>IF(E322="","",E322)</f>
        <v/>
      </c>
      <c r="F48" s="439"/>
      <c r="G48" s="328" t="s">
        <v>169</v>
      </c>
      <c r="H48" s="464"/>
      <c r="I48" s="446"/>
      <c r="J48" s="446">
        <f>J355</f>
        <v>0</v>
      </c>
      <c r="K48" s="447"/>
      <c r="L48" s="447">
        <f>L355</f>
        <v>0</v>
      </c>
      <c r="M48" s="448"/>
      <c r="N48" s="449">
        <f>N355</f>
        <v>0</v>
      </c>
      <c r="O48" s="313"/>
      <c r="P48" s="158"/>
    </row>
    <row r="49" spans="1:16" ht="18.75" customHeight="1" x14ac:dyDescent="0.15">
      <c r="A49" s="134"/>
      <c r="B49" s="374" t="str">
        <f>IF(B357="","",B357)</f>
        <v/>
      </c>
      <c r="C49" s="375" t="str">
        <f>IF(C357="","",C357)</f>
        <v/>
      </c>
      <c r="D49" s="376"/>
      <c r="E49" s="438" t="str">
        <f>IF(E357="","",E357)</f>
        <v/>
      </c>
      <c r="F49" s="439"/>
      <c r="G49" s="328" t="s">
        <v>169</v>
      </c>
      <c r="H49" s="464"/>
      <c r="I49" s="446"/>
      <c r="J49" s="446">
        <f>J390</f>
        <v>0</v>
      </c>
      <c r="K49" s="447"/>
      <c r="L49" s="447">
        <f>L390</f>
        <v>0</v>
      </c>
      <c r="M49" s="448"/>
      <c r="N49" s="449">
        <f>N390</f>
        <v>0</v>
      </c>
      <c r="O49" s="313"/>
      <c r="P49" s="158"/>
    </row>
    <row r="50" spans="1:16" ht="18.75" customHeight="1" x14ac:dyDescent="0.15">
      <c r="A50" s="134"/>
      <c r="B50" s="374" t="str">
        <f>IF(B392="","",B392)</f>
        <v/>
      </c>
      <c r="C50" s="375" t="str">
        <f>IF(C392="","",C392)</f>
        <v/>
      </c>
      <c r="D50" s="376"/>
      <c r="E50" s="438" t="str">
        <f>IF(E392="","",E392)</f>
        <v/>
      </c>
      <c r="F50" s="439"/>
      <c r="G50" s="328" t="s">
        <v>169</v>
      </c>
      <c r="H50" s="464"/>
      <c r="I50" s="446"/>
      <c r="J50" s="446">
        <f>J425</f>
        <v>0</v>
      </c>
      <c r="K50" s="447"/>
      <c r="L50" s="447">
        <f>L425</f>
        <v>0</v>
      </c>
      <c r="M50" s="448"/>
      <c r="N50" s="449">
        <f>N425</f>
        <v>0</v>
      </c>
      <c r="O50" s="313"/>
      <c r="P50" s="158"/>
    </row>
    <row r="51" spans="1:16" ht="18.75" customHeight="1" x14ac:dyDescent="0.15">
      <c r="A51" s="134"/>
      <c r="B51" s="374" t="str">
        <f>IF(B427="","",B427)</f>
        <v/>
      </c>
      <c r="C51" s="375" t="str">
        <f>IF(C427="","",C427)</f>
        <v/>
      </c>
      <c r="D51" s="376"/>
      <c r="E51" s="438" t="str">
        <f>IF(E427="","",E427)</f>
        <v/>
      </c>
      <c r="F51" s="439"/>
      <c r="G51" s="328" t="s">
        <v>169</v>
      </c>
      <c r="H51" s="464"/>
      <c r="I51" s="446"/>
      <c r="J51" s="446">
        <f>J460</f>
        <v>0</v>
      </c>
      <c r="K51" s="447"/>
      <c r="L51" s="447">
        <f>L460</f>
        <v>0</v>
      </c>
      <c r="M51" s="448"/>
      <c r="N51" s="449">
        <f>N460</f>
        <v>0</v>
      </c>
      <c r="O51" s="313"/>
      <c r="P51" s="158"/>
    </row>
    <row r="52" spans="1:16" ht="18.75" customHeight="1" x14ac:dyDescent="0.15">
      <c r="A52" s="134"/>
      <c r="B52" s="374" t="str">
        <f>IF(B462="","",B462)</f>
        <v/>
      </c>
      <c r="C52" s="375" t="str">
        <f>IF(C462="","",C462)</f>
        <v/>
      </c>
      <c r="D52" s="376"/>
      <c r="E52" s="438" t="str">
        <f>IF(E462="","",E462)</f>
        <v/>
      </c>
      <c r="F52" s="439"/>
      <c r="G52" s="328" t="s">
        <v>169</v>
      </c>
      <c r="H52" s="464"/>
      <c r="I52" s="446"/>
      <c r="J52" s="446">
        <f>J495</f>
        <v>0</v>
      </c>
      <c r="K52" s="447"/>
      <c r="L52" s="447">
        <f>L495</f>
        <v>0</v>
      </c>
      <c r="M52" s="448"/>
      <c r="N52" s="449">
        <f>N495</f>
        <v>0</v>
      </c>
      <c r="O52" s="313"/>
      <c r="P52" s="158"/>
    </row>
    <row r="53" spans="1:16" ht="18.75" customHeight="1" x14ac:dyDescent="0.15">
      <c r="A53" s="134"/>
      <c r="B53" s="374" t="str">
        <f>IF(B497="","",B497)</f>
        <v/>
      </c>
      <c r="C53" s="375" t="str">
        <f>IF(C497="","",C497)</f>
        <v/>
      </c>
      <c r="D53" s="376"/>
      <c r="E53" s="438" t="str">
        <f>IF(E497="","",E497)</f>
        <v/>
      </c>
      <c r="F53" s="439"/>
      <c r="G53" s="328" t="s">
        <v>169</v>
      </c>
      <c r="H53" s="464"/>
      <c r="I53" s="446"/>
      <c r="J53" s="446">
        <f>J530</f>
        <v>0</v>
      </c>
      <c r="K53" s="447"/>
      <c r="L53" s="447">
        <f>L530</f>
        <v>0</v>
      </c>
      <c r="M53" s="448"/>
      <c r="N53" s="449">
        <f>N530</f>
        <v>0</v>
      </c>
      <c r="O53" s="313"/>
      <c r="P53" s="158"/>
    </row>
    <row r="54" spans="1:16" ht="18.75" customHeight="1" x14ac:dyDescent="0.15">
      <c r="A54" s="134"/>
      <c r="B54" s="374" t="str">
        <f>IF(B532="","",B532)</f>
        <v/>
      </c>
      <c r="C54" s="375" t="str">
        <f>IF(C532="","",C532)</f>
        <v/>
      </c>
      <c r="D54" s="376"/>
      <c r="E54" s="438" t="str">
        <f>IF(E532="","",E532)</f>
        <v/>
      </c>
      <c r="F54" s="439"/>
      <c r="G54" s="328" t="s">
        <v>408</v>
      </c>
      <c r="H54" s="464"/>
      <c r="I54" s="446"/>
      <c r="J54" s="446">
        <f>J565</f>
        <v>0</v>
      </c>
      <c r="K54" s="447"/>
      <c r="L54" s="447">
        <f>L565</f>
        <v>0</v>
      </c>
      <c r="M54" s="448"/>
      <c r="N54" s="449">
        <f>N565</f>
        <v>0</v>
      </c>
      <c r="O54" s="313"/>
      <c r="P54" s="158"/>
    </row>
    <row r="55" spans="1:16" ht="18.75" customHeight="1" x14ac:dyDescent="0.15">
      <c r="A55" s="134"/>
      <c r="B55" s="374" t="str">
        <f>IF(B567="","",B567)</f>
        <v/>
      </c>
      <c r="C55" s="375" t="str">
        <f>IF(C567="","",C567)</f>
        <v/>
      </c>
      <c r="D55" s="376"/>
      <c r="E55" s="438" t="str">
        <f>IF(E567="","",E567)</f>
        <v/>
      </c>
      <c r="F55" s="439"/>
      <c r="G55" s="328" t="s">
        <v>169</v>
      </c>
      <c r="H55" s="445"/>
      <c r="I55" s="446"/>
      <c r="J55" s="446">
        <f>J600</f>
        <v>0</v>
      </c>
      <c r="K55" s="447"/>
      <c r="L55" s="447">
        <f>L600</f>
        <v>0</v>
      </c>
      <c r="M55" s="448"/>
      <c r="N55" s="449">
        <f>N600</f>
        <v>0</v>
      </c>
      <c r="O55" s="313"/>
      <c r="P55" s="155"/>
    </row>
    <row r="56" spans="1:16" ht="18.75" customHeight="1" x14ac:dyDescent="0.15">
      <c r="A56" s="134"/>
      <c r="B56" s="374" t="str">
        <f>IF(B602="","",B602)</f>
        <v/>
      </c>
      <c r="C56" s="375" t="str">
        <f>IF(C602="","",C602)</f>
        <v/>
      </c>
      <c r="D56" s="376"/>
      <c r="E56" s="438" t="str">
        <f>IF(E602="","",E602)</f>
        <v/>
      </c>
      <c r="F56" s="439"/>
      <c r="G56" s="328" t="s">
        <v>169</v>
      </c>
      <c r="H56" s="445"/>
      <c r="I56" s="446"/>
      <c r="J56" s="446">
        <f>J635</f>
        <v>0</v>
      </c>
      <c r="K56" s="447"/>
      <c r="L56" s="447">
        <f>L635</f>
        <v>0</v>
      </c>
      <c r="M56" s="448"/>
      <c r="N56" s="449">
        <f>N635</f>
        <v>0</v>
      </c>
      <c r="O56" s="313"/>
      <c r="P56" s="155"/>
    </row>
    <row r="57" spans="1:16" ht="18.75" customHeight="1" x14ac:dyDescent="0.15">
      <c r="A57" s="134"/>
      <c r="B57" s="159" t="s">
        <v>170</v>
      </c>
      <c r="C57" s="160"/>
      <c r="D57" s="204"/>
      <c r="E57" s="438"/>
      <c r="F57" s="439"/>
      <c r="G57" s="328"/>
      <c r="H57" s="464"/>
      <c r="I57" s="446"/>
      <c r="J57" s="446" t="s">
        <v>153</v>
      </c>
      <c r="K57" s="447"/>
      <c r="L57" s="447" t="s">
        <v>153</v>
      </c>
      <c r="M57" s="448"/>
      <c r="N57" s="449" t="s">
        <v>153</v>
      </c>
      <c r="O57" s="313"/>
      <c r="P57" s="158"/>
    </row>
    <row r="58" spans="1:16" ht="18.75" customHeight="1" x14ac:dyDescent="0.15">
      <c r="A58" s="134"/>
      <c r="B58" s="159" t="s">
        <v>170</v>
      </c>
      <c r="C58" s="160"/>
      <c r="D58" s="204"/>
      <c r="E58" s="438"/>
      <c r="F58" s="439"/>
      <c r="G58" s="328"/>
      <c r="H58" s="464"/>
      <c r="I58" s="446"/>
      <c r="J58" s="446" t="s">
        <v>153</v>
      </c>
      <c r="K58" s="447"/>
      <c r="L58" s="447" t="s">
        <v>153</v>
      </c>
      <c r="M58" s="448"/>
      <c r="N58" s="449" t="s">
        <v>153</v>
      </c>
      <c r="O58" s="313"/>
      <c r="P58" s="158"/>
    </row>
    <row r="59" spans="1:16" ht="18.75" customHeight="1" x14ac:dyDescent="0.15">
      <c r="A59" s="134"/>
      <c r="B59" s="168" t="s">
        <v>170</v>
      </c>
      <c r="C59" s="215"/>
      <c r="D59" s="204"/>
      <c r="E59" s="351" t="s">
        <v>306</v>
      </c>
      <c r="F59" s="352" t="s">
        <v>172</v>
      </c>
      <c r="G59" s="328"/>
      <c r="H59" s="445"/>
      <c r="I59" s="446"/>
      <c r="J59" s="450">
        <f>SUMIF(B42:B58,LEFT(E59,3),J42:J58)</f>
        <v>0</v>
      </c>
      <c r="K59" s="451"/>
      <c r="L59" s="451">
        <f>SUMIF(B42:B58,LEFT(E59,3),L42:L58)</f>
        <v>0</v>
      </c>
      <c r="M59" s="452"/>
      <c r="N59" s="453">
        <f>SUMIF(B42:B58,LEFT(E59,3),N42:N58)</f>
        <v>0</v>
      </c>
      <c r="O59" s="313"/>
      <c r="P59" s="158"/>
    </row>
    <row r="60" spans="1:16" ht="18.75" customHeight="1" x14ac:dyDescent="0.15">
      <c r="A60" s="134"/>
      <c r="B60" s="168" t="s">
        <v>170</v>
      </c>
      <c r="C60" s="215"/>
      <c r="D60" s="204"/>
      <c r="E60" s="353" t="s">
        <v>307</v>
      </c>
      <c r="F60" s="354" t="s">
        <v>172</v>
      </c>
      <c r="G60" s="328"/>
      <c r="H60" s="445"/>
      <c r="I60" s="446"/>
      <c r="J60" s="450">
        <f>SUMIF(B42:B58,LEFT(E60,3),J42:J58)</f>
        <v>0</v>
      </c>
      <c r="K60" s="451"/>
      <c r="L60" s="451">
        <f>SUMIF(B42:B58,LEFT(E60,3),L42:L58)</f>
        <v>0</v>
      </c>
      <c r="M60" s="452"/>
      <c r="N60" s="453">
        <f>SUMIF(B42:B58,LEFT(E60,3),N42:N58)</f>
        <v>0</v>
      </c>
      <c r="O60" s="313"/>
      <c r="P60" s="158"/>
    </row>
    <row r="61" spans="1:16" ht="18.75" customHeight="1" thickBot="1" x14ac:dyDescent="0.2">
      <c r="A61" s="134"/>
      <c r="B61" s="213" t="s">
        <v>170</v>
      </c>
      <c r="C61" s="214"/>
      <c r="D61" s="208"/>
      <c r="E61" s="386"/>
      <c r="F61" s="360"/>
      <c r="G61" s="327"/>
      <c r="H61" s="454"/>
      <c r="I61" s="455"/>
      <c r="J61" s="455"/>
      <c r="K61" s="456"/>
      <c r="L61" s="456"/>
      <c r="M61" s="457"/>
      <c r="N61" s="458"/>
      <c r="O61" s="312"/>
      <c r="P61" s="158"/>
    </row>
    <row r="62" spans="1:16" ht="30" customHeight="1" thickTop="1" x14ac:dyDescent="0.15">
      <c r="A62" s="134"/>
      <c r="B62" s="210" t="s">
        <v>170</v>
      </c>
      <c r="C62" s="211"/>
      <c r="D62" s="154"/>
      <c r="E62" s="361" t="s">
        <v>174</v>
      </c>
      <c r="F62" s="341" t="s">
        <v>139</v>
      </c>
      <c r="G62" s="329"/>
      <c r="H62" s="462"/>
      <c r="I62" s="459"/>
      <c r="J62" s="459">
        <f>SUM(J59:J60)</f>
        <v>0</v>
      </c>
      <c r="K62" s="460"/>
      <c r="L62" s="460">
        <f>SUM(L59:L60)</f>
        <v>0</v>
      </c>
      <c r="M62" s="463"/>
      <c r="N62" s="461">
        <f>SUM(N59:N60)</f>
        <v>0</v>
      </c>
      <c r="O62" s="314"/>
      <c r="P62" s="161"/>
    </row>
    <row r="63" spans="1:16" ht="18.75" customHeight="1" thickBot="1" x14ac:dyDescent="0.2">
      <c r="A63" s="134"/>
      <c r="B63" s="168" t="s">
        <v>170</v>
      </c>
      <c r="C63" s="215"/>
      <c r="D63" s="204"/>
      <c r="E63" s="388"/>
      <c r="F63" s="362"/>
      <c r="G63" s="331"/>
      <c r="H63" s="464"/>
      <c r="I63" s="450"/>
      <c r="J63" s="450"/>
      <c r="K63" s="451"/>
      <c r="L63" s="451"/>
      <c r="M63" s="452"/>
      <c r="N63" s="453"/>
      <c r="O63" s="315"/>
      <c r="P63" s="161"/>
    </row>
    <row r="64" spans="1:16" ht="30" customHeight="1" thickTop="1" thickBot="1" x14ac:dyDescent="0.2">
      <c r="A64" s="134"/>
      <c r="B64" s="216" t="s">
        <v>170</v>
      </c>
      <c r="C64" s="217"/>
      <c r="D64" s="292"/>
      <c r="E64" s="363"/>
      <c r="F64" s="364" t="s">
        <v>175</v>
      </c>
      <c r="G64" s="332"/>
      <c r="H64" s="465"/>
      <c r="I64" s="466"/>
      <c r="J64" s="466">
        <f>SUM(J16,J39,J62)</f>
        <v>0</v>
      </c>
      <c r="K64" s="467"/>
      <c r="L64" s="467">
        <f>SUM(L16,L39,L62)</f>
        <v>0</v>
      </c>
      <c r="M64" s="468"/>
      <c r="N64" s="469">
        <f>SUM(N16,N39,N62)</f>
        <v>0</v>
      </c>
      <c r="O64" s="316"/>
      <c r="P64" s="149"/>
    </row>
    <row r="65" spans="1:16" ht="18.75" customHeight="1" thickBot="1" x14ac:dyDescent="0.2">
      <c r="A65" s="149"/>
      <c r="B65" s="162" t="s">
        <v>170</v>
      </c>
      <c r="C65" s="162"/>
      <c r="D65" s="209"/>
      <c r="E65" s="317"/>
      <c r="F65" s="317"/>
      <c r="G65" s="333"/>
      <c r="H65" s="516"/>
      <c r="I65" s="516"/>
      <c r="J65" s="516"/>
      <c r="K65" s="516"/>
      <c r="L65" s="516"/>
      <c r="M65" s="383"/>
      <c r="N65" s="845"/>
      <c r="O65" s="317"/>
      <c r="P65" s="149"/>
    </row>
    <row r="66" spans="1:16" ht="18.75" customHeight="1" x14ac:dyDescent="0.15">
      <c r="A66" s="134"/>
      <c r="B66" s="299" t="s">
        <v>170</v>
      </c>
      <c r="C66" s="300"/>
      <c r="D66" s="293"/>
      <c r="E66" s="342" t="s">
        <v>423</v>
      </c>
      <c r="F66" s="343"/>
      <c r="G66" s="334"/>
      <c r="H66" s="475"/>
      <c r="I66" s="476"/>
      <c r="J66" s="476"/>
      <c r="K66" s="477"/>
      <c r="L66" s="477"/>
      <c r="M66" s="478"/>
      <c r="N66" s="479"/>
      <c r="O66" s="318"/>
      <c r="P66" s="155"/>
    </row>
    <row r="67" spans="1:16" ht="18.75" customHeight="1" x14ac:dyDescent="0.15">
      <c r="A67" s="134"/>
      <c r="B67" s="301" t="str">
        <f>IF(B97="","",B97)</f>
        <v/>
      </c>
      <c r="C67" s="379" t="str">
        <f>IF(C97="","",C97)</f>
        <v/>
      </c>
      <c r="D67" s="376"/>
      <c r="E67" s="473" t="str">
        <f>IF(E97="","",E97)</f>
        <v/>
      </c>
      <c r="F67" s="474"/>
      <c r="G67" s="335" t="s">
        <v>169</v>
      </c>
      <c r="H67" s="480"/>
      <c r="I67" s="446"/>
      <c r="J67" s="446">
        <f>J140</f>
        <v>0</v>
      </c>
      <c r="K67" s="447"/>
      <c r="L67" s="447">
        <f>L140</f>
        <v>0</v>
      </c>
      <c r="M67" s="481"/>
      <c r="N67" s="482">
        <f>N140</f>
        <v>0</v>
      </c>
      <c r="O67" s="319"/>
      <c r="P67" s="155"/>
    </row>
    <row r="68" spans="1:16" ht="18.75" customHeight="1" x14ac:dyDescent="0.15">
      <c r="A68" s="134"/>
      <c r="B68" s="301" t="str">
        <f>IF(B141="","",B141)</f>
        <v/>
      </c>
      <c r="C68" s="379" t="str">
        <f>IF(C141="","",C141)</f>
        <v/>
      </c>
      <c r="D68" s="376"/>
      <c r="E68" s="473" t="str">
        <f>IF(E141="","",E141)</f>
        <v/>
      </c>
      <c r="F68" s="474"/>
      <c r="G68" s="335" t="s">
        <v>169</v>
      </c>
      <c r="H68" s="480"/>
      <c r="I68" s="446"/>
      <c r="J68" s="446">
        <f>J184</f>
        <v>0</v>
      </c>
      <c r="K68" s="447"/>
      <c r="L68" s="447">
        <f>L184</f>
        <v>0</v>
      </c>
      <c r="M68" s="481"/>
      <c r="N68" s="482">
        <f>N184</f>
        <v>0</v>
      </c>
      <c r="O68" s="319"/>
      <c r="P68" s="161"/>
    </row>
    <row r="69" spans="1:16" ht="18.75" customHeight="1" x14ac:dyDescent="0.15">
      <c r="A69" s="134"/>
      <c r="B69" s="301" t="str">
        <f>IF(B185="","",B185)</f>
        <v/>
      </c>
      <c r="C69" s="379" t="str">
        <f>IF(C185="","",C185)</f>
        <v/>
      </c>
      <c r="D69" s="376"/>
      <c r="E69" s="473" t="str">
        <f>IF(E185="","",E185)</f>
        <v/>
      </c>
      <c r="F69" s="474"/>
      <c r="G69" s="335" t="s">
        <v>169</v>
      </c>
      <c r="H69" s="480"/>
      <c r="I69" s="446"/>
      <c r="J69" s="446">
        <f>J218</f>
        <v>0</v>
      </c>
      <c r="K69" s="447"/>
      <c r="L69" s="447">
        <f>L218</f>
        <v>0</v>
      </c>
      <c r="M69" s="481"/>
      <c r="N69" s="482">
        <f>N218</f>
        <v>0</v>
      </c>
      <c r="O69" s="319"/>
      <c r="P69" s="164"/>
    </row>
    <row r="70" spans="1:16" ht="18.75" customHeight="1" x14ac:dyDescent="0.15">
      <c r="A70" s="134"/>
      <c r="B70" s="301" t="str">
        <f>IF(B219="","",B219)</f>
        <v/>
      </c>
      <c r="C70" s="379" t="str">
        <f>IF(C219="","",C219)</f>
        <v/>
      </c>
      <c r="D70" s="376"/>
      <c r="E70" s="473" t="str">
        <f>IF(E219="","",E219)</f>
        <v/>
      </c>
      <c r="F70" s="474"/>
      <c r="G70" s="335" t="s">
        <v>169</v>
      </c>
      <c r="H70" s="480"/>
      <c r="I70" s="446"/>
      <c r="J70" s="446">
        <f>J252</f>
        <v>0</v>
      </c>
      <c r="K70" s="447"/>
      <c r="L70" s="447">
        <f>L252</f>
        <v>0</v>
      </c>
      <c r="M70" s="481"/>
      <c r="N70" s="482">
        <f>N252</f>
        <v>0</v>
      </c>
      <c r="O70" s="319"/>
      <c r="P70" s="164"/>
    </row>
    <row r="71" spans="1:16" ht="18.75" customHeight="1" x14ac:dyDescent="0.15">
      <c r="A71" s="134"/>
      <c r="B71" s="301" t="str">
        <f>IF(B253="","",B253)</f>
        <v/>
      </c>
      <c r="C71" s="379" t="str">
        <f>IF(C253="","",C253)</f>
        <v/>
      </c>
      <c r="D71" s="376"/>
      <c r="E71" s="473" t="str">
        <f>IF(E253="","",E253)</f>
        <v/>
      </c>
      <c r="F71" s="474"/>
      <c r="G71" s="335" t="s">
        <v>169</v>
      </c>
      <c r="H71" s="480"/>
      <c r="I71" s="446"/>
      <c r="J71" s="446">
        <f>J286</f>
        <v>0</v>
      </c>
      <c r="K71" s="447"/>
      <c r="L71" s="447">
        <f>L286</f>
        <v>0</v>
      </c>
      <c r="M71" s="481"/>
      <c r="N71" s="482">
        <f>N286</f>
        <v>0</v>
      </c>
      <c r="O71" s="319"/>
      <c r="P71" s="164"/>
    </row>
    <row r="72" spans="1:16" ht="18.75" customHeight="1" x14ac:dyDescent="0.15">
      <c r="A72" s="134"/>
      <c r="B72" s="301" t="str">
        <f>IF(B287="","",B287)</f>
        <v/>
      </c>
      <c r="C72" s="379" t="str">
        <f>IF(C287="","",C287)</f>
        <v/>
      </c>
      <c r="D72" s="376"/>
      <c r="E72" s="473" t="str">
        <f>IF(E287="","",E287)</f>
        <v/>
      </c>
      <c r="F72" s="474"/>
      <c r="G72" s="335" t="s">
        <v>169</v>
      </c>
      <c r="H72" s="480"/>
      <c r="I72" s="446"/>
      <c r="J72" s="446">
        <f>J321</f>
        <v>0</v>
      </c>
      <c r="K72" s="447"/>
      <c r="L72" s="447">
        <f>L321</f>
        <v>0</v>
      </c>
      <c r="M72" s="481"/>
      <c r="N72" s="482">
        <f>N321</f>
        <v>0</v>
      </c>
      <c r="O72" s="319"/>
      <c r="P72" s="164"/>
    </row>
    <row r="73" spans="1:16" ht="18.75" customHeight="1" x14ac:dyDescent="0.15">
      <c r="A73" s="134"/>
      <c r="B73" s="301" t="str">
        <f>IF(B322="","",B322)</f>
        <v/>
      </c>
      <c r="C73" s="379" t="str">
        <f>IF(C322="","",C322)</f>
        <v/>
      </c>
      <c r="D73" s="376"/>
      <c r="E73" s="473" t="str">
        <f>IF(E322="","",E322)</f>
        <v/>
      </c>
      <c r="F73" s="474"/>
      <c r="G73" s="335" t="s">
        <v>169</v>
      </c>
      <c r="H73" s="480"/>
      <c r="I73" s="446"/>
      <c r="J73" s="446">
        <f>J356</f>
        <v>0</v>
      </c>
      <c r="K73" s="447"/>
      <c r="L73" s="447">
        <f>L356</f>
        <v>0</v>
      </c>
      <c r="M73" s="481"/>
      <c r="N73" s="482">
        <f>N356</f>
        <v>0</v>
      </c>
      <c r="O73" s="319"/>
      <c r="P73" s="164"/>
    </row>
    <row r="74" spans="1:16" ht="18.75" customHeight="1" x14ac:dyDescent="0.15">
      <c r="A74" s="134"/>
      <c r="B74" s="301" t="str">
        <f>IF(B357="","",B357)</f>
        <v/>
      </c>
      <c r="C74" s="379" t="str">
        <f>IF(C357="","",C357)</f>
        <v/>
      </c>
      <c r="D74" s="376"/>
      <c r="E74" s="473" t="str">
        <f>IF(E357="","",E357)</f>
        <v/>
      </c>
      <c r="F74" s="474"/>
      <c r="G74" s="335" t="s">
        <v>169</v>
      </c>
      <c r="H74" s="480"/>
      <c r="I74" s="446"/>
      <c r="J74" s="446">
        <f>J391</f>
        <v>0</v>
      </c>
      <c r="K74" s="447"/>
      <c r="L74" s="447">
        <f>L391</f>
        <v>0</v>
      </c>
      <c r="M74" s="481"/>
      <c r="N74" s="482">
        <f>N391</f>
        <v>0</v>
      </c>
      <c r="O74" s="319"/>
      <c r="P74" s="164"/>
    </row>
    <row r="75" spans="1:16" ht="18.75" customHeight="1" x14ac:dyDescent="0.15">
      <c r="A75" s="134"/>
      <c r="B75" s="301" t="str">
        <f>IF(B392="","",B392)</f>
        <v/>
      </c>
      <c r="C75" s="379" t="str">
        <f>IF(C392="","",C392)</f>
        <v/>
      </c>
      <c r="D75" s="376"/>
      <c r="E75" s="473" t="str">
        <f>IF(E392="","",E392)</f>
        <v/>
      </c>
      <c r="F75" s="474"/>
      <c r="G75" s="335" t="s">
        <v>169</v>
      </c>
      <c r="H75" s="480"/>
      <c r="I75" s="446"/>
      <c r="J75" s="446">
        <f>J426</f>
        <v>0</v>
      </c>
      <c r="K75" s="447"/>
      <c r="L75" s="447">
        <f>L426</f>
        <v>0</v>
      </c>
      <c r="M75" s="481"/>
      <c r="N75" s="482">
        <f>N426</f>
        <v>0</v>
      </c>
      <c r="O75" s="319"/>
      <c r="P75" s="164"/>
    </row>
    <row r="76" spans="1:16" ht="18.75" customHeight="1" x14ac:dyDescent="0.15">
      <c r="A76" s="134"/>
      <c r="B76" s="301" t="str">
        <f>IF(B427="","",B427)</f>
        <v/>
      </c>
      <c r="C76" s="379" t="str">
        <f>IF(C427="","",C427)</f>
        <v/>
      </c>
      <c r="D76" s="376"/>
      <c r="E76" s="473" t="str">
        <f>IF(E427="","",E427)</f>
        <v/>
      </c>
      <c r="F76" s="474"/>
      <c r="G76" s="335" t="s">
        <v>169</v>
      </c>
      <c r="H76" s="480"/>
      <c r="I76" s="446"/>
      <c r="J76" s="446">
        <f>J461</f>
        <v>0</v>
      </c>
      <c r="K76" s="447"/>
      <c r="L76" s="447">
        <f>L461</f>
        <v>0</v>
      </c>
      <c r="M76" s="481"/>
      <c r="N76" s="482">
        <f>N461</f>
        <v>0</v>
      </c>
      <c r="O76" s="319"/>
      <c r="P76" s="164"/>
    </row>
    <row r="77" spans="1:16" ht="18.75" customHeight="1" x14ac:dyDescent="0.15">
      <c r="A77" s="134"/>
      <c r="B77" s="301" t="str">
        <f>IF(B462="","",B462)</f>
        <v/>
      </c>
      <c r="C77" s="379" t="str">
        <f>IF(C462="","",C462)</f>
        <v/>
      </c>
      <c r="D77" s="376"/>
      <c r="E77" s="473" t="str">
        <f>IF(E462="","",E462)</f>
        <v/>
      </c>
      <c r="F77" s="474"/>
      <c r="G77" s="335" t="s">
        <v>169</v>
      </c>
      <c r="H77" s="480"/>
      <c r="I77" s="446"/>
      <c r="J77" s="446">
        <f>J496</f>
        <v>0</v>
      </c>
      <c r="K77" s="447"/>
      <c r="L77" s="447">
        <f>L496</f>
        <v>0</v>
      </c>
      <c r="M77" s="481"/>
      <c r="N77" s="482">
        <f>N496</f>
        <v>0</v>
      </c>
      <c r="O77" s="319"/>
      <c r="P77" s="164"/>
    </row>
    <row r="78" spans="1:16" ht="18.75" customHeight="1" x14ac:dyDescent="0.15">
      <c r="A78" s="134"/>
      <c r="B78" s="301" t="str">
        <f>IF(B497="","",B497)</f>
        <v/>
      </c>
      <c r="C78" s="379" t="str">
        <f>IF(C497="","",C497)</f>
        <v/>
      </c>
      <c r="D78" s="376"/>
      <c r="E78" s="473" t="str">
        <f>IF(E497="","",E497)</f>
        <v/>
      </c>
      <c r="F78" s="474"/>
      <c r="G78" s="335" t="s">
        <v>169</v>
      </c>
      <c r="H78" s="480"/>
      <c r="I78" s="446"/>
      <c r="J78" s="446">
        <f>J531</f>
        <v>0</v>
      </c>
      <c r="K78" s="447"/>
      <c r="L78" s="447">
        <f>L531</f>
        <v>0</v>
      </c>
      <c r="M78" s="481"/>
      <c r="N78" s="482">
        <f>N531</f>
        <v>0</v>
      </c>
      <c r="O78" s="319"/>
      <c r="P78" s="164"/>
    </row>
    <row r="79" spans="1:16" ht="18.75" customHeight="1" x14ac:dyDescent="0.15">
      <c r="A79" s="134"/>
      <c r="B79" s="301" t="str">
        <f>IF(B532="","",B532)</f>
        <v/>
      </c>
      <c r="C79" s="379" t="str">
        <f>IF(C532="","",C532)</f>
        <v/>
      </c>
      <c r="D79" s="376"/>
      <c r="E79" s="473" t="str">
        <f>IF(E532="","",E532)</f>
        <v/>
      </c>
      <c r="F79" s="474"/>
      <c r="G79" s="335" t="s">
        <v>169</v>
      </c>
      <c r="H79" s="480"/>
      <c r="I79" s="446"/>
      <c r="J79" s="446">
        <f>J566</f>
        <v>0</v>
      </c>
      <c r="K79" s="447"/>
      <c r="L79" s="447">
        <f>L566</f>
        <v>0</v>
      </c>
      <c r="M79" s="481"/>
      <c r="N79" s="482">
        <f>N566</f>
        <v>0</v>
      </c>
      <c r="O79" s="319"/>
      <c r="P79" s="164"/>
    </row>
    <row r="80" spans="1:16" ht="18.75" customHeight="1" x14ac:dyDescent="0.15">
      <c r="A80" s="134"/>
      <c r="B80" s="301" t="str">
        <f>IF(B567="","",B567)</f>
        <v/>
      </c>
      <c r="C80" s="379" t="str">
        <f>IF(C567="","",C567)</f>
        <v/>
      </c>
      <c r="D80" s="376"/>
      <c r="E80" s="473" t="str">
        <f>IF(E567="","",E567)</f>
        <v/>
      </c>
      <c r="F80" s="474"/>
      <c r="G80" s="335" t="s">
        <v>169</v>
      </c>
      <c r="H80" s="480"/>
      <c r="I80" s="446"/>
      <c r="J80" s="446">
        <f>J601</f>
        <v>0</v>
      </c>
      <c r="K80" s="447"/>
      <c r="L80" s="447">
        <f>L601</f>
        <v>0</v>
      </c>
      <c r="M80" s="481"/>
      <c r="N80" s="482">
        <f>N601</f>
        <v>0</v>
      </c>
      <c r="O80" s="319"/>
      <c r="P80" s="164"/>
    </row>
    <row r="81" spans="1:16" ht="18.75" customHeight="1" x14ac:dyDescent="0.15">
      <c r="A81" s="134"/>
      <c r="B81" s="301" t="str">
        <f>IF(B602="","",B602)</f>
        <v/>
      </c>
      <c r="C81" s="379" t="str">
        <f>IF(C602="","",C602)</f>
        <v/>
      </c>
      <c r="D81" s="376"/>
      <c r="E81" s="473" t="str">
        <f>IF(E602="","",E602)</f>
        <v/>
      </c>
      <c r="F81" s="474"/>
      <c r="G81" s="335" t="s">
        <v>169</v>
      </c>
      <c r="H81" s="480"/>
      <c r="I81" s="446"/>
      <c r="J81" s="446">
        <f>J636</f>
        <v>0</v>
      </c>
      <c r="K81" s="447"/>
      <c r="L81" s="447">
        <f>L636</f>
        <v>0</v>
      </c>
      <c r="M81" s="481"/>
      <c r="N81" s="482">
        <f>N636</f>
        <v>0</v>
      </c>
      <c r="O81" s="319"/>
      <c r="P81" s="164"/>
    </row>
    <row r="82" spans="1:16" ht="18.75" customHeight="1" x14ac:dyDescent="0.15">
      <c r="A82" s="134"/>
      <c r="B82" s="301" t="s">
        <v>170</v>
      </c>
      <c r="C82" s="302"/>
      <c r="D82" s="204"/>
      <c r="E82" s="473"/>
      <c r="F82" s="474"/>
      <c r="G82" s="335"/>
      <c r="H82" s="480"/>
      <c r="I82" s="446"/>
      <c r="J82" s="446"/>
      <c r="K82" s="447"/>
      <c r="L82" s="447"/>
      <c r="M82" s="481"/>
      <c r="N82" s="482"/>
      <c r="O82" s="319"/>
      <c r="P82" s="164"/>
    </row>
    <row r="83" spans="1:16" ht="18.75" customHeight="1" x14ac:dyDescent="0.15">
      <c r="A83" s="134"/>
      <c r="B83" s="301" t="s">
        <v>170</v>
      </c>
      <c r="C83" s="302"/>
      <c r="D83" s="204"/>
      <c r="E83" s="473"/>
      <c r="F83" s="474"/>
      <c r="G83" s="335"/>
      <c r="H83" s="480"/>
      <c r="I83" s="446"/>
      <c r="J83" s="446"/>
      <c r="K83" s="447"/>
      <c r="L83" s="447"/>
      <c r="M83" s="481"/>
      <c r="N83" s="482"/>
      <c r="O83" s="319"/>
      <c r="P83" s="161"/>
    </row>
    <row r="84" spans="1:16" ht="18.75" customHeight="1" x14ac:dyDescent="0.15">
      <c r="A84" s="134"/>
      <c r="B84" s="301" t="s">
        <v>308</v>
      </c>
      <c r="C84" s="302"/>
      <c r="D84" s="204"/>
      <c r="E84" s="351" t="s">
        <v>417</v>
      </c>
      <c r="F84" s="352" t="s">
        <v>172</v>
      </c>
      <c r="G84" s="335"/>
      <c r="H84" s="480"/>
      <c r="I84" s="446"/>
      <c r="J84" s="450">
        <f>SUMIF(B67:B83,LEFT(E84,3),J67:J83)</f>
        <v>0</v>
      </c>
      <c r="K84" s="451"/>
      <c r="L84" s="451">
        <f>SUMIF(B67:B83,LEFT(E84,3),L67:L83)</f>
        <v>0</v>
      </c>
      <c r="M84" s="483"/>
      <c r="N84" s="840">
        <f>SUMIF(B67:B83,LEFT(E84,3),N67:N83)</f>
        <v>0</v>
      </c>
      <c r="O84" s="319"/>
      <c r="P84" s="161"/>
    </row>
    <row r="85" spans="1:16" ht="18.75" customHeight="1" x14ac:dyDescent="0.15">
      <c r="A85" s="134"/>
      <c r="B85" s="301" t="s">
        <v>170</v>
      </c>
      <c r="C85" s="302"/>
      <c r="D85" s="204"/>
      <c r="E85" s="353" t="s">
        <v>418</v>
      </c>
      <c r="F85" s="354" t="s">
        <v>172</v>
      </c>
      <c r="G85" s="335"/>
      <c r="H85" s="480"/>
      <c r="I85" s="446"/>
      <c r="J85" s="450">
        <f>SUMIF(B67:B83,LEFT(E85,3),J67:J83)</f>
        <v>0</v>
      </c>
      <c r="K85" s="451"/>
      <c r="L85" s="451">
        <f>SUMIF(B67:B83,LEFT(E85,3),L67:L83)</f>
        <v>0</v>
      </c>
      <c r="M85" s="483"/>
      <c r="N85" s="840">
        <f>SUMIF(B67:B83,LEFT(E85,3),N67:N83)</f>
        <v>0</v>
      </c>
      <c r="O85" s="319"/>
      <c r="P85" s="155"/>
    </row>
    <row r="86" spans="1:16" ht="18.75" customHeight="1" thickBot="1" x14ac:dyDescent="0.2">
      <c r="A86" s="134"/>
      <c r="B86" s="303" t="s">
        <v>170</v>
      </c>
      <c r="C86" s="304"/>
      <c r="D86" s="208"/>
      <c r="E86" s="389"/>
      <c r="F86" s="366"/>
      <c r="G86" s="336"/>
      <c r="H86" s="484"/>
      <c r="I86" s="455"/>
      <c r="J86" s="455"/>
      <c r="K86" s="456"/>
      <c r="L86" s="456"/>
      <c r="M86" s="485"/>
      <c r="N86" s="486"/>
      <c r="O86" s="320"/>
      <c r="P86" s="155"/>
    </row>
    <row r="87" spans="1:16" ht="30" customHeight="1" thickTop="1" thickBot="1" x14ac:dyDescent="0.2">
      <c r="A87" s="134"/>
      <c r="B87" s="305" t="s">
        <v>170</v>
      </c>
      <c r="C87" s="306"/>
      <c r="D87" s="292"/>
      <c r="E87" s="367" t="s">
        <v>424</v>
      </c>
      <c r="F87" s="368" t="s">
        <v>139</v>
      </c>
      <c r="G87" s="337"/>
      <c r="H87" s="487"/>
      <c r="I87" s="466"/>
      <c r="J87" s="466">
        <f>SUM(J84:J85)</f>
        <v>0</v>
      </c>
      <c r="K87" s="467"/>
      <c r="L87" s="467">
        <f>SUM(L84:L85)</f>
        <v>0</v>
      </c>
      <c r="M87" s="488"/>
      <c r="N87" s="489">
        <f>SUM(N84:N85)</f>
        <v>0</v>
      </c>
      <c r="O87" s="321"/>
      <c r="P87" s="149"/>
    </row>
    <row r="88" spans="1:16" ht="18.75" customHeight="1" x14ac:dyDescent="0.15">
      <c r="A88" s="134"/>
      <c r="B88" s="165" t="s">
        <v>176</v>
      </c>
      <c r="C88" s="166"/>
      <c r="D88" s="294"/>
      <c r="E88" s="346"/>
      <c r="F88" s="167"/>
      <c r="G88" s="338"/>
      <c r="H88" s="492"/>
      <c r="I88" s="476"/>
      <c r="J88" s="476"/>
      <c r="K88" s="477"/>
      <c r="L88" s="477"/>
      <c r="M88" s="493"/>
      <c r="N88" s="494"/>
      <c r="O88" s="322"/>
      <c r="P88" s="149"/>
    </row>
    <row r="89" spans="1:16" ht="18.75" customHeight="1" x14ac:dyDescent="0.15">
      <c r="A89" s="134"/>
      <c r="B89" s="203"/>
      <c r="C89" s="204"/>
      <c r="D89" s="295"/>
      <c r="E89" s="344" t="s">
        <v>177</v>
      </c>
      <c r="F89" s="170"/>
      <c r="G89" s="328"/>
      <c r="H89" s="445"/>
      <c r="I89" s="446"/>
      <c r="J89" s="446"/>
      <c r="K89" s="447"/>
      <c r="L89" s="447"/>
      <c r="M89" s="448"/>
      <c r="N89" s="449"/>
      <c r="O89" s="313"/>
      <c r="P89" s="149"/>
    </row>
    <row r="90" spans="1:16" ht="18.75" customHeight="1" x14ac:dyDescent="0.15">
      <c r="A90" s="134"/>
      <c r="B90" s="203"/>
      <c r="C90" s="204"/>
      <c r="D90" s="295"/>
      <c r="E90" s="491"/>
      <c r="F90" s="490"/>
      <c r="G90" s="328"/>
      <c r="H90" s="445"/>
      <c r="I90" s="798"/>
      <c r="J90" s="446">
        <f>ROUNDDOWN(H90*I90,0)</f>
        <v>0</v>
      </c>
      <c r="K90" s="788"/>
      <c r="L90" s="447">
        <f>ROUNDDOWN(H90*K90,0)</f>
        <v>0</v>
      </c>
      <c r="M90" s="789">
        <f t="shared" ref="M90:N93" si="0">I90-K90</f>
        <v>0</v>
      </c>
      <c r="N90" s="449">
        <f t="shared" si="0"/>
        <v>0</v>
      </c>
      <c r="O90" s="313"/>
      <c r="P90" s="149"/>
    </row>
    <row r="91" spans="1:16" ht="18.75" customHeight="1" x14ac:dyDescent="0.15">
      <c r="A91" s="134"/>
      <c r="B91" s="203"/>
      <c r="C91" s="204"/>
      <c r="D91" s="295"/>
      <c r="E91" s="491"/>
      <c r="F91" s="490"/>
      <c r="G91" s="328"/>
      <c r="H91" s="445"/>
      <c r="I91" s="798"/>
      <c r="J91" s="446">
        <f>ROUNDDOWN(H91*I91,0)</f>
        <v>0</v>
      </c>
      <c r="K91" s="788"/>
      <c r="L91" s="447">
        <f>ROUNDDOWN(H91*K91,0)</f>
        <v>0</v>
      </c>
      <c r="M91" s="789">
        <f t="shared" si="0"/>
        <v>0</v>
      </c>
      <c r="N91" s="449">
        <f t="shared" si="0"/>
        <v>0</v>
      </c>
      <c r="O91" s="313"/>
      <c r="P91" s="155"/>
    </row>
    <row r="92" spans="1:16" ht="18.75" customHeight="1" x14ac:dyDescent="0.15">
      <c r="A92" s="134"/>
      <c r="B92" s="203"/>
      <c r="C92" s="204"/>
      <c r="D92" s="295"/>
      <c r="E92" s="491"/>
      <c r="F92" s="490"/>
      <c r="G92" s="328"/>
      <c r="H92" s="445"/>
      <c r="I92" s="798"/>
      <c r="J92" s="446">
        <f>ROUNDDOWN(H92*I92,0)</f>
        <v>0</v>
      </c>
      <c r="K92" s="788"/>
      <c r="L92" s="447">
        <f>ROUNDDOWN(H92*K92,0)</f>
        <v>0</v>
      </c>
      <c r="M92" s="789">
        <f t="shared" si="0"/>
        <v>0</v>
      </c>
      <c r="N92" s="449">
        <f t="shared" si="0"/>
        <v>0</v>
      </c>
      <c r="O92" s="313"/>
      <c r="P92" s="155"/>
    </row>
    <row r="93" spans="1:16" ht="18.75" customHeight="1" x14ac:dyDescent="0.15">
      <c r="A93" s="134"/>
      <c r="B93" s="203"/>
      <c r="C93" s="204"/>
      <c r="D93" s="295"/>
      <c r="E93" s="491"/>
      <c r="F93" s="490"/>
      <c r="G93" s="328"/>
      <c r="H93" s="445"/>
      <c r="I93" s="798"/>
      <c r="J93" s="446">
        <f>ROUNDDOWN(H93*I93,0)</f>
        <v>0</v>
      </c>
      <c r="K93" s="788"/>
      <c r="L93" s="447">
        <f>ROUNDDOWN(H93*K93,0)</f>
        <v>0</v>
      </c>
      <c r="M93" s="789">
        <f t="shared" si="0"/>
        <v>0</v>
      </c>
      <c r="N93" s="449">
        <f t="shared" si="0"/>
        <v>0</v>
      </c>
      <c r="O93" s="313"/>
      <c r="P93" s="155"/>
    </row>
    <row r="94" spans="1:16" ht="18.75" customHeight="1" thickBot="1" x14ac:dyDescent="0.2">
      <c r="A94" s="134"/>
      <c r="B94" s="203"/>
      <c r="C94" s="208"/>
      <c r="D94" s="296"/>
      <c r="E94" s="348" t="s">
        <v>178</v>
      </c>
      <c r="F94" s="350" t="s">
        <v>179</v>
      </c>
      <c r="G94" s="339"/>
      <c r="H94" s="495"/>
      <c r="I94" s="808"/>
      <c r="J94" s="496">
        <f>SUM(J90:J93)</f>
        <v>0</v>
      </c>
      <c r="K94" s="790"/>
      <c r="L94" s="497">
        <f>SUM(L90:L93)</f>
        <v>0</v>
      </c>
      <c r="M94" s="791"/>
      <c r="N94" s="498">
        <f>SUM(N90:N93)</f>
        <v>0</v>
      </c>
      <c r="O94" s="323"/>
      <c r="P94" s="155"/>
    </row>
    <row r="95" spans="1:16" ht="18.75" customHeight="1" x14ac:dyDescent="0.15">
      <c r="A95" s="134"/>
      <c r="B95" s="165" t="s">
        <v>176</v>
      </c>
      <c r="C95" s="166"/>
      <c r="D95" s="294"/>
      <c r="E95" s="346"/>
      <c r="F95" s="167"/>
      <c r="G95" s="338"/>
      <c r="H95" s="492"/>
      <c r="I95" s="807"/>
      <c r="J95" s="476"/>
      <c r="K95" s="792"/>
      <c r="L95" s="477"/>
      <c r="M95" s="793"/>
      <c r="N95" s="494"/>
      <c r="O95" s="322"/>
      <c r="P95" s="155"/>
    </row>
    <row r="96" spans="1:16" ht="18.75" customHeight="1" x14ac:dyDescent="0.15">
      <c r="A96" s="134"/>
      <c r="B96" s="203"/>
      <c r="C96" s="204"/>
      <c r="D96" s="295"/>
      <c r="E96" s="344" t="s">
        <v>421</v>
      </c>
      <c r="F96" s="170"/>
      <c r="G96" s="328"/>
      <c r="H96" s="445"/>
      <c r="I96" s="798"/>
      <c r="J96" s="446"/>
      <c r="K96" s="788"/>
      <c r="L96" s="447"/>
      <c r="M96" s="789"/>
      <c r="N96" s="449"/>
      <c r="O96" s="313"/>
      <c r="P96" s="155"/>
    </row>
    <row r="97" spans="1:16" ht="18.75" customHeight="1" x14ac:dyDescent="0.15">
      <c r="A97" s="134"/>
      <c r="B97" s="168"/>
      <c r="C97" s="169"/>
      <c r="D97" s="295"/>
      <c r="E97" s="491"/>
      <c r="F97" s="499" t="s">
        <v>180</v>
      </c>
      <c r="G97" s="328"/>
      <c r="H97" s="445"/>
      <c r="I97" s="798"/>
      <c r="J97" s="446"/>
      <c r="K97" s="788"/>
      <c r="L97" s="447"/>
      <c r="M97" s="789"/>
      <c r="N97" s="449"/>
      <c r="O97" s="313"/>
      <c r="P97" s="155"/>
    </row>
    <row r="98" spans="1:16" ht="18.75" customHeight="1" x14ac:dyDescent="0.15">
      <c r="A98" s="134"/>
      <c r="B98" s="203"/>
      <c r="C98" s="204"/>
      <c r="D98" s="297"/>
      <c r="E98" s="491"/>
      <c r="F98" s="500"/>
      <c r="G98" s="328"/>
      <c r="H98" s="445"/>
      <c r="I98" s="798"/>
      <c r="J98" s="446">
        <f t="shared" ref="J98:J137" si="1">ROUNDDOWN(H98*I98,0)</f>
        <v>0</v>
      </c>
      <c r="K98" s="788"/>
      <c r="L98" s="447">
        <f t="shared" ref="L98:L137" si="2">ROUNDDOWN(H98*K98,0)</f>
        <v>0</v>
      </c>
      <c r="M98" s="789">
        <f>I98-K98</f>
        <v>0</v>
      </c>
      <c r="N98" s="449">
        <f>J98-L98</f>
        <v>0</v>
      </c>
      <c r="O98" s="313"/>
      <c r="P98" s="155"/>
    </row>
    <row r="99" spans="1:16" ht="18.75" customHeight="1" x14ac:dyDescent="0.15">
      <c r="A99" s="134"/>
      <c r="B99" s="203"/>
      <c r="C99" s="204"/>
      <c r="D99" s="297"/>
      <c r="E99" s="491"/>
      <c r="F99" s="500"/>
      <c r="G99" s="328"/>
      <c r="H99" s="445"/>
      <c r="I99" s="798"/>
      <c r="J99" s="446">
        <f t="shared" si="1"/>
        <v>0</v>
      </c>
      <c r="K99" s="788"/>
      <c r="L99" s="447">
        <f t="shared" si="2"/>
        <v>0</v>
      </c>
      <c r="M99" s="789">
        <f t="shared" ref="M99:N137" si="3">I99-K99</f>
        <v>0</v>
      </c>
      <c r="N99" s="449">
        <f t="shared" si="3"/>
        <v>0</v>
      </c>
      <c r="O99" s="313"/>
      <c r="P99" s="155"/>
    </row>
    <row r="100" spans="1:16" ht="18.75" customHeight="1" x14ac:dyDescent="0.15">
      <c r="A100" s="134"/>
      <c r="B100" s="203"/>
      <c r="C100" s="204"/>
      <c r="D100" s="297"/>
      <c r="E100" s="491"/>
      <c r="F100" s="500"/>
      <c r="G100" s="328"/>
      <c r="H100" s="445"/>
      <c r="I100" s="798"/>
      <c r="J100" s="446">
        <f t="shared" si="1"/>
        <v>0</v>
      </c>
      <c r="K100" s="788"/>
      <c r="L100" s="447">
        <f t="shared" si="2"/>
        <v>0</v>
      </c>
      <c r="M100" s="789">
        <f t="shared" si="3"/>
        <v>0</v>
      </c>
      <c r="N100" s="449">
        <f t="shared" si="3"/>
        <v>0</v>
      </c>
      <c r="O100" s="313"/>
      <c r="P100" s="155"/>
    </row>
    <row r="101" spans="1:16" ht="18.75" customHeight="1" x14ac:dyDescent="0.15">
      <c r="A101" s="134"/>
      <c r="B101" s="203"/>
      <c r="C101" s="204"/>
      <c r="D101" s="297"/>
      <c r="E101" s="491"/>
      <c r="F101" s="500"/>
      <c r="G101" s="328"/>
      <c r="H101" s="445"/>
      <c r="I101" s="798"/>
      <c r="J101" s="446">
        <f t="shared" si="1"/>
        <v>0</v>
      </c>
      <c r="K101" s="788"/>
      <c r="L101" s="447">
        <f t="shared" si="2"/>
        <v>0</v>
      </c>
      <c r="M101" s="789">
        <f t="shared" si="3"/>
        <v>0</v>
      </c>
      <c r="N101" s="449">
        <f t="shared" si="3"/>
        <v>0</v>
      </c>
      <c r="O101" s="313"/>
      <c r="P101" s="155"/>
    </row>
    <row r="102" spans="1:16" ht="18.75" customHeight="1" x14ac:dyDescent="0.15">
      <c r="A102" s="134"/>
      <c r="B102" s="203"/>
      <c r="C102" s="204"/>
      <c r="D102" s="297"/>
      <c r="E102" s="491"/>
      <c r="F102" s="500"/>
      <c r="G102" s="328"/>
      <c r="H102" s="445"/>
      <c r="I102" s="798"/>
      <c r="J102" s="446">
        <f t="shared" si="1"/>
        <v>0</v>
      </c>
      <c r="K102" s="788"/>
      <c r="L102" s="447">
        <f t="shared" si="2"/>
        <v>0</v>
      </c>
      <c r="M102" s="789">
        <f t="shared" si="3"/>
        <v>0</v>
      </c>
      <c r="N102" s="449">
        <f t="shared" si="3"/>
        <v>0</v>
      </c>
      <c r="O102" s="313"/>
      <c r="P102" s="155"/>
    </row>
    <row r="103" spans="1:16" ht="18.75" customHeight="1" x14ac:dyDescent="0.15">
      <c r="A103" s="134"/>
      <c r="B103" s="203"/>
      <c r="C103" s="204"/>
      <c r="D103" s="297"/>
      <c r="E103" s="491"/>
      <c r="F103" s="500"/>
      <c r="G103" s="328"/>
      <c r="H103" s="445"/>
      <c r="I103" s="798"/>
      <c r="J103" s="446">
        <f t="shared" si="1"/>
        <v>0</v>
      </c>
      <c r="K103" s="788"/>
      <c r="L103" s="447">
        <f t="shared" si="2"/>
        <v>0</v>
      </c>
      <c r="M103" s="789">
        <f t="shared" si="3"/>
        <v>0</v>
      </c>
      <c r="N103" s="449">
        <f t="shared" si="3"/>
        <v>0</v>
      </c>
      <c r="O103" s="313"/>
      <c r="P103" s="155"/>
    </row>
    <row r="104" spans="1:16" ht="18.75" customHeight="1" x14ac:dyDescent="0.15">
      <c r="A104" s="134"/>
      <c r="B104" s="203"/>
      <c r="C104" s="204"/>
      <c r="D104" s="297"/>
      <c r="E104" s="491"/>
      <c r="F104" s="500"/>
      <c r="G104" s="328"/>
      <c r="H104" s="445"/>
      <c r="I104" s="798"/>
      <c r="J104" s="446">
        <f t="shared" si="1"/>
        <v>0</v>
      </c>
      <c r="K104" s="788"/>
      <c r="L104" s="447">
        <f t="shared" si="2"/>
        <v>0</v>
      </c>
      <c r="M104" s="789">
        <f t="shared" si="3"/>
        <v>0</v>
      </c>
      <c r="N104" s="449">
        <f t="shared" si="3"/>
        <v>0</v>
      </c>
      <c r="O104" s="313"/>
      <c r="P104" s="155"/>
    </row>
    <row r="105" spans="1:16" ht="18.75" customHeight="1" x14ac:dyDescent="0.15">
      <c r="A105" s="134"/>
      <c r="B105" s="203"/>
      <c r="C105" s="204"/>
      <c r="D105" s="297"/>
      <c r="E105" s="491"/>
      <c r="F105" s="500"/>
      <c r="G105" s="328"/>
      <c r="H105" s="445"/>
      <c r="I105" s="798"/>
      <c r="J105" s="446">
        <f t="shared" si="1"/>
        <v>0</v>
      </c>
      <c r="K105" s="788"/>
      <c r="L105" s="447">
        <f t="shared" si="2"/>
        <v>0</v>
      </c>
      <c r="M105" s="789">
        <f t="shared" si="3"/>
        <v>0</v>
      </c>
      <c r="N105" s="449">
        <f t="shared" si="3"/>
        <v>0</v>
      </c>
      <c r="O105" s="313"/>
      <c r="P105" s="155"/>
    </row>
    <row r="106" spans="1:16" ht="18.75" customHeight="1" x14ac:dyDescent="0.15">
      <c r="A106" s="134"/>
      <c r="B106" s="203"/>
      <c r="C106" s="204"/>
      <c r="D106" s="297"/>
      <c r="E106" s="491"/>
      <c r="F106" s="500"/>
      <c r="G106" s="328"/>
      <c r="H106" s="445"/>
      <c r="I106" s="798"/>
      <c r="J106" s="446">
        <f t="shared" si="1"/>
        <v>0</v>
      </c>
      <c r="K106" s="788"/>
      <c r="L106" s="447">
        <f t="shared" si="2"/>
        <v>0</v>
      </c>
      <c r="M106" s="789">
        <f t="shared" si="3"/>
        <v>0</v>
      </c>
      <c r="N106" s="449">
        <f t="shared" si="3"/>
        <v>0</v>
      </c>
      <c r="O106" s="313"/>
      <c r="P106" s="155"/>
    </row>
    <row r="107" spans="1:16" ht="18.75" customHeight="1" x14ac:dyDescent="0.15">
      <c r="A107" s="134"/>
      <c r="B107" s="203"/>
      <c r="C107" s="204"/>
      <c r="D107" s="297"/>
      <c r="E107" s="491"/>
      <c r="F107" s="500"/>
      <c r="G107" s="328"/>
      <c r="H107" s="445"/>
      <c r="I107" s="798"/>
      <c r="J107" s="446">
        <f t="shared" si="1"/>
        <v>0</v>
      </c>
      <c r="K107" s="788"/>
      <c r="L107" s="447">
        <f t="shared" si="2"/>
        <v>0</v>
      </c>
      <c r="M107" s="789">
        <f t="shared" si="3"/>
        <v>0</v>
      </c>
      <c r="N107" s="449">
        <f t="shared" si="3"/>
        <v>0</v>
      </c>
      <c r="O107" s="313"/>
      <c r="P107" s="155"/>
    </row>
    <row r="108" spans="1:16" ht="18.75" customHeight="1" x14ac:dyDescent="0.15">
      <c r="A108" s="134"/>
      <c r="B108" s="203"/>
      <c r="C108" s="204"/>
      <c r="D108" s="297"/>
      <c r="E108" s="491"/>
      <c r="F108" s="500"/>
      <c r="G108" s="328"/>
      <c r="H108" s="445"/>
      <c r="I108" s="798"/>
      <c r="J108" s="446">
        <f t="shared" si="1"/>
        <v>0</v>
      </c>
      <c r="K108" s="788"/>
      <c r="L108" s="447">
        <f t="shared" si="2"/>
        <v>0</v>
      </c>
      <c r="M108" s="789">
        <f t="shared" si="3"/>
        <v>0</v>
      </c>
      <c r="N108" s="449">
        <f t="shared" si="3"/>
        <v>0</v>
      </c>
      <c r="O108" s="313"/>
      <c r="P108" s="155"/>
    </row>
    <row r="109" spans="1:16" ht="18.75" customHeight="1" x14ac:dyDescent="0.15">
      <c r="A109" s="134"/>
      <c r="B109" s="203"/>
      <c r="C109" s="204"/>
      <c r="D109" s="297"/>
      <c r="E109" s="491"/>
      <c r="F109" s="500"/>
      <c r="G109" s="328"/>
      <c r="H109" s="445"/>
      <c r="I109" s="798"/>
      <c r="J109" s="446">
        <f t="shared" si="1"/>
        <v>0</v>
      </c>
      <c r="K109" s="788"/>
      <c r="L109" s="447">
        <f t="shared" si="2"/>
        <v>0</v>
      </c>
      <c r="M109" s="789">
        <f t="shared" si="3"/>
        <v>0</v>
      </c>
      <c r="N109" s="449">
        <f t="shared" si="3"/>
        <v>0</v>
      </c>
      <c r="O109" s="313"/>
      <c r="P109" s="155"/>
    </row>
    <row r="110" spans="1:16" ht="18.75" customHeight="1" x14ac:dyDescent="0.15">
      <c r="A110" s="134"/>
      <c r="B110" s="203"/>
      <c r="C110" s="204"/>
      <c r="D110" s="297"/>
      <c r="E110" s="491"/>
      <c r="F110" s="500"/>
      <c r="G110" s="328"/>
      <c r="H110" s="445"/>
      <c r="I110" s="798"/>
      <c r="J110" s="446">
        <f t="shared" si="1"/>
        <v>0</v>
      </c>
      <c r="K110" s="788"/>
      <c r="L110" s="447">
        <f t="shared" si="2"/>
        <v>0</v>
      </c>
      <c r="M110" s="789">
        <f t="shared" si="3"/>
        <v>0</v>
      </c>
      <c r="N110" s="449">
        <f t="shared" si="3"/>
        <v>0</v>
      </c>
      <c r="O110" s="313"/>
      <c r="P110" s="155"/>
    </row>
    <row r="111" spans="1:16" ht="18.75" customHeight="1" x14ac:dyDescent="0.15">
      <c r="A111" s="134"/>
      <c r="B111" s="203"/>
      <c r="C111" s="204"/>
      <c r="D111" s="297"/>
      <c r="E111" s="491"/>
      <c r="F111" s="500"/>
      <c r="G111" s="328"/>
      <c r="H111" s="445"/>
      <c r="I111" s="798"/>
      <c r="J111" s="446">
        <f t="shared" si="1"/>
        <v>0</v>
      </c>
      <c r="K111" s="788"/>
      <c r="L111" s="447">
        <f t="shared" si="2"/>
        <v>0</v>
      </c>
      <c r="M111" s="789">
        <f t="shared" si="3"/>
        <v>0</v>
      </c>
      <c r="N111" s="449">
        <f t="shared" si="3"/>
        <v>0</v>
      </c>
      <c r="O111" s="313"/>
      <c r="P111" s="155"/>
    </row>
    <row r="112" spans="1:16" ht="18.75" customHeight="1" x14ac:dyDescent="0.15">
      <c r="A112" s="134"/>
      <c r="B112" s="203"/>
      <c r="C112" s="204"/>
      <c r="D112" s="297"/>
      <c r="E112" s="491"/>
      <c r="F112" s="500"/>
      <c r="G112" s="328"/>
      <c r="H112" s="445"/>
      <c r="I112" s="798"/>
      <c r="J112" s="446">
        <f t="shared" si="1"/>
        <v>0</v>
      </c>
      <c r="K112" s="788"/>
      <c r="L112" s="447">
        <f t="shared" si="2"/>
        <v>0</v>
      </c>
      <c r="M112" s="789">
        <f t="shared" si="3"/>
        <v>0</v>
      </c>
      <c r="N112" s="449">
        <f t="shared" si="3"/>
        <v>0</v>
      </c>
      <c r="O112" s="313"/>
      <c r="P112" s="155"/>
    </row>
    <row r="113" spans="1:16" ht="18.75" customHeight="1" x14ac:dyDescent="0.15">
      <c r="A113" s="134"/>
      <c r="B113" s="203"/>
      <c r="C113" s="204"/>
      <c r="D113" s="297"/>
      <c r="E113" s="491"/>
      <c r="F113" s="500"/>
      <c r="G113" s="328"/>
      <c r="H113" s="445"/>
      <c r="I113" s="798"/>
      <c r="J113" s="446">
        <f t="shared" si="1"/>
        <v>0</v>
      </c>
      <c r="K113" s="788"/>
      <c r="L113" s="447">
        <f t="shared" si="2"/>
        <v>0</v>
      </c>
      <c r="M113" s="789">
        <f t="shared" si="3"/>
        <v>0</v>
      </c>
      <c r="N113" s="449">
        <f t="shared" si="3"/>
        <v>0</v>
      </c>
      <c r="O113" s="313"/>
      <c r="P113" s="155"/>
    </row>
    <row r="114" spans="1:16" ht="18.75" customHeight="1" x14ac:dyDescent="0.15">
      <c r="A114" s="134"/>
      <c r="B114" s="203"/>
      <c r="C114" s="204"/>
      <c r="D114" s="297"/>
      <c r="E114" s="491"/>
      <c r="F114" s="500"/>
      <c r="G114" s="328"/>
      <c r="H114" s="445"/>
      <c r="I114" s="798"/>
      <c r="J114" s="446">
        <f t="shared" si="1"/>
        <v>0</v>
      </c>
      <c r="K114" s="788"/>
      <c r="L114" s="447">
        <f t="shared" si="2"/>
        <v>0</v>
      </c>
      <c r="M114" s="789">
        <f t="shared" si="3"/>
        <v>0</v>
      </c>
      <c r="N114" s="449">
        <f t="shared" si="3"/>
        <v>0</v>
      </c>
      <c r="O114" s="313"/>
      <c r="P114" s="155"/>
    </row>
    <row r="115" spans="1:16" ht="18.75" customHeight="1" x14ac:dyDescent="0.15">
      <c r="A115" s="134"/>
      <c r="B115" s="203"/>
      <c r="C115" s="204"/>
      <c r="D115" s="297"/>
      <c r="E115" s="491"/>
      <c r="F115" s="500"/>
      <c r="G115" s="328"/>
      <c r="H115" s="445"/>
      <c r="I115" s="798"/>
      <c r="J115" s="446">
        <f t="shared" si="1"/>
        <v>0</v>
      </c>
      <c r="K115" s="788"/>
      <c r="L115" s="447">
        <f t="shared" si="2"/>
        <v>0</v>
      </c>
      <c r="M115" s="789">
        <f t="shared" si="3"/>
        <v>0</v>
      </c>
      <c r="N115" s="449">
        <f t="shared" si="3"/>
        <v>0</v>
      </c>
      <c r="O115" s="313"/>
      <c r="P115" s="155"/>
    </row>
    <row r="116" spans="1:16" ht="18.75" customHeight="1" x14ac:dyDescent="0.15">
      <c r="A116" s="134"/>
      <c r="B116" s="203"/>
      <c r="C116" s="204"/>
      <c r="D116" s="297"/>
      <c r="E116" s="491"/>
      <c r="F116" s="500"/>
      <c r="G116" s="328"/>
      <c r="H116" s="445"/>
      <c r="I116" s="798"/>
      <c r="J116" s="446">
        <f t="shared" si="1"/>
        <v>0</v>
      </c>
      <c r="K116" s="788"/>
      <c r="L116" s="447">
        <f t="shared" si="2"/>
        <v>0</v>
      </c>
      <c r="M116" s="789">
        <f t="shared" si="3"/>
        <v>0</v>
      </c>
      <c r="N116" s="449">
        <f t="shared" si="3"/>
        <v>0</v>
      </c>
      <c r="O116" s="313"/>
      <c r="P116" s="155"/>
    </row>
    <row r="117" spans="1:16" ht="18.75" customHeight="1" x14ac:dyDescent="0.15">
      <c r="A117" s="134"/>
      <c r="B117" s="203"/>
      <c r="C117" s="204"/>
      <c r="D117" s="297"/>
      <c r="E117" s="491"/>
      <c r="F117" s="500"/>
      <c r="G117" s="328"/>
      <c r="H117" s="445"/>
      <c r="I117" s="798"/>
      <c r="J117" s="446">
        <f t="shared" si="1"/>
        <v>0</v>
      </c>
      <c r="K117" s="788"/>
      <c r="L117" s="447">
        <f t="shared" si="2"/>
        <v>0</v>
      </c>
      <c r="M117" s="789">
        <f t="shared" si="3"/>
        <v>0</v>
      </c>
      <c r="N117" s="449">
        <f t="shared" si="3"/>
        <v>0</v>
      </c>
      <c r="O117" s="313"/>
      <c r="P117" s="155"/>
    </row>
    <row r="118" spans="1:16" ht="18.75" customHeight="1" x14ac:dyDescent="0.15">
      <c r="A118" s="134"/>
      <c r="B118" s="203"/>
      <c r="C118" s="204"/>
      <c r="D118" s="297"/>
      <c r="E118" s="491"/>
      <c r="F118" s="500"/>
      <c r="G118" s="328"/>
      <c r="H118" s="445"/>
      <c r="I118" s="798"/>
      <c r="J118" s="446">
        <f t="shared" si="1"/>
        <v>0</v>
      </c>
      <c r="K118" s="788"/>
      <c r="L118" s="447">
        <f t="shared" si="2"/>
        <v>0</v>
      </c>
      <c r="M118" s="789">
        <f t="shared" si="3"/>
        <v>0</v>
      </c>
      <c r="N118" s="449">
        <f t="shared" si="3"/>
        <v>0</v>
      </c>
      <c r="O118" s="313"/>
      <c r="P118" s="155"/>
    </row>
    <row r="119" spans="1:16" ht="18.75" customHeight="1" x14ac:dyDescent="0.15">
      <c r="A119" s="134"/>
      <c r="B119" s="203"/>
      <c r="C119" s="204"/>
      <c r="D119" s="297"/>
      <c r="E119" s="491"/>
      <c r="F119" s="500"/>
      <c r="G119" s="328"/>
      <c r="H119" s="445"/>
      <c r="I119" s="798"/>
      <c r="J119" s="446">
        <f t="shared" si="1"/>
        <v>0</v>
      </c>
      <c r="K119" s="788"/>
      <c r="L119" s="447">
        <f t="shared" si="2"/>
        <v>0</v>
      </c>
      <c r="M119" s="789">
        <f t="shared" si="3"/>
        <v>0</v>
      </c>
      <c r="N119" s="449">
        <f t="shared" si="3"/>
        <v>0</v>
      </c>
      <c r="O119" s="313"/>
      <c r="P119" s="155"/>
    </row>
    <row r="120" spans="1:16" ht="18.75" customHeight="1" x14ac:dyDescent="0.15">
      <c r="A120" s="134"/>
      <c r="B120" s="203"/>
      <c r="C120" s="204"/>
      <c r="D120" s="297"/>
      <c r="E120" s="491"/>
      <c r="F120" s="500"/>
      <c r="G120" s="328"/>
      <c r="H120" s="445"/>
      <c r="I120" s="798"/>
      <c r="J120" s="446">
        <f t="shared" si="1"/>
        <v>0</v>
      </c>
      <c r="K120" s="788"/>
      <c r="L120" s="447">
        <f t="shared" si="2"/>
        <v>0</v>
      </c>
      <c r="M120" s="789">
        <f t="shared" si="3"/>
        <v>0</v>
      </c>
      <c r="N120" s="449">
        <f t="shared" si="3"/>
        <v>0</v>
      </c>
      <c r="O120" s="313"/>
      <c r="P120" s="155"/>
    </row>
    <row r="121" spans="1:16" ht="18.75" customHeight="1" x14ac:dyDescent="0.15">
      <c r="A121" s="134"/>
      <c r="B121" s="203"/>
      <c r="C121" s="204"/>
      <c r="D121" s="297"/>
      <c r="E121" s="491"/>
      <c r="F121" s="500"/>
      <c r="G121" s="328"/>
      <c r="H121" s="445"/>
      <c r="I121" s="798"/>
      <c r="J121" s="446">
        <f t="shared" si="1"/>
        <v>0</v>
      </c>
      <c r="K121" s="788"/>
      <c r="L121" s="447">
        <f t="shared" si="2"/>
        <v>0</v>
      </c>
      <c r="M121" s="789">
        <f t="shared" si="3"/>
        <v>0</v>
      </c>
      <c r="N121" s="449">
        <f t="shared" si="3"/>
        <v>0</v>
      </c>
      <c r="O121" s="313"/>
      <c r="P121" s="155"/>
    </row>
    <row r="122" spans="1:16" ht="18.75" customHeight="1" x14ac:dyDescent="0.15">
      <c r="A122" s="134"/>
      <c r="B122" s="203"/>
      <c r="C122" s="204"/>
      <c r="D122" s="297"/>
      <c r="E122" s="491"/>
      <c r="F122" s="500"/>
      <c r="G122" s="328"/>
      <c r="H122" s="445"/>
      <c r="I122" s="798"/>
      <c r="J122" s="446">
        <f t="shared" si="1"/>
        <v>0</v>
      </c>
      <c r="K122" s="788"/>
      <c r="L122" s="447">
        <f t="shared" si="2"/>
        <v>0</v>
      </c>
      <c r="M122" s="789">
        <f t="shared" si="3"/>
        <v>0</v>
      </c>
      <c r="N122" s="449">
        <f t="shared" si="3"/>
        <v>0</v>
      </c>
      <c r="O122" s="313"/>
      <c r="P122" s="155"/>
    </row>
    <row r="123" spans="1:16" ht="18.75" customHeight="1" x14ac:dyDescent="0.15">
      <c r="A123" s="134"/>
      <c r="B123" s="203"/>
      <c r="C123" s="204"/>
      <c r="D123" s="297"/>
      <c r="E123" s="491"/>
      <c r="F123" s="500"/>
      <c r="G123" s="328"/>
      <c r="H123" s="445"/>
      <c r="I123" s="798"/>
      <c r="J123" s="446">
        <f t="shared" si="1"/>
        <v>0</v>
      </c>
      <c r="K123" s="788"/>
      <c r="L123" s="447">
        <f t="shared" si="2"/>
        <v>0</v>
      </c>
      <c r="M123" s="789">
        <f t="shared" si="3"/>
        <v>0</v>
      </c>
      <c r="N123" s="449">
        <f t="shared" si="3"/>
        <v>0</v>
      </c>
      <c r="O123" s="313"/>
      <c r="P123" s="155"/>
    </row>
    <row r="124" spans="1:16" ht="18.75" customHeight="1" x14ac:dyDescent="0.15">
      <c r="A124" s="134"/>
      <c r="B124" s="203"/>
      <c r="C124" s="204"/>
      <c r="D124" s="297"/>
      <c r="E124" s="491"/>
      <c r="F124" s="500"/>
      <c r="G124" s="328"/>
      <c r="H124" s="445"/>
      <c r="I124" s="798"/>
      <c r="J124" s="446">
        <f t="shared" si="1"/>
        <v>0</v>
      </c>
      <c r="K124" s="788"/>
      <c r="L124" s="447">
        <f t="shared" si="2"/>
        <v>0</v>
      </c>
      <c r="M124" s="789">
        <f t="shared" si="3"/>
        <v>0</v>
      </c>
      <c r="N124" s="449">
        <f t="shared" si="3"/>
        <v>0</v>
      </c>
      <c r="O124" s="313"/>
      <c r="P124" s="155"/>
    </row>
    <row r="125" spans="1:16" ht="18.75" customHeight="1" x14ac:dyDescent="0.15">
      <c r="A125" s="134"/>
      <c r="B125" s="203"/>
      <c r="C125" s="204"/>
      <c r="D125" s="297"/>
      <c r="E125" s="491"/>
      <c r="F125" s="500"/>
      <c r="G125" s="328"/>
      <c r="H125" s="445"/>
      <c r="I125" s="798"/>
      <c r="J125" s="446">
        <f t="shared" si="1"/>
        <v>0</v>
      </c>
      <c r="K125" s="788"/>
      <c r="L125" s="447">
        <f t="shared" si="2"/>
        <v>0</v>
      </c>
      <c r="M125" s="789">
        <f t="shared" si="3"/>
        <v>0</v>
      </c>
      <c r="N125" s="449">
        <f t="shared" si="3"/>
        <v>0</v>
      </c>
      <c r="O125" s="313"/>
      <c r="P125" s="155"/>
    </row>
    <row r="126" spans="1:16" ht="18.75" customHeight="1" x14ac:dyDescent="0.15">
      <c r="A126" s="134"/>
      <c r="B126" s="203"/>
      <c r="C126" s="204"/>
      <c r="D126" s="297"/>
      <c r="E126" s="491"/>
      <c r="F126" s="500"/>
      <c r="G126" s="328"/>
      <c r="H126" s="445"/>
      <c r="I126" s="798"/>
      <c r="J126" s="446">
        <f t="shared" si="1"/>
        <v>0</v>
      </c>
      <c r="K126" s="788"/>
      <c r="L126" s="447">
        <f t="shared" si="2"/>
        <v>0</v>
      </c>
      <c r="M126" s="789">
        <f t="shared" si="3"/>
        <v>0</v>
      </c>
      <c r="N126" s="449">
        <f t="shared" si="3"/>
        <v>0</v>
      </c>
      <c r="O126" s="313"/>
      <c r="P126" s="155"/>
    </row>
    <row r="127" spans="1:16" ht="18.75" customHeight="1" x14ac:dyDescent="0.15">
      <c r="A127" s="134"/>
      <c r="B127" s="203"/>
      <c r="C127" s="204"/>
      <c r="D127" s="297"/>
      <c r="E127" s="491"/>
      <c r="F127" s="500"/>
      <c r="G127" s="328"/>
      <c r="H127" s="445"/>
      <c r="I127" s="798"/>
      <c r="J127" s="446">
        <f t="shared" si="1"/>
        <v>0</v>
      </c>
      <c r="K127" s="788"/>
      <c r="L127" s="447">
        <f t="shared" si="2"/>
        <v>0</v>
      </c>
      <c r="M127" s="789">
        <f t="shared" si="3"/>
        <v>0</v>
      </c>
      <c r="N127" s="449">
        <f t="shared" si="3"/>
        <v>0</v>
      </c>
      <c r="O127" s="313"/>
      <c r="P127" s="155"/>
    </row>
    <row r="128" spans="1:16" ht="18.75" customHeight="1" x14ac:dyDescent="0.15">
      <c r="A128" s="134"/>
      <c r="B128" s="203"/>
      <c r="C128" s="204"/>
      <c r="D128" s="297"/>
      <c r="E128" s="491"/>
      <c r="F128" s="500"/>
      <c r="G128" s="328"/>
      <c r="H128" s="445"/>
      <c r="I128" s="798"/>
      <c r="J128" s="446">
        <f t="shared" si="1"/>
        <v>0</v>
      </c>
      <c r="K128" s="788"/>
      <c r="L128" s="447">
        <f t="shared" si="2"/>
        <v>0</v>
      </c>
      <c r="M128" s="789">
        <f t="shared" si="3"/>
        <v>0</v>
      </c>
      <c r="N128" s="449">
        <f t="shared" si="3"/>
        <v>0</v>
      </c>
      <c r="O128" s="313"/>
      <c r="P128" s="155"/>
    </row>
    <row r="129" spans="1:16" ht="18.75" customHeight="1" x14ac:dyDescent="0.15">
      <c r="A129" s="134"/>
      <c r="B129" s="203"/>
      <c r="C129" s="204"/>
      <c r="D129" s="297"/>
      <c r="E129" s="491"/>
      <c r="F129" s="500"/>
      <c r="G129" s="328"/>
      <c r="H129" s="445"/>
      <c r="I129" s="798"/>
      <c r="J129" s="446">
        <f t="shared" si="1"/>
        <v>0</v>
      </c>
      <c r="K129" s="788"/>
      <c r="L129" s="447">
        <f t="shared" si="2"/>
        <v>0</v>
      </c>
      <c r="M129" s="789">
        <f t="shared" si="3"/>
        <v>0</v>
      </c>
      <c r="N129" s="449">
        <f t="shared" si="3"/>
        <v>0</v>
      </c>
      <c r="O129" s="313"/>
      <c r="P129" s="155"/>
    </row>
    <row r="130" spans="1:16" ht="18.75" customHeight="1" x14ac:dyDescent="0.15">
      <c r="A130" s="134"/>
      <c r="B130" s="203"/>
      <c r="C130" s="204"/>
      <c r="D130" s="297"/>
      <c r="E130" s="491"/>
      <c r="F130" s="500"/>
      <c r="G130" s="328"/>
      <c r="H130" s="445"/>
      <c r="I130" s="798"/>
      <c r="J130" s="446">
        <f t="shared" si="1"/>
        <v>0</v>
      </c>
      <c r="K130" s="788"/>
      <c r="L130" s="447">
        <f t="shared" si="2"/>
        <v>0</v>
      </c>
      <c r="M130" s="789">
        <f t="shared" si="3"/>
        <v>0</v>
      </c>
      <c r="N130" s="449">
        <f t="shared" si="3"/>
        <v>0</v>
      </c>
      <c r="O130" s="313"/>
      <c r="P130" s="155"/>
    </row>
    <row r="131" spans="1:16" ht="18.75" customHeight="1" x14ac:dyDescent="0.15">
      <c r="A131" s="134"/>
      <c r="B131" s="203"/>
      <c r="C131" s="204"/>
      <c r="D131" s="297"/>
      <c r="E131" s="491"/>
      <c r="F131" s="500"/>
      <c r="G131" s="328"/>
      <c r="H131" s="445"/>
      <c r="I131" s="798"/>
      <c r="J131" s="446">
        <f t="shared" si="1"/>
        <v>0</v>
      </c>
      <c r="K131" s="788"/>
      <c r="L131" s="447">
        <f t="shared" si="2"/>
        <v>0</v>
      </c>
      <c r="M131" s="789">
        <f t="shared" si="3"/>
        <v>0</v>
      </c>
      <c r="N131" s="449">
        <f t="shared" si="3"/>
        <v>0</v>
      </c>
      <c r="O131" s="313"/>
      <c r="P131" s="155"/>
    </row>
    <row r="132" spans="1:16" ht="18.75" customHeight="1" x14ac:dyDescent="0.15">
      <c r="A132" s="134"/>
      <c r="B132" s="203"/>
      <c r="C132" s="204"/>
      <c r="D132" s="297"/>
      <c r="E132" s="491"/>
      <c r="F132" s="500"/>
      <c r="G132" s="328"/>
      <c r="H132" s="445"/>
      <c r="I132" s="798"/>
      <c r="J132" s="446">
        <f t="shared" si="1"/>
        <v>0</v>
      </c>
      <c r="K132" s="788"/>
      <c r="L132" s="447">
        <f t="shared" si="2"/>
        <v>0</v>
      </c>
      <c r="M132" s="789">
        <f t="shared" si="3"/>
        <v>0</v>
      </c>
      <c r="N132" s="449">
        <f t="shared" si="3"/>
        <v>0</v>
      </c>
      <c r="O132" s="313"/>
      <c r="P132" s="158"/>
    </row>
    <row r="133" spans="1:16" ht="18.75" customHeight="1" x14ac:dyDescent="0.15">
      <c r="A133" s="134"/>
      <c r="B133" s="203"/>
      <c r="C133" s="204"/>
      <c r="D133" s="297"/>
      <c r="E133" s="491"/>
      <c r="F133" s="500"/>
      <c r="G133" s="328"/>
      <c r="H133" s="445"/>
      <c r="I133" s="798"/>
      <c r="J133" s="446">
        <f t="shared" si="1"/>
        <v>0</v>
      </c>
      <c r="K133" s="788"/>
      <c r="L133" s="447">
        <f t="shared" si="2"/>
        <v>0</v>
      </c>
      <c r="M133" s="789">
        <f t="shared" si="3"/>
        <v>0</v>
      </c>
      <c r="N133" s="449">
        <f t="shared" si="3"/>
        <v>0</v>
      </c>
      <c r="O133" s="313"/>
      <c r="P133" s="149"/>
    </row>
    <row r="134" spans="1:16" ht="18.75" customHeight="1" x14ac:dyDescent="0.15">
      <c r="A134" s="134"/>
      <c r="B134" s="203"/>
      <c r="C134" s="204"/>
      <c r="D134" s="297"/>
      <c r="E134" s="491"/>
      <c r="F134" s="500"/>
      <c r="G134" s="328"/>
      <c r="H134" s="445"/>
      <c r="I134" s="798"/>
      <c r="J134" s="446">
        <f t="shared" si="1"/>
        <v>0</v>
      </c>
      <c r="K134" s="788"/>
      <c r="L134" s="447">
        <f t="shared" si="2"/>
        <v>0</v>
      </c>
      <c r="M134" s="789">
        <f t="shared" si="3"/>
        <v>0</v>
      </c>
      <c r="N134" s="449">
        <f t="shared" si="3"/>
        <v>0</v>
      </c>
      <c r="O134" s="313"/>
      <c r="P134" s="158"/>
    </row>
    <row r="135" spans="1:16" ht="18.75" customHeight="1" x14ac:dyDescent="0.15">
      <c r="A135" s="134"/>
      <c r="B135" s="203"/>
      <c r="C135" s="204"/>
      <c r="D135" s="297"/>
      <c r="E135" s="491"/>
      <c r="F135" s="500"/>
      <c r="G135" s="328"/>
      <c r="H135" s="445"/>
      <c r="I135" s="798"/>
      <c r="J135" s="446">
        <f t="shared" si="1"/>
        <v>0</v>
      </c>
      <c r="K135" s="788"/>
      <c r="L135" s="447">
        <f t="shared" si="2"/>
        <v>0</v>
      </c>
      <c r="M135" s="789">
        <f t="shared" si="3"/>
        <v>0</v>
      </c>
      <c r="N135" s="449">
        <f t="shared" si="3"/>
        <v>0</v>
      </c>
      <c r="O135" s="313"/>
    </row>
    <row r="136" spans="1:16" ht="18.75" customHeight="1" x14ac:dyDescent="0.15">
      <c r="A136" s="134"/>
      <c r="B136" s="203"/>
      <c r="C136" s="204"/>
      <c r="D136" s="297"/>
      <c r="E136" s="491"/>
      <c r="F136" s="500"/>
      <c r="G136" s="328"/>
      <c r="H136" s="445"/>
      <c r="I136" s="798"/>
      <c r="J136" s="446">
        <f t="shared" si="1"/>
        <v>0</v>
      </c>
      <c r="K136" s="788"/>
      <c r="L136" s="447">
        <f t="shared" si="2"/>
        <v>0</v>
      </c>
      <c r="M136" s="789">
        <f t="shared" si="3"/>
        <v>0</v>
      </c>
      <c r="N136" s="449">
        <f t="shared" si="3"/>
        <v>0</v>
      </c>
      <c r="O136" s="313"/>
    </row>
    <row r="137" spans="1:16" ht="18.75" customHeight="1" x14ac:dyDescent="0.15">
      <c r="A137" s="134"/>
      <c r="B137" s="203"/>
      <c r="C137" s="204"/>
      <c r="D137" s="297"/>
      <c r="E137" s="491"/>
      <c r="F137" s="500"/>
      <c r="G137" s="328"/>
      <c r="H137" s="445"/>
      <c r="I137" s="798"/>
      <c r="J137" s="446">
        <f t="shared" si="1"/>
        <v>0</v>
      </c>
      <c r="K137" s="788"/>
      <c r="L137" s="447">
        <f t="shared" si="2"/>
        <v>0</v>
      </c>
      <c r="M137" s="789">
        <f t="shared" si="3"/>
        <v>0</v>
      </c>
      <c r="N137" s="449">
        <f t="shared" si="3"/>
        <v>0</v>
      </c>
      <c r="O137" s="313"/>
      <c r="P137" s="155"/>
    </row>
    <row r="138" spans="1:16" ht="18.75" customHeight="1" x14ac:dyDescent="0.15">
      <c r="A138" s="134"/>
      <c r="B138" s="203"/>
      <c r="C138" s="204"/>
      <c r="D138" s="297"/>
      <c r="E138" s="347" t="s">
        <v>419</v>
      </c>
      <c r="F138" s="170" t="s">
        <v>181</v>
      </c>
      <c r="G138" s="328"/>
      <c r="H138" s="445"/>
      <c r="I138" s="798"/>
      <c r="J138" s="450">
        <f>SUMIFS(J98:J137,D98:D137,"設備（部材）")</f>
        <v>0</v>
      </c>
      <c r="K138" s="788"/>
      <c r="L138" s="451">
        <f>SUMIFS(L98:L137,D98:D137,"設備（部材）")</f>
        <v>0</v>
      </c>
      <c r="M138" s="789"/>
      <c r="N138" s="453">
        <f>J138-L138</f>
        <v>0</v>
      </c>
      <c r="O138" s="313"/>
      <c r="P138" s="155"/>
    </row>
    <row r="139" spans="1:16" ht="18.75" customHeight="1" x14ac:dyDescent="0.15">
      <c r="A139" s="134"/>
      <c r="B139" s="203"/>
      <c r="C139" s="204"/>
      <c r="D139" s="297"/>
      <c r="E139" s="347" t="s">
        <v>182</v>
      </c>
      <c r="F139" s="170" t="s">
        <v>181</v>
      </c>
      <c r="G139" s="328"/>
      <c r="H139" s="445"/>
      <c r="I139" s="798"/>
      <c r="J139" s="450">
        <f>SUMIFS(J98:J137,D98:D137,"工事")</f>
        <v>0</v>
      </c>
      <c r="K139" s="788"/>
      <c r="L139" s="451">
        <f>SUMIFS(L98:L137,D98:D137,"工事")</f>
        <v>0</v>
      </c>
      <c r="M139" s="789"/>
      <c r="N139" s="453">
        <f>J139-L139</f>
        <v>0</v>
      </c>
      <c r="O139" s="313"/>
      <c r="P139" s="155"/>
    </row>
    <row r="140" spans="1:16" ht="18.75" customHeight="1" thickBot="1" x14ac:dyDescent="0.2">
      <c r="A140" s="134"/>
      <c r="B140" s="205"/>
      <c r="C140" s="206"/>
      <c r="D140" s="298"/>
      <c r="E140" s="348" t="s">
        <v>178</v>
      </c>
      <c r="F140" s="349" t="s">
        <v>179</v>
      </c>
      <c r="G140" s="339"/>
      <c r="H140" s="495"/>
      <c r="I140" s="808"/>
      <c r="J140" s="501">
        <f>J138+J139</f>
        <v>0</v>
      </c>
      <c r="K140" s="790"/>
      <c r="L140" s="502">
        <f>L138+L139</f>
        <v>0</v>
      </c>
      <c r="M140" s="791"/>
      <c r="N140" s="503">
        <f>J140-L140</f>
        <v>0</v>
      </c>
      <c r="O140" s="323"/>
      <c r="P140" s="155"/>
    </row>
    <row r="141" spans="1:16" ht="18.75" customHeight="1" x14ac:dyDescent="0.15">
      <c r="A141" s="134"/>
      <c r="B141" s="171"/>
      <c r="C141" s="172"/>
      <c r="D141" s="295"/>
      <c r="E141" s="504"/>
      <c r="F141" s="505" t="s">
        <v>180</v>
      </c>
      <c r="G141" s="338"/>
      <c r="H141" s="492"/>
      <c r="I141" s="807"/>
      <c r="J141" s="476"/>
      <c r="K141" s="792"/>
      <c r="L141" s="477"/>
      <c r="M141" s="793"/>
      <c r="N141" s="494"/>
      <c r="O141" s="322"/>
      <c r="P141" s="155"/>
    </row>
    <row r="142" spans="1:16" ht="18.75" customHeight="1" x14ac:dyDescent="0.15">
      <c r="A142" s="134"/>
      <c r="B142" s="203"/>
      <c r="C142" s="204"/>
      <c r="D142" s="297"/>
      <c r="E142" s="491"/>
      <c r="F142" s="500"/>
      <c r="G142" s="328"/>
      <c r="H142" s="445"/>
      <c r="I142" s="798"/>
      <c r="J142" s="446">
        <f t="shared" ref="J142:J181" si="4">ROUNDDOWN(H142*I142,0)</f>
        <v>0</v>
      </c>
      <c r="K142" s="788"/>
      <c r="L142" s="447">
        <f t="shared" ref="L142:L181" si="5">ROUNDDOWN(H142*K142,0)</f>
        <v>0</v>
      </c>
      <c r="M142" s="789">
        <f>I142-K142</f>
        <v>0</v>
      </c>
      <c r="N142" s="449">
        <f>J142-L142</f>
        <v>0</v>
      </c>
      <c r="O142" s="313"/>
      <c r="P142" s="155"/>
    </row>
    <row r="143" spans="1:16" ht="18.75" customHeight="1" x14ac:dyDescent="0.15">
      <c r="A143" s="134"/>
      <c r="B143" s="203"/>
      <c r="C143" s="204"/>
      <c r="D143" s="297"/>
      <c r="E143" s="491"/>
      <c r="F143" s="500"/>
      <c r="G143" s="328"/>
      <c r="H143" s="445"/>
      <c r="I143" s="798"/>
      <c r="J143" s="446">
        <f t="shared" si="4"/>
        <v>0</v>
      </c>
      <c r="K143" s="788"/>
      <c r="L143" s="447">
        <f t="shared" si="5"/>
        <v>0</v>
      </c>
      <c r="M143" s="789">
        <f t="shared" ref="M143:N181" si="6">I143-K143</f>
        <v>0</v>
      </c>
      <c r="N143" s="449">
        <f>J143-L143</f>
        <v>0</v>
      </c>
      <c r="O143" s="313"/>
      <c r="P143" s="155"/>
    </row>
    <row r="144" spans="1:16" ht="18.75" customHeight="1" x14ac:dyDescent="0.15">
      <c r="A144" s="134"/>
      <c r="B144" s="203"/>
      <c r="C144" s="204"/>
      <c r="D144" s="297"/>
      <c r="E144" s="491"/>
      <c r="F144" s="500"/>
      <c r="G144" s="328"/>
      <c r="H144" s="445"/>
      <c r="I144" s="798"/>
      <c r="J144" s="446">
        <f t="shared" si="4"/>
        <v>0</v>
      </c>
      <c r="K144" s="788"/>
      <c r="L144" s="447">
        <f t="shared" si="5"/>
        <v>0</v>
      </c>
      <c r="M144" s="789">
        <f t="shared" si="6"/>
        <v>0</v>
      </c>
      <c r="N144" s="449">
        <f t="shared" si="6"/>
        <v>0</v>
      </c>
      <c r="O144" s="313"/>
      <c r="P144" s="155"/>
    </row>
    <row r="145" spans="1:16" ht="18.75" customHeight="1" x14ac:dyDescent="0.15">
      <c r="A145" s="134"/>
      <c r="B145" s="203"/>
      <c r="C145" s="204"/>
      <c r="D145" s="297"/>
      <c r="E145" s="491"/>
      <c r="F145" s="500"/>
      <c r="G145" s="328"/>
      <c r="H145" s="445"/>
      <c r="I145" s="798"/>
      <c r="J145" s="446">
        <f t="shared" si="4"/>
        <v>0</v>
      </c>
      <c r="K145" s="788"/>
      <c r="L145" s="447">
        <f t="shared" si="5"/>
        <v>0</v>
      </c>
      <c r="M145" s="789">
        <f t="shared" si="6"/>
        <v>0</v>
      </c>
      <c r="N145" s="449">
        <f t="shared" si="6"/>
        <v>0</v>
      </c>
      <c r="O145" s="313"/>
      <c r="P145" s="155"/>
    </row>
    <row r="146" spans="1:16" ht="18.75" customHeight="1" x14ac:dyDescent="0.15">
      <c r="A146" s="134"/>
      <c r="B146" s="203"/>
      <c r="C146" s="204"/>
      <c r="D146" s="297"/>
      <c r="E146" s="491"/>
      <c r="F146" s="500"/>
      <c r="G146" s="328"/>
      <c r="H146" s="445"/>
      <c r="I146" s="798"/>
      <c r="J146" s="446">
        <f t="shared" si="4"/>
        <v>0</v>
      </c>
      <c r="K146" s="788"/>
      <c r="L146" s="447">
        <f t="shared" si="5"/>
        <v>0</v>
      </c>
      <c r="M146" s="789">
        <f t="shared" si="6"/>
        <v>0</v>
      </c>
      <c r="N146" s="449">
        <f t="shared" si="6"/>
        <v>0</v>
      </c>
      <c r="O146" s="313"/>
      <c r="P146" s="155"/>
    </row>
    <row r="147" spans="1:16" ht="18.75" customHeight="1" x14ac:dyDescent="0.15">
      <c r="A147" s="134"/>
      <c r="B147" s="203"/>
      <c r="C147" s="204"/>
      <c r="D147" s="297"/>
      <c r="E147" s="491"/>
      <c r="F147" s="500"/>
      <c r="G147" s="328"/>
      <c r="H147" s="445"/>
      <c r="I147" s="798"/>
      <c r="J147" s="446">
        <f t="shared" si="4"/>
        <v>0</v>
      </c>
      <c r="K147" s="788"/>
      <c r="L147" s="447">
        <f t="shared" si="5"/>
        <v>0</v>
      </c>
      <c r="M147" s="789">
        <f t="shared" si="6"/>
        <v>0</v>
      </c>
      <c r="N147" s="449">
        <f t="shared" si="6"/>
        <v>0</v>
      </c>
      <c r="O147" s="313"/>
      <c r="P147" s="155"/>
    </row>
    <row r="148" spans="1:16" ht="18.75" customHeight="1" x14ac:dyDescent="0.15">
      <c r="A148" s="134"/>
      <c r="B148" s="203"/>
      <c r="C148" s="204"/>
      <c r="D148" s="297"/>
      <c r="E148" s="491"/>
      <c r="F148" s="500"/>
      <c r="G148" s="328"/>
      <c r="H148" s="445"/>
      <c r="I148" s="798"/>
      <c r="J148" s="446">
        <f t="shared" si="4"/>
        <v>0</v>
      </c>
      <c r="K148" s="788"/>
      <c r="L148" s="447">
        <f t="shared" si="5"/>
        <v>0</v>
      </c>
      <c r="M148" s="789">
        <f t="shared" si="6"/>
        <v>0</v>
      </c>
      <c r="N148" s="449">
        <f t="shared" si="6"/>
        <v>0</v>
      </c>
      <c r="O148" s="313"/>
      <c r="P148" s="155"/>
    </row>
    <row r="149" spans="1:16" ht="18.75" customHeight="1" x14ac:dyDescent="0.15">
      <c r="A149" s="134"/>
      <c r="B149" s="203"/>
      <c r="C149" s="204"/>
      <c r="D149" s="297"/>
      <c r="E149" s="491"/>
      <c r="F149" s="500"/>
      <c r="G149" s="328"/>
      <c r="H149" s="445"/>
      <c r="I149" s="798"/>
      <c r="J149" s="446">
        <f t="shared" si="4"/>
        <v>0</v>
      </c>
      <c r="K149" s="788"/>
      <c r="L149" s="447">
        <f t="shared" si="5"/>
        <v>0</v>
      </c>
      <c r="M149" s="789">
        <f t="shared" si="6"/>
        <v>0</v>
      </c>
      <c r="N149" s="449">
        <f t="shared" si="6"/>
        <v>0</v>
      </c>
      <c r="O149" s="313"/>
      <c r="P149" s="155"/>
    </row>
    <row r="150" spans="1:16" ht="18.75" customHeight="1" x14ac:dyDescent="0.15">
      <c r="A150" s="134"/>
      <c r="B150" s="203"/>
      <c r="C150" s="204"/>
      <c r="D150" s="297"/>
      <c r="E150" s="491"/>
      <c r="F150" s="500"/>
      <c r="G150" s="328"/>
      <c r="H150" s="445"/>
      <c r="I150" s="798"/>
      <c r="J150" s="446">
        <f t="shared" si="4"/>
        <v>0</v>
      </c>
      <c r="K150" s="788"/>
      <c r="L150" s="447">
        <f t="shared" si="5"/>
        <v>0</v>
      </c>
      <c r="M150" s="789">
        <f t="shared" si="6"/>
        <v>0</v>
      </c>
      <c r="N150" s="449">
        <f t="shared" si="6"/>
        <v>0</v>
      </c>
      <c r="O150" s="313"/>
      <c r="P150" s="155"/>
    </row>
    <row r="151" spans="1:16" ht="18.75" customHeight="1" x14ac:dyDescent="0.15">
      <c r="A151" s="134"/>
      <c r="B151" s="203"/>
      <c r="C151" s="204"/>
      <c r="D151" s="297"/>
      <c r="E151" s="491"/>
      <c r="F151" s="500"/>
      <c r="G151" s="328"/>
      <c r="H151" s="445"/>
      <c r="I151" s="798"/>
      <c r="J151" s="446">
        <f t="shared" si="4"/>
        <v>0</v>
      </c>
      <c r="K151" s="788"/>
      <c r="L151" s="447">
        <f t="shared" si="5"/>
        <v>0</v>
      </c>
      <c r="M151" s="789">
        <f t="shared" si="6"/>
        <v>0</v>
      </c>
      <c r="N151" s="449">
        <f t="shared" si="6"/>
        <v>0</v>
      </c>
      <c r="O151" s="313"/>
      <c r="P151" s="155"/>
    </row>
    <row r="152" spans="1:16" ht="18.75" customHeight="1" x14ac:dyDescent="0.15">
      <c r="A152" s="134"/>
      <c r="B152" s="203"/>
      <c r="C152" s="204"/>
      <c r="D152" s="297"/>
      <c r="E152" s="491"/>
      <c r="F152" s="500"/>
      <c r="G152" s="328"/>
      <c r="H152" s="445"/>
      <c r="I152" s="798"/>
      <c r="J152" s="446">
        <f t="shared" si="4"/>
        <v>0</v>
      </c>
      <c r="K152" s="788"/>
      <c r="L152" s="447">
        <f t="shared" si="5"/>
        <v>0</v>
      </c>
      <c r="M152" s="789">
        <f t="shared" si="6"/>
        <v>0</v>
      </c>
      <c r="N152" s="449">
        <f t="shared" si="6"/>
        <v>0</v>
      </c>
      <c r="O152" s="313"/>
      <c r="P152" s="155"/>
    </row>
    <row r="153" spans="1:16" ht="18.75" customHeight="1" x14ac:dyDescent="0.15">
      <c r="A153" s="134"/>
      <c r="B153" s="203"/>
      <c r="C153" s="204"/>
      <c r="D153" s="297"/>
      <c r="E153" s="491"/>
      <c r="F153" s="500"/>
      <c r="G153" s="328"/>
      <c r="H153" s="445"/>
      <c r="I153" s="798"/>
      <c r="J153" s="446">
        <f t="shared" si="4"/>
        <v>0</v>
      </c>
      <c r="K153" s="788"/>
      <c r="L153" s="447">
        <f t="shared" si="5"/>
        <v>0</v>
      </c>
      <c r="M153" s="789">
        <f t="shared" si="6"/>
        <v>0</v>
      </c>
      <c r="N153" s="449">
        <f>J153-L153</f>
        <v>0</v>
      </c>
      <c r="O153" s="313"/>
      <c r="P153" s="155"/>
    </row>
    <row r="154" spans="1:16" ht="18.75" customHeight="1" x14ac:dyDescent="0.15">
      <c r="A154" s="134"/>
      <c r="B154" s="203"/>
      <c r="C154" s="204"/>
      <c r="D154" s="297"/>
      <c r="E154" s="491"/>
      <c r="F154" s="500"/>
      <c r="G154" s="328"/>
      <c r="H154" s="445"/>
      <c r="I154" s="798"/>
      <c r="J154" s="446">
        <f t="shared" si="4"/>
        <v>0</v>
      </c>
      <c r="K154" s="788"/>
      <c r="L154" s="447">
        <f t="shared" si="5"/>
        <v>0</v>
      </c>
      <c r="M154" s="789">
        <f t="shared" si="6"/>
        <v>0</v>
      </c>
      <c r="N154" s="449">
        <f t="shared" si="6"/>
        <v>0</v>
      </c>
      <c r="O154" s="313"/>
      <c r="P154" s="155"/>
    </row>
    <row r="155" spans="1:16" ht="18.75" customHeight="1" x14ac:dyDescent="0.15">
      <c r="A155" s="134"/>
      <c r="B155" s="203"/>
      <c r="C155" s="204"/>
      <c r="D155" s="297"/>
      <c r="E155" s="491"/>
      <c r="F155" s="500"/>
      <c r="G155" s="328"/>
      <c r="H155" s="445"/>
      <c r="I155" s="798"/>
      <c r="J155" s="446">
        <f t="shared" si="4"/>
        <v>0</v>
      </c>
      <c r="K155" s="788"/>
      <c r="L155" s="447">
        <f t="shared" si="5"/>
        <v>0</v>
      </c>
      <c r="M155" s="789">
        <f t="shared" si="6"/>
        <v>0</v>
      </c>
      <c r="N155" s="449">
        <f t="shared" si="6"/>
        <v>0</v>
      </c>
      <c r="O155" s="313"/>
      <c r="P155" s="155"/>
    </row>
    <row r="156" spans="1:16" ht="18.75" customHeight="1" x14ac:dyDescent="0.15">
      <c r="A156" s="134"/>
      <c r="B156" s="203"/>
      <c r="C156" s="204"/>
      <c r="D156" s="297"/>
      <c r="E156" s="491"/>
      <c r="F156" s="500"/>
      <c r="G156" s="328"/>
      <c r="H156" s="445"/>
      <c r="I156" s="798"/>
      <c r="J156" s="446">
        <f t="shared" si="4"/>
        <v>0</v>
      </c>
      <c r="K156" s="788"/>
      <c r="L156" s="447">
        <f t="shared" si="5"/>
        <v>0</v>
      </c>
      <c r="M156" s="789">
        <f t="shared" si="6"/>
        <v>0</v>
      </c>
      <c r="N156" s="449">
        <f t="shared" si="6"/>
        <v>0</v>
      </c>
      <c r="O156" s="313"/>
      <c r="P156" s="155"/>
    </row>
    <row r="157" spans="1:16" ht="18.75" customHeight="1" x14ac:dyDescent="0.15">
      <c r="A157" s="134"/>
      <c r="B157" s="203"/>
      <c r="C157" s="204"/>
      <c r="D157" s="297"/>
      <c r="E157" s="491"/>
      <c r="F157" s="500"/>
      <c r="G157" s="328"/>
      <c r="H157" s="445"/>
      <c r="I157" s="798"/>
      <c r="J157" s="446">
        <f t="shared" si="4"/>
        <v>0</v>
      </c>
      <c r="K157" s="788"/>
      <c r="L157" s="447">
        <f t="shared" si="5"/>
        <v>0</v>
      </c>
      <c r="M157" s="789">
        <f t="shared" si="6"/>
        <v>0</v>
      </c>
      <c r="N157" s="449">
        <f t="shared" si="6"/>
        <v>0</v>
      </c>
      <c r="O157" s="313"/>
      <c r="P157" s="155"/>
    </row>
    <row r="158" spans="1:16" ht="18.75" customHeight="1" x14ac:dyDescent="0.15">
      <c r="A158" s="134"/>
      <c r="B158" s="203"/>
      <c r="C158" s="204"/>
      <c r="D158" s="297"/>
      <c r="E158" s="491"/>
      <c r="F158" s="500"/>
      <c r="G158" s="328"/>
      <c r="H158" s="445"/>
      <c r="I158" s="798"/>
      <c r="J158" s="446">
        <f t="shared" si="4"/>
        <v>0</v>
      </c>
      <c r="K158" s="788"/>
      <c r="L158" s="447">
        <f t="shared" si="5"/>
        <v>0</v>
      </c>
      <c r="M158" s="789">
        <f t="shared" si="6"/>
        <v>0</v>
      </c>
      <c r="N158" s="449">
        <f t="shared" si="6"/>
        <v>0</v>
      </c>
      <c r="O158" s="313"/>
      <c r="P158" s="155"/>
    </row>
    <row r="159" spans="1:16" ht="18.75" customHeight="1" x14ac:dyDescent="0.15">
      <c r="A159" s="134"/>
      <c r="B159" s="203"/>
      <c r="C159" s="204"/>
      <c r="D159" s="297"/>
      <c r="E159" s="491"/>
      <c r="F159" s="500"/>
      <c r="G159" s="328"/>
      <c r="H159" s="445"/>
      <c r="I159" s="798"/>
      <c r="J159" s="446">
        <f t="shared" si="4"/>
        <v>0</v>
      </c>
      <c r="K159" s="788"/>
      <c r="L159" s="447">
        <f t="shared" si="5"/>
        <v>0</v>
      </c>
      <c r="M159" s="789">
        <f t="shared" si="6"/>
        <v>0</v>
      </c>
      <c r="N159" s="449">
        <f t="shared" si="6"/>
        <v>0</v>
      </c>
      <c r="O159" s="313"/>
      <c r="P159" s="155"/>
    </row>
    <row r="160" spans="1:16" ht="18.75" customHeight="1" x14ac:dyDescent="0.15">
      <c r="A160" s="134"/>
      <c r="B160" s="203"/>
      <c r="C160" s="204"/>
      <c r="D160" s="297"/>
      <c r="E160" s="491"/>
      <c r="F160" s="500"/>
      <c r="G160" s="328"/>
      <c r="H160" s="445"/>
      <c r="I160" s="798"/>
      <c r="J160" s="446">
        <f t="shared" si="4"/>
        <v>0</v>
      </c>
      <c r="K160" s="788"/>
      <c r="L160" s="447">
        <f t="shared" si="5"/>
        <v>0</v>
      </c>
      <c r="M160" s="789">
        <f t="shared" si="6"/>
        <v>0</v>
      </c>
      <c r="N160" s="449">
        <f t="shared" si="6"/>
        <v>0</v>
      </c>
      <c r="O160" s="313"/>
      <c r="P160" s="155"/>
    </row>
    <row r="161" spans="1:16" ht="18.75" customHeight="1" x14ac:dyDescent="0.15">
      <c r="A161" s="134"/>
      <c r="B161" s="203"/>
      <c r="C161" s="204"/>
      <c r="D161" s="297"/>
      <c r="E161" s="491"/>
      <c r="F161" s="500"/>
      <c r="G161" s="328"/>
      <c r="H161" s="445"/>
      <c r="I161" s="798"/>
      <c r="J161" s="446">
        <f t="shared" si="4"/>
        <v>0</v>
      </c>
      <c r="K161" s="788"/>
      <c r="L161" s="447">
        <f t="shared" si="5"/>
        <v>0</v>
      </c>
      <c r="M161" s="789">
        <f t="shared" si="6"/>
        <v>0</v>
      </c>
      <c r="N161" s="449">
        <f t="shared" si="6"/>
        <v>0</v>
      </c>
      <c r="O161" s="313"/>
      <c r="P161" s="155"/>
    </row>
    <row r="162" spans="1:16" ht="18.75" customHeight="1" x14ac:dyDescent="0.15">
      <c r="A162" s="134"/>
      <c r="B162" s="203"/>
      <c r="C162" s="204"/>
      <c r="D162" s="297"/>
      <c r="E162" s="491"/>
      <c r="F162" s="500"/>
      <c r="G162" s="328"/>
      <c r="H162" s="445"/>
      <c r="I162" s="798"/>
      <c r="J162" s="446">
        <f t="shared" si="4"/>
        <v>0</v>
      </c>
      <c r="K162" s="788"/>
      <c r="L162" s="447">
        <f t="shared" si="5"/>
        <v>0</v>
      </c>
      <c r="M162" s="789">
        <f t="shared" si="6"/>
        <v>0</v>
      </c>
      <c r="N162" s="449">
        <f t="shared" si="6"/>
        <v>0</v>
      </c>
      <c r="O162" s="313"/>
      <c r="P162" s="155"/>
    </row>
    <row r="163" spans="1:16" ht="18.75" customHeight="1" x14ac:dyDescent="0.15">
      <c r="A163" s="134"/>
      <c r="B163" s="203"/>
      <c r="C163" s="204"/>
      <c r="D163" s="297"/>
      <c r="E163" s="491"/>
      <c r="F163" s="500"/>
      <c r="G163" s="328"/>
      <c r="H163" s="445"/>
      <c r="I163" s="798"/>
      <c r="J163" s="446">
        <f t="shared" si="4"/>
        <v>0</v>
      </c>
      <c r="K163" s="788"/>
      <c r="L163" s="447">
        <f t="shared" si="5"/>
        <v>0</v>
      </c>
      <c r="M163" s="789">
        <f t="shared" si="6"/>
        <v>0</v>
      </c>
      <c r="N163" s="449">
        <f>J163-L163</f>
        <v>0</v>
      </c>
      <c r="O163" s="313"/>
      <c r="P163" s="155"/>
    </row>
    <row r="164" spans="1:16" ht="18.75" customHeight="1" x14ac:dyDescent="0.15">
      <c r="A164" s="134"/>
      <c r="B164" s="203"/>
      <c r="C164" s="204"/>
      <c r="D164" s="297"/>
      <c r="E164" s="491"/>
      <c r="F164" s="500"/>
      <c r="G164" s="328"/>
      <c r="H164" s="445"/>
      <c r="I164" s="798"/>
      <c r="J164" s="446">
        <f t="shared" si="4"/>
        <v>0</v>
      </c>
      <c r="K164" s="788"/>
      <c r="L164" s="447">
        <f t="shared" si="5"/>
        <v>0</v>
      </c>
      <c r="M164" s="789">
        <f t="shared" si="6"/>
        <v>0</v>
      </c>
      <c r="N164" s="449">
        <f t="shared" si="6"/>
        <v>0</v>
      </c>
      <c r="O164" s="313"/>
      <c r="P164" s="155"/>
    </row>
    <row r="165" spans="1:16" ht="18.75" customHeight="1" x14ac:dyDescent="0.15">
      <c r="A165" s="134"/>
      <c r="B165" s="203"/>
      <c r="C165" s="204"/>
      <c r="D165" s="297"/>
      <c r="E165" s="491"/>
      <c r="F165" s="500"/>
      <c r="G165" s="328"/>
      <c r="H165" s="445"/>
      <c r="I165" s="798"/>
      <c r="J165" s="446">
        <f t="shared" si="4"/>
        <v>0</v>
      </c>
      <c r="K165" s="788"/>
      <c r="L165" s="447">
        <f t="shared" si="5"/>
        <v>0</v>
      </c>
      <c r="M165" s="789">
        <f t="shared" si="6"/>
        <v>0</v>
      </c>
      <c r="N165" s="449">
        <f t="shared" si="6"/>
        <v>0</v>
      </c>
      <c r="O165" s="313"/>
      <c r="P165" s="155"/>
    </row>
    <row r="166" spans="1:16" ht="18.75" customHeight="1" x14ac:dyDescent="0.15">
      <c r="A166" s="134"/>
      <c r="B166" s="203"/>
      <c r="C166" s="204"/>
      <c r="D166" s="297"/>
      <c r="E166" s="491"/>
      <c r="F166" s="500"/>
      <c r="G166" s="328"/>
      <c r="H166" s="445"/>
      <c r="I166" s="798"/>
      <c r="J166" s="446">
        <f t="shared" si="4"/>
        <v>0</v>
      </c>
      <c r="K166" s="788"/>
      <c r="L166" s="447">
        <f t="shared" si="5"/>
        <v>0</v>
      </c>
      <c r="M166" s="789">
        <f t="shared" si="6"/>
        <v>0</v>
      </c>
      <c r="N166" s="449">
        <f t="shared" si="6"/>
        <v>0</v>
      </c>
      <c r="O166" s="313"/>
      <c r="P166" s="155"/>
    </row>
    <row r="167" spans="1:16" ht="18.75" customHeight="1" x14ac:dyDescent="0.15">
      <c r="A167" s="134"/>
      <c r="B167" s="203"/>
      <c r="C167" s="204"/>
      <c r="D167" s="297"/>
      <c r="E167" s="491"/>
      <c r="F167" s="500"/>
      <c r="G167" s="328"/>
      <c r="H167" s="445"/>
      <c r="I167" s="798"/>
      <c r="J167" s="446">
        <f t="shared" si="4"/>
        <v>0</v>
      </c>
      <c r="K167" s="788"/>
      <c r="L167" s="447">
        <f t="shared" si="5"/>
        <v>0</v>
      </c>
      <c r="M167" s="789">
        <f t="shared" si="6"/>
        <v>0</v>
      </c>
      <c r="N167" s="449">
        <f t="shared" si="6"/>
        <v>0</v>
      </c>
      <c r="O167" s="313"/>
      <c r="P167" s="155"/>
    </row>
    <row r="168" spans="1:16" ht="18.75" customHeight="1" x14ac:dyDescent="0.15">
      <c r="A168" s="134"/>
      <c r="B168" s="203"/>
      <c r="C168" s="204"/>
      <c r="D168" s="297"/>
      <c r="E168" s="491"/>
      <c r="F168" s="500"/>
      <c r="G168" s="328"/>
      <c r="H168" s="445"/>
      <c r="I168" s="798"/>
      <c r="J168" s="446">
        <f t="shared" si="4"/>
        <v>0</v>
      </c>
      <c r="K168" s="788"/>
      <c r="L168" s="447">
        <f t="shared" si="5"/>
        <v>0</v>
      </c>
      <c r="M168" s="789">
        <f t="shared" si="6"/>
        <v>0</v>
      </c>
      <c r="N168" s="449">
        <f t="shared" si="6"/>
        <v>0</v>
      </c>
      <c r="O168" s="313"/>
      <c r="P168" s="155"/>
    </row>
    <row r="169" spans="1:16" ht="18.75" customHeight="1" x14ac:dyDescent="0.15">
      <c r="A169" s="134"/>
      <c r="B169" s="203"/>
      <c r="C169" s="204"/>
      <c r="D169" s="297"/>
      <c r="E169" s="491"/>
      <c r="F169" s="500"/>
      <c r="G169" s="328"/>
      <c r="H169" s="445"/>
      <c r="I169" s="798"/>
      <c r="J169" s="446">
        <f t="shared" si="4"/>
        <v>0</v>
      </c>
      <c r="K169" s="788"/>
      <c r="L169" s="447">
        <f t="shared" si="5"/>
        <v>0</v>
      </c>
      <c r="M169" s="789">
        <f t="shared" si="6"/>
        <v>0</v>
      </c>
      <c r="N169" s="449">
        <f t="shared" si="6"/>
        <v>0</v>
      </c>
      <c r="O169" s="313"/>
      <c r="P169" s="155"/>
    </row>
    <row r="170" spans="1:16" ht="18.75" customHeight="1" x14ac:dyDescent="0.15">
      <c r="A170" s="134"/>
      <c r="B170" s="203"/>
      <c r="C170" s="204"/>
      <c r="D170" s="297"/>
      <c r="E170" s="491"/>
      <c r="F170" s="500"/>
      <c r="G170" s="328"/>
      <c r="H170" s="445"/>
      <c r="I170" s="798"/>
      <c r="J170" s="446">
        <f t="shared" si="4"/>
        <v>0</v>
      </c>
      <c r="K170" s="788"/>
      <c r="L170" s="447">
        <f t="shared" si="5"/>
        <v>0</v>
      </c>
      <c r="M170" s="789">
        <f t="shared" si="6"/>
        <v>0</v>
      </c>
      <c r="N170" s="449">
        <f t="shared" si="6"/>
        <v>0</v>
      </c>
      <c r="O170" s="313"/>
      <c r="P170" s="155"/>
    </row>
    <row r="171" spans="1:16" ht="18.75" customHeight="1" x14ac:dyDescent="0.15">
      <c r="A171" s="134"/>
      <c r="B171" s="203"/>
      <c r="C171" s="204"/>
      <c r="D171" s="297"/>
      <c r="E171" s="491"/>
      <c r="F171" s="500"/>
      <c r="G171" s="328"/>
      <c r="H171" s="445"/>
      <c r="I171" s="798"/>
      <c r="J171" s="446">
        <f t="shared" si="4"/>
        <v>0</v>
      </c>
      <c r="K171" s="788"/>
      <c r="L171" s="447">
        <f t="shared" si="5"/>
        <v>0</v>
      </c>
      <c r="M171" s="789">
        <f t="shared" si="6"/>
        <v>0</v>
      </c>
      <c r="N171" s="449">
        <f t="shared" si="6"/>
        <v>0</v>
      </c>
      <c r="O171" s="313"/>
      <c r="P171" s="155"/>
    </row>
    <row r="172" spans="1:16" ht="18.75" customHeight="1" x14ac:dyDescent="0.15">
      <c r="A172" s="134"/>
      <c r="B172" s="203"/>
      <c r="C172" s="204"/>
      <c r="D172" s="297"/>
      <c r="E172" s="491"/>
      <c r="F172" s="500"/>
      <c r="G172" s="328"/>
      <c r="H172" s="445"/>
      <c r="I172" s="798"/>
      <c r="J172" s="446">
        <f t="shared" si="4"/>
        <v>0</v>
      </c>
      <c r="K172" s="788"/>
      <c r="L172" s="447">
        <f t="shared" si="5"/>
        <v>0</v>
      </c>
      <c r="M172" s="789">
        <f t="shared" si="6"/>
        <v>0</v>
      </c>
      <c r="N172" s="449">
        <f t="shared" si="6"/>
        <v>0</v>
      </c>
      <c r="O172" s="313"/>
      <c r="P172" s="155"/>
    </row>
    <row r="173" spans="1:16" ht="18.75" customHeight="1" x14ac:dyDescent="0.15">
      <c r="A173" s="134"/>
      <c r="B173" s="203"/>
      <c r="C173" s="204"/>
      <c r="D173" s="297"/>
      <c r="E173" s="491"/>
      <c r="F173" s="500"/>
      <c r="G173" s="328"/>
      <c r="H173" s="445"/>
      <c r="I173" s="798"/>
      <c r="J173" s="446">
        <f t="shared" si="4"/>
        <v>0</v>
      </c>
      <c r="K173" s="788"/>
      <c r="L173" s="447">
        <f t="shared" si="5"/>
        <v>0</v>
      </c>
      <c r="M173" s="789">
        <f t="shared" si="6"/>
        <v>0</v>
      </c>
      <c r="N173" s="449">
        <f>J173-L173</f>
        <v>0</v>
      </c>
      <c r="O173" s="313"/>
      <c r="P173" s="155"/>
    </row>
    <row r="174" spans="1:16" ht="18.75" customHeight="1" x14ac:dyDescent="0.15">
      <c r="A174" s="134"/>
      <c r="B174" s="203"/>
      <c r="C174" s="204"/>
      <c r="D174" s="297"/>
      <c r="E174" s="491"/>
      <c r="F174" s="500"/>
      <c r="G174" s="328"/>
      <c r="H174" s="445"/>
      <c r="I174" s="798"/>
      <c r="J174" s="446">
        <f t="shared" si="4"/>
        <v>0</v>
      </c>
      <c r="K174" s="788"/>
      <c r="L174" s="447">
        <f t="shared" si="5"/>
        <v>0</v>
      </c>
      <c r="M174" s="789">
        <f t="shared" si="6"/>
        <v>0</v>
      </c>
      <c r="N174" s="449">
        <f t="shared" si="6"/>
        <v>0</v>
      </c>
      <c r="O174" s="313"/>
      <c r="P174" s="155"/>
    </row>
    <row r="175" spans="1:16" ht="18.75" customHeight="1" x14ac:dyDescent="0.15">
      <c r="A175" s="134"/>
      <c r="B175" s="203"/>
      <c r="C175" s="204"/>
      <c r="D175" s="297"/>
      <c r="E175" s="491"/>
      <c r="F175" s="500"/>
      <c r="G175" s="328"/>
      <c r="H175" s="445"/>
      <c r="I175" s="798"/>
      <c r="J175" s="446">
        <f t="shared" si="4"/>
        <v>0</v>
      </c>
      <c r="K175" s="788"/>
      <c r="L175" s="447">
        <f t="shared" si="5"/>
        <v>0</v>
      </c>
      <c r="M175" s="789">
        <f t="shared" si="6"/>
        <v>0</v>
      </c>
      <c r="N175" s="449">
        <f t="shared" si="6"/>
        <v>0</v>
      </c>
      <c r="O175" s="313"/>
      <c r="P175" s="155"/>
    </row>
    <row r="176" spans="1:16" ht="18.75" customHeight="1" x14ac:dyDescent="0.15">
      <c r="A176" s="134"/>
      <c r="B176" s="203"/>
      <c r="C176" s="204"/>
      <c r="D176" s="297"/>
      <c r="E176" s="491"/>
      <c r="F176" s="500"/>
      <c r="G176" s="328"/>
      <c r="H176" s="445"/>
      <c r="I176" s="798"/>
      <c r="J176" s="446">
        <f t="shared" si="4"/>
        <v>0</v>
      </c>
      <c r="K176" s="788"/>
      <c r="L176" s="447">
        <f t="shared" si="5"/>
        <v>0</v>
      </c>
      <c r="M176" s="789">
        <f t="shared" si="6"/>
        <v>0</v>
      </c>
      <c r="N176" s="449">
        <f t="shared" si="6"/>
        <v>0</v>
      </c>
      <c r="O176" s="313"/>
      <c r="P176" s="155"/>
    </row>
    <row r="177" spans="1:16" ht="18.75" customHeight="1" x14ac:dyDescent="0.15">
      <c r="A177" s="134"/>
      <c r="B177" s="203"/>
      <c r="C177" s="204"/>
      <c r="D177" s="297"/>
      <c r="E177" s="491"/>
      <c r="F177" s="500"/>
      <c r="G177" s="328"/>
      <c r="H177" s="445"/>
      <c r="I177" s="798"/>
      <c r="J177" s="446">
        <f t="shared" si="4"/>
        <v>0</v>
      </c>
      <c r="K177" s="788"/>
      <c r="L177" s="447">
        <f t="shared" si="5"/>
        <v>0</v>
      </c>
      <c r="M177" s="789">
        <f t="shared" si="6"/>
        <v>0</v>
      </c>
      <c r="N177" s="449">
        <f t="shared" si="6"/>
        <v>0</v>
      </c>
      <c r="O177" s="313"/>
      <c r="P177" s="155"/>
    </row>
    <row r="178" spans="1:16" ht="18.75" customHeight="1" x14ac:dyDescent="0.15">
      <c r="A178" s="134"/>
      <c r="B178" s="203"/>
      <c r="C178" s="204"/>
      <c r="D178" s="297"/>
      <c r="E178" s="491"/>
      <c r="F178" s="500"/>
      <c r="G178" s="328"/>
      <c r="H178" s="445"/>
      <c r="I178" s="798"/>
      <c r="J178" s="446">
        <f t="shared" si="4"/>
        <v>0</v>
      </c>
      <c r="K178" s="788"/>
      <c r="L178" s="447">
        <f t="shared" si="5"/>
        <v>0</v>
      </c>
      <c r="M178" s="789">
        <f t="shared" si="6"/>
        <v>0</v>
      </c>
      <c r="N178" s="449">
        <f t="shared" si="6"/>
        <v>0</v>
      </c>
      <c r="O178" s="313"/>
      <c r="P178" s="155"/>
    </row>
    <row r="179" spans="1:16" ht="18.75" customHeight="1" x14ac:dyDescent="0.15">
      <c r="A179" s="134"/>
      <c r="B179" s="203"/>
      <c r="C179" s="204"/>
      <c r="D179" s="297"/>
      <c r="E179" s="491"/>
      <c r="F179" s="500"/>
      <c r="G179" s="328"/>
      <c r="H179" s="445"/>
      <c r="I179" s="798"/>
      <c r="J179" s="446">
        <f t="shared" si="4"/>
        <v>0</v>
      </c>
      <c r="K179" s="788"/>
      <c r="L179" s="447">
        <f t="shared" si="5"/>
        <v>0</v>
      </c>
      <c r="M179" s="789">
        <f t="shared" si="6"/>
        <v>0</v>
      </c>
      <c r="N179" s="449">
        <f t="shared" si="6"/>
        <v>0</v>
      </c>
      <c r="O179" s="313"/>
      <c r="P179" s="155"/>
    </row>
    <row r="180" spans="1:16" ht="18.75" customHeight="1" x14ac:dyDescent="0.15">
      <c r="A180" s="134"/>
      <c r="B180" s="203"/>
      <c r="C180" s="204"/>
      <c r="D180" s="297"/>
      <c r="E180" s="491"/>
      <c r="F180" s="500"/>
      <c r="G180" s="328"/>
      <c r="H180" s="445"/>
      <c r="I180" s="798"/>
      <c r="J180" s="446">
        <f t="shared" si="4"/>
        <v>0</v>
      </c>
      <c r="K180" s="788"/>
      <c r="L180" s="447">
        <f t="shared" si="5"/>
        <v>0</v>
      </c>
      <c r="M180" s="789">
        <f t="shared" si="6"/>
        <v>0</v>
      </c>
      <c r="N180" s="449">
        <f t="shared" si="6"/>
        <v>0</v>
      </c>
      <c r="O180" s="313"/>
      <c r="P180" s="155"/>
    </row>
    <row r="181" spans="1:16" ht="18.75" customHeight="1" x14ac:dyDescent="0.15">
      <c r="A181" s="134"/>
      <c r="B181" s="203"/>
      <c r="C181" s="204"/>
      <c r="D181" s="297"/>
      <c r="E181" s="491"/>
      <c r="F181" s="500"/>
      <c r="G181" s="328"/>
      <c r="H181" s="445"/>
      <c r="I181" s="798"/>
      <c r="J181" s="446">
        <f t="shared" si="4"/>
        <v>0</v>
      </c>
      <c r="K181" s="788"/>
      <c r="L181" s="447">
        <f t="shared" si="5"/>
        <v>0</v>
      </c>
      <c r="M181" s="789">
        <f t="shared" si="6"/>
        <v>0</v>
      </c>
      <c r="N181" s="449">
        <f t="shared" si="6"/>
        <v>0</v>
      </c>
      <c r="O181" s="313"/>
      <c r="P181" s="155"/>
    </row>
    <row r="182" spans="1:16" ht="18.75" customHeight="1" x14ac:dyDescent="0.15">
      <c r="A182" s="134"/>
      <c r="B182" s="203"/>
      <c r="C182" s="204"/>
      <c r="D182" s="297"/>
      <c r="E182" s="347" t="s">
        <v>419</v>
      </c>
      <c r="F182" s="170" t="s">
        <v>181</v>
      </c>
      <c r="G182" s="328"/>
      <c r="H182" s="445"/>
      <c r="I182" s="798"/>
      <c r="J182" s="450">
        <f>SUMIFS(J142:J181,D142:D181,"設備（部材）")</f>
        <v>0</v>
      </c>
      <c r="K182" s="788"/>
      <c r="L182" s="451">
        <f>SUMIFS(L142:L181,D142:D181,"設備（部材）")</f>
        <v>0</v>
      </c>
      <c r="M182" s="789"/>
      <c r="N182" s="453">
        <f>J182-L182</f>
        <v>0</v>
      </c>
      <c r="O182" s="313"/>
      <c r="P182" s="155"/>
    </row>
    <row r="183" spans="1:16" ht="18.75" customHeight="1" x14ac:dyDescent="0.15">
      <c r="A183" s="134"/>
      <c r="B183" s="203"/>
      <c r="C183" s="204"/>
      <c r="D183" s="297"/>
      <c r="E183" s="347" t="s">
        <v>182</v>
      </c>
      <c r="F183" s="170" t="s">
        <v>181</v>
      </c>
      <c r="G183" s="328"/>
      <c r="H183" s="445"/>
      <c r="I183" s="798"/>
      <c r="J183" s="450">
        <f>SUMIFS(J142:J181,D142:D181,"工事")</f>
        <v>0</v>
      </c>
      <c r="K183" s="788"/>
      <c r="L183" s="451">
        <f>SUMIFS(L142:L181,D142:D181,"工事")</f>
        <v>0</v>
      </c>
      <c r="M183" s="789"/>
      <c r="N183" s="453">
        <f>J183-L183</f>
        <v>0</v>
      </c>
      <c r="O183" s="313"/>
      <c r="P183" s="155"/>
    </row>
    <row r="184" spans="1:16" ht="18.75" customHeight="1" thickBot="1" x14ac:dyDescent="0.2">
      <c r="A184" s="134"/>
      <c r="B184" s="205"/>
      <c r="C184" s="206"/>
      <c r="D184" s="298"/>
      <c r="E184" s="348" t="s">
        <v>178</v>
      </c>
      <c r="F184" s="349" t="s">
        <v>179</v>
      </c>
      <c r="G184" s="339"/>
      <c r="H184" s="495"/>
      <c r="I184" s="808"/>
      <c r="J184" s="501">
        <f>J182+J183</f>
        <v>0</v>
      </c>
      <c r="K184" s="790"/>
      <c r="L184" s="502">
        <f>L182+L183</f>
        <v>0</v>
      </c>
      <c r="M184" s="791"/>
      <c r="N184" s="503">
        <f>J184-L184</f>
        <v>0</v>
      </c>
      <c r="O184" s="323"/>
      <c r="P184" s="155"/>
    </row>
    <row r="185" spans="1:16" ht="18.75" customHeight="1" x14ac:dyDescent="0.15">
      <c r="A185" s="134"/>
      <c r="B185" s="171"/>
      <c r="C185" s="172"/>
      <c r="D185" s="295"/>
      <c r="E185" s="504"/>
      <c r="F185" s="505" t="s">
        <v>180</v>
      </c>
      <c r="G185" s="338"/>
      <c r="H185" s="492"/>
      <c r="I185" s="807"/>
      <c r="J185" s="476"/>
      <c r="K185" s="792"/>
      <c r="L185" s="477"/>
      <c r="M185" s="793"/>
      <c r="N185" s="494"/>
      <c r="O185" s="322"/>
      <c r="P185" s="155"/>
    </row>
    <row r="186" spans="1:16" ht="18.75" customHeight="1" x14ac:dyDescent="0.15">
      <c r="A186" s="134"/>
      <c r="B186" s="203"/>
      <c r="C186" s="204"/>
      <c r="D186" s="297"/>
      <c r="E186" s="491"/>
      <c r="F186" s="500"/>
      <c r="G186" s="328"/>
      <c r="H186" s="445"/>
      <c r="I186" s="798"/>
      <c r="J186" s="446">
        <f t="shared" ref="J186:J215" si="7">ROUNDDOWN(H186*I186,0)</f>
        <v>0</v>
      </c>
      <c r="K186" s="788"/>
      <c r="L186" s="447">
        <f t="shared" ref="L186:L215" si="8">ROUNDDOWN(H186*K186,0)</f>
        <v>0</v>
      </c>
      <c r="M186" s="789">
        <f>I186-K186</f>
        <v>0</v>
      </c>
      <c r="N186" s="449">
        <f>J186-L186</f>
        <v>0</v>
      </c>
      <c r="O186" s="313"/>
      <c r="P186" s="155"/>
    </row>
    <row r="187" spans="1:16" ht="18.75" customHeight="1" x14ac:dyDescent="0.15">
      <c r="A187" s="134"/>
      <c r="B187" s="203"/>
      <c r="C187" s="204"/>
      <c r="D187" s="297"/>
      <c r="E187" s="491"/>
      <c r="F187" s="500"/>
      <c r="G187" s="328"/>
      <c r="H187" s="445"/>
      <c r="I187" s="798"/>
      <c r="J187" s="446">
        <f t="shared" si="7"/>
        <v>0</v>
      </c>
      <c r="K187" s="788"/>
      <c r="L187" s="447">
        <f t="shared" si="8"/>
        <v>0</v>
      </c>
      <c r="M187" s="789">
        <f t="shared" ref="M187:N215" si="9">I187-K187</f>
        <v>0</v>
      </c>
      <c r="N187" s="449">
        <f t="shared" si="9"/>
        <v>0</v>
      </c>
      <c r="O187" s="313"/>
      <c r="P187" s="155"/>
    </row>
    <row r="188" spans="1:16" ht="18.75" customHeight="1" x14ac:dyDescent="0.15">
      <c r="A188" s="134"/>
      <c r="B188" s="203"/>
      <c r="C188" s="204"/>
      <c r="D188" s="297"/>
      <c r="E188" s="491"/>
      <c r="F188" s="500"/>
      <c r="G188" s="328"/>
      <c r="H188" s="445"/>
      <c r="I188" s="798"/>
      <c r="J188" s="446">
        <f t="shared" si="7"/>
        <v>0</v>
      </c>
      <c r="K188" s="788"/>
      <c r="L188" s="447">
        <f t="shared" si="8"/>
        <v>0</v>
      </c>
      <c r="M188" s="789">
        <f t="shared" si="9"/>
        <v>0</v>
      </c>
      <c r="N188" s="449">
        <f t="shared" si="9"/>
        <v>0</v>
      </c>
      <c r="O188" s="313"/>
      <c r="P188" s="155"/>
    </row>
    <row r="189" spans="1:16" ht="18.75" customHeight="1" x14ac:dyDescent="0.15">
      <c r="A189" s="134"/>
      <c r="B189" s="203"/>
      <c r="C189" s="204"/>
      <c r="D189" s="297"/>
      <c r="E189" s="491"/>
      <c r="F189" s="500"/>
      <c r="G189" s="328"/>
      <c r="H189" s="445"/>
      <c r="I189" s="798"/>
      <c r="J189" s="446">
        <f t="shared" si="7"/>
        <v>0</v>
      </c>
      <c r="K189" s="788"/>
      <c r="L189" s="447">
        <f t="shared" si="8"/>
        <v>0</v>
      </c>
      <c r="M189" s="789">
        <f t="shared" si="9"/>
        <v>0</v>
      </c>
      <c r="N189" s="449">
        <f t="shared" si="9"/>
        <v>0</v>
      </c>
      <c r="O189" s="313"/>
      <c r="P189" s="155"/>
    </row>
    <row r="190" spans="1:16" ht="18.75" customHeight="1" x14ac:dyDescent="0.15">
      <c r="A190" s="134"/>
      <c r="B190" s="203"/>
      <c r="C190" s="204"/>
      <c r="D190" s="297"/>
      <c r="E190" s="491"/>
      <c r="F190" s="500"/>
      <c r="G190" s="328"/>
      <c r="H190" s="445"/>
      <c r="I190" s="798"/>
      <c r="J190" s="446">
        <f t="shared" si="7"/>
        <v>0</v>
      </c>
      <c r="K190" s="788"/>
      <c r="L190" s="447">
        <f t="shared" si="8"/>
        <v>0</v>
      </c>
      <c r="M190" s="789">
        <f t="shared" si="9"/>
        <v>0</v>
      </c>
      <c r="N190" s="449">
        <f t="shared" si="9"/>
        <v>0</v>
      </c>
      <c r="O190" s="313"/>
      <c r="P190" s="155"/>
    </row>
    <row r="191" spans="1:16" ht="18.75" customHeight="1" x14ac:dyDescent="0.15">
      <c r="A191" s="134"/>
      <c r="B191" s="203"/>
      <c r="C191" s="204"/>
      <c r="D191" s="297"/>
      <c r="E191" s="491"/>
      <c r="F191" s="500"/>
      <c r="G191" s="328"/>
      <c r="H191" s="445"/>
      <c r="I191" s="798"/>
      <c r="J191" s="446">
        <f t="shared" si="7"/>
        <v>0</v>
      </c>
      <c r="K191" s="788"/>
      <c r="L191" s="447">
        <f t="shared" si="8"/>
        <v>0</v>
      </c>
      <c r="M191" s="789">
        <f t="shared" si="9"/>
        <v>0</v>
      </c>
      <c r="N191" s="449">
        <f t="shared" si="9"/>
        <v>0</v>
      </c>
      <c r="O191" s="313"/>
      <c r="P191" s="155"/>
    </row>
    <row r="192" spans="1:16" ht="18.75" customHeight="1" x14ac:dyDescent="0.15">
      <c r="A192" s="134"/>
      <c r="B192" s="203"/>
      <c r="C192" s="204"/>
      <c r="D192" s="297"/>
      <c r="E192" s="491"/>
      <c r="F192" s="500"/>
      <c r="G192" s="328"/>
      <c r="H192" s="445"/>
      <c r="I192" s="798"/>
      <c r="J192" s="446">
        <f t="shared" si="7"/>
        <v>0</v>
      </c>
      <c r="K192" s="788"/>
      <c r="L192" s="447">
        <f t="shared" si="8"/>
        <v>0</v>
      </c>
      <c r="M192" s="789">
        <f t="shared" si="9"/>
        <v>0</v>
      </c>
      <c r="N192" s="449">
        <f t="shared" si="9"/>
        <v>0</v>
      </c>
      <c r="O192" s="313"/>
      <c r="P192" s="155"/>
    </row>
    <row r="193" spans="1:16" ht="18.75" customHeight="1" x14ac:dyDescent="0.15">
      <c r="A193" s="134"/>
      <c r="B193" s="203"/>
      <c r="C193" s="204"/>
      <c r="D193" s="297"/>
      <c r="E193" s="491"/>
      <c r="F193" s="500"/>
      <c r="G193" s="328"/>
      <c r="H193" s="445"/>
      <c r="I193" s="798"/>
      <c r="J193" s="446">
        <f t="shared" si="7"/>
        <v>0</v>
      </c>
      <c r="K193" s="788"/>
      <c r="L193" s="447">
        <f t="shared" si="8"/>
        <v>0</v>
      </c>
      <c r="M193" s="789">
        <f t="shared" si="9"/>
        <v>0</v>
      </c>
      <c r="N193" s="449">
        <f t="shared" si="9"/>
        <v>0</v>
      </c>
      <c r="O193" s="313"/>
      <c r="P193" s="155"/>
    </row>
    <row r="194" spans="1:16" ht="18.75" customHeight="1" x14ac:dyDescent="0.15">
      <c r="A194" s="134"/>
      <c r="B194" s="203"/>
      <c r="C194" s="204"/>
      <c r="D194" s="297"/>
      <c r="E194" s="491"/>
      <c r="F194" s="500"/>
      <c r="G194" s="328"/>
      <c r="H194" s="445"/>
      <c r="I194" s="798"/>
      <c r="J194" s="446">
        <f t="shared" si="7"/>
        <v>0</v>
      </c>
      <c r="K194" s="788"/>
      <c r="L194" s="447">
        <f t="shared" si="8"/>
        <v>0</v>
      </c>
      <c r="M194" s="789">
        <f t="shared" si="9"/>
        <v>0</v>
      </c>
      <c r="N194" s="449">
        <f t="shared" si="9"/>
        <v>0</v>
      </c>
      <c r="O194" s="313"/>
      <c r="P194" s="155"/>
    </row>
    <row r="195" spans="1:16" ht="18.75" customHeight="1" x14ac:dyDescent="0.15">
      <c r="A195" s="134"/>
      <c r="B195" s="203"/>
      <c r="C195" s="204"/>
      <c r="D195" s="297"/>
      <c r="E195" s="491"/>
      <c r="F195" s="500"/>
      <c r="G195" s="328"/>
      <c r="H195" s="445"/>
      <c r="I195" s="798"/>
      <c r="J195" s="446">
        <f t="shared" si="7"/>
        <v>0</v>
      </c>
      <c r="K195" s="788"/>
      <c r="L195" s="447">
        <f t="shared" si="8"/>
        <v>0</v>
      </c>
      <c r="M195" s="789">
        <f t="shared" si="9"/>
        <v>0</v>
      </c>
      <c r="N195" s="449">
        <f t="shared" si="9"/>
        <v>0</v>
      </c>
      <c r="O195" s="313"/>
      <c r="P195" s="155"/>
    </row>
    <row r="196" spans="1:16" ht="18.75" customHeight="1" x14ac:dyDescent="0.15">
      <c r="A196" s="134"/>
      <c r="B196" s="203"/>
      <c r="C196" s="204"/>
      <c r="D196" s="297"/>
      <c r="E196" s="491"/>
      <c r="F196" s="500"/>
      <c r="G196" s="328"/>
      <c r="H196" s="445"/>
      <c r="I196" s="798"/>
      <c r="J196" s="446">
        <f t="shared" si="7"/>
        <v>0</v>
      </c>
      <c r="K196" s="788"/>
      <c r="L196" s="447">
        <f t="shared" si="8"/>
        <v>0</v>
      </c>
      <c r="M196" s="789">
        <f t="shared" si="9"/>
        <v>0</v>
      </c>
      <c r="N196" s="449">
        <f t="shared" si="9"/>
        <v>0</v>
      </c>
      <c r="O196" s="313"/>
      <c r="P196" s="155"/>
    </row>
    <row r="197" spans="1:16" ht="18.75" customHeight="1" x14ac:dyDescent="0.15">
      <c r="A197" s="134"/>
      <c r="B197" s="203"/>
      <c r="C197" s="204"/>
      <c r="D197" s="297"/>
      <c r="E197" s="491"/>
      <c r="F197" s="500"/>
      <c r="G197" s="328"/>
      <c r="H197" s="445"/>
      <c r="I197" s="798"/>
      <c r="J197" s="446">
        <f t="shared" si="7"/>
        <v>0</v>
      </c>
      <c r="K197" s="788"/>
      <c r="L197" s="447">
        <f t="shared" si="8"/>
        <v>0</v>
      </c>
      <c r="M197" s="789">
        <f t="shared" si="9"/>
        <v>0</v>
      </c>
      <c r="N197" s="449">
        <f t="shared" si="9"/>
        <v>0</v>
      </c>
      <c r="O197" s="313"/>
      <c r="P197" s="155"/>
    </row>
    <row r="198" spans="1:16" ht="18.75" customHeight="1" x14ac:dyDescent="0.15">
      <c r="A198" s="134"/>
      <c r="B198" s="203"/>
      <c r="C198" s="204"/>
      <c r="D198" s="297"/>
      <c r="E198" s="491"/>
      <c r="F198" s="500"/>
      <c r="G198" s="328"/>
      <c r="H198" s="445"/>
      <c r="I198" s="798"/>
      <c r="J198" s="446">
        <f t="shared" si="7"/>
        <v>0</v>
      </c>
      <c r="K198" s="788"/>
      <c r="L198" s="447">
        <f t="shared" si="8"/>
        <v>0</v>
      </c>
      <c r="M198" s="789">
        <f t="shared" si="9"/>
        <v>0</v>
      </c>
      <c r="N198" s="449">
        <f t="shared" si="9"/>
        <v>0</v>
      </c>
      <c r="O198" s="313"/>
      <c r="P198" s="155"/>
    </row>
    <row r="199" spans="1:16" ht="18.75" customHeight="1" x14ac:dyDescent="0.15">
      <c r="A199" s="134"/>
      <c r="B199" s="203"/>
      <c r="C199" s="204"/>
      <c r="D199" s="297"/>
      <c r="E199" s="491"/>
      <c r="F199" s="500"/>
      <c r="G199" s="328"/>
      <c r="H199" s="445"/>
      <c r="I199" s="798"/>
      <c r="J199" s="446">
        <f t="shared" si="7"/>
        <v>0</v>
      </c>
      <c r="K199" s="788"/>
      <c r="L199" s="447">
        <f t="shared" si="8"/>
        <v>0</v>
      </c>
      <c r="M199" s="789">
        <f t="shared" si="9"/>
        <v>0</v>
      </c>
      <c r="N199" s="449">
        <f t="shared" si="9"/>
        <v>0</v>
      </c>
      <c r="O199" s="313"/>
      <c r="P199" s="155"/>
    </row>
    <row r="200" spans="1:16" ht="18.75" customHeight="1" x14ac:dyDescent="0.15">
      <c r="A200" s="134"/>
      <c r="B200" s="203"/>
      <c r="C200" s="204"/>
      <c r="D200" s="297"/>
      <c r="E200" s="491"/>
      <c r="F200" s="500"/>
      <c r="G200" s="328"/>
      <c r="H200" s="445"/>
      <c r="I200" s="798"/>
      <c r="J200" s="446">
        <f t="shared" si="7"/>
        <v>0</v>
      </c>
      <c r="K200" s="788"/>
      <c r="L200" s="447">
        <f t="shared" si="8"/>
        <v>0</v>
      </c>
      <c r="M200" s="789">
        <f t="shared" si="9"/>
        <v>0</v>
      </c>
      <c r="N200" s="449">
        <f t="shared" si="9"/>
        <v>0</v>
      </c>
      <c r="O200" s="313"/>
      <c r="P200" s="155"/>
    </row>
    <row r="201" spans="1:16" ht="18.75" customHeight="1" x14ac:dyDescent="0.15">
      <c r="A201" s="134"/>
      <c r="B201" s="203"/>
      <c r="C201" s="204"/>
      <c r="D201" s="297"/>
      <c r="E201" s="491"/>
      <c r="F201" s="500"/>
      <c r="G201" s="328"/>
      <c r="H201" s="445"/>
      <c r="I201" s="798"/>
      <c r="J201" s="446">
        <f t="shared" si="7"/>
        <v>0</v>
      </c>
      <c r="K201" s="788"/>
      <c r="L201" s="447">
        <f t="shared" si="8"/>
        <v>0</v>
      </c>
      <c r="M201" s="789">
        <f t="shared" si="9"/>
        <v>0</v>
      </c>
      <c r="N201" s="449">
        <f t="shared" si="9"/>
        <v>0</v>
      </c>
      <c r="O201" s="313"/>
      <c r="P201" s="155"/>
    </row>
    <row r="202" spans="1:16" ht="18.75" customHeight="1" x14ac:dyDescent="0.15">
      <c r="A202" s="134"/>
      <c r="B202" s="203"/>
      <c r="C202" s="204"/>
      <c r="D202" s="297"/>
      <c r="E202" s="491"/>
      <c r="F202" s="500"/>
      <c r="G202" s="328"/>
      <c r="H202" s="445"/>
      <c r="I202" s="798"/>
      <c r="J202" s="446">
        <f t="shared" si="7"/>
        <v>0</v>
      </c>
      <c r="K202" s="788"/>
      <c r="L202" s="447">
        <f t="shared" si="8"/>
        <v>0</v>
      </c>
      <c r="M202" s="789">
        <f t="shared" si="9"/>
        <v>0</v>
      </c>
      <c r="N202" s="449">
        <f t="shared" si="9"/>
        <v>0</v>
      </c>
      <c r="O202" s="313"/>
      <c r="P202" s="155"/>
    </row>
    <row r="203" spans="1:16" ht="18.75" customHeight="1" x14ac:dyDescent="0.15">
      <c r="A203" s="134"/>
      <c r="B203" s="203"/>
      <c r="C203" s="204"/>
      <c r="D203" s="297"/>
      <c r="E203" s="491"/>
      <c r="F203" s="500"/>
      <c r="G203" s="328"/>
      <c r="H203" s="445"/>
      <c r="I203" s="798"/>
      <c r="J203" s="446">
        <f t="shared" si="7"/>
        <v>0</v>
      </c>
      <c r="K203" s="788"/>
      <c r="L203" s="447">
        <f t="shared" si="8"/>
        <v>0</v>
      </c>
      <c r="M203" s="789">
        <f t="shared" si="9"/>
        <v>0</v>
      </c>
      <c r="N203" s="449">
        <f t="shared" si="9"/>
        <v>0</v>
      </c>
      <c r="O203" s="313"/>
      <c r="P203" s="155"/>
    </row>
    <row r="204" spans="1:16" ht="18.75" customHeight="1" x14ac:dyDescent="0.15">
      <c r="A204" s="134"/>
      <c r="B204" s="203"/>
      <c r="C204" s="204"/>
      <c r="D204" s="297"/>
      <c r="E204" s="491"/>
      <c r="F204" s="500"/>
      <c r="G204" s="328"/>
      <c r="H204" s="445"/>
      <c r="I204" s="798"/>
      <c r="J204" s="446">
        <f t="shared" si="7"/>
        <v>0</v>
      </c>
      <c r="K204" s="788"/>
      <c r="L204" s="447">
        <f t="shared" si="8"/>
        <v>0</v>
      </c>
      <c r="M204" s="789">
        <f t="shared" si="9"/>
        <v>0</v>
      </c>
      <c r="N204" s="449">
        <f t="shared" si="9"/>
        <v>0</v>
      </c>
      <c r="O204" s="313"/>
      <c r="P204" s="155"/>
    </row>
    <row r="205" spans="1:16" ht="18.75" customHeight="1" x14ac:dyDescent="0.15">
      <c r="A205" s="134"/>
      <c r="B205" s="203"/>
      <c r="C205" s="204"/>
      <c r="D205" s="297"/>
      <c r="E205" s="491"/>
      <c r="F205" s="500"/>
      <c r="G205" s="328"/>
      <c r="H205" s="445"/>
      <c r="I205" s="798"/>
      <c r="J205" s="446">
        <f t="shared" si="7"/>
        <v>0</v>
      </c>
      <c r="K205" s="788"/>
      <c r="L205" s="447">
        <f t="shared" si="8"/>
        <v>0</v>
      </c>
      <c r="M205" s="789">
        <f t="shared" si="9"/>
        <v>0</v>
      </c>
      <c r="N205" s="449">
        <f t="shared" si="9"/>
        <v>0</v>
      </c>
      <c r="O205" s="313"/>
      <c r="P205" s="155"/>
    </row>
    <row r="206" spans="1:16" ht="18.75" customHeight="1" x14ac:dyDescent="0.15">
      <c r="A206" s="134"/>
      <c r="B206" s="203"/>
      <c r="C206" s="204"/>
      <c r="D206" s="297"/>
      <c r="E206" s="491"/>
      <c r="F206" s="500"/>
      <c r="G206" s="328"/>
      <c r="H206" s="445"/>
      <c r="I206" s="798"/>
      <c r="J206" s="446">
        <f t="shared" si="7"/>
        <v>0</v>
      </c>
      <c r="K206" s="788"/>
      <c r="L206" s="447">
        <f t="shared" si="8"/>
        <v>0</v>
      </c>
      <c r="M206" s="789">
        <f t="shared" si="9"/>
        <v>0</v>
      </c>
      <c r="N206" s="449">
        <f t="shared" si="9"/>
        <v>0</v>
      </c>
      <c r="O206" s="313"/>
      <c r="P206" s="155"/>
    </row>
    <row r="207" spans="1:16" ht="18.75" customHeight="1" x14ac:dyDescent="0.15">
      <c r="A207" s="134"/>
      <c r="B207" s="203"/>
      <c r="C207" s="204"/>
      <c r="D207" s="297"/>
      <c r="E207" s="491"/>
      <c r="F207" s="500"/>
      <c r="G207" s="328"/>
      <c r="H207" s="445"/>
      <c r="I207" s="798"/>
      <c r="J207" s="446">
        <f t="shared" si="7"/>
        <v>0</v>
      </c>
      <c r="K207" s="788"/>
      <c r="L207" s="447">
        <f t="shared" si="8"/>
        <v>0</v>
      </c>
      <c r="M207" s="789">
        <f t="shared" si="9"/>
        <v>0</v>
      </c>
      <c r="N207" s="449">
        <f t="shared" si="9"/>
        <v>0</v>
      </c>
      <c r="O207" s="313"/>
      <c r="P207" s="155"/>
    </row>
    <row r="208" spans="1:16" ht="18.75" customHeight="1" x14ac:dyDescent="0.15">
      <c r="A208" s="134"/>
      <c r="B208" s="203"/>
      <c r="C208" s="204"/>
      <c r="D208" s="297"/>
      <c r="E208" s="491"/>
      <c r="F208" s="500"/>
      <c r="G208" s="328"/>
      <c r="H208" s="445"/>
      <c r="I208" s="798"/>
      <c r="J208" s="446">
        <f t="shared" si="7"/>
        <v>0</v>
      </c>
      <c r="K208" s="788"/>
      <c r="L208" s="447">
        <f t="shared" si="8"/>
        <v>0</v>
      </c>
      <c r="M208" s="789">
        <f t="shared" si="9"/>
        <v>0</v>
      </c>
      <c r="N208" s="449">
        <f t="shared" si="9"/>
        <v>0</v>
      </c>
      <c r="O208" s="313"/>
      <c r="P208" s="155"/>
    </row>
    <row r="209" spans="1:29" ht="18.75" customHeight="1" x14ac:dyDescent="0.15">
      <c r="A209" s="134"/>
      <c r="B209" s="203"/>
      <c r="C209" s="204"/>
      <c r="D209" s="297"/>
      <c r="E209" s="491"/>
      <c r="F209" s="500"/>
      <c r="G209" s="328"/>
      <c r="H209" s="445"/>
      <c r="I209" s="798"/>
      <c r="J209" s="446">
        <f t="shared" si="7"/>
        <v>0</v>
      </c>
      <c r="K209" s="788"/>
      <c r="L209" s="447">
        <f t="shared" si="8"/>
        <v>0</v>
      </c>
      <c r="M209" s="789">
        <f t="shared" si="9"/>
        <v>0</v>
      </c>
      <c r="N209" s="449">
        <f t="shared" si="9"/>
        <v>0</v>
      </c>
      <c r="O209" s="313"/>
      <c r="P209" s="155"/>
    </row>
    <row r="210" spans="1:29" ht="18.75" customHeight="1" x14ac:dyDescent="0.15">
      <c r="A210" s="134"/>
      <c r="B210" s="203"/>
      <c r="C210" s="204"/>
      <c r="D210" s="297"/>
      <c r="E210" s="491"/>
      <c r="F210" s="500"/>
      <c r="G210" s="328"/>
      <c r="H210" s="445"/>
      <c r="I210" s="798"/>
      <c r="J210" s="446">
        <f t="shared" si="7"/>
        <v>0</v>
      </c>
      <c r="K210" s="788"/>
      <c r="L210" s="447">
        <f t="shared" si="8"/>
        <v>0</v>
      </c>
      <c r="M210" s="789">
        <f t="shared" si="9"/>
        <v>0</v>
      </c>
      <c r="N210" s="449">
        <f t="shared" si="9"/>
        <v>0</v>
      </c>
      <c r="O210" s="313"/>
      <c r="P210" s="158"/>
    </row>
    <row r="211" spans="1:29" ht="18.75" customHeight="1" x14ac:dyDescent="0.15">
      <c r="A211" s="134"/>
      <c r="B211" s="203"/>
      <c r="C211" s="204"/>
      <c r="D211" s="297"/>
      <c r="E211" s="491"/>
      <c r="F211" s="500"/>
      <c r="G211" s="328"/>
      <c r="H211" s="445"/>
      <c r="I211" s="798"/>
      <c r="J211" s="446">
        <f t="shared" si="7"/>
        <v>0</v>
      </c>
      <c r="K211" s="788"/>
      <c r="L211" s="447">
        <f t="shared" si="8"/>
        <v>0</v>
      </c>
      <c r="M211" s="789">
        <f t="shared" si="9"/>
        <v>0</v>
      </c>
      <c r="N211" s="449">
        <f t="shared" si="9"/>
        <v>0</v>
      </c>
      <c r="O211" s="313"/>
      <c r="P211" s="149"/>
    </row>
    <row r="212" spans="1:29" ht="18.75" customHeight="1" x14ac:dyDescent="0.15">
      <c r="A212" s="134"/>
      <c r="B212" s="203"/>
      <c r="C212" s="204"/>
      <c r="D212" s="297"/>
      <c r="E212" s="491"/>
      <c r="F212" s="500"/>
      <c r="G212" s="328"/>
      <c r="H212" s="445"/>
      <c r="I212" s="798"/>
      <c r="J212" s="446">
        <f t="shared" si="7"/>
        <v>0</v>
      </c>
      <c r="K212" s="788"/>
      <c r="L212" s="447">
        <f t="shared" si="8"/>
        <v>0</v>
      </c>
      <c r="M212" s="789">
        <f t="shared" si="9"/>
        <v>0</v>
      </c>
      <c r="N212" s="449">
        <f t="shared" si="9"/>
        <v>0</v>
      </c>
      <c r="O212" s="313"/>
      <c r="P212" s="158"/>
    </row>
    <row r="213" spans="1:29" s="120" customFormat="1" ht="18.75" customHeight="1" x14ac:dyDescent="0.15">
      <c r="A213" s="134"/>
      <c r="B213" s="203"/>
      <c r="C213" s="204"/>
      <c r="D213" s="297"/>
      <c r="E213" s="491"/>
      <c r="F213" s="500"/>
      <c r="G213" s="328"/>
      <c r="H213" s="445"/>
      <c r="I213" s="798"/>
      <c r="J213" s="446">
        <f t="shared" si="7"/>
        <v>0</v>
      </c>
      <c r="K213" s="788"/>
      <c r="L213" s="447">
        <f t="shared" si="8"/>
        <v>0</v>
      </c>
      <c r="M213" s="789">
        <f t="shared" si="9"/>
        <v>0</v>
      </c>
      <c r="N213" s="449">
        <f t="shared" si="9"/>
        <v>0</v>
      </c>
      <c r="O213" s="313"/>
      <c r="Q213" s="119"/>
      <c r="R213" s="119"/>
      <c r="S213" s="119"/>
      <c r="T213" s="119"/>
      <c r="U213" s="119"/>
      <c r="V213" s="119"/>
      <c r="W213" s="119"/>
      <c r="X213" s="119"/>
      <c r="Y213" s="119"/>
      <c r="Z213" s="119"/>
      <c r="AA213" s="119"/>
      <c r="AB213" s="119"/>
      <c r="AC213" s="119"/>
    </row>
    <row r="214" spans="1:29" s="120" customFormat="1" ht="18.75" customHeight="1" x14ac:dyDescent="0.15">
      <c r="A214" s="134"/>
      <c r="B214" s="203"/>
      <c r="C214" s="204"/>
      <c r="D214" s="297"/>
      <c r="E214" s="491"/>
      <c r="F214" s="500"/>
      <c r="G214" s="328"/>
      <c r="H214" s="445"/>
      <c r="I214" s="798"/>
      <c r="J214" s="446">
        <f t="shared" si="7"/>
        <v>0</v>
      </c>
      <c r="K214" s="788"/>
      <c r="L214" s="447">
        <f t="shared" si="8"/>
        <v>0</v>
      </c>
      <c r="M214" s="789">
        <f t="shared" si="9"/>
        <v>0</v>
      </c>
      <c r="N214" s="449">
        <f t="shared" si="9"/>
        <v>0</v>
      </c>
      <c r="O214" s="313"/>
      <c r="Q214" s="119"/>
      <c r="R214" s="119"/>
      <c r="S214" s="119"/>
      <c r="T214" s="119"/>
      <c r="U214" s="119"/>
      <c r="V214" s="119"/>
      <c r="W214" s="119"/>
      <c r="X214" s="119"/>
      <c r="Y214" s="119"/>
      <c r="Z214" s="119"/>
      <c r="AA214" s="119"/>
      <c r="AB214" s="119"/>
      <c r="AC214" s="119"/>
    </row>
    <row r="215" spans="1:29" s="120" customFormat="1" ht="18.75" customHeight="1" x14ac:dyDescent="0.15">
      <c r="A215" s="134"/>
      <c r="B215" s="203"/>
      <c r="C215" s="204"/>
      <c r="D215" s="297"/>
      <c r="E215" s="491"/>
      <c r="F215" s="500"/>
      <c r="G215" s="328"/>
      <c r="H215" s="445"/>
      <c r="I215" s="798"/>
      <c r="J215" s="446">
        <f t="shared" si="7"/>
        <v>0</v>
      </c>
      <c r="K215" s="788"/>
      <c r="L215" s="447">
        <f t="shared" si="8"/>
        <v>0</v>
      </c>
      <c r="M215" s="789">
        <f t="shared" si="9"/>
        <v>0</v>
      </c>
      <c r="N215" s="449">
        <f t="shared" si="9"/>
        <v>0</v>
      </c>
      <c r="O215" s="313"/>
      <c r="Q215" s="119"/>
      <c r="R215" s="119"/>
      <c r="S215" s="119"/>
      <c r="T215" s="119"/>
      <c r="U215" s="119"/>
      <c r="V215" s="119"/>
      <c r="W215" s="119"/>
      <c r="X215" s="119"/>
      <c r="Y215" s="119"/>
      <c r="Z215" s="119"/>
      <c r="AA215" s="119"/>
      <c r="AB215" s="119"/>
      <c r="AC215" s="119"/>
    </row>
    <row r="216" spans="1:29" s="120" customFormat="1" ht="18.75" customHeight="1" x14ac:dyDescent="0.15">
      <c r="A216" s="134"/>
      <c r="B216" s="203"/>
      <c r="C216" s="204"/>
      <c r="D216" s="297"/>
      <c r="E216" s="347" t="s">
        <v>419</v>
      </c>
      <c r="F216" s="170" t="s">
        <v>181</v>
      </c>
      <c r="G216" s="328"/>
      <c r="H216" s="445"/>
      <c r="I216" s="798"/>
      <c r="J216" s="450">
        <f>SUMIFS(J186:J215,D186:D215,"設備（部材）")</f>
        <v>0</v>
      </c>
      <c r="K216" s="788"/>
      <c r="L216" s="451">
        <f>SUMIFS(L186:L215,D186:D215,"設備（部材）")</f>
        <v>0</v>
      </c>
      <c r="M216" s="789"/>
      <c r="N216" s="453">
        <f>J216-L216</f>
        <v>0</v>
      </c>
      <c r="O216" s="313"/>
      <c r="Q216" s="119"/>
      <c r="R216" s="119"/>
      <c r="S216" s="119"/>
      <c r="T216" s="119"/>
      <c r="U216" s="119"/>
      <c r="V216" s="119"/>
      <c r="W216" s="119"/>
      <c r="X216" s="119"/>
      <c r="Y216" s="119"/>
      <c r="Z216" s="119"/>
      <c r="AA216" s="119"/>
      <c r="AB216" s="119"/>
      <c r="AC216" s="119"/>
    </row>
    <row r="217" spans="1:29" s="120" customFormat="1" ht="18.75" customHeight="1" x14ac:dyDescent="0.15">
      <c r="A217" s="134"/>
      <c r="B217" s="203"/>
      <c r="C217" s="204"/>
      <c r="D217" s="297"/>
      <c r="E217" s="347" t="s">
        <v>182</v>
      </c>
      <c r="F217" s="170" t="s">
        <v>181</v>
      </c>
      <c r="G217" s="328"/>
      <c r="H217" s="445"/>
      <c r="I217" s="798"/>
      <c r="J217" s="450">
        <f>SUMIFS(J186:J215,D186:D215,"工事")</f>
        <v>0</v>
      </c>
      <c r="K217" s="788"/>
      <c r="L217" s="451">
        <f>SUMIFS(L186:L215,D186:D215,"工事")</f>
        <v>0</v>
      </c>
      <c r="M217" s="789"/>
      <c r="N217" s="453">
        <f>J217-L217</f>
        <v>0</v>
      </c>
      <c r="O217" s="313"/>
      <c r="Q217" s="119"/>
      <c r="R217" s="119"/>
      <c r="S217" s="119"/>
      <c r="T217" s="119"/>
      <c r="U217" s="119"/>
      <c r="V217" s="119"/>
      <c r="W217" s="119"/>
      <c r="X217" s="119"/>
      <c r="Y217" s="119"/>
      <c r="Z217" s="119"/>
      <c r="AA217" s="119"/>
      <c r="AB217" s="119"/>
      <c r="AC217" s="119"/>
    </row>
    <row r="218" spans="1:29" s="120" customFormat="1" ht="18.75" customHeight="1" thickBot="1" x14ac:dyDescent="0.2">
      <c r="A218" s="134"/>
      <c r="B218" s="205"/>
      <c r="C218" s="206"/>
      <c r="D218" s="298"/>
      <c r="E218" s="348" t="s">
        <v>178</v>
      </c>
      <c r="F218" s="349" t="s">
        <v>179</v>
      </c>
      <c r="G218" s="339"/>
      <c r="H218" s="495"/>
      <c r="I218" s="808"/>
      <c r="J218" s="501">
        <f>J216+J217</f>
        <v>0</v>
      </c>
      <c r="K218" s="790"/>
      <c r="L218" s="502">
        <f>L216+L217</f>
        <v>0</v>
      </c>
      <c r="M218" s="791"/>
      <c r="N218" s="503">
        <f>J218-L218</f>
        <v>0</v>
      </c>
      <c r="O218" s="323"/>
      <c r="Q218" s="119"/>
      <c r="R218" s="119"/>
      <c r="S218" s="119"/>
      <c r="T218" s="119"/>
      <c r="U218" s="119"/>
      <c r="V218" s="119"/>
      <c r="W218" s="119"/>
      <c r="X218" s="119"/>
      <c r="Y218" s="119"/>
      <c r="Z218" s="119"/>
      <c r="AA218" s="119"/>
      <c r="AB218" s="119"/>
      <c r="AC218" s="119"/>
    </row>
    <row r="219" spans="1:29" ht="18.75" customHeight="1" x14ac:dyDescent="0.15">
      <c r="A219" s="134"/>
      <c r="B219" s="171"/>
      <c r="C219" s="172"/>
      <c r="D219" s="295"/>
      <c r="E219" s="491"/>
      <c r="F219" s="499" t="s">
        <v>180</v>
      </c>
      <c r="G219" s="328"/>
      <c r="H219" s="445"/>
      <c r="I219" s="798"/>
      <c r="J219" s="446"/>
      <c r="K219" s="788"/>
      <c r="L219" s="447"/>
      <c r="M219" s="789"/>
      <c r="N219" s="449"/>
      <c r="O219" s="313"/>
      <c r="P219" s="155"/>
    </row>
    <row r="220" spans="1:29" ht="18.75" customHeight="1" x14ac:dyDescent="0.15">
      <c r="A220" s="134"/>
      <c r="B220" s="203"/>
      <c r="C220" s="204"/>
      <c r="D220" s="297"/>
      <c r="E220" s="491"/>
      <c r="F220" s="500"/>
      <c r="G220" s="328"/>
      <c r="H220" s="445"/>
      <c r="I220" s="798"/>
      <c r="J220" s="446">
        <f t="shared" ref="J220:J249" si="10">ROUNDDOWN(H220*I220,0)</f>
        <v>0</v>
      </c>
      <c r="K220" s="788"/>
      <c r="L220" s="447">
        <f t="shared" ref="L220:L249" si="11">ROUNDDOWN(H220*K220,0)</f>
        <v>0</v>
      </c>
      <c r="M220" s="789">
        <f t="shared" ref="M220:N249" si="12">I220-K220</f>
        <v>0</v>
      </c>
      <c r="N220" s="449">
        <f t="shared" si="12"/>
        <v>0</v>
      </c>
      <c r="O220" s="313"/>
      <c r="P220" s="155"/>
    </row>
    <row r="221" spans="1:29" ht="18.75" customHeight="1" x14ac:dyDescent="0.15">
      <c r="A221" s="134"/>
      <c r="B221" s="203"/>
      <c r="C221" s="204"/>
      <c r="D221" s="297"/>
      <c r="E221" s="491"/>
      <c r="F221" s="500"/>
      <c r="G221" s="328"/>
      <c r="H221" s="445"/>
      <c r="I221" s="798"/>
      <c r="J221" s="446">
        <f t="shared" si="10"/>
        <v>0</v>
      </c>
      <c r="K221" s="788"/>
      <c r="L221" s="447">
        <f t="shared" si="11"/>
        <v>0</v>
      </c>
      <c r="M221" s="789">
        <f t="shared" si="12"/>
        <v>0</v>
      </c>
      <c r="N221" s="449">
        <f t="shared" si="12"/>
        <v>0</v>
      </c>
      <c r="O221" s="313"/>
      <c r="P221" s="155"/>
    </row>
    <row r="222" spans="1:29" ht="18.75" customHeight="1" x14ac:dyDescent="0.15">
      <c r="A222" s="134"/>
      <c r="B222" s="203"/>
      <c r="C222" s="204"/>
      <c r="D222" s="297"/>
      <c r="E222" s="491"/>
      <c r="F222" s="500"/>
      <c r="G222" s="328"/>
      <c r="H222" s="445"/>
      <c r="I222" s="798"/>
      <c r="J222" s="446">
        <f t="shared" si="10"/>
        <v>0</v>
      </c>
      <c r="K222" s="788"/>
      <c r="L222" s="447">
        <f t="shared" si="11"/>
        <v>0</v>
      </c>
      <c r="M222" s="789">
        <f t="shared" si="12"/>
        <v>0</v>
      </c>
      <c r="N222" s="449">
        <f t="shared" si="12"/>
        <v>0</v>
      </c>
      <c r="O222" s="313"/>
      <c r="P222" s="155"/>
    </row>
    <row r="223" spans="1:29" ht="18.75" customHeight="1" x14ac:dyDescent="0.15">
      <c r="A223" s="134"/>
      <c r="B223" s="203"/>
      <c r="C223" s="204"/>
      <c r="D223" s="297"/>
      <c r="E223" s="491"/>
      <c r="F223" s="500"/>
      <c r="G223" s="328"/>
      <c r="H223" s="445"/>
      <c r="I223" s="798"/>
      <c r="J223" s="446">
        <f t="shared" si="10"/>
        <v>0</v>
      </c>
      <c r="K223" s="788"/>
      <c r="L223" s="447">
        <f t="shared" si="11"/>
        <v>0</v>
      </c>
      <c r="M223" s="789">
        <f t="shared" si="12"/>
        <v>0</v>
      </c>
      <c r="N223" s="449">
        <f t="shared" si="12"/>
        <v>0</v>
      </c>
      <c r="O223" s="313"/>
      <c r="P223" s="155"/>
    </row>
    <row r="224" spans="1:29" ht="18.75" customHeight="1" x14ac:dyDescent="0.15">
      <c r="A224" s="134"/>
      <c r="B224" s="203"/>
      <c r="C224" s="204"/>
      <c r="D224" s="297"/>
      <c r="E224" s="491"/>
      <c r="F224" s="500"/>
      <c r="G224" s="328"/>
      <c r="H224" s="445"/>
      <c r="I224" s="798"/>
      <c r="J224" s="446">
        <f t="shared" si="10"/>
        <v>0</v>
      </c>
      <c r="K224" s="788"/>
      <c r="L224" s="447">
        <f t="shared" si="11"/>
        <v>0</v>
      </c>
      <c r="M224" s="789">
        <f t="shared" si="12"/>
        <v>0</v>
      </c>
      <c r="N224" s="449">
        <f t="shared" si="12"/>
        <v>0</v>
      </c>
      <c r="O224" s="313"/>
      <c r="P224" s="155"/>
    </row>
    <row r="225" spans="1:16" ht="18.75" customHeight="1" x14ac:dyDescent="0.15">
      <c r="A225" s="134"/>
      <c r="B225" s="203"/>
      <c r="C225" s="204"/>
      <c r="D225" s="297"/>
      <c r="E225" s="491"/>
      <c r="F225" s="500"/>
      <c r="G225" s="328"/>
      <c r="H225" s="445"/>
      <c r="I225" s="798"/>
      <c r="J225" s="446">
        <f t="shared" si="10"/>
        <v>0</v>
      </c>
      <c r="K225" s="788"/>
      <c r="L225" s="447">
        <f t="shared" si="11"/>
        <v>0</v>
      </c>
      <c r="M225" s="789">
        <f t="shared" si="12"/>
        <v>0</v>
      </c>
      <c r="N225" s="449">
        <f t="shared" si="12"/>
        <v>0</v>
      </c>
      <c r="O225" s="313"/>
      <c r="P225" s="155"/>
    </row>
    <row r="226" spans="1:16" ht="18.75" customHeight="1" x14ac:dyDescent="0.15">
      <c r="A226" s="134"/>
      <c r="B226" s="203"/>
      <c r="C226" s="204"/>
      <c r="D226" s="297"/>
      <c r="E226" s="491"/>
      <c r="F226" s="500"/>
      <c r="G226" s="328"/>
      <c r="H226" s="445"/>
      <c r="I226" s="798"/>
      <c r="J226" s="446">
        <f t="shared" si="10"/>
        <v>0</v>
      </c>
      <c r="K226" s="788"/>
      <c r="L226" s="447">
        <f t="shared" si="11"/>
        <v>0</v>
      </c>
      <c r="M226" s="789">
        <f t="shared" si="12"/>
        <v>0</v>
      </c>
      <c r="N226" s="449">
        <f t="shared" si="12"/>
        <v>0</v>
      </c>
      <c r="O226" s="313"/>
      <c r="P226" s="155"/>
    </row>
    <row r="227" spans="1:16" ht="18.75" customHeight="1" x14ac:dyDescent="0.15">
      <c r="A227" s="134"/>
      <c r="B227" s="203"/>
      <c r="C227" s="204"/>
      <c r="D227" s="297"/>
      <c r="E227" s="491"/>
      <c r="F227" s="500"/>
      <c r="G227" s="328"/>
      <c r="H227" s="445"/>
      <c r="I227" s="798"/>
      <c r="J227" s="446">
        <f t="shared" si="10"/>
        <v>0</v>
      </c>
      <c r="K227" s="788"/>
      <c r="L227" s="447">
        <f t="shared" si="11"/>
        <v>0</v>
      </c>
      <c r="M227" s="789">
        <f t="shared" si="12"/>
        <v>0</v>
      </c>
      <c r="N227" s="449">
        <f t="shared" si="12"/>
        <v>0</v>
      </c>
      <c r="O227" s="313"/>
      <c r="P227" s="155"/>
    </row>
    <row r="228" spans="1:16" ht="18.75" customHeight="1" x14ac:dyDescent="0.15">
      <c r="A228" s="134"/>
      <c r="B228" s="203"/>
      <c r="C228" s="204"/>
      <c r="D228" s="297"/>
      <c r="E228" s="491"/>
      <c r="F228" s="500"/>
      <c r="G228" s="328"/>
      <c r="H228" s="445"/>
      <c r="I228" s="798"/>
      <c r="J228" s="446">
        <f t="shared" si="10"/>
        <v>0</v>
      </c>
      <c r="K228" s="788"/>
      <c r="L228" s="447">
        <f t="shared" si="11"/>
        <v>0</v>
      </c>
      <c r="M228" s="789">
        <f t="shared" si="12"/>
        <v>0</v>
      </c>
      <c r="N228" s="449">
        <f t="shared" si="12"/>
        <v>0</v>
      </c>
      <c r="O228" s="313"/>
      <c r="P228" s="155"/>
    </row>
    <row r="229" spans="1:16" ht="18.75" customHeight="1" x14ac:dyDescent="0.15">
      <c r="A229" s="134"/>
      <c r="B229" s="203"/>
      <c r="C229" s="204"/>
      <c r="D229" s="297"/>
      <c r="E229" s="491"/>
      <c r="F229" s="500"/>
      <c r="G229" s="328"/>
      <c r="H229" s="445"/>
      <c r="I229" s="798"/>
      <c r="J229" s="446">
        <f t="shared" si="10"/>
        <v>0</v>
      </c>
      <c r="K229" s="788"/>
      <c r="L229" s="447">
        <f t="shared" si="11"/>
        <v>0</v>
      </c>
      <c r="M229" s="789">
        <f t="shared" si="12"/>
        <v>0</v>
      </c>
      <c r="N229" s="449">
        <f t="shared" si="12"/>
        <v>0</v>
      </c>
      <c r="O229" s="313"/>
      <c r="P229" s="155"/>
    </row>
    <row r="230" spans="1:16" ht="18.75" customHeight="1" x14ac:dyDescent="0.15">
      <c r="A230" s="134"/>
      <c r="B230" s="203"/>
      <c r="C230" s="204"/>
      <c r="D230" s="297"/>
      <c r="E230" s="491"/>
      <c r="F230" s="500"/>
      <c r="G230" s="328"/>
      <c r="H230" s="445"/>
      <c r="I230" s="798"/>
      <c r="J230" s="446">
        <f t="shared" si="10"/>
        <v>0</v>
      </c>
      <c r="K230" s="788"/>
      <c r="L230" s="447">
        <f t="shared" si="11"/>
        <v>0</v>
      </c>
      <c r="M230" s="789">
        <f t="shared" si="12"/>
        <v>0</v>
      </c>
      <c r="N230" s="449">
        <f t="shared" si="12"/>
        <v>0</v>
      </c>
      <c r="O230" s="313"/>
      <c r="P230" s="155"/>
    </row>
    <row r="231" spans="1:16" ht="18.75" customHeight="1" x14ac:dyDescent="0.15">
      <c r="A231" s="134"/>
      <c r="B231" s="203"/>
      <c r="C231" s="204"/>
      <c r="D231" s="297"/>
      <c r="E231" s="491"/>
      <c r="F231" s="500"/>
      <c r="G231" s="328"/>
      <c r="H231" s="445"/>
      <c r="I231" s="798"/>
      <c r="J231" s="446">
        <f t="shared" si="10"/>
        <v>0</v>
      </c>
      <c r="K231" s="788"/>
      <c r="L231" s="447">
        <f t="shared" si="11"/>
        <v>0</v>
      </c>
      <c r="M231" s="789">
        <f t="shared" si="12"/>
        <v>0</v>
      </c>
      <c r="N231" s="449">
        <f t="shared" si="12"/>
        <v>0</v>
      </c>
      <c r="O231" s="313"/>
      <c r="P231" s="155"/>
    </row>
    <row r="232" spans="1:16" ht="18.75" customHeight="1" x14ac:dyDescent="0.15">
      <c r="A232" s="134"/>
      <c r="B232" s="203"/>
      <c r="C232" s="204"/>
      <c r="D232" s="297"/>
      <c r="E232" s="491"/>
      <c r="F232" s="500"/>
      <c r="G232" s="328"/>
      <c r="H232" s="445"/>
      <c r="I232" s="798"/>
      <c r="J232" s="446">
        <f t="shared" si="10"/>
        <v>0</v>
      </c>
      <c r="K232" s="788"/>
      <c r="L232" s="447">
        <f t="shared" si="11"/>
        <v>0</v>
      </c>
      <c r="M232" s="789">
        <f t="shared" si="12"/>
        <v>0</v>
      </c>
      <c r="N232" s="449">
        <f t="shared" si="12"/>
        <v>0</v>
      </c>
      <c r="O232" s="313"/>
      <c r="P232" s="155"/>
    </row>
    <row r="233" spans="1:16" ht="18.75" customHeight="1" x14ac:dyDescent="0.15">
      <c r="A233" s="134"/>
      <c r="B233" s="203"/>
      <c r="C233" s="204"/>
      <c r="D233" s="297"/>
      <c r="E233" s="491"/>
      <c r="F233" s="500"/>
      <c r="G233" s="328"/>
      <c r="H233" s="445"/>
      <c r="I233" s="798"/>
      <c r="J233" s="446">
        <f t="shared" si="10"/>
        <v>0</v>
      </c>
      <c r="K233" s="788"/>
      <c r="L233" s="447">
        <f t="shared" si="11"/>
        <v>0</v>
      </c>
      <c r="M233" s="789">
        <f t="shared" si="12"/>
        <v>0</v>
      </c>
      <c r="N233" s="449">
        <f t="shared" si="12"/>
        <v>0</v>
      </c>
      <c r="O233" s="313"/>
      <c r="P233" s="155"/>
    </row>
    <row r="234" spans="1:16" ht="18.75" customHeight="1" x14ac:dyDescent="0.15">
      <c r="A234" s="134"/>
      <c r="B234" s="203"/>
      <c r="C234" s="204"/>
      <c r="D234" s="297"/>
      <c r="E234" s="491"/>
      <c r="F234" s="500"/>
      <c r="G234" s="328"/>
      <c r="H234" s="445"/>
      <c r="I234" s="798"/>
      <c r="J234" s="446">
        <f t="shared" si="10"/>
        <v>0</v>
      </c>
      <c r="K234" s="788"/>
      <c r="L234" s="447">
        <f t="shared" si="11"/>
        <v>0</v>
      </c>
      <c r="M234" s="789">
        <f t="shared" si="12"/>
        <v>0</v>
      </c>
      <c r="N234" s="449">
        <f t="shared" si="12"/>
        <v>0</v>
      </c>
      <c r="O234" s="313"/>
      <c r="P234" s="155"/>
    </row>
    <row r="235" spans="1:16" ht="18.75" customHeight="1" x14ac:dyDescent="0.15">
      <c r="A235" s="134"/>
      <c r="B235" s="203"/>
      <c r="C235" s="204"/>
      <c r="D235" s="297"/>
      <c r="E235" s="491"/>
      <c r="F235" s="500"/>
      <c r="G235" s="328"/>
      <c r="H235" s="445"/>
      <c r="I235" s="798"/>
      <c r="J235" s="446">
        <f t="shared" si="10"/>
        <v>0</v>
      </c>
      <c r="K235" s="788"/>
      <c r="L235" s="447">
        <f t="shared" si="11"/>
        <v>0</v>
      </c>
      <c r="M235" s="789">
        <f t="shared" si="12"/>
        <v>0</v>
      </c>
      <c r="N235" s="449">
        <f t="shared" si="12"/>
        <v>0</v>
      </c>
      <c r="O235" s="313"/>
      <c r="P235" s="155"/>
    </row>
    <row r="236" spans="1:16" ht="18.75" customHeight="1" x14ac:dyDescent="0.15">
      <c r="A236" s="134"/>
      <c r="B236" s="203"/>
      <c r="C236" s="204"/>
      <c r="D236" s="297"/>
      <c r="E236" s="491"/>
      <c r="F236" s="500"/>
      <c r="G236" s="328"/>
      <c r="H236" s="445"/>
      <c r="I236" s="798"/>
      <c r="J236" s="446">
        <f t="shared" si="10"/>
        <v>0</v>
      </c>
      <c r="K236" s="788"/>
      <c r="L236" s="447">
        <f t="shared" si="11"/>
        <v>0</v>
      </c>
      <c r="M236" s="789">
        <f t="shared" si="12"/>
        <v>0</v>
      </c>
      <c r="N236" s="449">
        <f t="shared" si="12"/>
        <v>0</v>
      </c>
      <c r="O236" s="313"/>
      <c r="P236" s="155"/>
    </row>
    <row r="237" spans="1:16" ht="18.75" customHeight="1" x14ac:dyDescent="0.15">
      <c r="A237" s="134"/>
      <c r="B237" s="203"/>
      <c r="C237" s="204"/>
      <c r="D237" s="297"/>
      <c r="E237" s="491"/>
      <c r="F237" s="500"/>
      <c r="G237" s="328"/>
      <c r="H237" s="445"/>
      <c r="I237" s="798"/>
      <c r="J237" s="446">
        <f t="shared" si="10"/>
        <v>0</v>
      </c>
      <c r="K237" s="788"/>
      <c r="L237" s="447">
        <f t="shared" si="11"/>
        <v>0</v>
      </c>
      <c r="M237" s="789">
        <f t="shared" si="12"/>
        <v>0</v>
      </c>
      <c r="N237" s="449">
        <f t="shared" si="12"/>
        <v>0</v>
      </c>
      <c r="O237" s="313"/>
      <c r="P237" s="155"/>
    </row>
    <row r="238" spans="1:16" ht="18.75" customHeight="1" x14ac:dyDescent="0.15">
      <c r="A238" s="134"/>
      <c r="B238" s="203"/>
      <c r="C238" s="204"/>
      <c r="D238" s="297"/>
      <c r="E238" s="491"/>
      <c r="F238" s="500"/>
      <c r="G238" s="328"/>
      <c r="H238" s="445"/>
      <c r="I238" s="798"/>
      <c r="J238" s="446">
        <f t="shared" si="10"/>
        <v>0</v>
      </c>
      <c r="K238" s="788"/>
      <c r="L238" s="447">
        <f t="shared" si="11"/>
        <v>0</v>
      </c>
      <c r="M238" s="789">
        <f t="shared" si="12"/>
        <v>0</v>
      </c>
      <c r="N238" s="449">
        <f t="shared" si="12"/>
        <v>0</v>
      </c>
      <c r="O238" s="313"/>
      <c r="P238" s="155"/>
    </row>
    <row r="239" spans="1:16" ht="18.75" customHeight="1" x14ac:dyDescent="0.15">
      <c r="A239" s="134"/>
      <c r="B239" s="203"/>
      <c r="C239" s="204"/>
      <c r="D239" s="297"/>
      <c r="E239" s="491"/>
      <c r="F239" s="500"/>
      <c r="G239" s="328"/>
      <c r="H239" s="445"/>
      <c r="I239" s="798"/>
      <c r="J239" s="446">
        <f t="shared" si="10"/>
        <v>0</v>
      </c>
      <c r="K239" s="788"/>
      <c r="L239" s="447">
        <f t="shared" si="11"/>
        <v>0</v>
      </c>
      <c r="M239" s="789">
        <f t="shared" si="12"/>
        <v>0</v>
      </c>
      <c r="N239" s="449">
        <f t="shared" si="12"/>
        <v>0</v>
      </c>
      <c r="O239" s="313"/>
      <c r="P239" s="155"/>
    </row>
    <row r="240" spans="1:16" ht="18.75" customHeight="1" x14ac:dyDescent="0.15">
      <c r="A240" s="134"/>
      <c r="B240" s="203"/>
      <c r="C240" s="204"/>
      <c r="D240" s="297"/>
      <c r="E240" s="491"/>
      <c r="F240" s="500"/>
      <c r="G240" s="328"/>
      <c r="H240" s="445"/>
      <c r="I240" s="798"/>
      <c r="J240" s="446">
        <f t="shared" si="10"/>
        <v>0</v>
      </c>
      <c r="K240" s="788"/>
      <c r="L240" s="447">
        <f t="shared" si="11"/>
        <v>0</v>
      </c>
      <c r="M240" s="789">
        <f t="shared" si="12"/>
        <v>0</v>
      </c>
      <c r="N240" s="449">
        <f t="shared" si="12"/>
        <v>0</v>
      </c>
      <c r="O240" s="313"/>
      <c r="P240" s="155"/>
    </row>
    <row r="241" spans="1:29" ht="18.75" customHeight="1" x14ac:dyDescent="0.15">
      <c r="A241" s="134"/>
      <c r="B241" s="203"/>
      <c r="C241" s="204"/>
      <c r="D241" s="297"/>
      <c r="E241" s="491"/>
      <c r="F241" s="500"/>
      <c r="G241" s="328"/>
      <c r="H241" s="445"/>
      <c r="I241" s="798"/>
      <c r="J241" s="446">
        <f t="shared" si="10"/>
        <v>0</v>
      </c>
      <c r="K241" s="788"/>
      <c r="L241" s="447">
        <f t="shared" si="11"/>
        <v>0</v>
      </c>
      <c r="M241" s="789">
        <f t="shared" si="12"/>
        <v>0</v>
      </c>
      <c r="N241" s="449">
        <f t="shared" si="12"/>
        <v>0</v>
      </c>
      <c r="O241" s="313"/>
      <c r="P241" s="155"/>
    </row>
    <row r="242" spans="1:29" ht="18.75" customHeight="1" x14ac:dyDescent="0.15">
      <c r="A242" s="134"/>
      <c r="B242" s="203"/>
      <c r="C242" s="204"/>
      <c r="D242" s="297"/>
      <c r="E242" s="491"/>
      <c r="F242" s="500"/>
      <c r="G242" s="328"/>
      <c r="H242" s="445"/>
      <c r="I242" s="798"/>
      <c r="J242" s="446">
        <f t="shared" si="10"/>
        <v>0</v>
      </c>
      <c r="K242" s="788"/>
      <c r="L242" s="447">
        <f t="shared" si="11"/>
        <v>0</v>
      </c>
      <c r="M242" s="789">
        <f t="shared" si="12"/>
        <v>0</v>
      </c>
      <c r="N242" s="449">
        <f t="shared" si="12"/>
        <v>0</v>
      </c>
      <c r="O242" s="313"/>
      <c r="P242" s="155"/>
    </row>
    <row r="243" spans="1:29" ht="18.75" customHeight="1" x14ac:dyDescent="0.15">
      <c r="A243" s="134"/>
      <c r="B243" s="203"/>
      <c r="C243" s="204"/>
      <c r="D243" s="297"/>
      <c r="E243" s="491"/>
      <c r="F243" s="500"/>
      <c r="G243" s="328"/>
      <c r="H243" s="445"/>
      <c r="I243" s="798"/>
      <c r="J243" s="446">
        <f t="shared" si="10"/>
        <v>0</v>
      </c>
      <c r="K243" s="788"/>
      <c r="L243" s="447">
        <f t="shared" si="11"/>
        <v>0</v>
      </c>
      <c r="M243" s="789">
        <f t="shared" si="12"/>
        <v>0</v>
      </c>
      <c r="N243" s="449">
        <f t="shared" si="12"/>
        <v>0</v>
      </c>
      <c r="O243" s="313"/>
      <c r="P243" s="155"/>
    </row>
    <row r="244" spans="1:29" ht="18.75" customHeight="1" x14ac:dyDescent="0.15">
      <c r="A244" s="134"/>
      <c r="B244" s="203"/>
      <c r="C244" s="204"/>
      <c r="D244" s="297"/>
      <c r="E244" s="491"/>
      <c r="F244" s="500"/>
      <c r="G244" s="328"/>
      <c r="H244" s="445"/>
      <c r="I244" s="798"/>
      <c r="J244" s="446">
        <f t="shared" si="10"/>
        <v>0</v>
      </c>
      <c r="K244" s="788"/>
      <c r="L244" s="447">
        <f t="shared" si="11"/>
        <v>0</v>
      </c>
      <c r="M244" s="789">
        <f t="shared" si="12"/>
        <v>0</v>
      </c>
      <c r="N244" s="449">
        <f t="shared" si="12"/>
        <v>0</v>
      </c>
      <c r="O244" s="313"/>
      <c r="P244" s="155"/>
    </row>
    <row r="245" spans="1:29" ht="18.75" customHeight="1" x14ac:dyDescent="0.15">
      <c r="A245" s="134"/>
      <c r="B245" s="203"/>
      <c r="C245" s="204"/>
      <c r="D245" s="297"/>
      <c r="E245" s="491"/>
      <c r="F245" s="500"/>
      <c r="G245" s="328"/>
      <c r="H245" s="445"/>
      <c r="I245" s="798"/>
      <c r="J245" s="446">
        <f t="shared" si="10"/>
        <v>0</v>
      </c>
      <c r="K245" s="788"/>
      <c r="L245" s="447">
        <f t="shared" si="11"/>
        <v>0</v>
      </c>
      <c r="M245" s="789">
        <f t="shared" si="12"/>
        <v>0</v>
      </c>
      <c r="N245" s="449">
        <f t="shared" si="12"/>
        <v>0</v>
      </c>
      <c r="O245" s="313"/>
      <c r="P245" s="155"/>
    </row>
    <row r="246" spans="1:29" ht="18.75" customHeight="1" x14ac:dyDescent="0.15">
      <c r="A246" s="134"/>
      <c r="B246" s="203"/>
      <c r="C246" s="204"/>
      <c r="D246" s="297"/>
      <c r="E246" s="491"/>
      <c r="F246" s="500"/>
      <c r="G246" s="328"/>
      <c r="H246" s="445"/>
      <c r="I246" s="798"/>
      <c r="J246" s="446">
        <f t="shared" si="10"/>
        <v>0</v>
      </c>
      <c r="K246" s="788"/>
      <c r="L246" s="447">
        <f t="shared" si="11"/>
        <v>0</v>
      </c>
      <c r="M246" s="789">
        <f t="shared" si="12"/>
        <v>0</v>
      </c>
      <c r="N246" s="449">
        <f t="shared" si="12"/>
        <v>0</v>
      </c>
      <c r="O246" s="313"/>
      <c r="P246" s="155"/>
    </row>
    <row r="247" spans="1:29" ht="18.75" customHeight="1" x14ac:dyDescent="0.15">
      <c r="A247" s="134"/>
      <c r="B247" s="203"/>
      <c r="C247" s="204"/>
      <c r="D247" s="297"/>
      <c r="E247" s="491"/>
      <c r="F247" s="500"/>
      <c r="G247" s="328"/>
      <c r="H247" s="445"/>
      <c r="I247" s="798"/>
      <c r="J247" s="446">
        <f t="shared" si="10"/>
        <v>0</v>
      </c>
      <c r="K247" s="788"/>
      <c r="L247" s="447">
        <f t="shared" si="11"/>
        <v>0</v>
      </c>
      <c r="M247" s="789">
        <f t="shared" si="12"/>
        <v>0</v>
      </c>
      <c r="N247" s="449">
        <f t="shared" si="12"/>
        <v>0</v>
      </c>
      <c r="O247" s="313"/>
      <c r="P247" s="155"/>
    </row>
    <row r="248" spans="1:29" ht="18.75" customHeight="1" x14ac:dyDescent="0.15">
      <c r="A248" s="134"/>
      <c r="B248" s="203"/>
      <c r="C248" s="204"/>
      <c r="D248" s="297"/>
      <c r="E248" s="491"/>
      <c r="F248" s="500"/>
      <c r="G248" s="328"/>
      <c r="H248" s="445"/>
      <c r="I248" s="798"/>
      <c r="J248" s="446">
        <f t="shared" si="10"/>
        <v>0</v>
      </c>
      <c r="K248" s="788"/>
      <c r="L248" s="447">
        <f t="shared" si="11"/>
        <v>0</v>
      </c>
      <c r="M248" s="789">
        <f>I248-K248</f>
        <v>0</v>
      </c>
      <c r="N248" s="449">
        <f t="shared" si="12"/>
        <v>0</v>
      </c>
      <c r="O248" s="313"/>
      <c r="P248" s="155"/>
    </row>
    <row r="249" spans="1:29" ht="18.75" customHeight="1" x14ac:dyDescent="0.15">
      <c r="A249" s="134"/>
      <c r="B249" s="203"/>
      <c r="C249" s="204"/>
      <c r="D249" s="297"/>
      <c r="E249" s="491"/>
      <c r="F249" s="500"/>
      <c r="G249" s="328"/>
      <c r="H249" s="445"/>
      <c r="I249" s="798"/>
      <c r="J249" s="446">
        <f t="shared" si="10"/>
        <v>0</v>
      </c>
      <c r="K249" s="788"/>
      <c r="L249" s="447">
        <f t="shared" si="11"/>
        <v>0</v>
      </c>
      <c r="M249" s="789">
        <f t="shared" si="12"/>
        <v>0</v>
      </c>
      <c r="N249" s="449">
        <f>J249-L249</f>
        <v>0</v>
      </c>
      <c r="O249" s="313"/>
      <c r="P249" s="155"/>
    </row>
    <row r="250" spans="1:29" s="120" customFormat="1" ht="18.75" customHeight="1" x14ac:dyDescent="0.15">
      <c r="A250" s="134"/>
      <c r="B250" s="203"/>
      <c r="C250" s="204"/>
      <c r="D250" s="297"/>
      <c r="E250" s="347" t="s">
        <v>419</v>
      </c>
      <c r="F250" s="170" t="s">
        <v>181</v>
      </c>
      <c r="G250" s="328"/>
      <c r="H250" s="445"/>
      <c r="I250" s="798"/>
      <c r="J250" s="450">
        <f>SUMIFS(J220:J249,D220:D249,"設備（部材）")</f>
        <v>0</v>
      </c>
      <c r="K250" s="788"/>
      <c r="L250" s="451">
        <f>SUMIFS(L220:L249,D220:D249,"設備（部材）")</f>
        <v>0</v>
      </c>
      <c r="M250" s="789"/>
      <c r="N250" s="453">
        <f>J250-L250</f>
        <v>0</v>
      </c>
      <c r="O250" s="313"/>
      <c r="Q250" s="119"/>
      <c r="R250" s="119"/>
      <c r="S250" s="119"/>
      <c r="T250" s="119"/>
      <c r="U250" s="119"/>
      <c r="V250" s="119"/>
      <c r="W250" s="119"/>
      <c r="X250" s="119"/>
      <c r="Y250" s="119"/>
      <c r="Z250" s="119"/>
      <c r="AA250" s="119"/>
      <c r="AB250" s="119"/>
      <c r="AC250" s="119"/>
    </row>
    <row r="251" spans="1:29" s="120" customFormat="1" ht="18.75" customHeight="1" x14ac:dyDescent="0.15">
      <c r="A251" s="134"/>
      <c r="B251" s="203"/>
      <c r="C251" s="204"/>
      <c r="D251" s="297"/>
      <c r="E251" s="347" t="s">
        <v>182</v>
      </c>
      <c r="F251" s="170" t="s">
        <v>181</v>
      </c>
      <c r="G251" s="328"/>
      <c r="H251" s="445"/>
      <c r="I251" s="798"/>
      <c r="J251" s="450">
        <f>SUMIFS(J220:J249,D220:D249,"工事")</f>
        <v>0</v>
      </c>
      <c r="K251" s="788"/>
      <c r="L251" s="451">
        <f>SUMIFS(L220:L249,D220:D249,"工事")</f>
        <v>0</v>
      </c>
      <c r="M251" s="789"/>
      <c r="N251" s="453">
        <f>J251-L251</f>
        <v>0</v>
      </c>
      <c r="O251" s="313"/>
      <c r="Q251" s="119"/>
      <c r="R251" s="119"/>
      <c r="S251" s="119"/>
      <c r="T251" s="119"/>
      <c r="U251" s="119"/>
      <c r="V251" s="119"/>
      <c r="W251" s="119"/>
      <c r="X251" s="119"/>
      <c r="Y251" s="119"/>
      <c r="Z251" s="119"/>
      <c r="AA251" s="119"/>
      <c r="AB251" s="119"/>
      <c r="AC251" s="119"/>
    </row>
    <row r="252" spans="1:29" s="120" customFormat="1" ht="18.75" customHeight="1" thickBot="1" x14ac:dyDescent="0.2">
      <c r="A252" s="134"/>
      <c r="B252" s="205"/>
      <c r="C252" s="206"/>
      <c r="D252" s="298"/>
      <c r="E252" s="348" t="s">
        <v>178</v>
      </c>
      <c r="F252" s="349" t="s">
        <v>179</v>
      </c>
      <c r="G252" s="339"/>
      <c r="H252" s="495"/>
      <c r="I252" s="808"/>
      <c r="J252" s="501">
        <f>J250+J251</f>
        <v>0</v>
      </c>
      <c r="K252" s="790"/>
      <c r="L252" s="502">
        <f>L250+L251</f>
        <v>0</v>
      </c>
      <c r="M252" s="791"/>
      <c r="N252" s="503">
        <f>J252-L252</f>
        <v>0</v>
      </c>
      <c r="O252" s="323"/>
      <c r="Q252" s="119"/>
      <c r="R252" s="119"/>
      <c r="S252" s="119"/>
      <c r="T252" s="119"/>
      <c r="U252" s="119"/>
      <c r="V252" s="119"/>
      <c r="W252" s="119"/>
      <c r="X252" s="119"/>
      <c r="Y252" s="119"/>
      <c r="Z252" s="119"/>
      <c r="AA252" s="119"/>
      <c r="AB252" s="119"/>
      <c r="AC252" s="119"/>
    </row>
    <row r="253" spans="1:29" ht="18.75" customHeight="1" x14ac:dyDescent="0.15">
      <c r="A253" s="134"/>
      <c r="B253" s="171"/>
      <c r="C253" s="172"/>
      <c r="D253" s="295"/>
      <c r="E253" s="491"/>
      <c r="F253" s="499" t="s">
        <v>180</v>
      </c>
      <c r="G253" s="328"/>
      <c r="H253" s="445"/>
      <c r="I253" s="798"/>
      <c r="J253" s="446"/>
      <c r="K253" s="788"/>
      <c r="L253" s="447"/>
      <c r="M253" s="789"/>
      <c r="N253" s="449"/>
      <c r="O253" s="313"/>
      <c r="P253" s="155"/>
    </row>
    <row r="254" spans="1:29" ht="18.75" customHeight="1" x14ac:dyDescent="0.15">
      <c r="A254" s="134"/>
      <c r="B254" s="203"/>
      <c r="C254" s="204"/>
      <c r="D254" s="297"/>
      <c r="E254" s="491"/>
      <c r="F254" s="500"/>
      <c r="G254" s="328"/>
      <c r="H254" s="445"/>
      <c r="I254" s="798"/>
      <c r="J254" s="446">
        <f t="shared" ref="J254:J283" si="13">ROUNDDOWN(H254*I254,0)</f>
        <v>0</v>
      </c>
      <c r="K254" s="788"/>
      <c r="L254" s="447">
        <f t="shared" ref="L254:L283" si="14">ROUNDDOWN(H254*K254,0)</f>
        <v>0</v>
      </c>
      <c r="M254" s="789">
        <f>I254-K254</f>
        <v>0</v>
      </c>
      <c r="N254" s="449">
        <f>J254-L254</f>
        <v>0</v>
      </c>
      <c r="O254" s="313"/>
      <c r="P254" s="155"/>
    </row>
    <row r="255" spans="1:29" ht="18.75" customHeight="1" x14ac:dyDescent="0.15">
      <c r="A255" s="134"/>
      <c r="B255" s="203"/>
      <c r="C255" s="204"/>
      <c r="D255" s="297"/>
      <c r="E255" s="491"/>
      <c r="F255" s="500"/>
      <c r="G255" s="328"/>
      <c r="H255" s="445"/>
      <c r="I255" s="798"/>
      <c r="J255" s="446">
        <f t="shared" si="13"/>
        <v>0</v>
      </c>
      <c r="K255" s="788"/>
      <c r="L255" s="447">
        <f t="shared" si="14"/>
        <v>0</v>
      </c>
      <c r="M255" s="789">
        <f t="shared" ref="M255:N273" si="15">I255-K255</f>
        <v>0</v>
      </c>
      <c r="N255" s="449">
        <f t="shared" si="15"/>
        <v>0</v>
      </c>
      <c r="O255" s="313"/>
      <c r="P255" s="155"/>
    </row>
    <row r="256" spans="1:29" ht="18.75" customHeight="1" x14ac:dyDescent="0.15">
      <c r="A256" s="134"/>
      <c r="B256" s="203"/>
      <c r="C256" s="204"/>
      <c r="D256" s="297"/>
      <c r="E256" s="491"/>
      <c r="F256" s="499"/>
      <c r="G256" s="328"/>
      <c r="H256" s="445"/>
      <c r="I256" s="798"/>
      <c r="J256" s="446">
        <f t="shared" si="13"/>
        <v>0</v>
      </c>
      <c r="K256" s="788"/>
      <c r="L256" s="447">
        <f t="shared" si="14"/>
        <v>0</v>
      </c>
      <c r="M256" s="789">
        <f t="shared" si="15"/>
        <v>0</v>
      </c>
      <c r="N256" s="449">
        <f t="shared" si="15"/>
        <v>0</v>
      </c>
      <c r="O256" s="313"/>
      <c r="P256" s="155"/>
    </row>
    <row r="257" spans="1:16" ht="18.75" customHeight="1" x14ac:dyDescent="0.15">
      <c r="A257" s="134"/>
      <c r="B257" s="203"/>
      <c r="C257" s="204"/>
      <c r="D257" s="297"/>
      <c r="E257" s="491"/>
      <c r="F257" s="499"/>
      <c r="G257" s="328"/>
      <c r="H257" s="445"/>
      <c r="I257" s="798"/>
      <c r="J257" s="446">
        <f t="shared" si="13"/>
        <v>0</v>
      </c>
      <c r="K257" s="788"/>
      <c r="L257" s="447">
        <f t="shared" si="14"/>
        <v>0</v>
      </c>
      <c r="M257" s="789">
        <f t="shared" si="15"/>
        <v>0</v>
      </c>
      <c r="N257" s="449">
        <f t="shared" si="15"/>
        <v>0</v>
      </c>
      <c r="O257" s="313"/>
      <c r="P257" s="155"/>
    </row>
    <row r="258" spans="1:16" ht="18.75" customHeight="1" x14ac:dyDescent="0.15">
      <c r="A258" s="134"/>
      <c r="B258" s="203"/>
      <c r="C258" s="204"/>
      <c r="D258" s="297"/>
      <c r="E258" s="491"/>
      <c r="F258" s="499"/>
      <c r="G258" s="328"/>
      <c r="H258" s="445"/>
      <c r="I258" s="798"/>
      <c r="J258" s="446">
        <f t="shared" si="13"/>
        <v>0</v>
      </c>
      <c r="K258" s="788"/>
      <c r="L258" s="447">
        <f t="shared" si="14"/>
        <v>0</v>
      </c>
      <c r="M258" s="789">
        <f t="shared" si="15"/>
        <v>0</v>
      </c>
      <c r="N258" s="449">
        <f t="shared" si="15"/>
        <v>0</v>
      </c>
      <c r="O258" s="313"/>
      <c r="P258" s="155"/>
    </row>
    <row r="259" spans="1:16" ht="18.75" customHeight="1" x14ac:dyDescent="0.15">
      <c r="A259" s="134"/>
      <c r="B259" s="203"/>
      <c r="C259" s="204"/>
      <c r="D259" s="297"/>
      <c r="E259" s="491"/>
      <c r="F259" s="499"/>
      <c r="G259" s="328"/>
      <c r="H259" s="445"/>
      <c r="I259" s="798"/>
      <c r="J259" s="446">
        <f t="shared" si="13"/>
        <v>0</v>
      </c>
      <c r="K259" s="788"/>
      <c r="L259" s="447">
        <f t="shared" si="14"/>
        <v>0</v>
      </c>
      <c r="M259" s="789">
        <f t="shared" si="15"/>
        <v>0</v>
      </c>
      <c r="N259" s="449">
        <f t="shared" si="15"/>
        <v>0</v>
      </c>
      <c r="O259" s="313"/>
      <c r="P259" s="155"/>
    </row>
    <row r="260" spans="1:16" ht="18.75" customHeight="1" x14ac:dyDescent="0.15">
      <c r="A260" s="134"/>
      <c r="B260" s="203"/>
      <c r="C260" s="204"/>
      <c r="D260" s="297"/>
      <c r="E260" s="491"/>
      <c r="F260" s="499"/>
      <c r="G260" s="328"/>
      <c r="H260" s="445"/>
      <c r="I260" s="798"/>
      <c r="J260" s="446">
        <f t="shared" si="13"/>
        <v>0</v>
      </c>
      <c r="K260" s="788"/>
      <c r="L260" s="447">
        <f t="shared" si="14"/>
        <v>0</v>
      </c>
      <c r="M260" s="789">
        <f t="shared" si="15"/>
        <v>0</v>
      </c>
      <c r="N260" s="449">
        <f t="shared" si="15"/>
        <v>0</v>
      </c>
      <c r="O260" s="313"/>
      <c r="P260" s="155"/>
    </row>
    <row r="261" spans="1:16" ht="18.75" customHeight="1" x14ac:dyDescent="0.15">
      <c r="A261" s="134"/>
      <c r="B261" s="203"/>
      <c r="C261" s="204"/>
      <c r="D261" s="297"/>
      <c r="E261" s="491"/>
      <c r="F261" s="499"/>
      <c r="G261" s="328"/>
      <c r="H261" s="445"/>
      <c r="I261" s="798"/>
      <c r="J261" s="446">
        <f t="shared" si="13"/>
        <v>0</v>
      </c>
      <c r="K261" s="788"/>
      <c r="L261" s="447">
        <f t="shared" si="14"/>
        <v>0</v>
      </c>
      <c r="M261" s="789">
        <f t="shared" si="15"/>
        <v>0</v>
      </c>
      <c r="N261" s="449">
        <f t="shared" si="15"/>
        <v>0</v>
      </c>
      <c r="O261" s="313"/>
      <c r="P261" s="155"/>
    </row>
    <row r="262" spans="1:16" ht="18.75" customHeight="1" x14ac:dyDescent="0.15">
      <c r="A262" s="134"/>
      <c r="B262" s="203"/>
      <c r="C262" s="204"/>
      <c r="D262" s="297"/>
      <c r="E262" s="491"/>
      <c r="F262" s="499"/>
      <c r="G262" s="328"/>
      <c r="H262" s="445"/>
      <c r="I262" s="798"/>
      <c r="J262" s="446">
        <f t="shared" si="13"/>
        <v>0</v>
      </c>
      <c r="K262" s="788"/>
      <c r="L262" s="447">
        <f t="shared" si="14"/>
        <v>0</v>
      </c>
      <c r="M262" s="789">
        <f t="shared" si="15"/>
        <v>0</v>
      </c>
      <c r="N262" s="449">
        <f t="shared" si="15"/>
        <v>0</v>
      </c>
      <c r="O262" s="313"/>
      <c r="P262" s="155"/>
    </row>
    <row r="263" spans="1:16" ht="18.75" customHeight="1" x14ac:dyDescent="0.15">
      <c r="A263" s="134"/>
      <c r="B263" s="203"/>
      <c r="C263" s="204"/>
      <c r="D263" s="297"/>
      <c r="E263" s="491"/>
      <c r="F263" s="499"/>
      <c r="G263" s="328"/>
      <c r="H263" s="445"/>
      <c r="I263" s="798"/>
      <c r="J263" s="446">
        <f t="shared" si="13"/>
        <v>0</v>
      </c>
      <c r="K263" s="788"/>
      <c r="L263" s="447">
        <f t="shared" si="14"/>
        <v>0</v>
      </c>
      <c r="M263" s="789">
        <f t="shared" si="15"/>
        <v>0</v>
      </c>
      <c r="N263" s="449">
        <f t="shared" si="15"/>
        <v>0</v>
      </c>
      <c r="O263" s="313"/>
      <c r="P263" s="155"/>
    </row>
    <row r="264" spans="1:16" ht="18.75" customHeight="1" x14ac:dyDescent="0.15">
      <c r="A264" s="134"/>
      <c r="B264" s="203"/>
      <c r="C264" s="204"/>
      <c r="D264" s="297"/>
      <c r="E264" s="491"/>
      <c r="F264" s="499"/>
      <c r="G264" s="328"/>
      <c r="H264" s="445"/>
      <c r="I264" s="798"/>
      <c r="J264" s="446">
        <f t="shared" si="13"/>
        <v>0</v>
      </c>
      <c r="K264" s="788"/>
      <c r="L264" s="447">
        <f t="shared" si="14"/>
        <v>0</v>
      </c>
      <c r="M264" s="789">
        <f t="shared" si="15"/>
        <v>0</v>
      </c>
      <c r="N264" s="449">
        <f t="shared" si="15"/>
        <v>0</v>
      </c>
      <c r="O264" s="313"/>
      <c r="P264" s="155"/>
    </row>
    <row r="265" spans="1:16" ht="18.75" customHeight="1" x14ac:dyDescent="0.15">
      <c r="A265" s="134"/>
      <c r="B265" s="203"/>
      <c r="C265" s="204"/>
      <c r="D265" s="297"/>
      <c r="E265" s="491"/>
      <c r="F265" s="499"/>
      <c r="G265" s="328"/>
      <c r="H265" s="445"/>
      <c r="I265" s="798"/>
      <c r="J265" s="446">
        <f t="shared" si="13"/>
        <v>0</v>
      </c>
      <c r="K265" s="788"/>
      <c r="L265" s="447">
        <f t="shared" si="14"/>
        <v>0</v>
      </c>
      <c r="M265" s="789">
        <f t="shared" si="15"/>
        <v>0</v>
      </c>
      <c r="N265" s="449">
        <f t="shared" si="15"/>
        <v>0</v>
      </c>
      <c r="O265" s="313"/>
      <c r="P265" s="155"/>
    </row>
    <row r="266" spans="1:16" ht="18.75" customHeight="1" x14ac:dyDescent="0.15">
      <c r="A266" s="134"/>
      <c r="B266" s="203"/>
      <c r="C266" s="204"/>
      <c r="D266" s="297"/>
      <c r="E266" s="491"/>
      <c r="F266" s="499"/>
      <c r="G266" s="328"/>
      <c r="H266" s="445"/>
      <c r="I266" s="798"/>
      <c r="J266" s="446">
        <f t="shared" si="13"/>
        <v>0</v>
      </c>
      <c r="K266" s="788"/>
      <c r="L266" s="447">
        <f t="shared" si="14"/>
        <v>0</v>
      </c>
      <c r="M266" s="789">
        <f t="shared" si="15"/>
        <v>0</v>
      </c>
      <c r="N266" s="449">
        <f t="shared" si="15"/>
        <v>0</v>
      </c>
      <c r="O266" s="313"/>
      <c r="P266" s="155"/>
    </row>
    <row r="267" spans="1:16" ht="18.75" customHeight="1" x14ac:dyDescent="0.15">
      <c r="A267" s="134"/>
      <c r="B267" s="203"/>
      <c r="C267" s="204"/>
      <c r="D267" s="297"/>
      <c r="E267" s="491"/>
      <c r="F267" s="499"/>
      <c r="G267" s="328"/>
      <c r="H267" s="445"/>
      <c r="I267" s="798"/>
      <c r="J267" s="446">
        <f t="shared" si="13"/>
        <v>0</v>
      </c>
      <c r="K267" s="788"/>
      <c r="L267" s="447">
        <f t="shared" si="14"/>
        <v>0</v>
      </c>
      <c r="M267" s="789">
        <f t="shared" si="15"/>
        <v>0</v>
      </c>
      <c r="N267" s="449">
        <f t="shared" si="15"/>
        <v>0</v>
      </c>
      <c r="O267" s="313"/>
      <c r="P267" s="155"/>
    </row>
    <row r="268" spans="1:16" ht="18.75" customHeight="1" x14ac:dyDescent="0.15">
      <c r="A268" s="134"/>
      <c r="B268" s="203"/>
      <c r="C268" s="204"/>
      <c r="D268" s="297"/>
      <c r="E268" s="491"/>
      <c r="F268" s="499"/>
      <c r="G268" s="328"/>
      <c r="H268" s="445"/>
      <c r="I268" s="798"/>
      <c r="J268" s="446">
        <f t="shared" si="13"/>
        <v>0</v>
      </c>
      <c r="K268" s="788"/>
      <c r="L268" s="447">
        <f t="shared" si="14"/>
        <v>0</v>
      </c>
      <c r="M268" s="789">
        <f t="shared" si="15"/>
        <v>0</v>
      </c>
      <c r="N268" s="449">
        <f t="shared" si="15"/>
        <v>0</v>
      </c>
      <c r="O268" s="313"/>
      <c r="P268" s="155"/>
    </row>
    <row r="269" spans="1:16" ht="18.75" customHeight="1" x14ac:dyDescent="0.15">
      <c r="A269" s="134"/>
      <c r="B269" s="203"/>
      <c r="C269" s="204"/>
      <c r="D269" s="297"/>
      <c r="E269" s="491"/>
      <c r="F269" s="499"/>
      <c r="G269" s="328"/>
      <c r="H269" s="445"/>
      <c r="I269" s="798"/>
      <c r="J269" s="446">
        <f t="shared" si="13"/>
        <v>0</v>
      </c>
      <c r="K269" s="788"/>
      <c r="L269" s="447">
        <f t="shared" si="14"/>
        <v>0</v>
      </c>
      <c r="M269" s="789">
        <f t="shared" si="15"/>
        <v>0</v>
      </c>
      <c r="N269" s="449">
        <f t="shared" si="15"/>
        <v>0</v>
      </c>
      <c r="O269" s="313"/>
      <c r="P269" s="155"/>
    </row>
    <row r="270" spans="1:16" ht="18.75" customHeight="1" x14ac:dyDescent="0.15">
      <c r="A270" s="134"/>
      <c r="B270" s="203"/>
      <c r="C270" s="204"/>
      <c r="D270" s="297"/>
      <c r="E270" s="491"/>
      <c r="F270" s="499"/>
      <c r="G270" s="328"/>
      <c r="H270" s="445"/>
      <c r="I270" s="798"/>
      <c r="J270" s="446">
        <f t="shared" si="13"/>
        <v>0</v>
      </c>
      <c r="K270" s="788"/>
      <c r="L270" s="447">
        <f t="shared" si="14"/>
        <v>0</v>
      </c>
      <c r="M270" s="789">
        <f t="shared" si="15"/>
        <v>0</v>
      </c>
      <c r="N270" s="449">
        <f t="shared" si="15"/>
        <v>0</v>
      </c>
      <c r="O270" s="313"/>
      <c r="P270" s="155"/>
    </row>
    <row r="271" spans="1:16" ht="18.75" customHeight="1" x14ac:dyDescent="0.15">
      <c r="A271" s="134"/>
      <c r="B271" s="203"/>
      <c r="C271" s="204"/>
      <c r="D271" s="297"/>
      <c r="E271" s="491"/>
      <c r="F271" s="499"/>
      <c r="G271" s="328"/>
      <c r="H271" s="445"/>
      <c r="I271" s="798"/>
      <c r="J271" s="446">
        <f t="shared" si="13"/>
        <v>0</v>
      </c>
      <c r="K271" s="788"/>
      <c r="L271" s="447">
        <f t="shared" si="14"/>
        <v>0</v>
      </c>
      <c r="M271" s="789">
        <f t="shared" si="15"/>
        <v>0</v>
      </c>
      <c r="N271" s="449">
        <f t="shared" si="15"/>
        <v>0</v>
      </c>
      <c r="O271" s="313"/>
      <c r="P271" s="155"/>
    </row>
    <row r="272" spans="1:16" ht="18.75" customHeight="1" x14ac:dyDescent="0.15">
      <c r="A272" s="134"/>
      <c r="B272" s="203"/>
      <c r="C272" s="204"/>
      <c r="D272" s="297"/>
      <c r="E272" s="491"/>
      <c r="F272" s="499"/>
      <c r="G272" s="328"/>
      <c r="H272" s="445"/>
      <c r="I272" s="798"/>
      <c r="J272" s="446">
        <f t="shared" si="13"/>
        <v>0</v>
      </c>
      <c r="K272" s="788"/>
      <c r="L272" s="447">
        <f t="shared" si="14"/>
        <v>0</v>
      </c>
      <c r="M272" s="789">
        <f t="shared" si="15"/>
        <v>0</v>
      </c>
      <c r="N272" s="449">
        <f t="shared" si="15"/>
        <v>0</v>
      </c>
      <c r="O272" s="313"/>
      <c r="P272" s="155"/>
    </row>
    <row r="273" spans="1:29" ht="18.75" customHeight="1" x14ac:dyDescent="0.15">
      <c r="A273" s="134"/>
      <c r="B273" s="203"/>
      <c r="C273" s="204"/>
      <c r="D273" s="297"/>
      <c r="E273" s="491"/>
      <c r="F273" s="499"/>
      <c r="G273" s="328"/>
      <c r="H273" s="445"/>
      <c r="I273" s="798"/>
      <c r="J273" s="446">
        <f t="shared" si="13"/>
        <v>0</v>
      </c>
      <c r="K273" s="788"/>
      <c r="L273" s="447">
        <f t="shared" si="14"/>
        <v>0</v>
      </c>
      <c r="M273" s="789">
        <f t="shared" si="15"/>
        <v>0</v>
      </c>
      <c r="N273" s="449">
        <f t="shared" si="15"/>
        <v>0</v>
      </c>
      <c r="O273" s="313"/>
      <c r="P273" s="155"/>
    </row>
    <row r="274" spans="1:29" ht="18.75" customHeight="1" x14ac:dyDescent="0.15">
      <c r="A274" s="134"/>
      <c r="B274" s="203"/>
      <c r="C274" s="204"/>
      <c r="D274" s="297"/>
      <c r="E274" s="491"/>
      <c r="F274" s="500"/>
      <c r="G274" s="328"/>
      <c r="H274" s="445"/>
      <c r="I274" s="798"/>
      <c r="J274" s="446">
        <f t="shared" si="13"/>
        <v>0</v>
      </c>
      <c r="K274" s="788"/>
      <c r="L274" s="447">
        <f t="shared" si="14"/>
        <v>0</v>
      </c>
      <c r="M274" s="789">
        <f t="shared" ref="M274:N283" si="16">I274-K274</f>
        <v>0</v>
      </c>
      <c r="N274" s="449">
        <f t="shared" si="16"/>
        <v>0</v>
      </c>
      <c r="O274" s="313"/>
      <c r="P274" s="155"/>
    </row>
    <row r="275" spans="1:29" ht="18.75" customHeight="1" x14ac:dyDescent="0.15">
      <c r="A275" s="134"/>
      <c r="B275" s="203"/>
      <c r="C275" s="204"/>
      <c r="D275" s="297"/>
      <c r="E275" s="491"/>
      <c r="F275" s="500"/>
      <c r="G275" s="328"/>
      <c r="H275" s="445"/>
      <c r="I275" s="798"/>
      <c r="J275" s="446">
        <f t="shared" si="13"/>
        <v>0</v>
      </c>
      <c r="K275" s="788"/>
      <c r="L275" s="447">
        <f t="shared" si="14"/>
        <v>0</v>
      </c>
      <c r="M275" s="789">
        <f t="shared" si="16"/>
        <v>0</v>
      </c>
      <c r="N275" s="449">
        <f t="shared" si="16"/>
        <v>0</v>
      </c>
      <c r="O275" s="313"/>
      <c r="P275" s="155"/>
    </row>
    <row r="276" spans="1:29" ht="18.75" customHeight="1" x14ac:dyDescent="0.15">
      <c r="A276" s="134"/>
      <c r="B276" s="203"/>
      <c r="C276" s="204"/>
      <c r="D276" s="297"/>
      <c r="E276" s="491"/>
      <c r="F276" s="500"/>
      <c r="G276" s="328"/>
      <c r="H276" s="445"/>
      <c r="I276" s="798"/>
      <c r="J276" s="446">
        <f t="shared" si="13"/>
        <v>0</v>
      </c>
      <c r="K276" s="788"/>
      <c r="L276" s="447">
        <f t="shared" si="14"/>
        <v>0</v>
      </c>
      <c r="M276" s="789">
        <f t="shared" si="16"/>
        <v>0</v>
      </c>
      <c r="N276" s="449">
        <f t="shared" si="16"/>
        <v>0</v>
      </c>
      <c r="O276" s="313"/>
      <c r="P276" s="155"/>
    </row>
    <row r="277" spans="1:29" ht="18.75" customHeight="1" x14ac:dyDescent="0.15">
      <c r="A277" s="134"/>
      <c r="B277" s="203"/>
      <c r="C277" s="204"/>
      <c r="D277" s="297"/>
      <c r="E277" s="491"/>
      <c r="F277" s="500"/>
      <c r="G277" s="328"/>
      <c r="H277" s="445"/>
      <c r="I277" s="798"/>
      <c r="J277" s="446">
        <f t="shared" si="13"/>
        <v>0</v>
      </c>
      <c r="K277" s="788"/>
      <c r="L277" s="447">
        <f t="shared" si="14"/>
        <v>0</v>
      </c>
      <c r="M277" s="789">
        <f t="shared" si="16"/>
        <v>0</v>
      </c>
      <c r="N277" s="449">
        <f t="shared" si="16"/>
        <v>0</v>
      </c>
      <c r="O277" s="313"/>
      <c r="P277" s="155"/>
    </row>
    <row r="278" spans="1:29" ht="18.75" customHeight="1" x14ac:dyDescent="0.15">
      <c r="A278" s="134"/>
      <c r="B278" s="203"/>
      <c r="C278" s="204"/>
      <c r="D278" s="297"/>
      <c r="E278" s="491"/>
      <c r="F278" s="500"/>
      <c r="G278" s="328"/>
      <c r="H278" s="445"/>
      <c r="I278" s="798"/>
      <c r="J278" s="446">
        <f t="shared" si="13"/>
        <v>0</v>
      </c>
      <c r="K278" s="788"/>
      <c r="L278" s="447">
        <f t="shared" si="14"/>
        <v>0</v>
      </c>
      <c r="M278" s="789">
        <f t="shared" si="16"/>
        <v>0</v>
      </c>
      <c r="N278" s="449">
        <f t="shared" si="16"/>
        <v>0</v>
      </c>
      <c r="O278" s="313"/>
      <c r="P278" s="155"/>
    </row>
    <row r="279" spans="1:29" ht="18.75" customHeight="1" x14ac:dyDescent="0.15">
      <c r="A279" s="134"/>
      <c r="B279" s="203"/>
      <c r="C279" s="204"/>
      <c r="D279" s="297"/>
      <c r="E279" s="491"/>
      <c r="F279" s="500"/>
      <c r="G279" s="328"/>
      <c r="H279" s="445"/>
      <c r="I279" s="798"/>
      <c r="J279" s="446">
        <f t="shared" si="13"/>
        <v>0</v>
      </c>
      <c r="K279" s="788"/>
      <c r="L279" s="447">
        <f t="shared" si="14"/>
        <v>0</v>
      </c>
      <c r="M279" s="789">
        <f t="shared" si="16"/>
        <v>0</v>
      </c>
      <c r="N279" s="449">
        <f t="shared" si="16"/>
        <v>0</v>
      </c>
      <c r="O279" s="313"/>
      <c r="P279" s="155"/>
    </row>
    <row r="280" spans="1:29" ht="18.75" customHeight="1" x14ac:dyDescent="0.15">
      <c r="A280" s="134"/>
      <c r="B280" s="203"/>
      <c r="C280" s="204"/>
      <c r="D280" s="297"/>
      <c r="E280" s="491"/>
      <c r="F280" s="500"/>
      <c r="G280" s="328"/>
      <c r="H280" s="445"/>
      <c r="I280" s="798"/>
      <c r="J280" s="446">
        <f t="shared" si="13"/>
        <v>0</v>
      </c>
      <c r="K280" s="788"/>
      <c r="L280" s="447">
        <f t="shared" si="14"/>
        <v>0</v>
      </c>
      <c r="M280" s="789">
        <f t="shared" si="16"/>
        <v>0</v>
      </c>
      <c r="N280" s="449">
        <f t="shared" si="16"/>
        <v>0</v>
      </c>
      <c r="O280" s="313"/>
      <c r="P280" s="155"/>
    </row>
    <row r="281" spans="1:29" ht="18.75" customHeight="1" x14ac:dyDescent="0.15">
      <c r="A281" s="134"/>
      <c r="B281" s="203"/>
      <c r="C281" s="204"/>
      <c r="D281" s="297"/>
      <c r="E281" s="491"/>
      <c r="F281" s="500"/>
      <c r="G281" s="328"/>
      <c r="H281" s="445"/>
      <c r="I281" s="798"/>
      <c r="J281" s="446">
        <f t="shared" si="13"/>
        <v>0</v>
      </c>
      <c r="K281" s="788"/>
      <c r="L281" s="447">
        <f t="shared" si="14"/>
        <v>0</v>
      </c>
      <c r="M281" s="789">
        <f t="shared" si="16"/>
        <v>0</v>
      </c>
      <c r="N281" s="449">
        <f t="shared" si="16"/>
        <v>0</v>
      </c>
      <c r="O281" s="313"/>
      <c r="P281" s="155"/>
    </row>
    <row r="282" spans="1:29" ht="18.75" customHeight="1" x14ac:dyDescent="0.15">
      <c r="A282" s="134"/>
      <c r="B282" s="203"/>
      <c r="C282" s="204"/>
      <c r="D282" s="297"/>
      <c r="E282" s="491"/>
      <c r="F282" s="500"/>
      <c r="G282" s="328"/>
      <c r="H282" s="445"/>
      <c r="I282" s="798"/>
      <c r="J282" s="446">
        <f t="shared" si="13"/>
        <v>0</v>
      </c>
      <c r="K282" s="788"/>
      <c r="L282" s="447">
        <f t="shared" si="14"/>
        <v>0</v>
      </c>
      <c r="M282" s="789">
        <f t="shared" si="16"/>
        <v>0</v>
      </c>
      <c r="N282" s="449">
        <f t="shared" si="16"/>
        <v>0</v>
      </c>
      <c r="O282" s="313"/>
      <c r="P282" s="155"/>
    </row>
    <row r="283" spans="1:29" ht="18.75" customHeight="1" x14ac:dyDescent="0.15">
      <c r="A283" s="134"/>
      <c r="B283" s="203"/>
      <c r="C283" s="204"/>
      <c r="D283" s="297"/>
      <c r="E283" s="491"/>
      <c r="F283" s="500"/>
      <c r="G283" s="328"/>
      <c r="H283" s="445"/>
      <c r="I283" s="798"/>
      <c r="J283" s="446">
        <f t="shared" si="13"/>
        <v>0</v>
      </c>
      <c r="K283" s="788"/>
      <c r="L283" s="447">
        <f t="shared" si="14"/>
        <v>0</v>
      </c>
      <c r="M283" s="789">
        <f t="shared" si="16"/>
        <v>0</v>
      </c>
      <c r="N283" s="449">
        <f t="shared" si="16"/>
        <v>0</v>
      </c>
      <c r="O283" s="313"/>
      <c r="P283" s="155"/>
    </row>
    <row r="284" spans="1:29" s="120" customFormat="1" ht="18.75" customHeight="1" x14ac:dyDescent="0.15">
      <c r="A284" s="134"/>
      <c r="B284" s="203"/>
      <c r="C284" s="204"/>
      <c r="D284" s="297"/>
      <c r="E284" s="347" t="s">
        <v>419</v>
      </c>
      <c r="F284" s="170" t="s">
        <v>181</v>
      </c>
      <c r="G284" s="328"/>
      <c r="H284" s="445"/>
      <c r="I284" s="798"/>
      <c r="J284" s="450">
        <f>SUMIFS(J254:J283,D254:D283,"設備（部材）")</f>
        <v>0</v>
      </c>
      <c r="K284" s="788"/>
      <c r="L284" s="451">
        <f>SUMIFS(L254:L283,D254:D283,"設備（部材）")</f>
        <v>0</v>
      </c>
      <c r="M284" s="789"/>
      <c r="N284" s="453">
        <f>J284-L284</f>
        <v>0</v>
      </c>
      <c r="O284" s="313"/>
      <c r="Q284" s="119"/>
      <c r="R284" s="119"/>
      <c r="S284" s="119"/>
      <c r="T284" s="119"/>
      <c r="U284" s="119"/>
      <c r="V284" s="119"/>
      <c r="W284" s="119"/>
      <c r="X284" s="119"/>
      <c r="Y284" s="119"/>
      <c r="Z284" s="119"/>
      <c r="AA284" s="119"/>
      <c r="AB284" s="119"/>
      <c r="AC284" s="119"/>
    </row>
    <row r="285" spans="1:29" s="120" customFormat="1" ht="18.75" customHeight="1" x14ac:dyDescent="0.15">
      <c r="A285" s="134"/>
      <c r="B285" s="203"/>
      <c r="C285" s="204"/>
      <c r="D285" s="297"/>
      <c r="E285" s="347" t="s">
        <v>182</v>
      </c>
      <c r="F285" s="170" t="s">
        <v>181</v>
      </c>
      <c r="G285" s="328"/>
      <c r="H285" s="445"/>
      <c r="I285" s="798"/>
      <c r="J285" s="450">
        <f>SUMIFS(J254:J283,D254:D283,"工事")</f>
        <v>0</v>
      </c>
      <c r="K285" s="788"/>
      <c r="L285" s="451">
        <f>SUMIFS(L254:L283,D254:D283,"工事")</f>
        <v>0</v>
      </c>
      <c r="M285" s="789"/>
      <c r="N285" s="453">
        <f>J285-L285</f>
        <v>0</v>
      </c>
      <c r="O285" s="313"/>
      <c r="Q285" s="119"/>
      <c r="R285" s="119"/>
      <c r="S285" s="119"/>
      <c r="T285" s="119"/>
      <c r="U285" s="119"/>
      <c r="V285" s="119"/>
      <c r="W285" s="119"/>
      <c r="X285" s="119"/>
      <c r="Y285" s="119"/>
      <c r="Z285" s="119"/>
      <c r="AA285" s="119"/>
      <c r="AB285" s="119"/>
      <c r="AC285" s="119"/>
    </row>
    <row r="286" spans="1:29" s="120" customFormat="1" ht="18.75" customHeight="1" thickBot="1" x14ac:dyDescent="0.2">
      <c r="A286" s="134"/>
      <c r="B286" s="205"/>
      <c r="C286" s="206"/>
      <c r="D286" s="298"/>
      <c r="E286" s="348" t="s">
        <v>178</v>
      </c>
      <c r="F286" s="349" t="s">
        <v>179</v>
      </c>
      <c r="G286" s="339"/>
      <c r="H286" s="495"/>
      <c r="I286" s="808"/>
      <c r="J286" s="501">
        <f>J284+J285</f>
        <v>0</v>
      </c>
      <c r="K286" s="790"/>
      <c r="L286" s="502">
        <f>L284+L285</f>
        <v>0</v>
      </c>
      <c r="M286" s="791"/>
      <c r="N286" s="503">
        <f>J286-L286</f>
        <v>0</v>
      </c>
      <c r="O286" s="323"/>
      <c r="Q286" s="119"/>
      <c r="R286" s="119"/>
      <c r="S286" s="119"/>
      <c r="T286" s="119"/>
      <c r="U286" s="119"/>
      <c r="V286" s="119"/>
      <c r="W286" s="119"/>
      <c r="X286" s="119"/>
      <c r="Y286" s="119"/>
      <c r="Z286" s="119"/>
      <c r="AA286" s="119"/>
      <c r="AB286" s="119"/>
      <c r="AC286" s="119"/>
    </row>
    <row r="287" spans="1:29" ht="18.75" customHeight="1" x14ac:dyDescent="0.15">
      <c r="A287" s="134"/>
      <c r="B287" s="171"/>
      <c r="C287" s="172"/>
      <c r="D287" s="295"/>
      <c r="E287" s="491"/>
      <c r="F287" s="499" t="s">
        <v>180</v>
      </c>
      <c r="G287" s="328"/>
      <c r="H287" s="445"/>
      <c r="I287" s="798"/>
      <c r="J287" s="446"/>
      <c r="K287" s="788"/>
      <c r="L287" s="447"/>
      <c r="M287" s="789"/>
      <c r="N287" s="449"/>
      <c r="O287" s="313"/>
      <c r="P287" s="155"/>
    </row>
    <row r="288" spans="1:29" ht="18.75" customHeight="1" x14ac:dyDescent="0.15">
      <c r="A288" s="134"/>
      <c r="B288" s="203"/>
      <c r="C288" s="204"/>
      <c r="D288" s="297"/>
      <c r="E288" s="491"/>
      <c r="F288" s="500"/>
      <c r="G288" s="328"/>
      <c r="H288" s="445"/>
      <c r="I288" s="798"/>
      <c r="J288" s="446">
        <f t="shared" ref="J288:J318" si="17">ROUNDDOWN(H288*I288,0)</f>
        <v>0</v>
      </c>
      <c r="K288" s="788"/>
      <c r="L288" s="447">
        <f t="shared" ref="L288:L318" si="18">ROUNDDOWN(H288*K288,0)</f>
        <v>0</v>
      </c>
      <c r="M288" s="789">
        <f>I288-K288</f>
        <v>0</v>
      </c>
      <c r="N288" s="449">
        <f>J288-L288</f>
        <v>0</v>
      </c>
      <c r="O288" s="313"/>
      <c r="P288" s="155"/>
    </row>
    <row r="289" spans="1:16" ht="18.75" customHeight="1" x14ac:dyDescent="0.15">
      <c r="A289" s="134"/>
      <c r="B289" s="203"/>
      <c r="C289" s="204"/>
      <c r="D289" s="297"/>
      <c r="E289" s="491"/>
      <c r="F289" s="500"/>
      <c r="G289" s="328"/>
      <c r="H289" s="445"/>
      <c r="I289" s="798"/>
      <c r="J289" s="446">
        <f t="shared" si="17"/>
        <v>0</v>
      </c>
      <c r="K289" s="788"/>
      <c r="L289" s="447">
        <f t="shared" si="18"/>
        <v>0</v>
      </c>
      <c r="M289" s="789">
        <f t="shared" ref="M289:N295" si="19">I289-K289</f>
        <v>0</v>
      </c>
      <c r="N289" s="449">
        <f t="shared" si="19"/>
        <v>0</v>
      </c>
      <c r="O289" s="313"/>
      <c r="P289" s="155"/>
    </row>
    <row r="290" spans="1:16" ht="18.75" customHeight="1" x14ac:dyDescent="0.15">
      <c r="A290" s="134"/>
      <c r="B290" s="203"/>
      <c r="C290" s="204"/>
      <c r="D290" s="297"/>
      <c r="E290" s="491"/>
      <c r="F290" s="499"/>
      <c r="G290" s="328"/>
      <c r="H290" s="445"/>
      <c r="I290" s="798"/>
      <c r="J290" s="446">
        <f t="shared" si="17"/>
        <v>0</v>
      </c>
      <c r="K290" s="788"/>
      <c r="L290" s="447">
        <f t="shared" si="18"/>
        <v>0</v>
      </c>
      <c r="M290" s="789">
        <f t="shared" si="19"/>
        <v>0</v>
      </c>
      <c r="N290" s="449">
        <f t="shared" si="19"/>
        <v>0</v>
      </c>
      <c r="O290" s="313"/>
      <c r="P290" s="155"/>
    </row>
    <row r="291" spans="1:16" ht="18.75" customHeight="1" x14ac:dyDescent="0.15">
      <c r="A291" s="134"/>
      <c r="B291" s="203"/>
      <c r="C291" s="204"/>
      <c r="D291" s="297"/>
      <c r="E291" s="491"/>
      <c r="F291" s="499"/>
      <c r="G291" s="328"/>
      <c r="H291" s="445"/>
      <c r="I291" s="798"/>
      <c r="J291" s="446">
        <f t="shared" si="17"/>
        <v>0</v>
      </c>
      <c r="K291" s="788"/>
      <c r="L291" s="447">
        <f t="shared" si="18"/>
        <v>0</v>
      </c>
      <c r="M291" s="789">
        <f t="shared" si="19"/>
        <v>0</v>
      </c>
      <c r="N291" s="449">
        <f t="shared" si="19"/>
        <v>0</v>
      </c>
      <c r="O291" s="313"/>
      <c r="P291" s="155"/>
    </row>
    <row r="292" spans="1:16" ht="18.75" customHeight="1" x14ac:dyDescent="0.15">
      <c r="A292" s="134"/>
      <c r="B292" s="203"/>
      <c r="C292" s="204"/>
      <c r="D292" s="297"/>
      <c r="E292" s="491"/>
      <c r="F292" s="499"/>
      <c r="G292" s="328"/>
      <c r="H292" s="445"/>
      <c r="I292" s="798"/>
      <c r="J292" s="446">
        <f t="shared" si="17"/>
        <v>0</v>
      </c>
      <c r="K292" s="788"/>
      <c r="L292" s="447">
        <f t="shared" si="18"/>
        <v>0</v>
      </c>
      <c r="M292" s="789">
        <f t="shared" si="19"/>
        <v>0</v>
      </c>
      <c r="N292" s="449">
        <f t="shared" si="19"/>
        <v>0</v>
      </c>
      <c r="O292" s="313"/>
      <c r="P292" s="155"/>
    </row>
    <row r="293" spans="1:16" ht="18.75" customHeight="1" x14ac:dyDescent="0.15">
      <c r="A293" s="134"/>
      <c r="B293" s="203"/>
      <c r="C293" s="204"/>
      <c r="D293" s="297"/>
      <c r="E293" s="491"/>
      <c r="F293" s="499"/>
      <c r="G293" s="328"/>
      <c r="H293" s="445"/>
      <c r="I293" s="798"/>
      <c r="J293" s="446">
        <f t="shared" si="17"/>
        <v>0</v>
      </c>
      <c r="K293" s="788"/>
      <c r="L293" s="447">
        <f t="shared" si="18"/>
        <v>0</v>
      </c>
      <c r="M293" s="789">
        <f t="shared" si="19"/>
        <v>0</v>
      </c>
      <c r="N293" s="449">
        <f t="shared" si="19"/>
        <v>0</v>
      </c>
      <c r="O293" s="313"/>
      <c r="P293" s="155"/>
    </row>
    <row r="294" spans="1:16" ht="18.75" customHeight="1" x14ac:dyDescent="0.15">
      <c r="A294" s="134"/>
      <c r="B294" s="203"/>
      <c r="C294" s="204"/>
      <c r="D294" s="297"/>
      <c r="E294" s="491"/>
      <c r="F294" s="499"/>
      <c r="G294" s="328"/>
      <c r="H294" s="445"/>
      <c r="I294" s="798"/>
      <c r="J294" s="446">
        <f t="shared" si="17"/>
        <v>0</v>
      </c>
      <c r="K294" s="788"/>
      <c r="L294" s="447">
        <f t="shared" si="18"/>
        <v>0</v>
      </c>
      <c r="M294" s="789">
        <f t="shared" si="19"/>
        <v>0</v>
      </c>
      <c r="N294" s="449">
        <f t="shared" si="19"/>
        <v>0</v>
      </c>
      <c r="O294" s="313"/>
      <c r="P294" s="155"/>
    </row>
    <row r="295" spans="1:16" ht="18.75" customHeight="1" x14ac:dyDescent="0.15">
      <c r="A295" s="134"/>
      <c r="B295" s="203"/>
      <c r="C295" s="204"/>
      <c r="D295" s="297"/>
      <c r="E295" s="491"/>
      <c r="F295" s="499"/>
      <c r="G295" s="328"/>
      <c r="H295" s="445"/>
      <c r="I295" s="798"/>
      <c r="J295" s="446">
        <f t="shared" si="17"/>
        <v>0</v>
      </c>
      <c r="K295" s="788"/>
      <c r="L295" s="447">
        <f t="shared" si="18"/>
        <v>0</v>
      </c>
      <c r="M295" s="789">
        <f t="shared" si="19"/>
        <v>0</v>
      </c>
      <c r="N295" s="449">
        <f t="shared" si="19"/>
        <v>0</v>
      </c>
      <c r="O295" s="313"/>
      <c r="P295" s="155"/>
    </row>
    <row r="296" spans="1:16" ht="18.75" customHeight="1" x14ac:dyDescent="0.15">
      <c r="A296" s="134"/>
      <c r="B296" s="203"/>
      <c r="C296" s="204"/>
      <c r="D296" s="297"/>
      <c r="E296" s="491"/>
      <c r="F296" s="500"/>
      <c r="G296" s="328"/>
      <c r="H296" s="445"/>
      <c r="I296" s="798"/>
      <c r="J296" s="446">
        <f t="shared" si="17"/>
        <v>0</v>
      </c>
      <c r="K296" s="788"/>
      <c r="L296" s="447">
        <f t="shared" si="18"/>
        <v>0</v>
      </c>
      <c r="M296" s="789">
        <f>I296-K296</f>
        <v>0</v>
      </c>
      <c r="N296" s="449">
        <f>J296-L296</f>
        <v>0</v>
      </c>
      <c r="O296" s="313"/>
      <c r="P296" s="155"/>
    </row>
    <row r="297" spans="1:16" ht="18.75" customHeight="1" x14ac:dyDescent="0.15">
      <c r="A297" s="134"/>
      <c r="B297" s="203"/>
      <c r="C297" s="204"/>
      <c r="D297" s="297"/>
      <c r="E297" s="491"/>
      <c r="F297" s="500"/>
      <c r="G297" s="328"/>
      <c r="H297" s="445"/>
      <c r="I297" s="798"/>
      <c r="J297" s="446">
        <f t="shared" si="17"/>
        <v>0</v>
      </c>
      <c r="K297" s="788"/>
      <c r="L297" s="447">
        <f t="shared" si="18"/>
        <v>0</v>
      </c>
      <c r="M297" s="789">
        <f t="shared" ref="M297:N318" si="20">I297-K297</f>
        <v>0</v>
      </c>
      <c r="N297" s="449">
        <f t="shared" si="20"/>
        <v>0</v>
      </c>
      <c r="O297" s="313"/>
      <c r="P297" s="155"/>
    </row>
    <row r="298" spans="1:16" ht="18.75" customHeight="1" x14ac:dyDescent="0.15">
      <c r="A298" s="134"/>
      <c r="B298" s="203"/>
      <c r="C298" s="204"/>
      <c r="D298" s="297"/>
      <c r="E298" s="491"/>
      <c r="F298" s="500"/>
      <c r="G298" s="328"/>
      <c r="H298" s="445"/>
      <c r="I298" s="798"/>
      <c r="J298" s="446">
        <f t="shared" si="17"/>
        <v>0</v>
      </c>
      <c r="K298" s="788"/>
      <c r="L298" s="447">
        <f t="shared" si="18"/>
        <v>0</v>
      </c>
      <c r="M298" s="789">
        <f t="shared" si="20"/>
        <v>0</v>
      </c>
      <c r="N298" s="449">
        <f t="shared" si="20"/>
        <v>0</v>
      </c>
      <c r="O298" s="313"/>
      <c r="P298" s="155"/>
    </row>
    <row r="299" spans="1:16" ht="18.75" customHeight="1" x14ac:dyDescent="0.15">
      <c r="A299" s="134"/>
      <c r="B299" s="203"/>
      <c r="C299" s="204"/>
      <c r="D299" s="297"/>
      <c r="E299" s="491"/>
      <c r="F299" s="500"/>
      <c r="G299" s="328"/>
      <c r="H299" s="445"/>
      <c r="I299" s="798"/>
      <c r="J299" s="446">
        <f t="shared" si="17"/>
        <v>0</v>
      </c>
      <c r="K299" s="788"/>
      <c r="L299" s="447">
        <f t="shared" si="18"/>
        <v>0</v>
      </c>
      <c r="M299" s="789">
        <f t="shared" si="20"/>
        <v>0</v>
      </c>
      <c r="N299" s="449">
        <f t="shared" si="20"/>
        <v>0</v>
      </c>
      <c r="O299" s="313"/>
      <c r="P299" s="155"/>
    </row>
    <row r="300" spans="1:16" ht="18.75" customHeight="1" x14ac:dyDescent="0.15">
      <c r="A300" s="134"/>
      <c r="B300" s="203"/>
      <c r="C300" s="204"/>
      <c r="D300" s="297"/>
      <c r="E300" s="491"/>
      <c r="F300" s="500"/>
      <c r="G300" s="328"/>
      <c r="H300" s="445"/>
      <c r="I300" s="798"/>
      <c r="J300" s="446">
        <f t="shared" si="17"/>
        <v>0</v>
      </c>
      <c r="K300" s="788"/>
      <c r="L300" s="447">
        <f t="shared" si="18"/>
        <v>0</v>
      </c>
      <c r="M300" s="789">
        <f t="shared" si="20"/>
        <v>0</v>
      </c>
      <c r="N300" s="449">
        <f t="shared" si="20"/>
        <v>0</v>
      </c>
      <c r="O300" s="313"/>
      <c r="P300" s="155"/>
    </row>
    <row r="301" spans="1:16" ht="18.75" customHeight="1" x14ac:dyDescent="0.15">
      <c r="A301" s="134"/>
      <c r="B301" s="203"/>
      <c r="C301" s="204"/>
      <c r="D301" s="297"/>
      <c r="E301" s="491"/>
      <c r="F301" s="500"/>
      <c r="G301" s="328"/>
      <c r="H301" s="445"/>
      <c r="I301" s="798"/>
      <c r="J301" s="446">
        <f t="shared" si="17"/>
        <v>0</v>
      </c>
      <c r="K301" s="788"/>
      <c r="L301" s="447">
        <f t="shared" si="18"/>
        <v>0</v>
      </c>
      <c r="M301" s="789">
        <f t="shared" si="20"/>
        <v>0</v>
      </c>
      <c r="N301" s="449">
        <f t="shared" si="20"/>
        <v>0</v>
      </c>
      <c r="O301" s="313"/>
      <c r="P301" s="155"/>
    </row>
    <row r="302" spans="1:16" ht="18.75" customHeight="1" x14ac:dyDescent="0.15">
      <c r="A302" s="134"/>
      <c r="B302" s="203"/>
      <c r="C302" s="204"/>
      <c r="D302" s="297"/>
      <c r="E302" s="491"/>
      <c r="F302" s="500"/>
      <c r="G302" s="328"/>
      <c r="H302" s="445"/>
      <c r="I302" s="798"/>
      <c r="J302" s="446">
        <f t="shared" si="17"/>
        <v>0</v>
      </c>
      <c r="K302" s="788"/>
      <c r="L302" s="447">
        <f t="shared" si="18"/>
        <v>0</v>
      </c>
      <c r="M302" s="789">
        <f t="shared" si="20"/>
        <v>0</v>
      </c>
      <c r="N302" s="449">
        <f t="shared" si="20"/>
        <v>0</v>
      </c>
      <c r="O302" s="313"/>
      <c r="P302" s="155"/>
    </row>
    <row r="303" spans="1:16" ht="18.75" customHeight="1" x14ac:dyDescent="0.15">
      <c r="A303" s="134"/>
      <c r="B303" s="203"/>
      <c r="C303" s="204"/>
      <c r="D303" s="297"/>
      <c r="E303" s="491"/>
      <c r="F303" s="500"/>
      <c r="G303" s="328"/>
      <c r="H303" s="445"/>
      <c r="I303" s="798"/>
      <c r="J303" s="446">
        <f t="shared" si="17"/>
        <v>0</v>
      </c>
      <c r="K303" s="788"/>
      <c r="L303" s="447">
        <f t="shared" si="18"/>
        <v>0</v>
      </c>
      <c r="M303" s="789">
        <f t="shared" si="20"/>
        <v>0</v>
      </c>
      <c r="N303" s="449">
        <f t="shared" si="20"/>
        <v>0</v>
      </c>
      <c r="O303" s="313"/>
      <c r="P303" s="155"/>
    </row>
    <row r="304" spans="1:16" ht="18.75" customHeight="1" x14ac:dyDescent="0.15">
      <c r="A304" s="134"/>
      <c r="B304" s="203"/>
      <c r="C304" s="204"/>
      <c r="D304" s="297"/>
      <c r="E304" s="491"/>
      <c r="F304" s="500"/>
      <c r="G304" s="328"/>
      <c r="H304" s="445"/>
      <c r="I304" s="798"/>
      <c r="J304" s="446">
        <f t="shared" si="17"/>
        <v>0</v>
      </c>
      <c r="K304" s="788"/>
      <c r="L304" s="447">
        <f t="shared" si="18"/>
        <v>0</v>
      </c>
      <c r="M304" s="789">
        <f t="shared" si="20"/>
        <v>0</v>
      </c>
      <c r="N304" s="449">
        <f t="shared" si="20"/>
        <v>0</v>
      </c>
      <c r="O304" s="313"/>
      <c r="P304" s="155"/>
    </row>
    <row r="305" spans="1:29" ht="18.75" customHeight="1" x14ac:dyDescent="0.15">
      <c r="A305" s="134"/>
      <c r="B305" s="203"/>
      <c r="C305" s="204"/>
      <c r="D305" s="297"/>
      <c r="E305" s="491"/>
      <c r="F305" s="500"/>
      <c r="G305" s="328"/>
      <c r="H305" s="445"/>
      <c r="I305" s="798"/>
      <c r="J305" s="446">
        <f t="shared" si="17"/>
        <v>0</v>
      </c>
      <c r="K305" s="788"/>
      <c r="L305" s="447">
        <f t="shared" si="18"/>
        <v>0</v>
      </c>
      <c r="M305" s="789">
        <f t="shared" si="20"/>
        <v>0</v>
      </c>
      <c r="N305" s="449">
        <f t="shared" si="20"/>
        <v>0</v>
      </c>
      <c r="O305" s="313"/>
      <c r="P305" s="155"/>
    </row>
    <row r="306" spans="1:29" ht="18.75" customHeight="1" x14ac:dyDescent="0.15">
      <c r="A306" s="134"/>
      <c r="B306" s="203"/>
      <c r="C306" s="204"/>
      <c r="D306" s="297"/>
      <c r="E306" s="491"/>
      <c r="F306" s="500"/>
      <c r="G306" s="328"/>
      <c r="H306" s="445"/>
      <c r="I306" s="798"/>
      <c r="J306" s="446">
        <f t="shared" si="17"/>
        <v>0</v>
      </c>
      <c r="K306" s="788"/>
      <c r="L306" s="447">
        <f t="shared" si="18"/>
        <v>0</v>
      </c>
      <c r="M306" s="789">
        <f t="shared" si="20"/>
        <v>0</v>
      </c>
      <c r="N306" s="449">
        <f t="shared" si="20"/>
        <v>0</v>
      </c>
      <c r="O306" s="313"/>
      <c r="P306" s="155"/>
    </row>
    <row r="307" spans="1:29" ht="18.75" customHeight="1" x14ac:dyDescent="0.15">
      <c r="A307" s="134"/>
      <c r="B307" s="203"/>
      <c r="C307" s="204"/>
      <c r="D307" s="297"/>
      <c r="E307" s="491"/>
      <c r="F307" s="500"/>
      <c r="G307" s="328"/>
      <c r="H307" s="445"/>
      <c r="I307" s="798"/>
      <c r="J307" s="446">
        <f t="shared" si="17"/>
        <v>0</v>
      </c>
      <c r="K307" s="788"/>
      <c r="L307" s="447">
        <f t="shared" si="18"/>
        <v>0</v>
      </c>
      <c r="M307" s="789">
        <f t="shared" si="20"/>
        <v>0</v>
      </c>
      <c r="N307" s="449">
        <f t="shared" si="20"/>
        <v>0</v>
      </c>
      <c r="O307" s="313"/>
      <c r="P307" s="155"/>
    </row>
    <row r="308" spans="1:29" ht="18.75" customHeight="1" x14ac:dyDescent="0.15">
      <c r="A308" s="134"/>
      <c r="B308" s="203"/>
      <c r="C308" s="204"/>
      <c r="D308" s="297"/>
      <c r="E308" s="491"/>
      <c r="F308" s="500"/>
      <c r="G308" s="328"/>
      <c r="H308" s="445"/>
      <c r="I308" s="798"/>
      <c r="J308" s="446">
        <f t="shared" si="17"/>
        <v>0</v>
      </c>
      <c r="K308" s="788"/>
      <c r="L308" s="447">
        <f t="shared" si="18"/>
        <v>0</v>
      </c>
      <c r="M308" s="789">
        <f t="shared" si="20"/>
        <v>0</v>
      </c>
      <c r="N308" s="449">
        <f t="shared" si="20"/>
        <v>0</v>
      </c>
      <c r="O308" s="313"/>
      <c r="P308" s="155"/>
    </row>
    <row r="309" spans="1:29" ht="18.75" customHeight="1" x14ac:dyDescent="0.15">
      <c r="A309" s="134"/>
      <c r="B309" s="203"/>
      <c r="C309" s="204"/>
      <c r="D309" s="297"/>
      <c r="E309" s="491"/>
      <c r="F309" s="500"/>
      <c r="G309" s="328"/>
      <c r="H309" s="445"/>
      <c r="I309" s="798"/>
      <c r="J309" s="446">
        <f t="shared" si="17"/>
        <v>0</v>
      </c>
      <c r="K309" s="788"/>
      <c r="L309" s="447">
        <f t="shared" si="18"/>
        <v>0</v>
      </c>
      <c r="M309" s="789">
        <f t="shared" si="20"/>
        <v>0</v>
      </c>
      <c r="N309" s="449">
        <f t="shared" si="20"/>
        <v>0</v>
      </c>
      <c r="O309" s="313"/>
      <c r="P309" s="155"/>
    </row>
    <row r="310" spans="1:29" ht="18.75" customHeight="1" x14ac:dyDescent="0.15">
      <c r="A310" s="134"/>
      <c r="B310" s="203"/>
      <c r="C310" s="204"/>
      <c r="D310" s="297"/>
      <c r="E310" s="491"/>
      <c r="F310" s="500"/>
      <c r="G310" s="328"/>
      <c r="H310" s="445"/>
      <c r="I310" s="798"/>
      <c r="J310" s="446">
        <f t="shared" si="17"/>
        <v>0</v>
      </c>
      <c r="K310" s="788"/>
      <c r="L310" s="447">
        <f t="shared" si="18"/>
        <v>0</v>
      </c>
      <c r="M310" s="789">
        <f t="shared" si="20"/>
        <v>0</v>
      </c>
      <c r="N310" s="449">
        <f t="shared" si="20"/>
        <v>0</v>
      </c>
      <c r="O310" s="313"/>
      <c r="P310" s="155"/>
    </row>
    <row r="311" spans="1:29" ht="18.75" customHeight="1" x14ac:dyDescent="0.15">
      <c r="A311" s="134"/>
      <c r="B311" s="203"/>
      <c r="C311" s="204"/>
      <c r="D311" s="297"/>
      <c r="E311" s="491"/>
      <c r="F311" s="500"/>
      <c r="G311" s="328"/>
      <c r="H311" s="445"/>
      <c r="I311" s="798"/>
      <c r="J311" s="446">
        <f t="shared" si="17"/>
        <v>0</v>
      </c>
      <c r="K311" s="788"/>
      <c r="L311" s="447">
        <f t="shared" si="18"/>
        <v>0</v>
      </c>
      <c r="M311" s="789">
        <f t="shared" si="20"/>
        <v>0</v>
      </c>
      <c r="N311" s="449">
        <f t="shared" si="20"/>
        <v>0</v>
      </c>
      <c r="O311" s="313"/>
      <c r="P311" s="155"/>
    </row>
    <row r="312" spans="1:29" ht="18.75" customHeight="1" x14ac:dyDescent="0.15">
      <c r="A312" s="134"/>
      <c r="B312" s="203"/>
      <c r="C312" s="204"/>
      <c r="D312" s="297"/>
      <c r="E312" s="491"/>
      <c r="F312" s="500"/>
      <c r="G312" s="328"/>
      <c r="H312" s="445"/>
      <c r="I312" s="798"/>
      <c r="J312" s="446">
        <f t="shared" si="17"/>
        <v>0</v>
      </c>
      <c r="K312" s="788"/>
      <c r="L312" s="447">
        <f t="shared" si="18"/>
        <v>0</v>
      </c>
      <c r="M312" s="789">
        <f>I312-K312</f>
        <v>0</v>
      </c>
      <c r="N312" s="449">
        <f t="shared" si="20"/>
        <v>0</v>
      </c>
      <c r="O312" s="313"/>
      <c r="P312" s="155"/>
    </row>
    <row r="313" spans="1:29" ht="18.75" customHeight="1" x14ac:dyDescent="0.15">
      <c r="A313" s="134"/>
      <c r="B313" s="203"/>
      <c r="C313" s="204"/>
      <c r="D313" s="297"/>
      <c r="E313" s="491"/>
      <c r="F313" s="500"/>
      <c r="G313" s="328"/>
      <c r="H313" s="445"/>
      <c r="I313" s="798"/>
      <c r="J313" s="446">
        <f t="shared" si="17"/>
        <v>0</v>
      </c>
      <c r="K313" s="788"/>
      <c r="L313" s="447">
        <f t="shared" si="18"/>
        <v>0</v>
      </c>
      <c r="M313" s="789">
        <f t="shared" si="20"/>
        <v>0</v>
      </c>
      <c r="N313" s="449">
        <f t="shared" si="20"/>
        <v>0</v>
      </c>
      <c r="O313" s="313"/>
      <c r="P313" s="155"/>
    </row>
    <row r="314" spans="1:29" ht="18.75" customHeight="1" x14ac:dyDescent="0.15">
      <c r="A314" s="134"/>
      <c r="B314" s="203"/>
      <c r="C314" s="204"/>
      <c r="D314" s="297"/>
      <c r="E314" s="491"/>
      <c r="F314" s="500"/>
      <c r="G314" s="328"/>
      <c r="H314" s="445"/>
      <c r="I314" s="798"/>
      <c r="J314" s="446">
        <f t="shared" si="17"/>
        <v>0</v>
      </c>
      <c r="K314" s="788"/>
      <c r="L314" s="447">
        <f t="shared" si="18"/>
        <v>0</v>
      </c>
      <c r="M314" s="789">
        <f t="shared" si="20"/>
        <v>0</v>
      </c>
      <c r="N314" s="449">
        <f>J314-L314</f>
        <v>0</v>
      </c>
      <c r="O314" s="313"/>
      <c r="P314" s="155"/>
    </row>
    <row r="315" spans="1:29" ht="18.75" customHeight="1" x14ac:dyDescent="0.15">
      <c r="A315" s="134"/>
      <c r="B315" s="203"/>
      <c r="C315" s="204"/>
      <c r="D315" s="297"/>
      <c r="E315" s="491"/>
      <c r="F315" s="500"/>
      <c r="G315" s="328"/>
      <c r="H315" s="445"/>
      <c r="I315" s="798"/>
      <c r="J315" s="446">
        <f t="shared" si="17"/>
        <v>0</v>
      </c>
      <c r="K315" s="788"/>
      <c r="L315" s="447">
        <f t="shared" si="18"/>
        <v>0</v>
      </c>
      <c r="M315" s="789">
        <f t="shared" si="20"/>
        <v>0</v>
      </c>
      <c r="N315" s="449">
        <f t="shared" si="20"/>
        <v>0</v>
      </c>
      <c r="O315" s="313"/>
      <c r="P315" s="155"/>
    </row>
    <row r="316" spans="1:29" ht="18.75" customHeight="1" x14ac:dyDescent="0.15">
      <c r="A316" s="134"/>
      <c r="B316" s="203"/>
      <c r="C316" s="204"/>
      <c r="D316" s="297"/>
      <c r="E316" s="491"/>
      <c r="F316" s="500"/>
      <c r="G316" s="328"/>
      <c r="H316" s="445"/>
      <c r="I316" s="798"/>
      <c r="J316" s="446">
        <f t="shared" si="17"/>
        <v>0</v>
      </c>
      <c r="K316" s="788"/>
      <c r="L316" s="447">
        <f t="shared" si="18"/>
        <v>0</v>
      </c>
      <c r="M316" s="789">
        <f t="shared" si="20"/>
        <v>0</v>
      </c>
      <c r="N316" s="449">
        <f t="shared" si="20"/>
        <v>0</v>
      </c>
      <c r="O316" s="313"/>
      <c r="P316" s="155"/>
    </row>
    <row r="317" spans="1:29" ht="18.75" customHeight="1" x14ac:dyDescent="0.15">
      <c r="A317" s="134"/>
      <c r="B317" s="203"/>
      <c r="C317" s="204"/>
      <c r="D317" s="297"/>
      <c r="E317" s="491"/>
      <c r="F317" s="500"/>
      <c r="G317" s="328"/>
      <c r="H317" s="445"/>
      <c r="I317" s="798"/>
      <c r="J317" s="446">
        <f t="shared" si="17"/>
        <v>0</v>
      </c>
      <c r="K317" s="788"/>
      <c r="L317" s="447">
        <f t="shared" si="18"/>
        <v>0</v>
      </c>
      <c r="M317" s="789">
        <f>I317-K317</f>
        <v>0</v>
      </c>
      <c r="N317" s="449">
        <f t="shared" si="20"/>
        <v>0</v>
      </c>
      <c r="O317" s="313"/>
      <c r="P317" s="155"/>
    </row>
    <row r="318" spans="1:29" ht="18.75" customHeight="1" x14ac:dyDescent="0.15">
      <c r="A318" s="134"/>
      <c r="B318" s="203"/>
      <c r="C318" s="204"/>
      <c r="D318" s="297"/>
      <c r="E318" s="491"/>
      <c r="F318" s="500"/>
      <c r="G318" s="328"/>
      <c r="H318" s="445"/>
      <c r="I318" s="798"/>
      <c r="J318" s="446">
        <f t="shared" si="17"/>
        <v>0</v>
      </c>
      <c r="K318" s="788"/>
      <c r="L318" s="447">
        <f t="shared" si="18"/>
        <v>0</v>
      </c>
      <c r="M318" s="789">
        <f t="shared" si="20"/>
        <v>0</v>
      </c>
      <c r="N318" s="449">
        <f t="shared" si="20"/>
        <v>0</v>
      </c>
      <c r="O318" s="313"/>
      <c r="P318" s="155"/>
    </row>
    <row r="319" spans="1:29" s="120" customFormat="1" ht="18.75" customHeight="1" x14ac:dyDescent="0.15">
      <c r="A319" s="134"/>
      <c r="B319" s="203"/>
      <c r="C319" s="204"/>
      <c r="D319" s="297"/>
      <c r="E319" s="347" t="s">
        <v>419</v>
      </c>
      <c r="F319" s="170" t="s">
        <v>181</v>
      </c>
      <c r="G319" s="328"/>
      <c r="H319" s="445"/>
      <c r="I319" s="798"/>
      <c r="J319" s="450">
        <f>SUMIFS(J288:J318,D288:D318,"設備（部材）")</f>
        <v>0</v>
      </c>
      <c r="K319" s="788"/>
      <c r="L319" s="451">
        <f>SUMIFS(L288:L318,D288:D318,"設備（部材）")</f>
        <v>0</v>
      </c>
      <c r="M319" s="789"/>
      <c r="N319" s="453">
        <f>J319-L319</f>
        <v>0</v>
      </c>
      <c r="O319" s="313"/>
      <c r="Q319" s="119"/>
      <c r="R319" s="119"/>
      <c r="S319" s="119"/>
      <c r="T319" s="119"/>
      <c r="U319" s="119"/>
      <c r="V319" s="119"/>
      <c r="W319" s="119"/>
      <c r="X319" s="119"/>
      <c r="Y319" s="119"/>
      <c r="Z319" s="119"/>
      <c r="AA319" s="119"/>
      <c r="AB319" s="119"/>
      <c r="AC319" s="119"/>
    </row>
    <row r="320" spans="1:29" s="120" customFormat="1" ht="18.75" customHeight="1" x14ac:dyDescent="0.15">
      <c r="A320" s="134"/>
      <c r="B320" s="203"/>
      <c r="C320" s="204"/>
      <c r="D320" s="297"/>
      <c r="E320" s="347" t="s">
        <v>182</v>
      </c>
      <c r="F320" s="170" t="s">
        <v>181</v>
      </c>
      <c r="G320" s="328"/>
      <c r="H320" s="445"/>
      <c r="I320" s="798"/>
      <c r="J320" s="450">
        <f>SUMIFS(J288:J318,D288:D318,"工事")</f>
        <v>0</v>
      </c>
      <c r="K320" s="788"/>
      <c r="L320" s="451">
        <f>SUMIFS(L288:L318,D288:D318,"工事")</f>
        <v>0</v>
      </c>
      <c r="M320" s="789"/>
      <c r="N320" s="453">
        <f>J320-L320</f>
        <v>0</v>
      </c>
      <c r="O320" s="313"/>
      <c r="Q320" s="119"/>
      <c r="R320" s="119"/>
      <c r="S320" s="119"/>
      <c r="T320" s="119"/>
      <c r="U320" s="119"/>
      <c r="V320" s="119"/>
      <c r="W320" s="119"/>
      <c r="X320" s="119"/>
      <c r="Y320" s="119"/>
      <c r="Z320" s="119"/>
      <c r="AA320" s="119"/>
      <c r="AB320" s="119"/>
      <c r="AC320" s="119"/>
    </row>
    <row r="321" spans="1:29" s="120" customFormat="1" ht="18.75" customHeight="1" thickBot="1" x14ac:dyDescent="0.2">
      <c r="A321" s="134"/>
      <c r="B321" s="205"/>
      <c r="C321" s="206"/>
      <c r="D321" s="298"/>
      <c r="E321" s="348" t="s">
        <v>178</v>
      </c>
      <c r="F321" s="349" t="s">
        <v>179</v>
      </c>
      <c r="G321" s="339"/>
      <c r="H321" s="495"/>
      <c r="I321" s="808"/>
      <c r="J321" s="501">
        <f>J319+J320</f>
        <v>0</v>
      </c>
      <c r="K321" s="790"/>
      <c r="L321" s="502">
        <f>L319+L320</f>
        <v>0</v>
      </c>
      <c r="M321" s="791"/>
      <c r="N321" s="503">
        <f>J321-L321</f>
        <v>0</v>
      </c>
      <c r="O321" s="323"/>
      <c r="Q321" s="119"/>
      <c r="R321" s="119"/>
      <c r="S321" s="119"/>
      <c r="T321" s="119"/>
      <c r="U321" s="119"/>
      <c r="V321" s="119"/>
      <c r="W321" s="119"/>
      <c r="X321" s="119"/>
      <c r="Y321" s="119"/>
      <c r="Z321" s="119"/>
      <c r="AA321" s="119"/>
      <c r="AB321" s="119"/>
      <c r="AC321" s="119"/>
    </row>
    <row r="322" spans="1:29" ht="18.75" customHeight="1" x14ac:dyDescent="0.15">
      <c r="A322" s="134"/>
      <c r="B322" s="171"/>
      <c r="C322" s="172"/>
      <c r="D322" s="295"/>
      <c r="E322" s="491"/>
      <c r="F322" s="499" t="s">
        <v>180</v>
      </c>
      <c r="G322" s="328"/>
      <c r="H322" s="445"/>
      <c r="I322" s="798"/>
      <c r="J322" s="446"/>
      <c r="K322" s="788"/>
      <c r="L322" s="447"/>
      <c r="M322" s="789"/>
      <c r="N322" s="449"/>
      <c r="O322" s="313"/>
      <c r="P322" s="155"/>
    </row>
    <row r="323" spans="1:29" ht="18.75" customHeight="1" x14ac:dyDescent="0.15">
      <c r="A323" s="134"/>
      <c r="B323" s="203"/>
      <c r="C323" s="204"/>
      <c r="D323" s="297"/>
      <c r="E323" s="491"/>
      <c r="F323" s="500"/>
      <c r="G323" s="328"/>
      <c r="H323" s="445"/>
      <c r="I323" s="798"/>
      <c r="J323" s="446">
        <f t="shared" ref="J323:J353" si="21">ROUNDDOWN(H323*I323,0)</f>
        <v>0</v>
      </c>
      <c r="K323" s="788"/>
      <c r="L323" s="447">
        <f t="shared" ref="L323:L353" si="22">ROUNDDOWN(H323*K323,0)</f>
        <v>0</v>
      </c>
      <c r="M323" s="789">
        <f>I323-K323</f>
        <v>0</v>
      </c>
      <c r="N323" s="449">
        <f>J323-L323</f>
        <v>0</v>
      </c>
      <c r="O323" s="313"/>
      <c r="P323" s="155"/>
    </row>
    <row r="324" spans="1:29" ht="18.75" customHeight="1" x14ac:dyDescent="0.15">
      <c r="A324" s="134"/>
      <c r="B324" s="203"/>
      <c r="C324" s="204"/>
      <c r="D324" s="297"/>
      <c r="E324" s="491"/>
      <c r="F324" s="500"/>
      <c r="G324" s="328"/>
      <c r="H324" s="445"/>
      <c r="I324" s="798"/>
      <c r="J324" s="446">
        <f t="shared" si="21"/>
        <v>0</v>
      </c>
      <c r="K324" s="788"/>
      <c r="L324" s="447">
        <f t="shared" si="22"/>
        <v>0</v>
      </c>
      <c r="M324" s="789">
        <f t="shared" ref="M324:N343" si="23">I324-K324</f>
        <v>0</v>
      </c>
      <c r="N324" s="449">
        <f t="shared" si="23"/>
        <v>0</v>
      </c>
      <c r="O324" s="313"/>
      <c r="P324" s="155"/>
    </row>
    <row r="325" spans="1:29" ht="18.75" customHeight="1" x14ac:dyDescent="0.15">
      <c r="A325" s="134"/>
      <c r="B325" s="203"/>
      <c r="C325" s="204"/>
      <c r="D325" s="297"/>
      <c r="E325" s="491"/>
      <c r="F325" s="499"/>
      <c r="G325" s="328"/>
      <c r="H325" s="445"/>
      <c r="I325" s="798"/>
      <c r="J325" s="446">
        <f t="shared" si="21"/>
        <v>0</v>
      </c>
      <c r="K325" s="788"/>
      <c r="L325" s="447">
        <f t="shared" si="22"/>
        <v>0</v>
      </c>
      <c r="M325" s="789">
        <f t="shared" si="23"/>
        <v>0</v>
      </c>
      <c r="N325" s="449">
        <f t="shared" si="23"/>
        <v>0</v>
      </c>
      <c r="O325" s="313"/>
      <c r="P325" s="155"/>
    </row>
    <row r="326" spans="1:29" ht="18.75" customHeight="1" x14ac:dyDescent="0.15">
      <c r="A326" s="134"/>
      <c r="B326" s="203"/>
      <c r="C326" s="204"/>
      <c r="D326" s="297"/>
      <c r="E326" s="491"/>
      <c r="F326" s="499"/>
      <c r="G326" s="328"/>
      <c r="H326" s="445"/>
      <c r="I326" s="798"/>
      <c r="J326" s="446">
        <f t="shared" si="21"/>
        <v>0</v>
      </c>
      <c r="K326" s="788"/>
      <c r="L326" s="447">
        <f t="shared" si="22"/>
        <v>0</v>
      </c>
      <c r="M326" s="789">
        <f t="shared" si="23"/>
        <v>0</v>
      </c>
      <c r="N326" s="449">
        <f t="shared" si="23"/>
        <v>0</v>
      </c>
      <c r="O326" s="313"/>
      <c r="P326" s="155"/>
    </row>
    <row r="327" spans="1:29" ht="18.75" customHeight="1" x14ac:dyDescent="0.15">
      <c r="A327" s="134"/>
      <c r="B327" s="203"/>
      <c r="C327" s="204"/>
      <c r="D327" s="297"/>
      <c r="E327" s="491"/>
      <c r="F327" s="499"/>
      <c r="G327" s="328"/>
      <c r="H327" s="445"/>
      <c r="I327" s="798"/>
      <c r="J327" s="446">
        <f t="shared" si="21"/>
        <v>0</v>
      </c>
      <c r="K327" s="788"/>
      <c r="L327" s="447">
        <f t="shared" si="22"/>
        <v>0</v>
      </c>
      <c r="M327" s="789">
        <f t="shared" si="23"/>
        <v>0</v>
      </c>
      <c r="N327" s="449">
        <f t="shared" si="23"/>
        <v>0</v>
      </c>
      <c r="O327" s="313"/>
      <c r="P327" s="155"/>
    </row>
    <row r="328" spans="1:29" ht="18.75" customHeight="1" x14ac:dyDescent="0.15">
      <c r="A328" s="134"/>
      <c r="B328" s="203"/>
      <c r="C328" s="204"/>
      <c r="D328" s="297"/>
      <c r="E328" s="491"/>
      <c r="F328" s="499"/>
      <c r="G328" s="328"/>
      <c r="H328" s="445"/>
      <c r="I328" s="798"/>
      <c r="J328" s="446">
        <f t="shared" si="21"/>
        <v>0</v>
      </c>
      <c r="K328" s="788"/>
      <c r="L328" s="447">
        <f t="shared" si="22"/>
        <v>0</v>
      </c>
      <c r="M328" s="789">
        <f t="shared" si="23"/>
        <v>0</v>
      </c>
      <c r="N328" s="449">
        <f t="shared" si="23"/>
        <v>0</v>
      </c>
      <c r="O328" s="313"/>
      <c r="P328" s="155"/>
    </row>
    <row r="329" spans="1:29" ht="18.75" customHeight="1" x14ac:dyDescent="0.15">
      <c r="A329" s="134"/>
      <c r="B329" s="203"/>
      <c r="C329" s="204"/>
      <c r="D329" s="297"/>
      <c r="E329" s="491"/>
      <c r="F329" s="499"/>
      <c r="G329" s="328"/>
      <c r="H329" s="445"/>
      <c r="I329" s="798"/>
      <c r="J329" s="446">
        <f t="shared" si="21"/>
        <v>0</v>
      </c>
      <c r="K329" s="788"/>
      <c r="L329" s="447">
        <f t="shared" si="22"/>
        <v>0</v>
      </c>
      <c r="M329" s="789">
        <f t="shared" si="23"/>
        <v>0</v>
      </c>
      <c r="N329" s="449">
        <f t="shared" si="23"/>
        <v>0</v>
      </c>
      <c r="O329" s="313"/>
      <c r="P329" s="155"/>
    </row>
    <row r="330" spans="1:29" ht="18.75" customHeight="1" x14ac:dyDescent="0.15">
      <c r="A330" s="134"/>
      <c r="B330" s="203"/>
      <c r="C330" s="204"/>
      <c r="D330" s="297"/>
      <c r="E330" s="491"/>
      <c r="F330" s="499"/>
      <c r="G330" s="328"/>
      <c r="H330" s="445"/>
      <c r="I330" s="798"/>
      <c r="J330" s="446">
        <f t="shared" si="21"/>
        <v>0</v>
      </c>
      <c r="K330" s="788"/>
      <c r="L330" s="447">
        <f t="shared" si="22"/>
        <v>0</v>
      </c>
      <c r="M330" s="789">
        <f t="shared" si="23"/>
        <v>0</v>
      </c>
      <c r="N330" s="449">
        <f t="shared" si="23"/>
        <v>0</v>
      </c>
      <c r="O330" s="313"/>
      <c r="P330" s="155"/>
    </row>
    <row r="331" spans="1:29" ht="18.75" customHeight="1" x14ac:dyDescent="0.15">
      <c r="A331" s="134"/>
      <c r="B331" s="203"/>
      <c r="C331" s="204"/>
      <c r="D331" s="297"/>
      <c r="E331" s="491"/>
      <c r="F331" s="499"/>
      <c r="G331" s="328"/>
      <c r="H331" s="445"/>
      <c r="I331" s="798"/>
      <c r="J331" s="446">
        <f t="shared" si="21"/>
        <v>0</v>
      </c>
      <c r="K331" s="788"/>
      <c r="L331" s="447">
        <f t="shared" si="22"/>
        <v>0</v>
      </c>
      <c r="M331" s="789">
        <f t="shared" si="23"/>
        <v>0</v>
      </c>
      <c r="N331" s="449">
        <f t="shared" si="23"/>
        <v>0</v>
      </c>
      <c r="O331" s="313"/>
      <c r="P331" s="155"/>
    </row>
    <row r="332" spans="1:29" ht="18.75" customHeight="1" x14ac:dyDescent="0.15">
      <c r="A332" s="134"/>
      <c r="B332" s="203"/>
      <c r="C332" s="204"/>
      <c r="D332" s="297"/>
      <c r="E332" s="491"/>
      <c r="F332" s="499"/>
      <c r="G332" s="328"/>
      <c r="H332" s="445"/>
      <c r="I332" s="798"/>
      <c r="J332" s="446">
        <f t="shared" si="21"/>
        <v>0</v>
      </c>
      <c r="K332" s="788"/>
      <c r="L332" s="447">
        <f t="shared" si="22"/>
        <v>0</v>
      </c>
      <c r="M332" s="789">
        <f t="shared" si="23"/>
        <v>0</v>
      </c>
      <c r="N332" s="449">
        <f t="shared" si="23"/>
        <v>0</v>
      </c>
      <c r="O332" s="313"/>
      <c r="P332" s="155"/>
    </row>
    <row r="333" spans="1:29" ht="18.75" customHeight="1" x14ac:dyDescent="0.15">
      <c r="A333" s="134"/>
      <c r="B333" s="203"/>
      <c r="C333" s="204"/>
      <c r="D333" s="297"/>
      <c r="E333" s="491"/>
      <c r="F333" s="499"/>
      <c r="G333" s="328"/>
      <c r="H333" s="445"/>
      <c r="I333" s="798"/>
      <c r="J333" s="446">
        <f t="shared" si="21"/>
        <v>0</v>
      </c>
      <c r="K333" s="788"/>
      <c r="L333" s="447">
        <f t="shared" si="22"/>
        <v>0</v>
      </c>
      <c r="M333" s="789">
        <f t="shared" si="23"/>
        <v>0</v>
      </c>
      <c r="N333" s="449">
        <f t="shared" si="23"/>
        <v>0</v>
      </c>
      <c r="O333" s="313"/>
      <c r="P333" s="155"/>
    </row>
    <row r="334" spans="1:29" ht="18.75" customHeight="1" x14ac:dyDescent="0.15">
      <c r="A334" s="134"/>
      <c r="B334" s="203"/>
      <c r="C334" s="204"/>
      <c r="D334" s="297"/>
      <c r="E334" s="491"/>
      <c r="F334" s="499"/>
      <c r="G334" s="328"/>
      <c r="H334" s="445"/>
      <c r="I334" s="798"/>
      <c r="J334" s="446">
        <f t="shared" si="21"/>
        <v>0</v>
      </c>
      <c r="K334" s="788"/>
      <c r="L334" s="447">
        <f t="shared" si="22"/>
        <v>0</v>
      </c>
      <c r="M334" s="789">
        <f t="shared" si="23"/>
        <v>0</v>
      </c>
      <c r="N334" s="449">
        <f t="shared" si="23"/>
        <v>0</v>
      </c>
      <c r="O334" s="313"/>
      <c r="P334" s="155"/>
    </row>
    <row r="335" spans="1:29" ht="18.75" customHeight="1" x14ac:dyDescent="0.15">
      <c r="A335" s="134"/>
      <c r="B335" s="203"/>
      <c r="C335" s="204"/>
      <c r="D335" s="297"/>
      <c r="E335" s="491"/>
      <c r="F335" s="499"/>
      <c r="G335" s="328"/>
      <c r="H335" s="445"/>
      <c r="I335" s="798"/>
      <c r="J335" s="446">
        <f t="shared" si="21"/>
        <v>0</v>
      </c>
      <c r="K335" s="788"/>
      <c r="L335" s="447">
        <f t="shared" si="22"/>
        <v>0</v>
      </c>
      <c r="M335" s="789">
        <f t="shared" si="23"/>
        <v>0</v>
      </c>
      <c r="N335" s="449">
        <f t="shared" si="23"/>
        <v>0</v>
      </c>
      <c r="O335" s="313"/>
      <c r="P335" s="155"/>
    </row>
    <row r="336" spans="1:29" ht="18.75" customHeight="1" x14ac:dyDescent="0.15">
      <c r="A336" s="134"/>
      <c r="B336" s="203"/>
      <c r="C336" s="204"/>
      <c r="D336" s="297"/>
      <c r="E336" s="491"/>
      <c r="F336" s="499"/>
      <c r="G336" s="328"/>
      <c r="H336" s="445"/>
      <c r="I336" s="798"/>
      <c r="J336" s="446">
        <f t="shared" si="21"/>
        <v>0</v>
      </c>
      <c r="K336" s="788"/>
      <c r="L336" s="447">
        <f t="shared" si="22"/>
        <v>0</v>
      </c>
      <c r="M336" s="789">
        <f t="shared" si="23"/>
        <v>0</v>
      </c>
      <c r="N336" s="449">
        <f t="shared" si="23"/>
        <v>0</v>
      </c>
      <c r="O336" s="313"/>
      <c r="P336" s="155"/>
    </row>
    <row r="337" spans="1:16" ht="18.75" customHeight="1" x14ac:dyDescent="0.15">
      <c r="A337" s="134"/>
      <c r="B337" s="203"/>
      <c r="C337" s="204"/>
      <c r="D337" s="297"/>
      <c r="E337" s="491"/>
      <c r="F337" s="499"/>
      <c r="G337" s="328"/>
      <c r="H337" s="445"/>
      <c r="I337" s="798"/>
      <c r="J337" s="446">
        <f t="shared" si="21"/>
        <v>0</v>
      </c>
      <c r="K337" s="788"/>
      <c r="L337" s="447">
        <f t="shared" si="22"/>
        <v>0</v>
      </c>
      <c r="M337" s="789">
        <f t="shared" si="23"/>
        <v>0</v>
      </c>
      <c r="N337" s="449">
        <f t="shared" si="23"/>
        <v>0</v>
      </c>
      <c r="O337" s="313"/>
      <c r="P337" s="155"/>
    </row>
    <row r="338" spans="1:16" ht="18.75" customHeight="1" x14ac:dyDescent="0.15">
      <c r="A338" s="134"/>
      <c r="B338" s="203"/>
      <c r="C338" s="204"/>
      <c r="D338" s="297"/>
      <c r="E338" s="491"/>
      <c r="F338" s="499"/>
      <c r="G338" s="328"/>
      <c r="H338" s="445"/>
      <c r="I338" s="798"/>
      <c r="J338" s="446">
        <f t="shared" si="21"/>
        <v>0</v>
      </c>
      <c r="K338" s="788"/>
      <c r="L338" s="447">
        <f t="shared" si="22"/>
        <v>0</v>
      </c>
      <c r="M338" s="789">
        <f t="shared" si="23"/>
        <v>0</v>
      </c>
      <c r="N338" s="449">
        <f t="shared" si="23"/>
        <v>0</v>
      </c>
      <c r="O338" s="313"/>
      <c r="P338" s="155"/>
    </row>
    <row r="339" spans="1:16" ht="18.75" customHeight="1" x14ac:dyDescent="0.15">
      <c r="A339" s="134"/>
      <c r="B339" s="203"/>
      <c r="C339" s="204"/>
      <c r="D339" s="297"/>
      <c r="E339" s="491"/>
      <c r="F339" s="499"/>
      <c r="G339" s="328"/>
      <c r="H339" s="445"/>
      <c r="I339" s="798"/>
      <c r="J339" s="446">
        <f t="shared" si="21"/>
        <v>0</v>
      </c>
      <c r="K339" s="788"/>
      <c r="L339" s="447">
        <f t="shared" si="22"/>
        <v>0</v>
      </c>
      <c r="M339" s="789">
        <f t="shared" si="23"/>
        <v>0</v>
      </c>
      <c r="N339" s="449">
        <f t="shared" si="23"/>
        <v>0</v>
      </c>
      <c r="O339" s="313"/>
      <c r="P339" s="155"/>
    </row>
    <row r="340" spans="1:16" ht="18.75" customHeight="1" x14ac:dyDescent="0.15">
      <c r="A340" s="134"/>
      <c r="B340" s="203"/>
      <c r="C340" s="204"/>
      <c r="D340" s="297"/>
      <c r="E340" s="491"/>
      <c r="F340" s="499"/>
      <c r="G340" s="328"/>
      <c r="H340" s="445"/>
      <c r="I340" s="798"/>
      <c r="J340" s="446">
        <f t="shared" si="21"/>
        <v>0</v>
      </c>
      <c r="K340" s="788"/>
      <c r="L340" s="447">
        <f t="shared" si="22"/>
        <v>0</v>
      </c>
      <c r="M340" s="789">
        <f t="shared" si="23"/>
        <v>0</v>
      </c>
      <c r="N340" s="449">
        <f t="shared" si="23"/>
        <v>0</v>
      </c>
      <c r="O340" s="313"/>
      <c r="P340" s="155"/>
    </row>
    <row r="341" spans="1:16" ht="18.75" customHeight="1" x14ac:dyDescent="0.15">
      <c r="A341" s="134"/>
      <c r="B341" s="203"/>
      <c r="C341" s="204"/>
      <c r="D341" s="297"/>
      <c r="E341" s="491"/>
      <c r="F341" s="499"/>
      <c r="G341" s="328"/>
      <c r="H341" s="445"/>
      <c r="I341" s="798"/>
      <c r="J341" s="446">
        <f t="shared" si="21"/>
        <v>0</v>
      </c>
      <c r="K341" s="788"/>
      <c r="L341" s="447">
        <f t="shared" si="22"/>
        <v>0</v>
      </c>
      <c r="M341" s="789">
        <f t="shared" si="23"/>
        <v>0</v>
      </c>
      <c r="N341" s="449">
        <f t="shared" si="23"/>
        <v>0</v>
      </c>
      <c r="O341" s="313"/>
      <c r="P341" s="155"/>
    </row>
    <row r="342" spans="1:16" ht="18.75" customHeight="1" x14ac:dyDescent="0.15">
      <c r="A342" s="134"/>
      <c r="B342" s="203"/>
      <c r="C342" s="204"/>
      <c r="D342" s="297"/>
      <c r="E342" s="491"/>
      <c r="F342" s="499"/>
      <c r="G342" s="328"/>
      <c r="H342" s="445"/>
      <c r="I342" s="798"/>
      <c r="J342" s="446">
        <f t="shared" si="21"/>
        <v>0</v>
      </c>
      <c r="K342" s="788"/>
      <c r="L342" s="447">
        <f t="shared" si="22"/>
        <v>0</v>
      </c>
      <c r="M342" s="789">
        <f t="shared" si="23"/>
        <v>0</v>
      </c>
      <c r="N342" s="449">
        <f t="shared" si="23"/>
        <v>0</v>
      </c>
      <c r="O342" s="313"/>
      <c r="P342" s="155"/>
    </row>
    <row r="343" spans="1:16" ht="18.75" customHeight="1" x14ac:dyDescent="0.15">
      <c r="A343" s="134"/>
      <c r="B343" s="203"/>
      <c r="C343" s="204"/>
      <c r="D343" s="297"/>
      <c r="E343" s="491"/>
      <c r="F343" s="499"/>
      <c r="G343" s="328"/>
      <c r="H343" s="445"/>
      <c r="I343" s="798"/>
      <c r="J343" s="446">
        <f t="shared" si="21"/>
        <v>0</v>
      </c>
      <c r="K343" s="788"/>
      <c r="L343" s="447">
        <f t="shared" si="22"/>
        <v>0</v>
      </c>
      <c r="M343" s="789">
        <f t="shared" si="23"/>
        <v>0</v>
      </c>
      <c r="N343" s="449">
        <f t="shared" si="23"/>
        <v>0</v>
      </c>
      <c r="O343" s="313"/>
      <c r="P343" s="155"/>
    </row>
    <row r="344" spans="1:16" ht="18.75" customHeight="1" x14ac:dyDescent="0.15">
      <c r="A344" s="134"/>
      <c r="B344" s="203"/>
      <c r="C344" s="204"/>
      <c r="D344" s="297"/>
      <c r="E344" s="491"/>
      <c r="F344" s="500"/>
      <c r="G344" s="328"/>
      <c r="H344" s="445"/>
      <c r="I344" s="798"/>
      <c r="J344" s="446">
        <f t="shared" si="21"/>
        <v>0</v>
      </c>
      <c r="K344" s="788"/>
      <c r="L344" s="447">
        <f t="shared" si="22"/>
        <v>0</v>
      </c>
      <c r="M344" s="789">
        <f t="shared" ref="M344:N353" si="24">I344-K344</f>
        <v>0</v>
      </c>
      <c r="N344" s="449">
        <f t="shared" si="24"/>
        <v>0</v>
      </c>
      <c r="O344" s="313"/>
      <c r="P344" s="155"/>
    </row>
    <row r="345" spans="1:16" ht="18.75" customHeight="1" x14ac:dyDescent="0.15">
      <c r="A345" s="134"/>
      <c r="B345" s="203"/>
      <c r="C345" s="204"/>
      <c r="D345" s="297"/>
      <c r="E345" s="491"/>
      <c r="F345" s="500"/>
      <c r="G345" s="328"/>
      <c r="H345" s="445"/>
      <c r="I345" s="798"/>
      <c r="J345" s="446">
        <f t="shared" si="21"/>
        <v>0</v>
      </c>
      <c r="K345" s="788"/>
      <c r="L345" s="447">
        <f t="shared" si="22"/>
        <v>0</v>
      </c>
      <c r="M345" s="789">
        <f t="shared" si="24"/>
        <v>0</v>
      </c>
      <c r="N345" s="449">
        <f t="shared" si="24"/>
        <v>0</v>
      </c>
      <c r="O345" s="313"/>
      <c r="P345" s="155"/>
    </row>
    <row r="346" spans="1:16" ht="18.75" customHeight="1" x14ac:dyDescent="0.15">
      <c r="A346" s="134"/>
      <c r="B346" s="203"/>
      <c r="C346" s="204"/>
      <c r="D346" s="297"/>
      <c r="E346" s="491"/>
      <c r="F346" s="500"/>
      <c r="G346" s="328"/>
      <c r="H346" s="445"/>
      <c r="I346" s="798"/>
      <c r="J346" s="446">
        <f t="shared" si="21"/>
        <v>0</v>
      </c>
      <c r="K346" s="788"/>
      <c r="L346" s="447">
        <f t="shared" si="22"/>
        <v>0</v>
      </c>
      <c r="M346" s="789">
        <f t="shared" si="24"/>
        <v>0</v>
      </c>
      <c r="N346" s="449">
        <f t="shared" si="24"/>
        <v>0</v>
      </c>
      <c r="O346" s="313"/>
      <c r="P346" s="155"/>
    </row>
    <row r="347" spans="1:16" ht="18.75" customHeight="1" x14ac:dyDescent="0.15">
      <c r="A347" s="134"/>
      <c r="B347" s="203"/>
      <c r="C347" s="204"/>
      <c r="D347" s="297"/>
      <c r="E347" s="491"/>
      <c r="F347" s="500"/>
      <c r="G347" s="328"/>
      <c r="H347" s="445"/>
      <c r="I347" s="798"/>
      <c r="J347" s="446">
        <f t="shared" si="21"/>
        <v>0</v>
      </c>
      <c r="K347" s="788"/>
      <c r="L347" s="447">
        <f t="shared" si="22"/>
        <v>0</v>
      </c>
      <c r="M347" s="789">
        <f t="shared" si="24"/>
        <v>0</v>
      </c>
      <c r="N347" s="449">
        <f t="shared" si="24"/>
        <v>0</v>
      </c>
      <c r="O347" s="313"/>
      <c r="P347" s="155"/>
    </row>
    <row r="348" spans="1:16" ht="18.75" customHeight="1" x14ac:dyDescent="0.15">
      <c r="A348" s="134"/>
      <c r="B348" s="203"/>
      <c r="C348" s="204"/>
      <c r="D348" s="297"/>
      <c r="E348" s="491"/>
      <c r="F348" s="500"/>
      <c r="G348" s="328"/>
      <c r="H348" s="445"/>
      <c r="I348" s="798"/>
      <c r="J348" s="446">
        <f t="shared" si="21"/>
        <v>0</v>
      </c>
      <c r="K348" s="788"/>
      <c r="L348" s="447">
        <f t="shared" si="22"/>
        <v>0</v>
      </c>
      <c r="M348" s="789">
        <f t="shared" si="24"/>
        <v>0</v>
      </c>
      <c r="N348" s="449">
        <f t="shared" si="24"/>
        <v>0</v>
      </c>
      <c r="O348" s="313"/>
      <c r="P348" s="155"/>
    </row>
    <row r="349" spans="1:16" ht="18.75" customHeight="1" x14ac:dyDescent="0.15">
      <c r="A349" s="134"/>
      <c r="B349" s="203"/>
      <c r="C349" s="204"/>
      <c r="D349" s="297"/>
      <c r="E349" s="491"/>
      <c r="F349" s="500"/>
      <c r="G349" s="328"/>
      <c r="H349" s="445"/>
      <c r="I349" s="798"/>
      <c r="J349" s="446">
        <f t="shared" si="21"/>
        <v>0</v>
      </c>
      <c r="K349" s="788"/>
      <c r="L349" s="447">
        <f t="shared" si="22"/>
        <v>0</v>
      </c>
      <c r="M349" s="789">
        <f t="shared" si="24"/>
        <v>0</v>
      </c>
      <c r="N349" s="449">
        <f t="shared" si="24"/>
        <v>0</v>
      </c>
      <c r="O349" s="313"/>
      <c r="P349" s="155"/>
    </row>
    <row r="350" spans="1:16" ht="18.75" customHeight="1" x14ac:dyDescent="0.15">
      <c r="A350" s="134"/>
      <c r="B350" s="203"/>
      <c r="C350" s="204"/>
      <c r="D350" s="297"/>
      <c r="E350" s="491"/>
      <c r="F350" s="500"/>
      <c r="G350" s="328"/>
      <c r="H350" s="445"/>
      <c r="I350" s="798"/>
      <c r="J350" s="446">
        <f t="shared" si="21"/>
        <v>0</v>
      </c>
      <c r="K350" s="788"/>
      <c r="L350" s="447">
        <f t="shared" si="22"/>
        <v>0</v>
      </c>
      <c r="M350" s="789">
        <f t="shared" si="24"/>
        <v>0</v>
      </c>
      <c r="N350" s="449">
        <f t="shared" si="24"/>
        <v>0</v>
      </c>
      <c r="O350" s="313"/>
      <c r="P350" s="155"/>
    </row>
    <row r="351" spans="1:16" ht="18.75" customHeight="1" x14ac:dyDescent="0.15">
      <c r="A351" s="134"/>
      <c r="B351" s="203"/>
      <c r="C351" s="204"/>
      <c r="D351" s="297"/>
      <c r="E351" s="491"/>
      <c r="F351" s="500"/>
      <c r="G351" s="328"/>
      <c r="H351" s="445"/>
      <c r="I351" s="798"/>
      <c r="J351" s="446">
        <f t="shared" si="21"/>
        <v>0</v>
      </c>
      <c r="K351" s="788"/>
      <c r="L351" s="447">
        <f t="shared" si="22"/>
        <v>0</v>
      </c>
      <c r="M351" s="789">
        <f>I351-K351</f>
        <v>0</v>
      </c>
      <c r="N351" s="449">
        <f t="shared" si="24"/>
        <v>0</v>
      </c>
      <c r="O351" s="313"/>
      <c r="P351" s="155"/>
    </row>
    <row r="352" spans="1:16" ht="18.75" customHeight="1" x14ac:dyDescent="0.15">
      <c r="A352" s="134"/>
      <c r="B352" s="203"/>
      <c r="C352" s="204"/>
      <c r="D352" s="297"/>
      <c r="E352" s="491"/>
      <c r="F352" s="500"/>
      <c r="G352" s="328"/>
      <c r="H352" s="445"/>
      <c r="I352" s="798"/>
      <c r="J352" s="446">
        <f t="shared" si="21"/>
        <v>0</v>
      </c>
      <c r="K352" s="788"/>
      <c r="L352" s="447">
        <f t="shared" si="22"/>
        <v>0</v>
      </c>
      <c r="M352" s="789">
        <f t="shared" si="24"/>
        <v>0</v>
      </c>
      <c r="N352" s="449">
        <f>J352-L352</f>
        <v>0</v>
      </c>
      <c r="O352" s="313"/>
      <c r="P352" s="155"/>
    </row>
    <row r="353" spans="1:29" ht="18.75" customHeight="1" x14ac:dyDescent="0.15">
      <c r="A353" s="134"/>
      <c r="B353" s="203"/>
      <c r="C353" s="204"/>
      <c r="D353" s="297"/>
      <c r="E353" s="491"/>
      <c r="F353" s="500"/>
      <c r="G353" s="328"/>
      <c r="H353" s="445"/>
      <c r="I353" s="798"/>
      <c r="J353" s="446">
        <f t="shared" si="21"/>
        <v>0</v>
      </c>
      <c r="K353" s="788"/>
      <c r="L353" s="447">
        <f t="shared" si="22"/>
        <v>0</v>
      </c>
      <c r="M353" s="789">
        <f t="shared" si="24"/>
        <v>0</v>
      </c>
      <c r="N353" s="449">
        <f t="shared" si="24"/>
        <v>0</v>
      </c>
      <c r="O353" s="313"/>
      <c r="P353" s="155"/>
    </row>
    <row r="354" spans="1:29" s="120" customFormat="1" ht="18.75" customHeight="1" x14ac:dyDescent="0.15">
      <c r="A354" s="134"/>
      <c r="B354" s="203"/>
      <c r="C354" s="204"/>
      <c r="D354" s="297"/>
      <c r="E354" s="347" t="s">
        <v>419</v>
      </c>
      <c r="F354" s="170" t="s">
        <v>181</v>
      </c>
      <c r="G354" s="328"/>
      <c r="H354" s="445"/>
      <c r="I354" s="798"/>
      <c r="J354" s="450">
        <f>SUMIFS(J323:J353,D323:D353,"設備（部材）")</f>
        <v>0</v>
      </c>
      <c r="K354" s="788"/>
      <c r="L354" s="451">
        <f>SUMIFS(L323:L353,D323:D353,"設備（部材）")</f>
        <v>0</v>
      </c>
      <c r="M354" s="789"/>
      <c r="N354" s="453">
        <f>J354-L354</f>
        <v>0</v>
      </c>
      <c r="O354" s="313"/>
      <c r="Q354" s="119"/>
      <c r="R354" s="119"/>
      <c r="S354" s="119"/>
      <c r="T354" s="119"/>
      <c r="U354" s="119"/>
      <c r="V354" s="119"/>
      <c r="W354" s="119"/>
      <c r="X354" s="119"/>
      <c r="Y354" s="119"/>
      <c r="Z354" s="119"/>
      <c r="AA354" s="119"/>
      <c r="AB354" s="119"/>
      <c r="AC354" s="119"/>
    </row>
    <row r="355" spans="1:29" s="120" customFormat="1" ht="18.75" customHeight="1" x14ac:dyDescent="0.15">
      <c r="A355" s="134"/>
      <c r="B355" s="203"/>
      <c r="C355" s="204"/>
      <c r="D355" s="297"/>
      <c r="E355" s="347" t="s">
        <v>182</v>
      </c>
      <c r="F355" s="170" t="s">
        <v>181</v>
      </c>
      <c r="G355" s="328"/>
      <c r="H355" s="445"/>
      <c r="I355" s="798"/>
      <c r="J355" s="450">
        <f>SUMIFS(J323:J353,D323:D353,"工事")</f>
        <v>0</v>
      </c>
      <c r="K355" s="788"/>
      <c r="L355" s="451">
        <f>SUMIFS(L323:L353,D323:D353,"工事")</f>
        <v>0</v>
      </c>
      <c r="M355" s="789"/>
      <c r="N355" s="453">
        <f>J355-L355</f>
        <v>0</v>
      </c>
      <c r="O355" s="313"/>
      <c r="Q355" s="119"/>
      <c r="R355" s="119"/>
      <c r="S355" s="119"/>
      <c r="T355" s="119"/>
      <c r="U355" s="119"/>
      <c r="V355" s="119"/>
      <c r="W355" s="119"/>
      <c r="X355" s="119"/>
      <c r="Y355" s="119"/>
      <c r="Z355" s="119"/>
      <c r="AA355" s="119"/>
      <c r="AB355" s="119"/>
      <c r="AC355" s="119"/>
    </row>
    <row r="356" spans="1:29" s="120" customFormat="1" ht="18.75" customHeight="1" thickBot="1" x14ac:dyDescent="0.2">
      <c r="A356" s="134"/>
      <c r="B356" s="205"/>
      <c r="C356" s="206"/>
      <c r="D356" s="298"/>
      <c r="E356" s="348" t="s">
        <v>178</v>
      </c>
      <c r="F356" s="349" t="s">
        <v>179</v>
      </c>
      <c r="G356" s="339"/>
      <c r="H356" s="495"/>
      <c r="I356" s="808"/>
      <c r="J356" s="501">
        <f>J354+J355</f>
        <v>0</v>
      </c>
      <c r="K356" s="790"/>
      <c r="L356" s="502">
        <f>L354+L355</f>
        <v>0</v>
      </c>
      <c r="M356" s="791"/>
      <c r="N356" s="503">
        <f>J356-L356</f>
        <v>0</v>
      </c>
      <c r="O356" s="323"/>
      <c r="Q356" s="119"/>
      <c r="R356" s="119"/>
      <c r="S356" s="119"/>
      <c r="T356" s="119"/>
      <c r="U356" s="119"/>
      <c r="V356" s="119"/>
      <c r="W356" s="119"/>
      <c r="X356" s="119"/>
      <c r="Y356" s="119"/>
      <c r="Z356" s="119"/>
      <c r="AA356" s="119"/>
      <c r="AB356" s="119"/>
      <c r="AC356" s="119"/>
    </row>
    <row r="357" spans="1:29" ht="18.75" customHeight="1" x14ac:dyDescent="0.15">
      <c r="A357" s="134"/>
      <c r="B357" s="171"/>
      <c r="C357" s="172"/>
      <c r="D357" s="295"/>
      <c r="E357" s="491"/>
      <c r="F357" s="499" t="s">
        <v>180</v>
      </c>
      <c r="G357" s="328"/>
      <c r="H357" s="445"/>
      <c r="I357" s="798"/>
      <c r="J357" s="446"/>
      <c r="K357" s="788"/>
      <c r="L357" s="447"/>
      <c r="M357" s="789"/>
      <c r="N357" s="449"/>
      <c r="O357" s="313"/>
      <c r="P357" s="155"/>
    </row>
    <row r="358" spans="1:29" ht="18.75" customHeight="1" x14ac:dyDescent="0.15">
      <c r="A358" s="134"/>
      <c r="B358" s="203"/>
      <c r="C358" s="204"/>
      <c r="D358" s="297"/>
      <c r="E358" s="491"/>
      <c r="F358" s="500"/>
      <c r="G358" s="328"/>
      <c r="H358" s="445"/>
      <c r="I358" s="798"/>
      <c r="J358" s="446">
        <f t="shared" ref="J358:J388" si="25">ROUNDDOWN(H358*I358,0)</f>
        <v>0</v>
      </c>
      <c r="K358" s="788"/>
      <c r="L358" s="447">
        <f t="shared" ref="L358:L388" si="26">ROUNDDOWN(H358*K358,0)</f>
        <v>0</v>
      </c>
      <c r="M358" s="789">
        <f>I358-K358</f>
        <v>0</v>
      </c>
      <c r="N358" s="449">
        <f>J358-L358</f>
        <v>0</v>
      </c>
      <c r="O358" s="313"/>
      <c r="P358" s="155"/>
    </row>
    <row r="359" spans="1:29" ht="18.75" customHeight="1" x14ac:dyDescent="0.15">
      <c r="A359" s="134"/>
      <c r="B359" s="203"/>
      <c r="C359" s="204"/>
      <c r="D359" s="297"/>
      <c r="E359" s="491"/>
      <c r="F359" s="500"/>
      <c r="G359" s="328"/>
      <c r="H359" s="445"/>
      <c r="I359" s="798"/>
      <c r="J359" s="446">
        <f t="shared" si="25"/>
        <v>0</v>
      </c>
      <c r="K359" s="788"/>
      <c r="L359" s="447">
        <f t="shared" si="26"/>
        <v>0</v>
      </c>
      <c r="M359" s="789">
        <f t="shared" ref="M359:N377" si="27">I359-K359</f>
        <v>0</v>
      </c>
      <c r="N359" s="449">
        <f t="shared" si="27"/>
        <v>0</v>
      </c>
      <c r="O359" s="313"/>
      <c r="P359" s="155"/>
    </row>
    <row r="360" spans="1:29" ht="18.75" customHeight="1" x14ac:dyDescent="0.15">
      <c r="A360" s="134"/>
      <c r="B360" s="203"/>
      <c r="C360" s="204"/>
      <c r="D360" s="297"/>
      <c r="E360" s="491"/>
      <c r="F360" s="499"/>
      <c r="G360" s="328"/>
      <c r="H360" s="445"/>
      <c r="I360" s="798"/>
      <c r="J360" s="446">
        <f t="shared" si="25"/>
        <v>0</v>
      </c>
      <c r="K360" s="788"/>
      <c r="L360" s="447">
        <f t="shared" si="26"/>
        <v>0</v>
      </c>
      <c r="M360" s="789">
        <f t="shared" si="27"/>
        <v>0</v>
      </c>
      <c r="N360" s="449">
        <f t="shared" si="27"/>
        <v>0</v>
      </c>
      <c r="O360" s="313"/>
      <c r="P360" s="155"/>
    </row>
    <row r="361" spans="1:29" ht="18.75" customHeight="1" x14ac:dyDescent="0.15">
      <c r="A361" s="134"/>
      <c r="B361" s="203"/>
      <c r="C361" s="204"/>
      <c r="D361" s="297"/>
      <c r="E361" s="491"/>
      <c r="F361" s="499"/>
      <c r="G361" s="328"/>
      <c r="H361" s="445"/>
      <c r="I361" s="798"/>
      <c r="J361" s="446">
        <f t="shared" si="25"/>
        <v>0</v>
      </c>
      <c r="K361" s="788"/>
      <c r="L361" s="447">
        <f t="shared" si="26"/>
        <v>0</v>
      </c>
      <c r="M361" s="789">
        <f t="shared" si="27"/>
        <v>0</v>
      </c>
      <c r="N361" s="449">
        <f t="shared" si="27"/>
        <v>0</v>
      </c>
      <c r="O361" s="313"/>
      <c r="P361" s="155"/>
    </row>
    <row r="362" spans="1:29" ht="18.75" customHeight="1" x14ac:dyDescent="0.15">
      <c r="A362" s="134"/>
      <c r="B362" s="203"/>
      <c r="C362" s="204"/>
      <c r="D362" s="297"/>
      <c r="E362" s="491"/>
      <c r="F362" s="499"/>
      <c r="G362" s="328"/>
      <c r="H362" s="445"/>
      <c r="I362" s="798"/>
      <c r="J362" s="446">
        <f t="shared" si="25"/>
        <v>0</v>
      </c>
      <c r="K362" s="788"/>
      <c r="L362" s="447">
        <f t="shared" si="26"/>
        <v>0</v>
      </c>
      <c r="M362" s="789">
        <f t="shared" si="27"/>
        <v>0</v>
      </c>
      <c r="N362" s="449">
        <f t="shared" si="27"/>
        <v>0</v>
      </c>
      <c r="O362" s="313"/>
      <c r="P362" s="155"/>
    </row>
    <row r="363" spans="1:29" ht="18.75" customHeight="1" x14ac:dyDescent="0.15">
      <c r="A363" s="134"/>
      <c r="B363" s="203"/>
      <c r="C363" s="204"/>
      <c r="D363" s="297"/>
      <c r="E363" s="491"/>
      <c r="F363" s="499"/>
      <c r="G363" s="328"/>
      <c r="H363" s="445"/>
      <c r="I363" s="798"/>
      <c r="J363" s="446">
        <f t="shared" si="25"/>
        <v>0</v>
      </c>
      <c r="K363" s="788"/>
      <c r="L363" s="447">
        <f t="shared" si="26"/>
        <v>0</v>
      </c>
      <c r="M363" s="789">
        <f t="shared" si="27"/>
        <v>0</v>
      </c>
      <c r="N363" s="449">
        <f t="shared" si="27"/>
        <v>0</v>
      </c>
      <c r="O363" s="313"/>
      <c r="P363" s="155"/>
    </row>
    <row r="364" spans="1:29" ht="18.75" customHeight="1" x14ac:dyDescent="0.15">
      <c r="A364" s="134"/>
      <c r="B364" s="203"/>
      <c r="C364" s="204"/>
      <c r="D364" s="297"/>
      <c r="E364" s="491"/>
      <c r="F364" s="499"/>
      <c r="G364" s="328"/>
      <c r="H364" s="445"/>
      <c r="I364" s="798"/>
      <c r="J364" s="446">
        <f t="shared" si="25"/>
        <v>0</v>
      </c>
      <c r="K364" s="788"/>
      <c r="L364" s="447">
        <f t="shared" si="26"/>
        <v>0</v>
      </c>
      <c r="M364" s="789">
        <f t="shared" si="27"/>
        <v>0</v>
      </c>
      <c r="N364" s="449">
        <f t="shared" si="27"/>
        <v>0</v>
      </c>
      <c r="O364" s="313"/>
      <c r="P364" s="155"/>
    </row>
    <row r="365" spans="1:29" ht="18.75" customHeight="1" x14ac:dyDescent="0.15">
      <c r="A365" s="134"/>
      <c r="B365" s="203"/>
      <c r="C365" s="204"/>
      <c r="D365" s="297"/>
      <c r="E365" s="491"/>
      <c r="F365" s="499"/>
      <c r="G365" s="328"/>
      <c r="H365" s="445"/>
      <c r="I365" s="798"/>
      <c r="J365" s="446">
        <f t="shared" si="25"/>
        <v>0</v>
      </c>
      <c r="K365" s="788"/>
      <c r="L365" s="447">
        <f t="shared" si="26"/>
        <v>0</v>
      </c>
      <c r="M365" s="789">
        <f t="shared" si="27"/>
        <v>0</v>
      </c>
      <c r="N365" s="449">
        <f t="shared" si="27"/>
        <v>0</v>
      </c>
      <c r="O365" s="313"/>
      <c r="P365" s="155"/>
    </row>
    <row r="366" spans="1:29" ht="18.75" customHeight="1" x14ac:dyDescent="0.15">
      <c r="A366" s="134"/>
      <c r="B366" s="203"/>
      <c r="C366" s="204"/>
      <c r="D366" s="297"/>
      <c r="E366" s="491"/>
      <c r="F366" s="499"/>
      <c r="G366" s="328"/>
      <c r="H366" s="445"/>
      <c r="I366" s="798"/>
      <c r="J366" s="446">
        <f t="shared" si="25"/>
        <v>0</v>
      </c>
      <c r="K366" s="788"/>
      <c r="L366" s="447">
        <f t="shared" si="26"/>
        <v>0</v>
      </c>
      <c r="M366" s="789">
        <f t="shared" si="27"/>
        <v>0</v>
      </c>
      <c r="N366" s="449">
        <f t="shared" si="27"/>
        <v>0</v>
      </c>
      <c r="O366" s="313"/>
      <c r="P366" s="155"/>
    </row>
    <row r="367" spans="1:29" ht="18.75" customHeight="1" x14ac:dyDescent="0.15">
      <c r="A367" s="134"/>
      <c r="B367" s="203"/>
      <c r="C367" s="204"/>
      <c r="D367" s="297"/>
      <c r="E367" s="491"/>
      <c r="F367" s="499"/>
      <c r="G367" s="328"/>
      <c r="H367" s="445"/>
      <c r="I367" s="798"/>
      <c r="J367" s="446">
        <f t="shared" si="25"/>
        <v>0</v>
      </c>
      <c r="K367" s="788"/>
      <c r="L367" s="447">
        <f t="shared" si="26"/>
        <v>0</v>
      </c>
      <c r="M367" s="789">
        <f t="shared" si="27"/>
        <v>0</v>
      </c>
      <c r="N367" s="449">
        <f t="shared" si="27"/>
        <v>0</v>
      </c>
      <c r="O367" s="313"/>
      <c r="P367" s="155"/>
    </row>
    <row r="368" spans="1:29" ht="18.75" customHeight="1" x14ac:dyDescent="0.15">
      <c r="A368" s="134"/>
      <c r="B368" s="203"/>
      <c r="C368" s="204"/>
      <c r="D368" s="297"/>
      <c r="E368" s="491"/>
      <c r="F368" s="499"/>
      <c r="G368" s="328"/>
      <c r="H368" s="445"/>
      <c r="I368" s="798"/>
      <c r="J368" s="446">
        <f t="shared" si="25"/>
        <v>0</v>
      </c>
      <c r="K368" s="788"/>
      <c r="L368" s="447">
        <f t="shared" si="26"/>
        <v>0</v>
      </c>
      <c r="M368" s="789">
        <f t="shared" si="27"/>
        <v>0</v>
      </c>
      <c r="N368" s="449">
        <f t="shared" si="27"/>
        <v>0</v>
      </c>
      <c r="O368" s="313"/>
      <c r="P368" s="155"/>
    </row>
    <row r="369" spans="1:16" ht="18.75" customHeight="1" x14ac:dyDescent="0.15">
      <c r="A369" s="134"/>
      <c r="B369" s="203"/>
      <c r="C369" s="204"/>
      <c r="D369" s="297"/>
      <c r="E369" s="491"/>
      <c r="F369" s="499"/>
      <c r="G369" s="328"/>
      <c r="H369" s="445"/>
      <c r="I369" s="798"/>
      <c r="J369" s="446">
        <f t="shared" si="25"/>
        <v>0</v>
      </c>
      <c r="K369" s="788"/>
      <c r="L369" s="447">
        <f t="shared" si="26"/>
        <v>0</v>
      </c>
      <c r="M369" s="789">
        <f t="shared" si="27"/>
        <v>0</v>
      </c>
      <c r="N369" s="449">
        <f t="shared" si="27"/>
        <v>0</v>
      </c>
      <c r="O369" s="313"/>
      <c r="P369" s="155"/>
    </row>
    <row r="370" spans="1:16" ht="18.75" customHeight="1" x14ac:dyDescent="0.15">
      <c r="A370" s="134"/>
      <c r="B370" s="203"/>
      <c r="C370" s="204"/>
      <c r="D370" s="297"/>
      <c r="E370" s="491"/>
      <c r="F370" s="499"/>
      <c r="G370" s="328"/>
      <c r="H370" s="445"/>
      <c r="I370" s="798"/>
      <c r="J370" s="446">
        <f t="shared" si="25"/>
        <v>0</v>
      </c>
      <c r="K370" s="788"/>
      <c r="L370" s="447">
        <f t="shared" si="26"/>
        <v>0</v>
      </c>
      <c r="M370" s="789">
        <f t="shared" si="27"/>
        <v>0</v>
      </c>
      <c r="N370" s="449">
        <f t="shared" si="27"/>
        <v>0</v>
      </c>
      <c r="O370" s="313"/>
      <c r="P370" s="155"/>
    </row>
    <row r="371" spans="1:16" ht="18.75" customHeight="1" x14ac:dyDescent="0.15">
      <c r="A371" s="134"/>
      <c r="B371" s="203"/>
      <c r="C371" s="204"/>
      <c r="D371" s="297"/>
      <c r="E371" s="491"/>
      <c r="F371" s="499"/>
      <c r="G371" s="328"/>
      <c r="H371" s="445"/>
      <c r="I371" s="798"/>
      <c r="J371" s="446">
        <f t="shared" si="25"/>
        <v>0</v>
      </c>
      <c r="K371" s="788"/>
      <c r="L371" s="447">
        <f t="shared" si="26"/>
        <v>0</v>
      </c>
      <c r="M371" s="789">
        <f t="shared" si="27"/>
        <v>0</v>
      </c>
      <c r="N371" s="449">
        <f t="shared" si="27"/>
        <v>0</v>
      </c>
      <c r="O371" s="313"/>
      <c r="P371" s="155"/>
    </row>
    <row r="372" spans="1:16" ht="18.75" customHeight="1" x14ac:dyDescent="0.15">
      <c r="A372" s="134"/>
      <c r="B372" s="203"/>
      <c r="C372" s="204"/>
      <c r="D372" s="297"/>
      <c r="E372" s="491"/>
      <c r="F372" s="499"/>
      <c r="G372" s="328"/>
      <c r="H372" s="445"/>
      <c r="I372" s="798"/>
      <c r="J372" s="446">
        <f t="shared" si="25"/>
        <v>0</v>
      </c>
      <c r="K372" s="788"/>
      <c r="L372" s="447">
        <f t="shared" si="26"/>
        <v>0</v>
      </c>
      <c r="M372" s="789">
        <f t="shared" si="27"/>
        <v>0</v>
      </c>
      <c r="N372" s="449">
        <f t="shared" si="27"/>
        <v>0</v>
      </c>
      <c r="O372" s="313"/>
      <c r="P372" s="155"/>
    </row>
    <row r="373" spans="1:16" ht="18.75" customHeight="1" x14ac:dyDescent="0.15">
      <c r="A373" s="134"/>
      <c r="B373" s="203"/>
      <c r="C373" s="204"/>
      <c r="D373" s="297"/>
      <c r="E373" s="491"/>
      <c r="F373" s="499"/>
      <c r="G373" s="328"/>
      <c r="H373" s="445"/>
      <c r="I373" s="798"/>
      <c r="J373" s="446">
        <f t="shared" si="25"/>
        <v>0</v>
      </c>
      <c r="K373" s="788"/>
      <c r="L373" s="447">
        <f t="shared" si="26"/>
        <v>0</v>
      </c>
      <c r="M373" s="789">
        <f t="shared" si="27"/>
        <v>0</v>
      </c>
      <c r="N373" s="449">
        <f t="shared" si="27"/>
        <v>0</v>
      </c>
      <c r="O373" s="313"/>
      <c r="P373" s="155"/>
    </row>
    <row r="374" spans="1:16" ht="18.75" customHeight="1" x14ac:dyDescent="0.15">
      <c r="A374" s="134"/>
      <c r="B374" s="203"/>
      <c r="C374" s="204"/>
      <c r="D374" s="297"/>
      <c r="E374" s="491"/>
      <c r="F374" s="499"/>
      <c r="G374" s="328"/>
      <c r="H374" s="445"/>
      <c r="I374" s="798"/>
      <c r="J374" s="446">
        <f t="shared" si="25"/>
        <v>0</v>
      </c>
      <c r="K374" s="788"/>
      <c r="L374" s="447">
        <f t="shared" si="26"/>
        <v>0</v>
      </c>
      <c r="M374" s="789">
        <f t="shared" si="27"/>
        <v>0</v>
      </c>
      <c r="N374" s="449">
        <f t="shared" si="27"/>
        <v>0</v>
      </c>
      <c r="O374" s="313"/>
      <c r="P374" s="155"/>
    </row>
    <row r="375" spans="1:16" ht="18.75" customHeight="1" x14ac:dyDescent="0.15">
      <c r="A375" s="134"/>
      <c r="B375" s="203"/>
      <c r="C375" s="204"/>
      <c r="D375" s="297"/>
      <c r="E375" s="491"/>
      <c r="F375" s="499"/>
      <c r="G375" s="328"/>
      <c r="H375" s="445"/>
      <c r="I375" s="798"/>
      <c r="J375" s="446">
        <f t="shared" si="25"/>
        <v>0</v>
      </c>
      <c r="K375" s="788"/>
      <c r="L375" s="447">
        <f t="shared" si="26"/>
        <v>0</v>
      </c>
      <c r="M375" s="789">
        <f t="shared" si="27"/>
        <v>0</v>
      </c>
      <c r="N375" s="449">
        <f t="shared" si="27"/>
        <v>0</v>
      </c>
      <c r="O375" s="313"/>
      <c r="P375" s="155"/>
    </row>
    <row r="376" spans="1:16" ht="18.75" customHeight="1" x14ac:dyDescent="0.15">
      <c r="A376" s="134"/>
      <c r="B376" s="203"/>
      <c r="C376" s="204"/>
      <c r="D376" s="297"/>
      <c r="E376" s="491"/>
      <c r="F376" s="499"/>
      <c r="G376" s="328"/>
      <c r="H376" s="445"/>
      <c r="I376" s="798"/>
      <c r="J376" s="446">
        <f t="shared" si="25"/>
        <v>0</v>
      </c>
      <c r="K376" s="788"/>
      <c r="L376" s="447">
        <f t="shared" si="26"/>
        <v>0</v>
      </c>
      <c r="M376" s="789">
        <f t="shared" si="27"/>
        <v>0</v>
      </c>
      <c r="N376" s="449">
        <f t="shared" si="27"/>
        <v>0</v>
      </c>
      <c r="O376" s="313"/>
      <c r="P376" s="155"/>
    </row>
    <row r="377" spans="1:16" ht="18.75" customHeight="1" x14ac:dyDescent="0.15">
      <c r="A377" s="134"/>
      <c r="B377" s="203"/>
      <c r="C377" s="204"/>
      <c r="D377" s="297"/>
      <c r="E377" s="491"/>
      <c r="F377" s="499"/>
      <c r="G377" s="328"/>
      <c r="H377" s="445"/>
      <c r="I377" s="798"/>
      <c r="J377" s="446">
        <f t="shared" si="25"/>
        <v>0</v>
      </c>
      <c r="K377" s="788"/>
      <c r="L377" s="447">
        <f t="shared" si="26"/>
        <v>0</v>
      </c>
      <c r="M377" s="789">
        <f t="shared" si="27"/>
        <v>0</v>
      </c>
      <c r="N377" s="449">
        <f t="shared" si="27"/>
        <v>0</v>
      </c>
      <c r="O377" s="313"/>
      <c r="P377" s="155"/>
    </row>
    <row r="378" spans="1:16" ht="18.75" customHeight="1" x14ac:dyDescent="0.15">
      <c r="A378" s="134"/>
      <c r="B378" s="203"/>
      <c r="C378" s="204"/>
      <c r="D378" s="297"/>
      <c r="E378" s="491"/>
      <c r="F378" s="500"/>
      <c r="G378" s="328"/>
      <c r="H378" s="445"/>
      <c r="I378" s="798"/>
      <c r="J378" s="446">
        <f t="shared" si="25"/>
        <v>0</v>
      </c>
      <c r="K378" s="788"/>
      <c r="L378" s="447">
        <f t="shared" si="26"/>
        <v>0</v>
      </c>
      <c r="M378" s="789">
        <f t="shared" ref="M378:N388" si="28">I378-K378</f>
        <v>0</v>
      </c>
      <c r="N378" s="449">
        <f t="shared" si="28"/>
        <v>0</v>
      </c>
      <c r="O378" s="313"/>
      <c r="P378" s="155"/>
    </row>
    <row r="379" spans="1:16" ht="18.75" customHeight="1" x14ac:dyDescent="0.15">
      <c r="A379" s="134"/>
      <c r="B379" s="203"/>
      <c r="C379" s="204"/>
      <c r="D379" s="297"/>
      <c r="E379" s="491"/>
      <c r="F379" s="500"/>
      <c r="G379" s="328"/>
      <c r="H379" s="445"/>
      <c r="I379" s="798"/>
      <c r="J379" s="446">
        <f t="shared" si="25"/>
        <v>0</v>
      </c>
      <c r="K379" s="788"/>
      <c r="L379" s="447">
        <f t="shared" si="26"/>
        <v>0</v>
      </c>
      <c r="M379" s="789">
        <f t="shared" si="28"/>
        <v>0</v>
      </c>
      <c r="N379" s="449">
        <f t="shared" si="28"/>
        <v>0</v>
      </c>
      <c r="O379" s="313"/>
      <c r="P379" s="155"/>
    </row>
    <row r="380" spans="1:16" ht="18.75" customHeight="1" x14ac:dyDescent="0.15">
      <c r="A380" s="134"/>
      <c r="B380" s="203"/>
      <c r="C380" s="204"/>
      <c r="D380" s="297"/>
      <c r="E380" s="491"/>
      <c r="F380" s="500"/>
      <c r="G380" s="328"/>
      <c r="H380" s="445"/>
      <c r="I380" s="798"/>
      <c r="J380" s="446">
        <f t="shared" si="25"/>
        <v>0</v>
      </c>
      <c r="K380" s="788"/>
      <c r="L380" s="447">
        <f t="shared" si="26"/>
        <v>0</v>
      </c>
      <c r="M380" s="789">
        <f t="shared" si="28"/>
        <v>0</v>
      </c>
      <c r="N380" s="449">
        <f t="shared" si="28"/>
        <v>0</v>
      </c>
      <c r="O380" s="313"/>
      <c r="P380" s="155"/>
    </row>
    <row r="381" spans="1:16" ht="18.75" customHeight="1" x14ac:dyDescent="0.15">
      <c r="A381" s="134"/>
      <c r="B381" s="203"/>
      <c r="C381" s="204"/>
      <c r="D381" s="297"/>
      <c r="E381" s="491"/>
      <c r="F381" s="500"/>
      <c r="G381" s="328"/>
      <c r="H381" s="445"/>
      <c r="I381" s="798"/>
      <c r="J381" s="446">
        <f t="shared" si="25"/>
        <v>0</v>
      </c>
      <c r="K381" s="788"/>
      <c r="L381" s="447">
        <f t="shared" si="26"/>
        <v>0</v>
      </c>
      <c r="M381" s="789">
        <f t="shared" si="28"/>
        <v>0</v>
      </c>
      <c r="N381" s="449">
        <f t="shared" si="28"/>
        <v>0</v>
      </c>
      <c r="O381" s="313"/>
      <c r="P381" s="155"/>
    </row>
    <row r="382" spans="1:16" ht="18.75" customHeight="1" x14ac:dyDescent="0.15">
      <c r="A382" s="134"/>
      <c r="B382" s="203"/>
      <c r="C382" s="204"/>
      <c r="D382" s="297"/>
      <c r="E382" s="491"/>
      <c r="F382" s="500"/>
      <c r="G382" s="328"/>
      <c r="H382" s="445"/>
      <c r="I382" s="798"/>
      <c r="J382" s="446">
        <f t="shared" si="25"/>
        <v>0</v>
      </c>
      <c r="K382" s="788"/>
      <c r="L382" s="447">
        <f t="shared" si="26"/>
        <v>0</v>
      </c>
      <c r="M382" s="789">
        <f t="shared" si="28"/>
        <v>0</v>
      </c>
      <c r="N382" s="449">
        <f t="shared" si="28"/>
        <v>0</v>
      </c>
      <c r="O382" s="313"/>
      <c r="P382" s="155"/>
    </row>
    <row r="383" spans="1:16" ht="18.75" customHeight="1" x14ac:dyDescent="0.15">
      <c r="A383" s="134"/>
      <c r="B383" s="203"/>
      <c r="C383" s="204"/>
      <c r="D383" s="297"/>
      <c r="E383" s="491"/>
      <c r="F383" s="500"/>
      <c r="G383" s="328"/>
      <c r="H383" s="445"/>
      <c r="I383" s="798"/>
      <c r="J383" s="446">
        <f t="shared" si="25"/>
        <v>0</v>
      </c>
      <c r="K383" s="788"/>
      <c r="L383" s="447">
        <f t="shared" si="26"/>
        <v>0</v>
      </c>
      <c r="M383" s="789">
        <f t="shared" si="28"/>
        <v>0</v>
      </c>
      <c r="N383" s="449">
        <f t="shared" si="28"/>
        <v>0</v>
      </c>
      <c r="O383" s="313"/>
      <c r="P383" s="155"/>
    </row>
    <row r="384" spans="1:16" ht="18.75" customHeight="1" x14ac:dyDescent="0.15">
      <c r="A384" s="134"/>
      <c r="B384" s="203"/>
      <c r="C384" s="204"/>
      <c r="D384" s="297"/>
      <c r="E384" s="491"/>
      <c r="F384" s="500"/>
      <c r="G384" s="328"/>
      <c r="H384" s="445"/>
      <c r="I384" s="798"/>
      <c r="J384" s="446">
        <f t="shared" si="25"/>
        <v>0</v>
      </c>
      <c r="K384" s="788"/>
      <c r="L384" s="447">
        <f t="shared" si="26"/>
        <v>0</v>
      </c>
      <c r="M384" s="789">
        <f t="shared" si="28"/>
        <v>0</v>
      </c>
      <c r="N384" s="449">
        <f t="shared" si="28"/>
        <v>0</v>
      </c>
      <c r="O384" s="313"/>
      <c r="P384" s="155"/>
    </row>
    <row r="385" spans="1:29" ht="18.75" customHeight="1" x14ac:dyDescent="0.15">
      <c r="A385" s="134"/>
      <c r="B385" s="203"/>
      <c r="C385" s="204"/>
      <c r="D385" s="297"/>
      <c r="E385" s="491"/>
      <c r="F385" s="500"/>
      <c r="G385" s="328"/>
      <c r="H385" s="445"/>
      <c r="I385" s="798"/>
      <c r="J385" s="446">
        <f t="shared" si="25"/>
        <v>0</v>
      </c>
      <c r="K385" s="788"/>
      <c r="L385" s="447">
        <f t="shared" si="26"/>
        <v>0</v>
      </c>
      <c r="M385" s="789">
        <f t="shared" si="28"/>
        <v>0</v>
      </c>
      <c r="N385" s="449">
        <f t="shared" si="28"/>
        <v>0</v>
      </c>
      <c r="O385" s="313"/>
      <c r="P385" s="155"/>
    </row>
    <row r="386" spans="1:29" ht="18.75" customHeight="1" x14ac:dyDescent="0.15">
      <c r="A386" s="134"/>
      <c r="B386" s="203"/>
      <c r="C386" s="204"/>
      <c r="D386" s="297"/>
      <c r="E386" s="491"/>
      <c r="F386" s="500"/>
      <c r="G386" s="328"/>
      <c r="H386" s="445"/>
      <c r="I386" s="798"/>
      <c r="J386" s="446">
        <f t="shared" si="25"/>
        <v>0</v>
      </c>
      <c r="K386" s="788"/>
      <c r="L386" s="447">
        <f t="shared" si="26"/>
        <v>0</v>
      </c>
      <c r="M386" s="789">
        <f t="shared" si="28"/>
        <v>0</v>
      </c>
      <c r="N386" s="449">
        <f t="shared" si="28"/>
        <v>0</v>
      </c>
      <c r="O386" s="313"/>
      <c r="P386" s="155"/>
    </row>
    <row r="387" spans="1:29" ht="18.75" customHeight="1" x14ac:dyDescent="0.15">
      <c r="A387" s="134"/>
      <c r="B387" s="203"/>
      <c r="C387" s="204"/>
      <c r="D387" s="297"/>
      <c r="E387" s="491"/>
      <c r="F387" s="500"/>
      <c r="G387" s="328"/>
      <c r="H387" s="445"/>
      <c r="I387" s="798"/>
      <c r="J387" s="446">
        <f t="shared" si="25"/>
        <v>0</v>
      </c>
      <c r="K387" s="788"/>
      <c r="L387" s="447">
        <f t="shared" si="26"/>
        <v>0</v>
      </c>
      <c r="M387" s="789">
        <f t="shared" si="28"/>
        <v>0</v>
      </c>
      <c r="N387" s="449">
        <f t="shared" si="28"/>
        <v>0</v>
      </c>
      <c r="O387" s="313"/>
      <c r="P387" s="155"/>
    </row>
    <row r="388" spans="1:29" ht="18.75" customHeight="1" x14ac:dyDescent="0.15">
      <c r="A388" s="134"/>
      <c r="B388" s="203"/>
      <c r="C388" s="204"/>
      <c r="D388" s="297"/>
      <c r="E388" s="491"/>
      <c r="F388" s="500"/>
      <c r="G388" s="328"/>
      <c r="H388" s="445"/>
      <c r="I388" s="798"/>
      <c r="J388" s="446">
        <f t="shared" si="25"/>
        <v>0</v>
      </c>
      <c r="K388" s="788"/>
      <c r="L388" s="447">
        <f t="shared" si="26"/>
        <v>0</v>
      </c>
      <c r="M388" s="789">
        <f t="shared" si="28"/>
        <v>0</v>
      </c>
      <c r="N388" s="449">
        <f t="shared" si="28"/>
        <v>0</v>
      </c>
      <c r="O388" s="313"/>
      <c r="P388" s="155"/>
    </row>
    <row r="389" spans="1:29" s="120" customFormat="1" ht="18.75" customHeight="1" x14ac:dyDescent="0.15">
      <c r="A389" s="134"/>
      <c r="B389" s="203"/>
      <c r="C389" s="204"/>
      <c r="D389" s="297"/>
      <c r="E389" s="347" t="s">
        <v>419</v>
      </c>
      <c r="F389" s="170" t="s">
        <v>181</v>
      </c>
      <c r="G389" s="328"/>
      <c r="H389" s="445"/>
      <c r="I389" s="798"/>
      <c r="J389" s="450">
        <f>SUMIFS(J358:J388,D358:D388,"設備（部材）")</f>
        <v>0</v>
      </c>
      <c r="K389" s="788"/>
      <c r="L389" s="451">
        <f>SUMIFS(L358:L388,D358:D388,"設備（部材）")</f>
        <v>0</v>
      </c>
      <c r="M389" s="789"/>
      <c r="N389" s="453">
        <f>J389-L389</f>
        <v>0</v>
      </c>
      <c r="O389" s="313"/>
      <c r="Q389" s="119"/>
      <c r="R389" s="119"/>
      <c r="S389" s="119"/>
      <c r="T389" s="119"/>
      <c r="U389" s="119"/>
      <c r="V389" s="119"/>
      <c r="W389" s="119"/>
      <c r="X389" s="119"/>
      <c r="Y389" s="119"/>
      <c r="Z389" s="119"/>
      <c r="AA389" s="119"/>
      <c r="AB389" s="119"/>
      <c r="AC389" s="119"/>
    </row>
    <row r="390" spans="1:29" s="120" customFormat="1" ht="18.75" customHeight="1" x14ac:dyDescent="0.15">
      <c r="A390" s="134"/>
      <c r="B390" s="203"/>
      <c r="C390" s="204"/>
      <c r="D390" s="297"/>
      <c r="E390" s="347" t="s">
        <v>182</v>
      </c>
      <c r="F390" s="170" t="s">
        <v>181</v>
      </c>
      <c r="G390" s="328"/>
      <c r="H390" s="445"/>
      <c r="I390" s="798"/>
      <c r="J390" s="450">
        <f>SUMIFS(J358:J388,D358:D388,"工事")</f>
        <v>0</v>
      </c>
      <c r="K390" s="788"/>
      <c r="L390" s="451">
        <f>SUMIFS(L358:L388,D358:D388,"工事")</f>
        <v>0</v>
      </c>
      <c r="M390" s="789"/>
      <c r="N390" s="453">
        <f>J390-L390</f>
        <v>0</v>
      </c>
      <c r="O390" s="313"/>
      <c r="Q390" s="119"/>
      <c r="R390" s="119"/>
      <c r="S390" s="119"/>
      <c r="T390" s="119"/>
      <c r="U390" s="119"/>
      <c r="V390" s="119"/>
      <c r="W390" s="119"/>
      <c r="X390" s="119"/>
      <c r="Y390" s="119"/>
      <c r="Z390" s="119"/>
      <c r="AA390" s="119"/>
      <c r="AB390" s="119"/>
      <c r="AC390" s="119"/>
    </row>
    <row r="391" spans="1:29" s="120" customFormat="1" ht="18.75" customHeight="1" thickBot="1" x14ac:dyDescent="0.2">
      <c r="A391" s="134"/>
      <c r="B391" s="205"/>
      <c r="C391" s="206"/>
      <c r="D391" s="298"/>
      <c r="E391" s="348" t="s">
        <v>178</v>
      </c>
      <c r="F391" s="349" t="s">
        <v>179</v>
      </c>
      <c r="G391" s="339"/>
      <c r="H391" s="495"/>
      <c r="I391" s="808"/>
      <c r="J391" s="501">
        <f>J389+J390</f>
        <v>0</v>
      </c>
      <c r="K391" s="790"/>
      <c r="L391" s="502">
        <f>L389+L390</f>
        <v>0</v>
      </c>
      <c r="M391" s="791"/>
      <c r="N391" s="503">
        <f>J391-L391</f>
        <v>0</v>
      </c>
      <c r="O391" s="323"/>
      <c r="Q391" s="119"/>
      <c r="R391" s="119"/>
      <c r="S391" s="119"/>
      <c r="T391" s="119"/>
      <c r="U391" s="119"/>
      <c r="V391" s="119"/>
      <c r="W391" s="119"/>
      <c r="X391" s="119"/>
      <c r="Y391" s="119"/>
      <c r="Z391" s="119"/>
      <c r="AA391" s="119"/>
      <c r="AB391" s="119"/>
      <c r="AC391" s="119"/>
    </row>
    <row r="392" spans="1:29" ht="18.75" customHeight="1" x14ac:dyDescent="0.15">
      <c r="A392" s="134"/>
      <c r="B392" s="171"/>
      <c r="C392" s="172"/>
      <c r="D392" s="295"/>
      <c r="E392" s="491"/>
      <c r="F392" s="499" t="s">
        <v>180</v>
      </c>
      <c r="G392" s="328"/>
      <c r="H392" s="445"/>
      <c r="I392" s="798"/>
      <c r="J392" s="446"/>
      <c r="K392" s="788"/>
      <c r="L392" s="447"/>
      <c r="M392" s="789"/>
      <c r="N392" s="449"/>
      <c r="O392" s="313"/>
      <c r="P392" s="155"/>
    </row>
    <row r="393" spans="1:29" ht="18.75" customHeight="1" x14ac:dyDescent="0.15">
      <c r="A393" s="134"/>
      <c r="B393" s="203"/>
      <c r="C393" s="204"/>
      <c r="D393" s="297"/>
      <c r="E393" s="491"/>
      <c r="F393" s="500"/>
      <c r="G393" s="328"/>
      <c r="H393" s="445"/>
      <c r="I393" s="798"/>
      <c r="J393" s="446">
        <f t="shared" ref="J393:J423" si="29">ROUNDDOWN(H393*I393,0)</f>
        <v>0</v>
      </c>
      <c r="K393" s="788"/>
      <c r="L393" s="447">
        <f t="shared" ref="L393:L423" si="30">ROUNDDOWN(H393*K393,0)</f>
        <v>0</v>
      </c>
      <c r="M393" s="789">
        <f>I393-K393</f>
        <v>0</v>
      </c>
      <c r="N393" s="449">
        <f>J393-L393</f>
        <v>0</v>
      </c>
      <c r="O393" s="313"/>
      <c r="P393" s="155"/>
    </row>
    <row r="394" spans="1:29" ht="18.75" customHeight="1" x14ac:dyDescent="0.15">
      <c r="A394" s="134"/>
      <c r="B394" s="203"/>
      <c r="C394" s="204"/>
      <c r="D394" s="297"/>
      <c r="E394" s="491"/>
      <c r="F394" s="500"/>
      <c r="G394" s="328"/>
      <c r="H394" s="445"/>
      <c r="I394" s="798"/>
      <c r="J394" s="446">
        <f t="shared" si="29"/>
        <v>0</v>
      </c>
      <c r="K394" s="788"/>
      <c r="L394" s="447">
        <f t="shared" si="30"/>
        <v>0</v>
      </c>
      <c r="M394" s="789">
        <f t="shared" ref="M394:N412" si="31">I394-K394</f>
        <v>0</v>
      </c>
      <c r="N394" s="449">
        <f t="shared" si="31"/>
        <v>0</v>
      </c>
      <c r="O394" s="313"/>
      <c r="P394" s="155"/>
    </row>
    <row r="395" spans="1:29" ht="18.75" customHeight="1" x14ac:dyDescent="0.15">
      <c r="A395" s="134"/>
      <c r="B395" s="203"/>
      <c r="C395" s="204"/>
      <c r="D395" s="297"/>
      <c r="E395" s="491"/>
      <c r="F395" s="499"/>
      <c r="G395" s="328"/>
      <c r="H395" s="445"/>
      <c r="I395" s="798"/>
      <c r="J395" s="446">
        <f t="shared" si="29"/>
        <v>0</v>
      </c>
      <c r="K395" s="788"/>
      <c r="L395" s="447">
        <f t="shared" si="30"/>
        <v>0</v>
      </c>
      <c r="M395" s="789">
        <f t="shared" si="31"/>
        <v>0</v>
      </c>
      <c r="N395" s="449">
        <f t="shared" si="31"/>
        <v>0</v>
      </c>
      <c r="O395" s="313"/>
      <c r="P395" s="155"/>
    </row>
    <row r="396" spans="1:29" ht="18.75" customHeight="1" x14ac:dyDescent="0.15">
      <c r="A396" s="134"/>
      <c r="B396" s="203"/>
      <c r="C396" s="204"/>
      <c r="D396" s="297"/>
      <c r="E396" s="491"/>
      <c r="F396" s="499"/>
      <c r="G396" s="328"/>
      <c r="H396" s="445"/>
      <c r="I396" s="798"/>
      <c r="J396" s="446">
        <f t="shared" si="29"/>
        <v>0</v>
      </c>
      <c r="K396" s="788"/>
      <c r="L396" s="447">
        <f t="shared" si="30"/>
        <v>0</v>
      </c>
      <c r="M396" s="789">
        <f t="shared" si="31"/>
        <v>0</v>
      </c>
      <c r="N396" s="449">
        <f t="shared" si="31"/>
        <v>0</v>
      </c>
      <c r="O396" s="313"/>
      <c r="P396" s="155"/>
    </row>
    <row r="397" spans="1:29" ht="18.75" customHeight="1" x14ac:dyDescent="0.15">
      <c r="A397" s="134"/>
      <c r="B397" s="203"/>
      <c r="C397" s="204"/>
      <c r="D397" s="297"/>
      <c r="E397" s="491"/>
      <c r="F397" s="499"/>
      <c r="G397" s="328"/>
      <c r="H397" s="445"/>
      <c r="I397" s="798"/>
      <c r="J397" s="446">
        <f t="shared" si="29"/>
        <v>0</v>
      </c>
      <c r="K397" s="788"/>
      <c r="L397" s="447">
        <f t="shared" si="30"/>
        <v>0</v>
      </c>
      <c r="M397" s="789">
        <f t="shared" si="31"/>
        <v>0</v>
      </c>
      <c r="N397" s="449">
        <f t="shared" si="31"/>
        <v>0</v>
      </c>
      <c r="O397" s="313"/>
      <c r="P397" s="155"/>
    </row>
    <row r="398" spans="1:29" ht="18.75" customHeight="1" x14ac:dyDescent="0.15">
      <c r="A398" s="134"/>
      <c r="B398" s="203"/>
      <c r="C398" s="204"/>
      <c r="D398" s="297"/>
      <c r="E398" s="491"/>
      <c r="F398" s="499"/>
      <c r="G398" s="328"/>
      <c r="H398" s="445"/>
      <c r="I398" s="798"/>
      <c r="J398" s="446">
        <f t="shared" si="29"/>
        <v>0</v>
      </c>
      <c r="K398" s="788"/>
      <c r="L398" s="447">
        <f t="shared" si="30"/>
        <v>0</v>
      </c>
      <c r="M398" s="789">
        <f t="shared" si="31"/>
        <v>0</v>
      </c>
      <c r="N398" s="449">
        <f t="shared" si="31"/>
        <v>0</v>
      </c>
      <c r="O398" s="313"/>
      <c r="P398" s="155"/>
    </row>
    <row r="399" spans="1:29" ht="18.75" customHeight="1" x14ac:dyDescent="0.15">
      <c r="A399" s="134"/>
      <c r="B399" s="203"/>
      <c r="C399" s="204"/>
      <c r="D399" s="297"/>
      <c r="E399" s="491"/>
      <c r="F399" s="499"/>
      <c r="G399" s="328"/>
      <c r="H399" s="445"/>
      <c r="I399" s="798"/>
      <c r="J399" s="446">
        <f t="shared" si="29"/>
        <v>0</v>
      </c>
      <c r="K399" s="788"/>
      <c r="L399" s="447">
        <f t="shared" si="30"/>
        <v>0</v>
      </c>
      <c r="M399" s="789">
        <f t="shared" si="31"/>
        <v>0</v>
      </c>
      <c r="N399" s="449">
        <f t="shared" si="31"/>
        <v>0</v>
      </c>
      <c r="O399" s="313"/>
      <c r="P399" s="155"/>
    </row>
    <row r="400" spans="1:29" ht="18.75" customHeight="1" x14ac:dyDescent="0.15">
      <c r="A400" s="134"/>
      <c r="B400" s="203"/>
      <c r="C400" s="204"/>
      <c r="D400" s="297"/>
      <c r="E400" s="491"/>
      <c r="F400" s="499"/>
      <c r="G400" s="328"/>
      <c r="H400" s="445"/>
      <c r="I400" s="798"/>
      <c r="J400" s="446">
        <f t="shared" si="29"/>
        <v>0</v>
      </c>
      <c r="K400" s="788"/>
      <c r="L400" s="447">
        <f t="shared" si="30"/>
        <v>0</v>
      </c>
      <c r="M400" s="789">
        <f t="shared" si="31"/>
        <v>0</v>
      </c>
      <c r="N400" s="449">
        <f t="shared" si="31"/>
        <v>0</v>
      </c>
      <c r="O400" s="313"/>
      <c r="P400" s="155"/>
    </row>
    <row r="401" spans="1:16" ht="18.75" customHeight="1" x14ac:dyDescent="0.15">
      <c r="A401" s="134"/>
      <c r="B401" s="203"/>
      <c r="C401" s="204"/>
      <c r="D401" s="297"/>
      <c r="E401" s="491"/>
      <c r="F401" s="499"/>
      <c r="G401" s="328"/>
      <c r="H401" s="445"/>
      <c r="I401" s="798"/>
      <c r="J401" s="446">
        <f t="shared" si="29"/>
        <v>0</v>
      </c>
      <c r="K401" s="788"/>
      <c r="L401" s="447">
        <f t="shared" si="30"/>
        <v>0</v>
      </c>
      <c r="M401" s="789">
        <f t="shared" si="31"/>
        <v>0</v>
      </c>
      <c r="N401" s="449">
        <f t="shared" si="31"/>
        <v>0</v>
      </c>
      <c r="O401" s="313"/>
      <c r="P401" s="155"/>
    </row>
    <row r="402" spans="1:16" ht="18.75" customHeight="1" x14ac:dyDescent="0.15">
      <c r="A402" s="134"/>
      <c r="B402" s="203"/>
      <c r="C402" s="204"/>
      <c r="D402" s="297"/>
      <c r="E402" s="491"/>
      <c r="F402" s="499"/>
      <c r="G402" s="328"/>
      <c r="H402" s="445"/>
      <c r="I402" s="798"/>
      <c r="J402" s="446">
        <f t="shared" si="29"/>
        <v>0</v>
      </c>
      <c r="K402" s="788"/>
      <c r="L402" s="447">
        <f t="shared" si="30"/>
        <v>0</v>
      </c>
      <c r="M402" s="789">
        <f t="shared" si="31"/>
        <v>0</v>
      </c>
      <c r="N402" s="449">
        <f t="shared" si="31"/>
        <v>0</v>
      </c>
      <c r="O402" s="313"/>
      <c r="P402" s="155"/>
    </row>
    <row r="403" spans="1:16" ht="18.75" customHeight="1" x14ac:dyDescent="0.15">
      <c r="A403" s="134"/>
      <c r="B403" s="203"/>
      <c r="C403" s="204"/>
      <c r="D403" s="297"/>
      <c r="E403" s="491"/>
      <c r="F403" s="499"/>
      <c r="G403" s="328"/>
      <c r="H403" s="445"/>
      <c r="I403" s="798"/>
      <c r="J403" s="446">
        <f t="shared" si="29"/>
        <v>0</v>
      </c>
      <c r="K403" s="788"/>
      <c r="L403" s="447">
        <f t="shared" si="30"/>
        <v>0</v>
      </c>
      <c r="M403" s="789">
        <f t="shared" si="31"/>
        <v>0</v>
      </c>
      <c r="N403" s="449">
        <f t="shared" si="31"/>
        <v>0</v>
      </c>
      <c r="O403" s="313"/>
      <c r="P403" s="155"/>
    </row>
    <row r="404" spans="1:16" ht="18.75" customHeight="1" x14ac:dyDescent="0.15">
      <c r="A404" s="134"/>
      <c r="B404" s="203"/>
      <c r="C404" s="204"/>
      <c r="D404" s="297"/>
      <c r="E404" s="491"/>
      <c r="F404" s="499"/>
      <c r="G404" s="328"/>
      <c r="H404" s="445"/>
      <c r="I404" s="798"/>
      <c r="J404" s="446">
        <f t="shared" si="29"/>
        <v>0</v>
      </c>
      <c r="K404" s="788"/>
      <c r="L404" s="447">
        <f t="shared" si="30"/>
        <v>0</v>
      </c>
      <c r="M404" s="789">
        <f t="shared" si="31"/>
        <v>0</v>
      </c>
      <c r="N404" s="449">
        <f t="shared" si="31"/>
        <v>0</v>
      </c>
      <c r="O404" s="313"/>
      <c r="P404" s="155"/>
    </row>
    <row r="405" spans="1:16" ht="18.75" customHeight="1" x14ac:dyDescent="0.15">
      <c r="A405" s="134"/>
      <c r="B405" s="203"/>
      <c r="C405" s="204"/>
      <c r="D405" s="297"/>
      <c r="E405" s="491"/>
      <c r="F405" s="499"/>
      <c r="G405" s="328"/>
      <c r="H405" s="445"/>
      <c r="I405" s="798"/>
      <c r="J405" s="446">
        <f t="shared" si="29"/>
        <v>0</v>
      </c>
      <c r="K405" s="788"/>
      <c r="L405" s="447">
        <f t="shared" si="30"/>
        <v>0</v>
      </c>
      <c r="M405" s="789">
        <f t="shared" si="31"/>
        <v>0</v>
      </c>
      <c r="N405" s="449">
        <f t="shared" si="31"/>
        <v>0</v>
      </c>
      <c r="O405" s="313"/>
      <c r="P405" s="155"/>
    </row>
    <row r="406" spans="1:16" ht="18.75" customHeight="1" x14ac:dyDescent="0.15">
      <c r="A406" s="134"/>
      <c r="B406" s="203"/>
      <c r="C406" s="204"/>
      <c r="D406" s="297"/>
      <c r="E406" s="491"/>
      <c r="F406" s="499"/>
      <c r="G406" s="328"/>
      <c r="H406" s="445"/>
      <c r="I406" s="798"/>
      <c r="J406" s="446">
        <f t="shared" si="29"/>
        <v>0</v>
      </c>
      <c r="K406" s="788"/>
      <c r="L406" s="447">
        <f t="shared" si="30"/>
        <v>0</v>
      </c>
      <c r="M406" s="789">
        <f t="shared" si="31"/>
        <v>0</v>
      </c>
      <c r="N406" s="449">
        <f t="shared" si="31"/>
        <v>0</v>
      </c>
      <c r="O406" s="313"/>
      <c r="P406" s="155"/>
    </row>
    <row r="407" spans="1:16" ht="18.75" customHeight="1" x14ac:dyDescent="0.15">
      <c r="A407" s="134"/>
      <c r="B407" s="203"/>
      <c r="C407" s="204"/>
      <c r="D407" s="297"/>
      <c r="E407" s="491"/>
      <c r="F407" s="499"/>
      <c r="G407" s="328"/>
      <c r="H407" s="445"/>
      <c r="I407" s="798"/>
      <c r="J407" s="446">
        <f t="shared" si="29"/>
        <v>0</v>
      </c>
      <c r="K407" s="788"/>
      <c r="L407" s="447">
        <f t="shared" si="30"/>
        <v>0</v>
      </c>
      <c r="M407" s="789">
        <f t="shared" si="31"/>
        <v>0</v>
      </c>
      <c r="N407" s="449">
        <f t="shared" si="31"/>
        <v>0</v>
      </c>
      <c r="O407" s="313"/>
      <c r="P407" s="155"/>
    </row>
    <row r="408" spans="1:16" ht="18.75" customHeight="1" x14ac:dyDescent="0.15">
      <c r="A408" s="134"/>
      <c r="B408" s="203"/>
      <c r="C408" s="204"/>
      <c r="D408" s="297"/>
      <c r="E408" s="491"/>
      <c r="F408" s="499"/>
      <c r="G408" s="328"/>
      <c r="H408" s="445"/>
      <c r="I408" s="798"/>
      <c r="J408" s="446">
        <f t="shared" si="29"/>
        <v>0</v>
      </c>
      <c r="K408" s="788"/>
      <c r="L408" s="447">
        <f t="shared" si="30"/>
        <v>0</v>
      </c>
      <c r="M408" s="789">
        <f t="shared" si="31"/>
        <v>0</v>
      </c>
      <c r="N408" s="449">
        <f t="shared" si="31"/>
        <v>0</v>
      </c>
      <c r="O408" s="313"/>
      <c r="P408" s="155"/>
    </row>
    <row r="409" spans="1:16" ht="18.75" customHeight="1" x14ac:dyDescent="0.15">
      <c r="A409" s="134"/>
      <c r="B409" s="203"/>
      <c r="C409" s="204"/>
      <c r="D409" s="297"/>
      <c r="E409" s="491"/>
      <c r="F409" s="499"/>
      <c r="G409" s="328"/>
      <c r="H409" s="445"/>
      <c r="I409" s="798"/>
      <c r="J409" s="446">
        <f t="shared" si="29"/>
        <v>0</v>
      </c>
      <c r="K409" s="788"/>
      <c r="L409" s="447">
        <f t="shared" si="30"/>
        <v>0</v>
      </c>
      <c r="M409" s="789">
        <f t="shared" si="31"/>
        <v>0</v>
      </c>
      <c r="N409" s="449">
        <f t="shared" si="31"/>
        <v>0</v>
      </c>
      <c r="O409" s="313"/>
      <c r="P409" s="155"/>
    </row>
    <row r="410" spans="1:16" ht="18.75" customHeight="1" x14ac:dyDescent="0.15">
      <c r="A410" s="134"/>
      <c r="B410" s="203"/>
      <c r="C410" s="204"/>
      <c r="D410" s="297"/>
      <c r="E410" s="491"/>
      <c r="F410" s="499"/>
      <c r="G410" s="328"/>
      <c r="H410" s="445"/>
      <c r="I410" s="798"/>
      <c r="J410" s="446">
        <f t="shared" si="29"/>
        <v>0</v>
      </c>
      <c r="K410" s="788"/>
      <c r="L410" s="447">
        <f t="shared" si="30"/>
        <v>0</v>
      </c>
      <c r="M410" s="789">
        <f t="shared" si="31"/>
        <v>0</v>
      </c>
      <c r="N410" s="449">
        <f t="shared" si="31"/>
        <v>0</v>
      </c>
      <c r="O410" s="313"/>
      <c r="P410" s="155"/>
    </row>
    <row r="411" spans="1:16" ht="18.75" customHeight="1" x14ac:dyDescent="0.15">
      <c r="A411" s="134"/>
      <c r="B411" s="203"/>
      <c r="C411" s="204"/>
      <c r="D411" s="297"/>
      <c r="E411" s="491"/>
      <c r="F411" s="499"/>
      <c r="G411" s="328"/>
      <c r="H411" s="445"/>
      <c r="I411" s="798"/>
      <c r="J411" s="446">
        <f t="shared" si="29"/>
        <v>0</v>
      </c>
      <c r="K411" s="788"/>
      <c r="L411" s="447">
        <f t="shared" si="30"/>
        <v>0</v>
      </c>
      <c r="M411" s="789">
        <f t="shared" si="31"/>
        <v>0</v>
      </c>
      <c r="N411" s="449">
        <f t="shared" si="31"/>
        <v>0</v>
      </c>
      <c r="O411" s="313"/>
      <c r="P411" s="155"/>
    </row>
    <row r="412" spans="1:16" ht="18.75" customHeight="1" x14ac:dyDescent="0.15">
      <c r="A412" s="134"/>
      <c r="B412" s="203"/>
      <c r="C412" s="204"/>
      <c r="D412" s="297"/>
      <c r="E412" s="491"/>
      <c r="F412" s="499"/>
      <c r="G412" s="328"/>
      <c r="H412" s="445"/>
      <c r="I412" s="798"/>
      <c r="J412" s="446">
        <f t="shared" si="29"/>
        <v>0</v>
      </c>
      <c r="K412" s="788"/>
      <c r="L412" s="447">
        <f t="shared" si="30"/>
        <v>0</v>
      </c>
      <c r="M412" s="789">
        <f t="shared" si="31"/>
        <v>0</v>
      </c>
      <c r="N412" s="449">
        <f t="shared" si="31"/>
        <v>0</v>
      </c>
      <c r="O412" s="313"/>
      <c r="P412" s="155"/>
    </row>
    <row r="413" spans="1:16" ht="18.75" customHeight="1" x14ac:dyDescent="0.15">
      <c r="A413" s="134"/>
      <c r="B413" s="203"/>
      <c r="C413" s="204"/>
      <c r="D413" s="297"/>
      <c r="E413" s="491"/>
      <c r="F413" s="500"/>
      <c r="G413" s="328"/>
      <c r="H413" s="445"/>
      <c r="I413" s="798"/>
      <c r="J413" s="446">
        <f t="shared" si="29"/>
        <v>0</v>
      </c>
      <c r="K413" s="788"/>
      <c r="L413" s="447">
        <f t="shared" si="30"/>
        <v>0</v>
      </c>
      <c r="M413" s="789">
        <f t="shared" ref="M413:N423" si="32">I413-K413</f>
        <v>0</v>
      </c>
      <c r="N413" s="449">
        <f t="shared" si="32"/>
        <v>0</v>
      </c>
      <c r="O413" s="313"/>
      <c r="P413" s="155"/>
    </row>
    <row r="414" spans="1:16" ht="18.75" customHeight="1" x14ac:dyDescent="0.15">
      <c r="A414" s="134"/>
      <c r="B414" s="203"/>
      <c r="C414" s="204"/>
      <c r="D414" s="297"/>
      <c r="E414" s="491"/>
      <c r="F414" s="500"/>
      <c r="G414" s="328"/>
      <c r="H414" s="445"/>
      <c r="I414" s="798"/>
      <c r="J414" s="446">
        <f t="shared" si="29"/>
        <v>0</v>
      </c>
      <c r="K414" s="788"/>
      <c r="L414" s="447">
        <f t="shared" si="30"/>
        <v>0</v>
      </c>
      <c r="M414" s="789">
        <f t="shared" si="32"/>
        <v>0</v>
      </c>
      <c r="N414" s="449">
        <f t="shared" si="32"/>
        <v>0</v>
      </c>
      <c r="O414" s="313"/>
      <c r="P414" s="155"/>
    </row>
    <row r="415" spans="1:16" ht="18.75" customHeight="1" x14ac:dyDescent="0.15">
      <c r="A415" s="134"/>
      <c r="B415" s="203"/>
      <c r="C415" s="204"/>
      <c r="D415" s="297"/>
      <c r="E415" s="491"/>
      <c r="F415" s="500"/>
      <c r="G415" s="328"/>
      <c r="H415" s="445"/>
      <c r="I415" s="798"/>
      <c r="J415" s="446">
        <f t="shared" si="29"/>
        <v>0</v>
      </c>
      <c r="K415" s="788"/>
      <c r="L415" s="447">
        <f t="shared" si="30"/>
        <v>0</v>
      </c>
      <c r="M415" s="789">
        <f t="shared" si="32"/>
        <v>0</v>
      </c>
      <c r="N415" s="449">
        <f t="shared" si="32"/>
        <v>0</v>
      </c>
      <c r="O415" s="313"/>
      <c r="P415" s="155"/>
    </row>
    <row r="416" spans="1:16" ht="18.75" customHeight="1" x14ac:dyDescent="0.15">
      <c r="A416" s="134"/>
      <c r="B416" s="203"/>
      <c r="C416" s="204"/>
      <c r="D416" s="297"/>
      <c r="E416" s="491"/>
      <c r="F416" s="500"/>
      <c r="G416" s="328"/>
      <c r="H416" s="445"/>
      <c r="I416" s="798"/>
      <c r="J416" s="446">
        <f t="shared" si="29"/>
        <v>0</v>
      </c>
      <c r="K416" s="788"/>
      <c r="L416" s="447">
        <f t="shared" si="30"/>
        <v>0</v>
      </c>
      <c r="M416" s="789">
        <f t="shared" si="32"/>
        <v>0</v>
      </c>
      <c r="N416" s="449">
        <f t="shared" si="32"/>
        <v>0</v>
      </c>
      <c r="O416" s="313"/>
      <c r="P416" s="155"/>
    </row>
    <row r="417" spans="1:29" ht="18.75" customHeight="1" x14ac:dyDescent="0.15">
      <c r="A417" s="134"/>
      <c r="B417" s="203"/>
      <c r="C417" s="204"/>
      <c r="D417" s="297"/>
      <c r="E417" s="491"/>
      <c r="F417" s="500"/>
      <c r="G417" s="328"/>
      <c r="H417" s="445"/>
      <c r="I417" s="798"/>
      <c r="J417" s="446">
        <f t="shared" si="29"/>
        <v>0</v>
      </c>
      <c r="K417" s="788"/>
      <c r="L417" s="447">
        <f t="shared" si="30"/>
        <v>0</v>
      </c>
      <c r="M417" s="789">
        <f t="shared" si="32"/>
        <v>0</v>
      </c>
      <c r="N417" s="449">
        <f t="shared" si="32"/>
        <v>0</v>
      </c>
      <c r="O417" s="313"/>
      <c r="P417" s="155"/>
    </row>
    <row r="418" spans="1:29" ht="18.75" customHeight="1" x14ac:dyDescent="0.15">
      <c r="A418" s="134"/>
      <c r="B418" s="203"/>
      <c r="C418" s="204"/>
      <c r="D418" s="297"/>
      <c r="E418" s="491"/>
      <c r="F418" s="500"/>
      <c r="G418" s="328"/>
      <c r="H418" s="445"/>
      <c r="I418" s="798"/>
      <c r="J418" s="446">
        <f t="shared" si="29"/>
        <v>0</v>
      </c>
      <c r="K418" s="788"/>
      <c r="L418" s="447">
        <f t="shared" si="30"/>
        <v>0</v>
      </c>
      <c r="M418" s="789">
        <f t="shared" si="32"/>
        <v>0</v>
      </c>
      <c r="N418" s="449">
        <f t="shared" si="32"/>
        <v>0</v>
      </c>
      <c r="O418" s="313"/>
      <c r="P418" s="155"/>
    </row>
    <row r="419" spans="1:29" ht="18.75" customHeight="1" x14ac:dyDescent="0.15">
      <c r="A419" s="134"/>
      <c r="B419" s="203"/>
      <c r="C419" s="204"/>
      <c r="D419" s="297"/>
      <c r="E419" s="491"/>
      <c r="F419" s="500"/>
      <c r="G419" s="328"/>
      <c r="H419" s="445"/>
      <c r="I419" s="798"/>
      <c r="J419" s="446">
        <f t="shared" si="29"/>
        <v>0</v>
      </c>
      <c r="K419" s="788"/>
      <c r="L419" s="447">
        <f t="shared" si="30"/>
        <v>0</v>
      </c>
      <c r="M419" s="789">
        <f t="shared" si="32"/>
        <v>0</v>
      </c>
      <c r="N419" s="449">
        <f t="shared" si="32"/>
        <v>0</v>
      </c>
      <c r="O419" s="313"/>
      <c r="P419" s="155"/>
    </row>
    <row r="420" spans="1:29" ht="18.75" customHeight="1" x14ac:dyDescent="0.15">
      <c r="A420" s="134"/>
      <c r="B420" s="203"/>
      <c r="C420" s="204"/>
      <c r="D420" s="297"/>
      <c r="E420" s="491"/>
      <c r="F420" s="500"/>
      <c r="G420" s="328"/>
      <c r="H420" s="445"/>
      <c r="I420" s="798"/>
      <c r="J420" s="446">
        <f t="shared" si="29"/>
        <v>0</v>
      </c>
      <c r="K420" s="788"/>
      <c r="L420" s="447">
        <f t="shared" si="30"/>
        <v>0</v>
      </c>
      <c r="M420" s="789">
        <f t="shared" si="32"/>
        <v>0</v>
      </c>
      <c r="N420" s="449">
        <f t="shared" si="32"/>
        <v>0</v>
      </c>
      <c r="O420" s="313"/>
      <c r="P420" s="155"/>
    </row>
    <row r="421" spans="1:29" ht="18.75" customHeight="1" x14ac:dyDescent="0.15">
      <c r="A421" s="134"/>
      <c r="B421" s="203"/>
      <c r="C421" s="204"/>
      <c r="D421" s="297"/>
      <c r="E421" s="491"/>
      <c r="F421" s="500"/>
      <c r="G421" s="328"/>
      <c r="H421" s="445"/>
      <c r="I421" s="798"/>
      <c r="J421" s="446">
        <f t="shared" si="29"/>
        <v>0</v>
      </c>
      <c r="K421" s="788"/>
      <c r="L421" s="447">
        <f t="shared" si="30"/>
        <v>0</v>
      </c>
      <c r="M421" s="789">
        <f t="shared" si="32"/>
        <v>0</v>
      </c>
      <c r="N421" s="449">
        <f t="shared" si="32"/>
        <v>0</v>
      </c>
      <c r="O421" s="313"/>
      <c r="P421" s="155"/>
    </row>
    <row r="422" spans="1:29" ht="18.75" customHeight="1" x14ac:dyDescent="0.15">
      <c r="A422" s="134"/>
      <c r="B422" s="203"/>
      <c r="C422" s="204"/>
      <c r="D422" s="297"/>
      <c r="E422" s="491"/>
      <c r="F422" s="500"/>
      <c r="G422" s="328"/>
      <c r="H422" s="445"/>
      <c r="I422" s="798"/>
      <c r="J422" s="446">
        <f t="shared" si="29"/>
        <v>0</v>
      </c>
      <c r="K422" s="788"/>
      <c r="L422" s="447">
        <f t="shared" si="30"/>
        <v>0</v>
      </c>
      <c r="M422" s="789">
        <f t="shared" si="32"/>
        <v>0</v>
      </c>
      <c r="N422" s="449">
        <f t="shared" si="32"/>
        <v>0</v>
      </c>
      <c r="O422" s="313"/>
      <c r="P422" s="155"/>
    </row>
    <row r="423" spans="1:29" ht="18.75" customHeight="1" x14ac:dyDescent="0.15">
      <c r="A423" s="134"/>
      <c r="B423" s="203"/>
      <c r="C423" s="204"/>
      <c r="D423" s="297"/>
      <c r="E423" s="491"/>
      <c r="F423" s="500"/>
      <c r="G423" s="328"/>
      <c r="H423" s="445"/>
      <c r="I423" s="798"/>
      <c r="J423" s="446">
        <f t="shared" si="29"/>
        <v>0</v>
      </c>
      <c r="K423" s="788"/>
      <c r="L423" s="447">
        <f t="shared" si="30"/>
        <v>0</v>
      </c>
      <c r="M423" s="789">
        <f t="shared" si="32"/>
        <v>0</v>
      </c>
      <c r="N423" s="449">
        <f t="shared" si="32"/>
        <v>0</v>
      </c>
      <c r="O423" s="313"/>
      <c r="P423" s="155"/>
    </row>
    <row r="424" spans="1:29" s="120" customFormat="1" ht="18.75" customHeight="1" x14ac:dyDescent="0.15">
      <c r="A424" s="134"/>
      <c r="B424" s="203"/>
      <c r="C424" s="204"/>
      <c r="D424" s="297"/>
      <c r="E424" s="347" t="s">
        <v>419</v>
      </c>
      <c r="F424" s="170" t="s">
        <v>181</v>
      </c>
      <c r="G424" s="328"/>
      <c r="H424" s="445"/>
      <c r="I424" s="798"/>
      <c r="J424" s="450">
        <f>SUMIFS(J393:J423,D393:D423,"設備（部材）")</f>
        <v>0</v>
      </c>
      <c r="K424" s="788"/>
      <c r="L424" s="451">
        <f>SUMIFS(L393:L423,D393:D423,"設備（部材）")</f>
        <v>0</v>
      </c>
      <c r="M424" s="789"/>
      <c r="N424" s="453">
        <f>J424-L424</f>
        <v>0</v>
      </c>
      <c r="O424" s="313"/>
      <c r="Q424" s="119"/>
      <c r="R424" s="119"/>
      <c r="S424" s="119"/>
      <c r="T424" s="119"/>
      <c r="U424" s="119"/>
      <c r="V424" s="119"/>
      <c r="W424" s="119"/>
      <c r="X424" s="119"/>
      <c r="Y424" s="119"/>
      <c r="Z424" s="119"/>
      <c r="AA424" s="119"/>
      <c r="AB424" s="119"/>
      <c r="AC424" s="119"/>
    </row>
    <row r="425" spans="1:29" s="120" customFormat="1" ht="18.75" customHeight="1" x14ac:dyDescent="0.15">
      <c r="A425" s="134"/>
      <c r="B425" s="203"/>
      <c r="C425" s="204"/>
      <c r="D425" s="297"/>
      <c r="E425" s="347" t="s">
        <v>182</v>
      </c>
      <c r="F425" s="170" t="s">
        <v>181</v>
      </c>
      <c r="G425" s="328"/>
      <c r="H425" s="445"/>
      <c r="I425" s="798"/>
      <c r="J425" s="450">
        <f>SUMIFS(J393:J423,D393:D423,"工事")</f>
        <v>0</v>
      </c>
      <c r="K425" s="788"/>
      <c r="L425" s="451">
        <f>SUMIFS(L393:L423,D393:D423,"工事")</f>
        <v>0</v>
      </c>
      <c r="M425" s="789"/>
      <c r="N425" s="453">
        <f>J425-L425</f>
        <v>0</v>
      </c>
      <c r="O425" s="313"/>
      <c r="Q425" s="119"/>
      <c r="R425" s="119"/>
      <c r="S425" s="119"/>
      <c r="T425" s="119"/>
      <c r="U425" s="119"/>
      <c r="V425" s="119"/>
      <c r="W425" s="119"/>
      <c r="X425" s="119"/>
      <c r="Y425" s="119"/>
      <c r="Z425" s="119"/>
      <c r="AA425" s="119"/>
      <c r="AB425" s="119"/>
      <c r="AC425" s="119"/>
    </row>
    <row r="426" spans="1:29" s="120" customFormat="1" ht="18.75" customHeight="1" thickBot="1" x14ac:dyDescent="0.2">
      <c r="A426" s="134"/>
      <c r="B426" s="205"/>
      <c r="C426" s="206"/>
      <c r="D426" s="298"/>
      <c r="E426" s="348" t="s">
        <v>178</v>
      </c>
      <c r="F426" s="349" t="s">
        <v>179</v>
      </c>
      <c r="G426" s="339"/>
      <c r="H426" s="495"/>
      <c r="I426" s="808"/>
      <c r="J426" s="501">
        <f>J424+J425</f>
        <v>0</v>
      </c>
      <c r="K426" s="790"/>
      <c r="L426" s="502">
        <f>L424+L425</f>
        <v>0</v>
      </c>
      <c r="M426" s="791"/>
      <c r="N426" s="503">
        <f>J426-L426</f>
        <v>0</v>
      </c>
      <c r="O426" s="323"/>
      <c r="Q426" s="119"/>
      <c r="R426" s="119"/>
      <c r="S426" s="119"/>
      <c r="T426" s="119"/>
      <c r="U426" s="119"/>
      <c r="V426" s="119"/>
      <c r="W426" s="119"/>
      <c r="X426" s="119"/>
      <c r="Y426" s="119"/>
      <c r="Z426" s="119"/>
      <c r="AA426" s="119"/>
      <c r="AB426" s="119"/>
      <c r="AC426" s="119"/>
    </row>
    <row r="427" spans="1:29" ht="18.75" customHeight="1" x14ac:dyDescent="0.15">
      <c r="A427" s="134"/>
      <c r="B427" s="171"/>
      <c r="C427" s="172"/>
      <c r="D427" s="295"/>
      <c r="E427" s="491"/>
      <c r="F427" s="499" t="s">
        <v>180</v>
      </c>
      <c r="G427" s="328"/>
      <c r="H427" s="445"/>
      <c r="I427" s="798"/>
      <c r="J427" s="446"/>
      <c r="K427" s="788"/>
      <c r="L427" s="447"/>
      <c r="M427" s="789"/>
      <c r="N427" s="449"/>
      <c r="O427" s="313"/>
      <c r="P427" s="155"/>
    </row>
    <row r="428" spans="1:29" ht="18.75" customHeight="1" x14ac:dyDescent="0.15">
      <c r="A428" s="134"/>
      <c r="B428" s="203"/>
      <c r="C428" s="204"/>
      <c r="D428" s="297"/>
      <c r="E428" s="491"/>
      <c r="F428" s="500"/>
      <c r="G428" s="328"/>
      <c r="H428" s="445"/>
      <c r="I428" s="798"/>
      <c r="J428" s="446">
        <f t="shared" ref="J428:J458" si="33">ROUNDDOWN(H428*I428,0)</f>
        <v>0</v>
      </c>
      <c r="K428" s="788"/>
      <c r="L428" s="447">
        <f t="shared" ref="L428:L458" si="34">ROUNDDOWN(H428*K428,0)</f>
        <v>0</v>
      </c>
      <c r="M428" s="789">
        <f>I428-K428</f>
        <v>0</v>
      </c>
      <c r="N428" s="449">
        <f>J428-L428</f>
        <v>0</v>
      </c>
      <c r="O428" s="313"/>
      <c r="P428" s="155"/>
    </row>
    <row r="429" spans="1:29" ht="18.75" customHeight="1" x14ac:dyDescent="0.15">
      <c r="A429" s="134"/>
      <c r="B429" s="203"/>
      <c r="C429" s="204"/>
      <c r="D429" s="297"/>
      <c r="E429" s="491"/>
      <c r="F429" s="500"/>
      <c r="G429" s="328"/>
      <c r="H429" s="445"/>
      <c r="I429" s="798"/>
      <c r="J429" s="446">
        <f t="shared" si="33"/>
        <v>0</v>
      </c>
      <c r="K429" s="788"/>
      <c r="L429" s="447">
        <f t="shared" si="34"/>
        <v>0</v>
      </c>
      <c r="M429" s="789">
        <f t="shared" ref="M429:N447" si="35">I429-K429</f>
        <v>0</v>
      </c>
      <c r="N429" s="449">
        <f t="shared" si="35"/>
        <v>0</v>
      </c>
      <c r="O429" s="313"/>
      <c r="P429" s="155"/>
    </row>
    <row r="430" spans="1:29" ht="18.75" customHeight="1" x14ac:dyDescent="0.15">
      <c r="A430" s="134"/>
      <c r="B430" s="203"/>
      <c r="C430" s="204"/>
      <c r="D430" s="297"/>
      <c r="E430" s="491"/>
      <c r="F430" s="499"/>
      <c r="G430" s="328"/>
      <c r="H430" s="445"/>
      <c r="I430" s="798"/>
      <c r="J430" s="446">
        <f t="shared" si="33"/>
        <v>0</v>
      </c>
      <c r="K430" s="788"/>
      <c r="L430" s="447">
        <f t="shared" si="34"/>
        <v>0</v>
      </c>
      <c r="M430" s="789">
        <f t="shared" si="35"/>
        <v>0</v>
      </c>
      <c r="N430" s="449">
        <f t="shared" si="35"/>
        <v>0</v>
      </c>
      <c r="O430" s="313"/>
      <c r="P430" s="155"/>
    </row>
    <row r="431" spans="1:29" ht="18.75" customHeight="1" x14ac:dyDescent="0.15">
      <c r="A431" s="134"/>
      <c r="B431" s="203"/>
      <c r="C431" s="204"/>
      <c r="D431" s="297"/>
      <c r="E431" s="491"/>
      <c r="F431" s="499"/>
      <c r="G431" s="328"/>
      <c r="H431" s="445"/>
      <c r="I431" s="798"/>
      <c r="J431" s="446">
        <f t="shared" si="33"/>
        <v>0</v>
      </c>
      <c r="K431" s="788"/>
      <c r="L431" s="447">
        <f t="shared" si="34"/>
        <v>0</v>
      </c>
      <c r="M431" s="789">
        <f t="shared" si="35"/>
        <v>0</v>
      </c>
      <c r="N431" s="449">
        <f t="shared" si="35"/>
        <v>0</v>
      </c>
      <c r="O431" s="313"/>
      <c r="P431" s="155"/>
    </row>
    <row r="432" spans="1:29" ht="18.75" customHeight="1" x14ac:dyDescent="0.15">
      <c r="A432" s="134"/>
      <c r="B432" s="203"/>
      <c r="C432" s="204"/>
      <c r="D432" s="297"/>
      <c r="E432" s="491"/>
      <c r="F432" s="499"/>
      <c r="G432" s="328"/>
      <c r="H432" s="445"/>
      <c r="I432" s="798"/>
      <c r="J432" s="446">
        <f t="shared" si="33"/>
        <v>0</v>
      </c>
      <c r="K432" s="788"/>
      <c r="L432" s="447">
        <f t="shared" si="34"/>
        <v>0</v>
      </c>
      <c r="M432" s="789">
        <f t="shared" si="35"/>
        <v>0</v>
      </c>
      <c r="N432" s="449">
        <f t="shared" si="35"/>
        <v>0</v>
      </c>
      <c r="O432" s="313"/>
      <c r="P432" s="155"/>
    </row>
    <row r="433" spans="1:16" ht="18.75" customHeight="1" x14ac:dyDescent="0.15">
      <c r="A433" s="134"/>
      <c r="B433" s="203"/>
      <c r="C433" s="204"/>
      <c r="D433" s="297"/>
      <c r="E433" s="491"/>
      <c r="F433" s="499"/>
      <c r="G433" s="328"/>
      <c r="H433" s="445"/>
      <c r="I433" s="798"/>
      <c r="J433" s="446">
        <f t="shared" si="33"/>
        <v>0</v>
      </c>
      <c r="K433" s="788"/>
      <c r="L433" s="447">
        <f t="shared" si="34"/>
        <v>0</v>
      </c>
      <c r="M433" s="789">
        <f t="shared" si="35"/>
        <v>0</v>
      </c>
      <c r="N433" s="449">
        <f t="shared" si="35"/>
        <v>0</v>
      </c>
      <c r="O433" s="313"/>
      <c r="P433" s="155"/>
    </row>
    <row r="434" spans="1:16" ht="18.75" customHeight="1" x14ac:dyDescent="0.15">
      <c r="A434" s="134"/>
      <c r="B434" s="203"/>
      <c r="C434" s="204"/>
      <c r="D434" s="297"/>
      <c r="E434" s="491"/>
      <c r="F434" s="499"/>
      <c r="G434" s="328"/>
      <c r="H434" s="445"/>
      <c r="I434" s="798"/>
      <c r="J434" s="446">
        <f t="shared" si="33"/>
        <v>0</v>
      </c>
      <c r="K434" s="788"/>
      <c r="L434" s="447">
        <f t="shared" si="34"/>
        <v>0</v>
      </c>
      <c r="M434" s="789">
        <f t="shared" si="35"/>
        <v>0</v>
      </c>
      <c r="N434" s="449">
        <f t="shared" si="35"/>
        <v>0</v>
      </c>
      <c r="O434" s="313"/>
      <c r="P434" s="155"/>
    </row>
    <row r="435" spans="1:16" ht="18.75" customHeight="1" x14ac:dyDescent="0.15">
      <c r="A435" s="134"/>
      <c r="B435" s="203"/>
      <c r="C435" s="204"/>
      <c r="D435" s="297"/>
      <c r="E435" s="491"/>
      <c r="F435" s="499"/>
      <c r="G435" s="328"/>
      <c r="H435" s="445"/>
      <c r="I435" s="798"/>
      <c r="J435" s="446">
        <f t="shared" si="33"/>
        <v>0</v>
      </c>
      <c r="K435" s="788"/>
      <c r="L435" s="447">
        <f t="shared" si="34"/>
        <v>0</v>
      </c>
      <c r="M435" s="789">
        <f t="shared" si="35"/>
        <v>0</v>
      </c>
      <c r="N435" s="449">
        <f t="shared" si="35"/>
        <v>0</v>
      </c>
      <c r="O435" s="313"/>
      <c r="P435" s="155"/>
    </row>
    <row r="436" spans="1:16" ht="18.75" customHeight="1" x14ac:dyDescent="0.15">
      <c r="A436" s="134"/>
      <c r="B436" s="203"/>
      <c r="C436" s="204"/>
      <c r="D436" s="297"/>
      <c r="E436" s="491"/>
      <c r="F436" s="499"/>
      <c r="G436" s="328"/>
      <c r="H436" s="445"/>
      <c r="I436" s="798"/>
      <c r="J436" s="446">
        <f t="shared" si="33"/>
        <v>0</v>
      </c>
      <c r="K436" s="788"/>
      <c r="L436" s="447">
        <f t="shared" si="34"/>
        <v>0</v>
      </c>
      <c r="M436" s="789">
        <f t="shared" si="35"/>
        <v>0</v>
      </c>
      <c r="N436" s="449">
        <f t="shared" si="35"/>
        <v>0</v>
      </c>
      <c r="O436" s="313"/>
      <c r="P436" s="155"/>
    </row>
    <row r="437" spans="1:16" ht="18.75" customHeight="1" x14ac:dyDescent="0.15">
      <c r="A437" s="134"/>
      <c r="B437" s="203"/>
      <c r="C437" s="204"/>
      <c r="D437" s="297"/>
      <c r="E437" s="491"/>
      <c r="F437" s="499"/>
      <c r="G437" s="328"/>
      <c r="H437" s="445"/>
      <c r="I437" s="798"/>
      <c r="J437" s="446">
        <f t="shared" si="33"/>
        <v>0</v>
      </c>
      <c r="K437" s="788"/>
      <c r="L437" s="447">
        <f t="shared" si="34"/>
        <v>0</v>
      </c>
      <c r="M437" s="789">
        <f t="shared" si="35"/>
        <v>0</v>
      </c>
      <c r="N437" s="449">
        <f t="shared" si="35"/>
        <v>0</v>
      </c>
      <c r="O437" s="313"/>
      <c r="P437" s="155"/>
    </row>
    <row r="438" spans="1:16" ht="18.75" customHeight="1" x14ac:dyDescent="0.15">
      <c r="A438" s="134"/>
      <c r="B438" s="203"/>
      <c r="C438" s="204"/>
      <c r="D438" s="297"/>
      <c r="E438" s="491"/>
      <c r="F438" s="499"/>
      <c r="G438" s="328"/>
      <c r="H438" s="445"/>
      <c r="I438" s="798"/>
      <c r="J438" s="446">
        <f t="shared" si="33"/>
        <v>0</v>
      </c>
      <c r="K438" s="788"/>
      <c r="L438" s="447">
        <f t="shared" si="34"/>
        <v>0</v>
      </c>
      <c r="M438" s="789">
        <f t="shared" si="35"/>
        <v>0</v>
      </c>
      <c r="N438" s="449">
        <f t="shared" si="35"/>
        <v>0</v>
      </c>
      <c r="O438" s="313"/>
      <c r="P438" s="155"/>
    </row>
    <row r="439" spans="1:16" ht="18.75" customHeight="1" x14ac:dyDescent="0.15">
      <c r="A439" s="134"/>
      <c r="B439" s="203"/>
      <c r="C439" s="204"/>
      <c r="D439" s="297"/>
      <c r="E439" s="491"/>
      <c r="F439" s="499"/>
      <c r="G439" s="328"/>
      <c r="H439" s="445"/>
      <c r="I439" s="798"/>
      <c r="J439" s="446">
        <f t="shared" si="33"/>
        <v>0</v>
      </c>
      <c r="K439" s="788"/>
      <c r="L439" s="447">
        <f t="shared" si="34"/>
        <v>0</v>
      </c>
      <c r="M439" s="789">
        <f t="shared" si="35"/>
        <v>0</v>
      </c>
      <c r="N439" s="449">
        <f t="shared" si="35"/>
        <v>0</v>
      </c>
      <c r="O439" s="313"/>
      <c r="P439" s="155"/>
    </row>
    <row r="440" spans="1:16" ht="18.75" customHeight="1" x14ac:dyDescent="0.15">
      <c r="A440" s="134"/>
      <c r="B440" s="203"/>
      <c r="C440" s="204"/>
      <c r="D440" s="297"/>
      <c r="E440" s="491"/>
      <c r="F440" s="499"/>
      <c r="G440" s="328"/>
      <c r="H440" s="445"/>
      <c r="I440" s="798"/>
      <c r="J440" s="446">
        <f t="shared" si="33"/>
        <v>0</v>
      </c>
      <c r="K440" s="788"/>
      <c r="L440" s="447">
        <f t="shared" si="34"/>
        <v>0</v>
      </c>
      <c r="M440" s="789">
        <f t="shared" si="35"/>
        <v>0</v>
      </c>
      <c r="N440" s="449">
        <f t="shared" si="35"/>
        <v>0</v>
      </c>
      <c r="O440" s="313"/>
      <c r="P440" s="155"/>
    </row>
    <row r="441" spans="1:16" ht="18.75" customHeight="1" x14ac:dyDescent="0.15">
      <c r="A441" s="134"/>
      <c r="B441" s="203"/>
      <c r="C441" s="204"/>
      <c r="D441" s="297"/>
      <c r="E441" s="491"/>
      <c r="F441" s="499"/>
      <c r="G441" s="328"/>
      <c r="H441" s="445"/>
      <c r="I441" s="798"/>
      <c r="J441" s="446">
        <f t="shared" si="33"/>
        <v>0</v>
      </c>
      <c r="K441" s="788"/>
      <c r="L441" s="447">
        <f t="shared" si="34"/>
        <v>0</v>
      </c>
      <c r="M441" s="789">
        <f t="shared" si="35"/>
        <v>0</v>
      </c>
      <c r="N441" s="449">
        <f t="shared" si="35"/>
        <v>0</v>
      </c>
      <c r="O441" s="313"/>
      <c r="P441" s="155"/>
    </row>
    <row r="442" spans="1:16" ht="18.75" customHeight="1" x14ac:dyDescent="0.15">
      <c r="A442" s="134"/>
      <c r="B442" s="203"/>
      <c r="C442" s="204"/>
      <c r="D442" s="297"/>
      <c r="E442" s="491"/>
      <c r="F442" s="499"/>
      <c r="G442" s="328"/>
      <c r="H442" s="445"/>
      <c r="I442" s="798"/>
      <c r="J442" s="446">
        <f t="shared" si="33"/>
        <v>0</v>
      </c>
      <c r="K442" s="788"/>
      <c r="L442" s="447">
        <f t="shared" si="34"/>
        <v>0</v>
      </c>
      <c r="M442" s="789">
        <f t="shared" si="35"/>
        <v>0</v>
      </c>
      <c r="N442" s="449">
        <f t="shared" si="35"/>
        <v>0</v>
      </c>
      <c r="O442" s="313"/>
      <c r="P442" s="155"/>
    </row>
    <row r="443" spans="1:16" ht="18.75" customHeight="1" x14ac:dyDescent="0.15">
      <c r="A443" s="134"/>
      <c r="B443" s="203"/>
      <c r="C443" s="204"/>
      <c r="D443" s="297"/>
      <c r="E443" s="491"/>
      <c r="F443" s="499"/>
      <c r="G443" s="328"/>
      <c r="H443" s="445"/>
      <c r="I443" s="798"/>
      <c r="J443" s="446">
        <f t="shared" si="33"/>
        <v>0</v>
      </c>
      <c r="K443" s="788"/>
      <c r="L443" s="447">
        <f t="shared" si="34"/>
        <v>0</v>
      </c>
      <c r="M443" s="789">
        <f t="shared" si="35"/>
        <v>0</v>
      </c>
      <c r="N443" s="449">
        <f t="shared" si="35"/>
        <v>0</v>
      </c>
      <c r="O443" s="313"/>
      <c r="P443" s="155"/>
    </row>
    <row r="444" spans="1:16" ht="18.75" customHeight="1" x14ac:dyDescent="0.15">
      <c r="A444" s="134"/>
      <c r="B444" s="203"/>
      <c r="C444" s="204"/>
      <c r="D444" s="297"/>
      <c r="E444" s="491"/>
      <c r="F444" s="499"/>
      <c r="G444" s="328"/>
      <c r="H444" s="445"/>
      <c r="I444" s="798"/>
      <c r="J444" s="446">
        <f t="shared" si="33"/>
        <v>0</v>
      </c>
      <c r="K444" s="788"/>
      <c r="L444" s="447">
        <f t="shared" si="34"/>
        <v>0</v>
      </c>
      <c r="M444" s="789">
        <f t="shared" si="35"/>
        <v>0</v>
      </c>
      <c r="N444" s="449">
        <f t="shared" si="35"/>
        <v>0</v>
      </c>
      <c r="O444" s="313"/>
      <c r="P444" s="155"/>
    </row>
    <row r="445" spans="1:16" ht="18.75" customHeight="1" x14ac:dyDescent="0.15">
      <c r="A445" s="134"/>
      <c r="B445" s="203"/>
      <c r="C445" s="204"/>
      <c r="D445" s="297"/>
      <c r="E445" s="491"/>
      <c r="F445" s="499"/>
      <c r="G445" s="328"/>
      <c r="H445" s="445"/>
      <c r="I445" s="798"/>
      <c r="J445" s="446">
        <f t="shared" si="33"/>
        <v>0</v>
      </c>
      <c r="K445" s="788"/>
      <c r="L445" s="447">
        <f t="shared" si="34"/>
        <v>0</v>
      </c>
      <c r="M445" s="789">
        <f t="shared" si="35"/>
        <v>0</v>
      </c>
      <c r="N445" s="449">
        <f t="shared" si="35"/>
        <v>0</v>
      </c>
      <c r="O445" s="313"/>
      <c r="P445" s="155"/>
    </row>
    <row r="446" spans="1:16" ht="18.75" customHeight="1" x14ac:dyDescent="0.15">
      <c r="A446" s="134"/>
      <c r="B446" s="203"/>
      <c r="C446" s="204"/>
      <c r="D446" s="297"/>
      <c r="E446" s="491"/>
      <c r="F446" s="499"/>
      <c r="G446" s="328"/>
      <c r="H446" s="445"/>
      <c r="I446" s="798"/>
      <c r="J446" s="446">
        <f t="shared" si="33"/>
        <v>0</v>
      </c>
      <c r="K446" s="788"/>
      <c r="L446" s="447">
        <f t="shared" si="34"/>
        <v>0</v>
      </c>
      <c r="M446" s="789">
        <f t="shared" si="35"/>
        <v>0</v>
      </c>
      <c r="N446" s="449">
        <f t="shared" si="35"/>
        <v>0</v>
      </c>
      <c r="O446" s="313"/>
      <c r="P446" s="155"/>
    </row>
    <row r="447" spans="1:16" ht="18.75" customHeight="1" x14ac:dyDescent="0.15">
      <c r="A447" s="134"/>
      <c r="B447" s="203"/>
      <c r="C447" s="204"/>
      <c r="D447" s="297"/>
      <c r="E447" s="491"/>
      <c r="F447" s="499"/>
      <c r="G447" s="328"/>
      <c r="H447" s="445"/>
      <c r="I447" s="798"/>
      <c r="J447" s="446">
        <f t="shared" si="33"/>
        <v>0</v>
      </c>
      <c r="K447" s="788"/>
      <c r="L447" s="447">
        <f t="shared" si="34"/>
        <v>0</v>
      </c>
      <c r="M447" s="789">
        <f t="shared" si="35"/>
        <v>0</v>
      </c>
      <c r="N447" s="449">
        <f t="shared" si="35"/>
        <v>0</v>
      </c>
      <c r="O447" s="313"/>
      <c r="P447" s="155"/>
    </row>
    <row r="448" spans="1:16" ht="18.75" customHeight="1" x14ac:dyDescent="0.15">
      <c r="A448" s="134"/>
      <c r="B448" s="203"/>
      <c r="C448" s="204"/>
      <c r="D448" s="297"/>
      <c r="E448" s="491"/>
      <c r="F448" s="500"/>
      <c r="G448" s="328"/>
      <c r="H448" s="445"/>
      <c r="I448" s="798"/>
      <c r="J448" s="446">
        <f t="shared" si="33"/>
        <v>0</v>
      </c>
      <c r="K448" s="788"/>
      <c r="L448" s="447">
        <f t="shared" si="34"/>
        <v>0</v>
      </c>
      <c r="M448" s="789">
        <f t="shared" ref="M448:N458" si="36">I448-K448</f>
        <v>0</v>
      </c>
      <c r="N448" s="449">
        <f t="shared" si="36"/>
        <v>0</v>
      </c>
      <c r="O448" s="313"/>
      <c r="P448" s="155"/>
    </row>
    <row r="449" spans="1:29" ht="18.75" customHeight="1" x14ac:dyDescent="0.15">
      <c r="A449" s="134"/>
      <c r="B449" s="203"/>
      <c r="C449" s="204"/>
      <c r="D449" s="297"/>
      <c r="E449" s="491"/>
      <c r="F449" s="500"/>
      <c r="G449" s="328"/>
      <c r="H449" s="445"/>
      <c r="I449" s="798"/>
      <c r="J449" s="446">
        <f t="shared" si="33"/>
        <v>0</v>
      </c>
      <c r="K449" s="788"/>
      <c r="L449" s="447">
        <f t="shared" si="34"/>
        <v>0</v>
      </c>
      <c r="M449" s="789">
        <f t="shared" si="36"/>
        <v>0</v>
      </c>
      <c r="N449" s="449">
        <f t="shared" si="36"/>
        <v>0</v>
      </c>
      <c r="O449" s="313"/>
      <c r="P449" s="155"/>
    </row>
    <row r="450" spans="1:29" ht="18.75" customHeight="1" x14ac:dyDescent="0.15">
      <c r="A450" s="134"/>
      <c r="B450" s="203"/>
      <c r="C450" s="204"/>
      <c r="D450" s="297"/>
      <c r="E450" s="491"/>
      <c r="F450" s="500"/>
      <c r="G450" s="328"/>
      <c r="H450" s="445"/>
      <c r="I450" s="798"/>
      <c r="J450" s="446">
        <f t="shared" si="33"/>
        <v>0</v>
      </c>
      <c r="K450" s="788"/>
      <c r="L450" s="447">
        <f t="shared" si="34"/>
        <v>0</v>
      </c>
      <c r="M450" s="789">
        <f t="shared" si="36"/>
        <v>0</v>
      </c>
      <c r="N450" s="449">
        <f t="shared" si="36"/>
        <v>0</v>
      </c>
      <c r="O450" s="313"/>
      <c r="P450" s="155"/>
    </row>
    <row r="451" spans="1:29" ht="18.75" customHeight="1" x14ac:dyDescent="0.15">
      <c r="A451" s="134"/>
      <c r="B451" s="203"/>
      <c r="C451" s="204"/>
      <c r="D451" s="297"/>
      <c r="E451" s="491"/>
      <c r="F451" s="500"/>
      <c r="G451" s="328"/>
      <c r="H451" s="445"/>
      <c r="I451" s="798"/>
      <c r="J451" s="446">
        <f t="shared" si="33"/>
        <v>0</v>
      </c>
      <c r="K451" s="788"/>
      <c r="L451" s="447">
        <f t="shared" si="34"/>
        <v>0</v>
      </c>
      <c r="M451" s="789">
        <f t="shared" si="36"/>
        <v>0</v>
      </c>
      <c r="N451" s="449">
        <f t="shared" si="36"/>
        <v>0</v>
      </c>
      <c r="O451" s="313"/>
      <c r="P451" s="155"/>
    </row>
    <row r="452" spans="1:29" ht="18.75" customHeight="1" x14ac:dyDescent="0.15">
      <c r="A452" s="134"/>
      <c r="B452" s="203"/>
      <c r="C452" s="204"/>
      <c r="D452" s="297"/>
      <c r="E452" s="491"/>
      <c r="F452" s="500"/>
      <c r="G452" s="328"/>
      <c r="H452" s="445"/>
      <c r="I452" s="798"/>
      <c r="J452" s="446">
        <f t="shared" si="33"/>
        <v>0</v>
      </c>
      <c r="K452" s="788"/>
      <c r="L452" s="447">
        <f t="shared" si="34"/>
        <v>0</v>
      </c>
      <c r="M452" s="789">
        <f t="shared" si="36"/>
        <v>0</v>
      </c>
      <c r="N452" s="449">
        <f t="shared" si="36"/>
        <v>0</v>
      </c>
      <c r="O452" s="313"/>
      <c r="P452" s="155"/>
    </row>
    <row r="453" spans="1:29" ht="18.75" customHeight="1" x14ac:dyDescent="0.15">
      <c r="A453" s="134"/>
      <c r="B453" s="203"/>
      <c r="C453" s="204"/>
      <c r="D453" s="297"/>
      <c r="E453" s="491"/>
      <c r="F453" s="500"/>
      <c r="G453" s="328"/>
      <c r="H453" s="445"/>
      <c r="I453" s="798"/>
      <c r="J453" s="446">
        <f t="shared" si="33"/>
        <v>0</v>
      </c>
      <c r="K453" s="788"/>
      <c r="L453" s="447">
        <f t="shared" si="34"/>
        <v>0</v>
      </c>
      <c r="M453" s="789">
        <f t="shared" si="36"/>
        <v>0</v>
      </c>
      <c r="N453" s="449">
        <f t="shared" si="36"/>
        <v>0</v>
      </c>
      <c r="O453" s="313"/>
      <c r="P453" s="155"/>
    </row>
    <row r="454" spans="1:29" ht="18.75" customHeight="1" x14ac:dyDescent="0.15">
      <c r="A454" s="134"/>
      <c r="B454" s="203"/>
      <c r="C454" s="204"/>
      <c r="D454" s="297"/>
      <c r="E454" s="491"/>
      <c r="F454" s="500"/>
      <c r="G454" s="328"/>
      <c r="H454" s="445"/>
      <c r="I454" s="798"/>
      <c r="J454" s="446">
        <f t="shared" si="33"/>
        <v>0</v>
      </c>
      <c r="K454" s="788"/>
      <c r="L454" s="447">
        <f t="shared" si="34"/>
        <v>0</v>
      </c>
      <c r="M454" s="789">
        <f t="shared" si="36"/>
        <v>0</v>
      </c>
      <c r="N454" s="449">
        <f t="shared" si="36"/>
        <v>0</v>
      </c>
      <c r="O454" s="313"/>
      <c r="P454" s="155"/>
    </row>
    <row r="455" spans="1:29" ht="18.75" customHeight="1" x14ac:dyDescent="0.15">
      <c r="A455" s="134"/>
      <c r="B455" s="203"/>
      <c r="C455" s="204"/>
      <c r="D455" s="297"/>
      <c r="E455" s="491"/>
      <c r="F455" s="500"/>
      <c r="G455" s="328"/>
      <c r="H455" s="445"/>
      <c r="I455" s="798"/>
      <c r="J455" s="446">
        <f t="shared" si="33"/>
        <v>0</v>
      </c>
      <c r="K455" s="788"/>
      <c r="L455" s="447">
        <f t="shared" si="34"/>
        <v>0</v>
      </c>
      <c r="M455" s="789">
        <f t="shared" si="36"/>
        <v>0</v>
      </c>
      <c r="N455" s="449">
        <f t="shared" si="36"/>
        <v>0</v>
      </c>
      <c r="O455" s="313"/>
      <c r="P455" s="155"/>
    </row>
    <row r="456" spans="1:29" ht="18.75" customHeight="1" x14ac:dyDescent="0.15">
      <c r="A456" s="134"/>
      <c r="B456" s="203"/>
      <c r="C456" s="204"/>
      <c r="D456" s="297"/>
      <c r="E456" s="491"/>
      <c r="F456" s="500"/>
      <c r="G456" s="328"/>
      <c r="H456" s="445"/>
      <c r="I456" s="798"/>
      <c r="J456" s="446">
        <f t="shared" si="33"/>
        <v>0</v>
      </c>
      <c r="K456" s="788"/>
      <c r="L456" s="447">
        <f t="shared" si="34"/>
        <v>0</v>
      </c>
      <c r="M456" s="789">
        <f t="shared" si="36"/>
        <v>0</v>
      </c>
      <c r="N456" s="449">
        <f t="shared" si="36"/>
        <v>0</v>
      </c>
      <c r="O456" s="313"/>
      <c r="P456" s="155"/>
    </row>
    <row r="457" spans="1:29" ht="18.75" customHeight="1" x14ac:dyDescent="0.15">
      <c r="A457" s="134"/>
      <c r="B457" s="203"/>
      <c r="C457" s="204"/>
      <c r="D457" s="297"/>
      <c r="E457" s="491"/>
      <c r="F457" s="500"/>
      <c r="G457" s="328"/>
      <c r="H457" s="445"/>
      <c r="I457" s="798"/>
      <c r="J457" s="446">
        <f t="shared" si="33"/>
        <v>0</v>
      </c>
      <c r="K457" s="788"/>
      <c r="L457" s="447">
        <f t="shared" si="34"/>
        <v>0</v>
      </c>
      <c r="M457" s="789">
        <f t="shared" si="36"/>
        <v>0</v>
      </c>
      <c r="N457" s="449">
        <f t="shared" si="36"/>
        <v>0</v>
      </c>
      <c r="O457" s="313"/>
      <c r="P457" s="155"/>
    </row>
    <row r="458" spans="1:29" ht="18.75" customHeight="1" x14ac:dyDescent="0.15">
      <c r="A458" s="134"/>
      <c r="B458" s="203"/>
      <c r="C458" s="204"/>
      <c r="D458" s="297"/>
      <c r="E458" s="491"/>
      <c r="F458" s="500"/>
      <c r="G458" s="328"/>
      <c r="H458" s="445"/>
      <c r="I458" s="798"/>
      <c r="J458" s="446">
        <f t="shared" si="33"/>
        <v>0</v>
      </c>
      <c r="K458" s="788"/>
      <c r="L458" s="447">
        <f t="shared" si="34"/>
        <v>0</v>
      </c>
      <c r="M458" s="789">
        <f t="shared" si="36"/>
        <v>0</v>
      </c>
      <c r="N458" s="449">
        <f t="shared" si="36"/>
        <v>0</v>
      </c>
      <c r="O458" s="313"/>
      <c r="P458" s="155"/>
    </row>
    <row r="459" spans="1:29" s="120" customFormat="1" ht="18.75" customHeight="1" x14ac:dyDescent="0.15">
      <c r="A459" s="134"/>
      <c r="B459" s="203"/>
      <c r="C459" s="204"/>
      <c r="D459" s="297"/>
      <c r="E459" s="347" t="s">
        <v>419</v>
      </c>
      <c r="F459" s="170" t="s">
        <v>181</v>
      </c>
      <c r="G459" s="328"/>
      <c r="H459" s="445"/>
      <c r="I459" s="798"/>
      <c r="J459" s="450">
        <f>SUMIFS(J428:J458,D428:D458,"設備（部材）")</f>
        <v>0</v>
      </c>
      <c r="K459" s="788"/>
      <c r="L459" s="451">
        <f>SUMIFS(L428:L458,D428:D458,"設備（部材）")</f>
        <v>0</v>
      </c>
      <c r="M459" s="789"/>
      <c r="N459" s="453">
        <f>J459-L459</f>
        <v>0</v>
      </c>
      <c r="O459" s="313"/>
      <c r="Q459" s="119"/>
      <c r="R459" s="119"/>
      <c r="S459" s="119"/>
      <c r="T459" s="119"/>
      <c r="U459" s="119"/>
      <c r="V459" s="119"/>
      <c r="W459" s="119"/>
      <c r="X459" s="119"/>
      <c r="Y459" s="119"/>
      <c r="Z459" s="119"/>
      <c r="AA459" s="119"/>
      <c r="AB459" s="119"/>
      <c r="AC459" s="119"/>
    </row>
    <row r="460" spans="1:29" s="120" customFormat="1" ht="18.75" customHeight="1" x14ac:dyDescent="0.15">
      <c r="A460" s="134"/>
      <c r="B460" s="203"/>
      <c r="C460" s="204"/>
      <c r="D460" s="297"/>
      <c r="E460" s="347" t="s">
        <v>182</v>
      </c>
      <c r="F460" s="170" t="s">
        <v>181</v>
      </c>
      <c r="G460" s="328"/>
      <c r="H460" s="445"/>
      <c r="I460" s="798"/>
      <c r="J460" s="450">
        <f>SUMIFS(J428:J458,D428:D458,"工事")</f>
        <v>0</v>
      </c>
      <c r="K460" s="788"/>
      <c r="L460" s="451">
        <f>SUMIFS(L428:L458,D428:D458,"工事")</f>
        <v>0</v>
      </c>
      <c r="M460" s="789"/>
      <c r="N460" s="453">
        <f>J460-L460</f>
        <v>0</v>
      </c>
      <c r="O460" s="313"/>
      <c r="Q460" s="119"/>
      <c r="R460" s="119"/>
      <c r="S460" s="119"/>
      <c r="T460" s="119"/>
      <c r="U460" s="119"/>
      <c r="V460" s="119"/>
      <c r="W460" s="119"/>
      <c r="X460" s="119"/>
      <c r="Y460" s="119"/>
      <c r="Z460" s="119"/>
      <c r="AA460" s="119"/>
      <c r="AB460" s="119"/>
      <c r="AC460" s="119"/>
    </row>
    <row r="461" spans="1:29" s="120" customFormat="1" ht="18.75" customHeight="1" thickBot="1" x14ac:dyDescent="0.2">
      <c r="A461" s="134"/>
      <c r="B461" s="205"/>
      <c r="C461" s="206"/>
      <c r="D461" s="298"/>
      <c r="E461" s="348" t="s">
        <v>178</v>
      </c>
      <c r="F461" s="349" t="s">
        <v>179</v>
      </c>
      <c r="G461" s="339"/>
      <c r="H461" s="495"/>
      <c r="I461" s="808"/>
      <c r="J461" s="501">
        <f>J459+J460</f>
        <v>0</v>
      </c>
      <c r="K461" s="790"/>
      <c r="L461" s="502">
        <f>L459+L460</f>
        <v>0</v>
      </c>
      <c r="M461" s="791"/>
      <c r="N461" s="503">
        <f>J461-L461</f>
        <v>0</v>
      </c>
      <c r="O461" s="323"/>
      <c r="Q461" s="119"/>
      <c r="R461" s="119"/>
      <c r="S461" s="119"/>
      <c r="T461" s="119"/>
      <c r="U461" s="119"/>
      <c r="V461" s="119"/>
      <c r="W461" s="119"/>
      <c r="X461" s="119"/>
      <c r="Y461" s="119"/>
      <c r="Z461" s="119"/>
      <c r="AA461" s="119"/>
      <c r="AB461" s="119"/>
      <c r="AC461" s="119"/>
    </row>
    <row r="462" spans="1:29" ht="18.75" customHeight="1" x14ac:dyDescent="0.15">
      <c r="A462" s="134"/>
      <c r="B462" s="171"/>
      <c r="C462" s="172"/>
      <c r="D462" s="295"/>
      <c r="E462" s="491"/>
      <c r="F462" s="499" t="s">
        <v>180</v>
      </c>
      <c r="G462" s="328"/>
      <c r="H462" s="445"/>
      <c r="I462" s="798"/>
      <c r="J462" s="446"/>
      <c r="K462" s="788"/>
      <c r="L462" s="447"/>
      <c r="M462" s="789"/>
      <c r="N462" s="449"/>
      <c r="O462" s="313"/>
      <c r="P462" s="155"/>
    </row>
    <row r="463" spans="1:29" ht="18.75" customHeight="1" x14ac:dyDescent="0.15">
      <c r="A463" s="134"/>
      <c r="B463" s="203"/>
      <c r="C463" s="204"/>
      <c r="D463" s="297"/>
      <c r="E463" s="491"/>
      <c r="F463" s="500"/>
      <c r="G463" s="328"/>
      <c r="H463" s="445"/>
      <c r="I463" s="798"/>
      <c r="J463" s="446">
        <f t="shared" ref="J463:J493" si="37">ROUNDDOWN(H463*I463,0)</f>
        <v>0</v>
      </c>
      <c r="K463" s="788"/>
      <c r="L463" s="447">
        <f t="shared" ref="L463:L493" si="38">ROUNDDOWN(H463*K463,0)</f>
        <v>0</v>
      </c>
      <c r="M463" s="789">
        <f>I463-K463</f>
        <v>0</v>
      </c>
      <c r="N463" s="449">
        <f>J463-L463</f>
        <v>0</v>
      </c>
      <c r="O463" s="313"/>
      <c r="P463" s="155"/>
    </row>
    <row r="464" spans="1:29" ht="18.75" customHeight="1" x14ac:dyDescent="0.15">
      <c r="A464" s="134"/>
      <c r="B464" s="203"/>
      <c r="C464" s="204"/>
      <c r="D464" s="297"/>
      <c r="E464" s="491"/>
      <c r="F464" s="500"/>
      <c r="G464" s="328"/>
      <c r="H464" s="445"/>
      <c r="I464" s="798"/>
      <c r="J464" s="446">
        <f t="shared" si="37"/>
        <v>0</v>
      </c>
      <c r="K464" s="788"/>
      <c r="L464" s="447">
        <f t="shared" si="38"/>
        <v>0</v>
      </c>
      <c r="M464" s="789">
        <f t="shared" ref="M464:N493" si="39">I464-K464</f>
        <v>0</v>
      </c>
      <c r="N464" s="449">
        <f t="shared" si="39"/>
        <v>0</v>
      </c>
      <c r="O464" s="313"/>
      <c r="P464" s="155"/>
    </row>
    <row r="465" spans="1:16" ht="18.75" customHeight="1" x14ac:dyDescent="0.15">
      <c r="A465" s="134"/>
      <c r="B465" s="203"/>
      <c r="C465" s="204"/>
      <c r="D465" s="297"/>
      <c r="E465" s="491"/>
      <c r="F465" s="499"/>
      <c r="G465" s="328"/>
      <c r="H465" s="445"/>
      <c r="I465" s="798"/>
      <c r="J465" s="446">
        <f t="shared" si="37"/>
        <v>0</v>
      </c>
      <c r="K465" s="788"/>
      <c r="L465" s="447">
        <f t="shared" si="38"/>
        <v>0</v>
      </c>
      <c r="M465" s="789">
        <f t="shared" si="39"/>
        <v>0</v>
      </c>
      <c r="N465" s="449">
        <f t="shared" si="39"/>
        <v>0</v>
      </c>
      <c r="O465" s="313"/>
      <c r="P465" s="155"/>
    </row>
    <row r="466" spans="1:16" ht="18.75" customHeight="1" x14ac:dyDescent="0.15">
      <c r="A466" s="134"/>
      <c r="B466" s="203"/>
      <c r="C466" s="204"/>
      <c r="D466" s="297"/>
      <c r="E466" s="491"/>
      <c r="F466" s="499"/>
      <c r="G466" s="328"/>
      <c r="H466" s="445"/>
      <c r="I466" s="798"/>
      <c r="J466" s="446">
        <f t="shared" si="37"/>
        <v>0</v>
      </c>
      <c r="K466" s="788"/>
      <c r="L466" s="447">
        <f t="shared" si="38"/>
        <v>0</v>
      </c>
      <c r="M466" s="789">
        <f t="shared" si="39"/>
        <v>0</v>
      </c>
      <c r="N466" s="449">
        <f t="shared" si="39"/>
        <v>0</v>
      </c>
      <c r="O466" s="313"/>
      <c r="P466" s="155"/>
    </row>
    <row r="467" spans="1:16" ht="18.75" customHeight="1" x14ac:dyDescent="0.15">
      <c r="A467" s="134"/>
      <c r="B467" s="203"/>
      <c r="C467" s="204"/>
      <c r="D467" s="297"/>
      <c r="E467" s="491"/>
      <c r="F467" s="499"/>
      <c r="G467" s="328"/>
      <c r="H467" s="445"/>
      <c r="I467" s="798"/>
      <c r="J467" s="446">
        <f t="shared" si="37"/>
        <v>0</v>
      </c>
      <c r="K467" s="788"/>
      <c r="L467" s="447">
        <f t="shared" si="38"/>
        <v>0</v>
      </c>
      <c r="M467" s="789">
        <f t="shared" si="39"/>
        <v>0</v>
      </c>
      <c r="N467" s="449">
        <f t="shared" si="39"/>
        <v>0</v>
      </c>
      <c r="O467" s="313"/>
      <c r="P467" s="155"/>
    </row>
    <row r="468" spans="1:16" ht="18.75" customHeight="1" x14ac:dyDescent="0.15">
      <c r="A468" s="134"/>
      <c r="B468" s="203"/>
      <c r="C468" s="204"/>
      <c r="D468" s="297"/>
      <c r="E468" s="491"/>
      <c r="F468" s="499"/>
      <c r="G468" s="328"/>
      <c r="H468" s="445"/>
      <c r="I468" s="798"/>
      <c r="J468" s="446">
        <f t="shared" si="37"/>
        <v>0</v>
      </c>
      <c r="K468" s="788"/>
      <c r="L468" s="447">
        <f t="shared" si="38"/>
        <v>0</v>
      </c>
      <c r="M468" s="789">
        <f t="shared" si="39"/>
        <v>0</v>
      </c>
      <c r="N468" s="449">
        <f t="shared" si="39"/>
        <v>0</v>
      </c>
      <c r="O468" s="313"/>
      <c r="P468" s="155"/>
    </row>
    <row r="469" spans="1:16" ht="18.75" customHeight="1" x14ac:dyDescent="0.15">
      <c r="A469" s="134"/>
      <c r="B469" s="203"/>
      <c r="C469" s="204"/>
      <c r="D469" s="297"/>
      <c r="E469" s="491"/>
      <c r="F469" s="499"/>
      <c r="G469" s="328"/>
      <c r="H469" s="445"/>
      <c r="I469" s="798"/>
      <c r="J469" s="446">
        <f t="shared" si="37"/>
        <v>0</v>
      </c>
      <c r="K469" s="788"/>
      <c r="L469" s="447">
        <f t="shared" si="38"/>
        <v>0</v>
      </c>
      <c r="M469" s="789">
        <f t="shared" si="39"/>
        <v>0</v>
      </c>
      <c r="N469" s="449">
        <f t="shared" si="39"/>
        <v>0</v>
      </c>
      <c r="O469" s="313"/>
      <c r="P469" s="155"/>
    </row>
    <row r="470" spans="1:16" ht="18.75" customHeight="1" x14ac:dyDescent="0.15">
      <c r="A470" s="134"/>
      <c r="B470" s="203"/>
      <c r="C470" s="204"/>
      <c r="D470" s="297"/>
      <c r="E470" s="491"/>
      <c r="F470" s="499"/>
      <c r="G470" s="328"/>
      <c r="H470" s="445"/>
      <c r="I470" s="798"/>
      <c r="J470" s="446">
        <f t="shared" si="37"/>
        <v>0</v>
      </c>
      <c r="K470" s="788"/>
      <c r="L470" s="447">
        <f t="shared" si="38"/>
        <v>0</v>
      </c>
      <c r="M470" s="789">
        <f t="shared" si="39"/>
        <v>0</v>
      </c>
      <c r="N470" s="449">
        <f t="shared" si="39"/>
        <v>0</v>
      </c>
      <c r="O470" s="313"/>
      <c r="P470" s="155"/>
    </row>
    <row r="471" spans="1:16" ht="18.75" customHeight="1" x14ac:dyDescent="0.15">
      <c r="A471" s="134"/>
      <c r="B471" s="203"/>
      <c r="C471" s="204"/>
      <c r="D471" s="297"/>
      <c r="E471" s="491"/>
      <c r="F471" s="499"/>
      <c r="G471" s="328"/>
      <c r="H471" s="445"/>
      <c r="I471" s="798"/>
      <c r="J471" s="446">
        <f t="shared" si="37"/>
        <v>0</v>
      </c>
      <c r="K471" s="788"/>
      <c r="L471" s="447">
        <f t="shared" si="38"/>
        <v>0</v>
      </c>
      <c r="M471" s="789">
        <f t="shared" si="39"/>
        <v>0</v>
      </c>
      <c r="N471" s="449">
        <f t="shared" si="39"/>
        <v>0</v>
      </c>
      <c r="O471" s="313"/>
      <c r="P471" s="155"/>
    </row>
    <row r="472" spans="1:16" ht="18.75" customHeight="1" x14ac:dyDescent="0.15">
      <c r="A472" s="134"/>
      <c r="B472" s="203"/>
      <c r="C472" s="204"/>
      <c r="D472" s="297"/>
      <c r="E472" s="491"/>
      <c r="F472" s="499"/>
      <c r="G472" s="328"/>
      <c r="H472" s="445"/>
      <c r="I472" s="798"/>
      <c r="J472" s="446">
        <f t="shared" si="37"/>
        <v>0</v>
      </c>
      <c r="K472" s="788"/>
      <c r="L472" s="447">
        <f t="shared" si="38"/>
        <v>0</v>
      </c>
      <c r="M472" s="789">
        <f t="shared" si="39"/>
        <v>0</v>
      </c>
      <c r="N472" s="449">
        <f t="shared" si="39"/>
        <v>0</v>
      </c>
      <c r="O472" s="313"/>
      <c r="P472" s="155"/>
    </row>
    <row r="473" spans="1:16" ht="18.75" customHeight="1" x14ac:dyDescent="0.15">
      <c r="A473" s="134"/>
      <c r="B473" s="203"/>
      <c r="C473" s="204"/>
      <c r="D473" s="297"/>
      <c r="E473" s="491"/>
      <c r="F473" s="499"/>
      <c r="G473" s="328"/>
      <c r="H473" s="445"/>
      <c r="I473" s="798"/>
      <c r="J473" s="446">
        <f t="shared" si="37"/>
        <v>0</v>
      </c>
      <c r="K473" s="788"/>
      <c r="L473" s="447">
        <f t="shared" si="38"/>
        <v>0</v>
      </c>
      <c r="M473" s="789">
        <f t="shared" si="39"/>
        <v>0</v>
      </c>
      <c r="N473" s="449">
        <f t="shared" si="39"/>
        <v>0</v>
      </c>
      <c r="O473" s="313"/>
      <c r="P473" s="155"/>
    </row>
    <row r="474" spans="1:16" ht="18.75" customHeight="1" x14ac:dyDescent="0.15">
      <c r="A474" s="134"/>
      <c r="B474" s="203"/>
      <c r="C474" s="204"/>
      <c r="D474" s="297"/>
      <c r="E474" s="491"/>
      <c r="F474" s="499"/>
      <c r="G474" s="328"/>
      <c r="H474" s="445"/>
      <c r="I474" s="798"/>
      <c r="J474" s="446">
        <f t="shared" si="37"/>
        <v>0</v>
      </c>
      <c r="K474" s="788"/>
      <c r="L474" s="447">
        <f t="shared" si="38"/>
        <v>0</v>
      </c>
      <c r="M474" s="789">
        <f t="shared" si="39"/>
        <v>0</v>
      </c>
      <c r="N474" s="449">
        <f t="shared" si="39"/>
        <v>0</v>
      </c>
      <c r="O474" s="313"/>
      <c r="P474" s="155"/>
    </row>
    <row r="475" spans="1:16" ht="18.75" customHeight="1" x14ac:dyDescent="0.15">
      <c r="A475" s="134"/>
      <c r="B475" s="203"/>
      <c r="C475" s="204"/>
      <c r="D475" s="297"/>
      <c r="E475" s="491"/>
      <c r="F475" s="499"/>
      <c r="G475" s="328"/>
      <c r="H475" s="445"/>
      <c r="I475" s="798"/>
      <c r="J475" s="446">
        <f t="shared" si="37"/>
        <v>0</v>
      </c>
      <c r="K475" s="788"/>
      <c r="L475" s="447">
        <f t="shared" si="38"/>
        <v>0</v>
      </c>
      <c r="M475" s="789">
        <f t="shared" si="39"/>
        <v>0</v>
      </c>
      <c r="N475" s="449">
        <f t="shared" si="39"/>
        <v>0</v>
      </c>
      <c r="O475" s="313"/>
      <c r="P475" s="155"/>
    </row>
    <row r="476" spans="1:16" ht="18.75" customHeight="1" x14ac:dyDescent="0.15">
      <c r="A476" s="134"/>
      <c r="B476" s="203"/>
      <c r="C476" s="204"/>
      <c r="D476" s="297"/>
      <c r="E476" s="491"/>
      <c r="F476" s="499"/>
      <c r="G476" s="328"/>
      <c r="H476" s="445"/>
      <c r="I476" s="798"/>
      <c r="J476" s="446">
        <f t="shared" si="37"/>
        <v>0</v>
      </c>
      <c r="K476" s="788"/>
      <c r="L476" s="447">
        <f t="shared" si="38"/>
        <v>0</v>
      </c>
      <c r="M476" s="789">
        <f t="shared" si="39"/>
        <v>0</v>
      </c>
      <c r="N476" s="449">
        <f t="shared" si="39"/>
        <v>0</v>
      </c>
      <c r="O476" s="313"/>
      <c r="P476" s="155"/>
    </row>
    <row r="477" spans="1:16" ht="18.75" customHeight="1" x14ac:dyDescent="0.15">
      <c r="A477" s="134"/>
      <c r="B477" s="203"/>
      <c r="C477" s="204"/>
      <c r="D477" s="297"/>
      <c r="E477" s="491"/>
      <c r="F477" s="499"/>
      <c r="G477" s="328"/>
      <c r="H477" s="445"/>
      <c r="I477" s="798"/>
      <c r="J477" s="446">
        <f t="shared" si="37"/>
        <v>0</v>
      </c>
      <c r="K477" s="788"/>
      <c r="L477" s="447">
        <f t="shared" si="38"/>
        <v>0</v>
      </c>
      <c r="M477" s="789">
        <f t="shared" si="39"/>
        <v>0</v>
      </c>
      <c r="N477" s="449">
        <f t="shared" si="39"/>
        <v>0</v>
      </c>
      <c r="O477" s="313"/>
      <c r="P477" s="155"/>
    </row>
    <row r="478" spans="1:16" ht="18.75" customHeight="1" x14ac:dyDescent="0.15">
      <c r="A478" s="134"/>
      <c r="B478" s="203"/>
      <c r="C478" s="204"/>
      <c r="D478" s="297"/>
      <c r="E478" s="491"/>
      <c r="F478" s="499"/>
      <c r="G478" s="328"/>
      <c r="H478" s="445"/>
      <c r="I478" s="798"/>
      <c r="J478" s="446">
        <f t="shared" si="37"/>
        <v>0</v>
      </c>
      <c r="K478" s="788"/>
      <c r="L478" s="447">
        <f t="shared" si="38"/>
        <v>0</v>
      </c>
      <c r="M478" s="789">
        <f t="shared" si="39"/>
        <v>0</v>
      </c>
      <c r="N478" s="449">
        <f t="shared" si="39"/>
        <v>0</v>
      </c>
      <c r="O478" s="313"/>
      <c r="P478" s="155"/>
    </row>
    <row r="479" spans="1:16" ht="18.75" customHeight="1" x14ac:dyDescent="0.15">
      <c r="A479" s="134"/>
      <c r="B479" s="203"/>
      <c r="C479" s="204"/>
      <c r="D479" s="297"/>
      <c r="E479" s="491"/>
      <c r="F479" s="499"/>
      <c r="G479" s="328"/>
      <c r="H479" s="445"/>
      <c r="I479" s="798"/>
      <c r="J479" s="446">
        <f t="shared" si="37"/>
        <v>0</v>
      </c>
      <c r="K479" s="788"/>
      <c r="L479" s="447">
        <f t="shared" si="38"/>
        <v>0</v>
      </c>
      <c r="M479" s="789">
        <f t="shared" si="39"/>
        <v>0</v>
      </c>
      <c r="N479" s="449">
        <f t="shared" si="39"/>
        <v>0</v>
      </c>
      <c r="O479" s="313"/>
      <c r="P479" s="155"/>
    </row>
    <row r="480" spans="1:16" ht="18.75" customHeight="1" x14ac:dyDescent="0.15">
      <c r="A480" s="134"/>
      <c r="B480" s="203"/>
      <c r="C480" s="204"/>
      <c r="D480" s="297"/>
      <c r="E480" s="491"/>
      <c r="F480" s="499"/>
      <c r="G480" s="328"/>
      <c r="H480" s="445"/>
      <c r="I480" s="798"/>
      <c r="J480" s="446">
        <f t="shared" si="37"/>
        <v>0</v>
      </c>
      <c r="K480" s="788"/>
      <c r="L480" s="447">
        <f t="shared" si="38"/>
        <v>0</v>
      </c>
      <c r="M480" s="789">
        <f t="shared" si="39"/>
        <v>0</v>
      </c>
      <c r="N480" s="449">
        <f t="shared" si="39"/>
        <v>0</v>
      </c>
      <c r="O480" s="313"/>
      <c r="P480" s="155"/>
    </row>
    <row r="481" spans="1:29" ht="18.75" customHeight="1" x14ac:dyDescent="0.15">
      <c r="A481" s="134"/>
      <c r="B481" s="203"/>
      <c r="C481" s="204"/>
      <c r="D481" s="297"/>
      <c r="E481" s="491"/>
      <c r="F481" s="499"/>
      <c r="G481" s="328"/>
      <c r="H481" s="445"/>
      <c r="I481" s="798"/>
      <c r="J481" s="446">
        <f t="shared" si="37"/>
        <v>0</v>
      </c>
      <c r="K481" s="788"/>
      <c r="L481" s="447">
        <f t="shared" si="38"/>
        <v>0</v>
      </c>
      <c r="M481" s="789">
        <f t="shared" si="39"/>
        <v>0</v>
      </c>
      <c r="N481" s="449">
        <f t="shared" si="39"/>
        <v>0</v>
      </c>
      <c r="O481" s="313"/>
      <c r="P481" s="155"/>
    </row>
    <row r="482" spans="1:29" ht="18.75" customHeight="1" x14ac:dyDescent="0.15">
      <c r="A482" s="134"/>
      <c r="B482" s="203"/>
      <c r="C482" s="204"/>
      <c r="D482" s="297"/>
      <c r="E482" s="491"/>
      <c r="F482" s="499"/>
      <c r="G482" s="328"/>
      <c r="H482" s="445"/>
      <c r="I482" s="798"/>
      <c r="J482" s="446">
        <f t="shared" si="37"/>
        <v>0</v>
      </c>
      <c r="K482" s="788"/>
      <c r="L482" s="447">
        <f t="shared" si="38"/>
        <v>0</v>
      </c>
      <c r="M482" s="789">
        <f t="shared" si="39"/>
        <v>0</v>
      </c>
      <c r="N482" s="449">
        <f t="shared" si="39"/>
        <v>0</v>
      </c>
      <c r="O482" s="313"/>
      <c r="P482" s="155"/>
    </row>
    <row r="483" spans="1:29" ht="18.75" customHeight="1" x14ac:dyDescent="0.15">
      <c r="A483" s="134"/>
      <c r="B483" s="203"/>
      <c r="C483" s="204"/>
      <c r="D483" s="297"/>
      <c r="E483" s="491"/>
      <c r="F483" s="500"/>
      <c r="G483" s="328"/>
      <c r="H483" s="445"/>
      <c r="I483" s="798"/>
      <c r="J483" s="446">
        <f t="shared" si="37"/>
        <v>0</v>
      </c>
      <c r="K483" s="788"/>
      <c r="L483" s="447">
        <f t="shared" si="38"/>
        <v>0</v>
      </c>
      <c r="M483" s="789">
        <f t="shared" si="39"/>
        <v>0</v>
      </c>
      <c r="N483" s="449">
        <f t="shared" si="39"/>
        <v>0</v>
      </c>
      <c r="O483" s="313"/>
      <c r="P483" s="155"/>
    </row>
    <row r="484" spans="1:29" ht="18.75" customHeight="1" x14ac:dyDescent="0.15">
      <c r="A484" s="134"/>
      <c r="B484" s="203"/>
      <c r="C484" s="204"/>
      <c r="D484" s="297"/>
      <c r="E484" s="491"/>
      <c r="F484" s="500"/>
      <c r="G484" s="328"/>
      <c r="H484" s="445"/>
      <c r="I484" s="798"/>
      <c r="J484" s="446">
        <f t="shared" si="37"/>
        <v>0</v>
      </c>
      <c r="K484" s="788"/>
      <c r="L484" s="447">
        <f t="shared" si="38"/>
        <v>0</v>
      </c>
      <c r="M484" s="789">
        <f t="shared" si="39"/>
        <v>0</v>
      </c>
      <c r="N484" s="449">
        <f t="shared" si="39"/>
        <v>0</v>
      </c>
      <c r="O484" s="313"/>
      <c r="P484" s="155"/>
    </row>
    <row r="485" spans="1:29" ht="18.75" customHeight="1" x14ac:dyDescent="0.15">
      <c r="A485" s="134"/>
      <c r="B485" s="203"/>
      <c r="C485" s="204"/>
      <c r="D485" s="297"/>
      <c r="E485" s="491"/>
      <c r="F485" s="500"/>
      <c r="G485" s="328"/>
      <c r="H485" s="445"/>
      <c r="I485" s="798"/>
      <c r="J485" s="446">
        <f t="shared" si="37"/>
        <v>0</v>
      </c>
      <c r="K485" s="788"/>
      <c r="L485" s="447">
        <f t="shared" si="38"/>
        <v>0</v>
      </c>
      <c r="M485" s="789">
        <f t="shared" si="39"/>
        <v>0</v>
      </c>
      <c r="N485" s="449">
        <f t="shared" si="39"/>
        <v>0</v>
      </c>
      <c r="O485" s="313"/>
      <c r="P485" s="155"/>
    </row>
    <row r="486" spans="1:29" ht="18.75" customHeight="1" x14ac:dyDescent="0.15">
      <c r="A486" s="134"/>
      <c r="B486" s="203"/>
      <c r="C486" s="204"/>
      <c r="D486" s="297"/>
      <c r="E486" s="491"/>
      <c r="F486" s="500"/>
      <c r="G486" s="328"/>
      <c r="H486" s="445"/>
      <c r="I486" s="798"/>
      <c r="J486" s="446">
        <f t="shared" si="37"/>
        <v>0</v>
      </c>
      <c r="K486" s="788"/>
      <c r="L486" s="447">
        <f t="shared" si="38"/>
        <v>0</v>
      </c>
      <c r="M486" s="789">
        <f t="shared" si="39"/>
        <v>0</v>
      </c>
      <c r="N486" s="449">
        <f t="shared" si="39"/>
        <v>0</v>
      </c>
      <c r="O486" s="313"/>
      <c r="P486" s="155"/>
    </row>
    <row r="487" spans="1:29" ht="18.75" customHeight="1" x14ac:dyDescent="0.15">
      <c r="A487" s="134"/>
      <c r="B487" s="203"/>
      <c r="C487" s="204"/>
      <c r="D487" s="297"/>
      <c r="E487" s="491"/>
      <c r="F487" s="500"/>
      <c r="G487" s="328"/>
      <c r="H487" s="445"/>
      <c r="I487" s="798"/>
      <c r="J487" s="446">
        <f t="shared" si="37"/>
        <v>0</v>
      </c>
      <c r="K487" s="788"/>
      <c r="L487" s="447">
        <f t="shared" si="38"/>
        <v>0</v>
      </c>
      <c r="M487" s="789">
        <f t="shared" si="39"/>
        <v>0</v>
      </c>
      <c r="N487" s="449">
        <f t="shared" si="39"/>
        <v>0</v>
      </c>
      <c r="O487" s="313"/>
      <c r="P487" s="155"/>
    </row>
    <row r="488" spans="1:29" ht="18.75" customHeight="1" x14ac:dyDescent="0.15">
      <c r="A488" s="134"/>
      <c r="B488" s="203"/>
      <c r="C488" s="204"/>
      <c r="D488" s="297"/>
      <c r="E488" s="491"/>
      <c r="F488" s="500"/>
      <c r="G488" s="328"/>
      <c r="H488" s="445"/>
      <c r="I488" s="798"/>
      <c r="J488" s="446">
        <f t="shared" si="37"/>
        <v>0</v>
      </c>
      <c r="K488" s="788"/>
      <c r="L488" s="447">
        <f t="shared" si="38"/>
        <v>0</v>
      </c>
      <c r="M488" s="789">
        <f t="shared" si="39"/>
        <v>0</v>
      </c>
      <c r="N488" s="449">
        <f t="shared" si="39"/>
        <v>0</v>
      </c>
      <c r="O488" s="313"/>
      <c r="P488" s="155"/>
    </row>
    <row r="489" spans="1:29" ht="18.75" customHeight="1" x14ac:dyDescent="0.15">
      <c r="A489" s="134"/>
      <c r="B489" s="203"/>
      <c r="C489" s="204"/>
      <c r="D489" s="297"/>
      <c r="E489" s="491"/>
      <c r="F489" s="500"/>
      <c r="G489" s="328"/>
      <c r="H489" s="445"/>
      <c r="I489" s="798"/>
      <c r="J489" s="446">
        <f t="shared" si="37"/>
        <v>0</v>
      </c>
      <c r="K489" s="788"/>
      <c r="L489" s="447">
        <f t="shared" si="38"/>
        <v>0</v>
      </c>
      <c r="M489" s="789">
        <f t="shared" si="39"/>
        <v>0</v>
      </c>
      <c r="N489" s="449">
        <f t="shared" si="39"/>
        <v>0</v>
      </c>
      <c r="O489" s="313"/>
      <c r="P489" s="155"/>
    </row>
    <row r="490" spans="1:29" ht="18.75" customHeight="1" x14ac:dyDescent="0.15">
      <c r="A490" s="134"/>
      <c r="B490" s="203"/>
      <c r="C490" s="204"/>
      <c r="D490" s="297"/>
      <c r="E490" s="491"/>
      <c r="F490" s="500"/>
      <c r="G490" s="328"/>
      <c r="H490" s="445"/>
      <c r="I490" s="798"/>
      <c r="J490" s="446">
        <f t="shared" si="37"/>
        <v>0</v>
      </c>
      <c r="K490" s="788"/>
      <c r="L490" s="447">
        <f t="shared" si="38"/>
        <v>0</v>
      </c>
      <c r="M490" s="789">
        <f t="shared" si="39"/>
        <v>0</v>
      </c>
      <c r="N490" s="449">
        <f t="shared" si="39"/>
        <v>0</v>
      </c>
      <c r="O490" s="313"/>
      <c r="P490" s="155"/>
    </row>
    <row r="491" spans="1:29" ht="18.75" customHeight="1" x14ac:dyDescent="0.15">
      <c r="A491" s="134"/>
      <c r="B491" s="203"/>
      <c r="C491" s="204"/>
      <c r="D491" s="297"/>
      <c r="E491" s="491"/>
      <c r="F491" s="500"/>
      <c r="G491" s="328"/>
      <c r="H491" s="445"/>
      <c r="I491" s="798"/>
      <c r="J491" s="446">
        <f t="shared" si="37"/>
        <v>0</v>
      </c>
      <c r="K491" s="788"/>
      <c r="L491" s="447">
        <f t="shared" si="38"/>
        <v>0</v>
      </c>
      <c r="M491" s="789">
        <f t="shared" si="39"/>
        <v>0</v>
      </c>
      <c r="N491" s="449">
        <f t="shared" si="39"/>
        <v>0</v>
      </c>
      <c r="O491" s="313"/>
      <c r="P491" s="155"/>
    </row>
    <row r="492" spans="1:29" ht="18.75" customHeight="1" x14ac:dyDescent="0.15">
      <c r="A492" s="134"/>
      <c r="B492" s="203"/>
      <c r="C492" s="204"/>
      <c r="D492" s="297"/>
      <c r="E492" s="491"/>
      <c r="F492" s="500"/>
      <c r="G492" s="328"/>
      <c r="H492" s="445"/>
      <c r="I492" s="798"/>
      <c r="J492" s="446">
        <f t="shared" si="37"/>
        <v>0</v>
      </c>
      <c r="K492" s="788"/>
      <c r="L492" s="447">
        <f t="shared" si="38"/>
        <v>0</v>
      </c>
      <c r="M492" s="789">
        <f t="shared" si="39"/>
        <v>0</v>
      </c>
      <c r="N492" s="449">
        <f t="shared" si="39"/>
        <v>0</v>
      </c>
      <c r="O492" s="313"/>
      <c r="P492" s="155"/>
    </row>
    <row r="493" spans="1:29" ht="18.75" customHeight="1" x14ac:dyDescent="0.15">
      <c r="A493" s="134"/>
      <c r="B493" s="203"/>
      <c r="C493" s="204"/>
      <c r="D493" s="297"/>
      <c r="E493" s="491"/>
      <c r="F493" s="500"/>
      <c r="G493" s="328"/>
      <c r="H493" s="445"/>
      <c r="I493" s="798"/>
      <c r="J493" s="446">
        <f t="shared" si="37"/>
        <v>0</v>
      </c>
      <c r="K493" s="788"/>
      <c r="L493" s="447">
        <f t="shared" si="38"/>
        <v>0</v>
      </c>
      <c r="M493" s="789">
        <f t="shared" si="39"/>
        <v>0</v>
      </c>
      <c r="N493" s="449">
        <f t="shared" si="39"/>
        <v>0</v>
      </c>
      <c r="O493" s="313"/>
      <c r="P493" s="155"/>
    </row>
    <row r="494" spans="1:29" s="120" customFormat="1" ht="18.75" customHeight="1" x14ac:dyDescent="0.15">
      <c r="A494" s="134"/>
      <c r="B494" s="203"/>
      <c r="C494" s="204"/>
      <c r="D494" s="297"/>
      <c r="E494" s="347" t="s">
        <v>419</v>
      </c>
      <c r="F494" s="170" t="s">
        <v>181</v>
      </c>
      <c r="G494" s="328"/>
      <c r="H494" s="445"/>
      <c r="I494" s="798"/>
      <c r="J494" s="450">
        <f>SUMIFS(J463:J493,D463:D493,"設備（部材）")</f>
        <v>0</v>
      </c>
      <c r="K494" s="788"/>
      <c r="L494" s="451">
        <f>SUMIFS(L463:L493,D463:D493,"設備（部材）")</f>
        <v>0</v>
      </c>
      <c r="M494" s="789"/>
      <c r="N494" s="453">
        <f>J494-L494</f>
        <v>0</v>
      </c>
      <c r="O494" s="313"/>
      <c r="Q494" s="119"/>
      <c r="R494" s="119"/>
      <c r="S494" s="119"/>
      <c r="T494" s="119"/>
      <c r="U494" s="119"/>
      <c r="V494" s="119"/>
      <c r="W494" s="119"/>
      <c r="X494" s="119"/>
      <c r="Y494" s="119"/>
      <c r="Z494" s="119"/>
      <c r="AA494" s="119"/>
      <c r="AB494" s="119"/>
      <c r="AC494" s="119"/>
    </row>
    <row r="495" spans="1:29" s="120" customFormat="1" ht="18.75" customHeight="1" x14ac:dyDescent="0.15">
      <c r="A495" s="134"/>
      <c r="B495" s="203"/>
      <c r="C495" s="204"/>
      <c r="D495" s="297"/>
      <c r="E495" s="347" t="s">
        <v>182</v>
      </c>
      <c r="F495" s="170" t="s">
        <v>181</v>
      </c>
      <c r="G495" s="328"/>
      <c r="H495" s="445"/>
      <c r="I495" s="798"/>
      <c r="J495" s="450">
        <f>SUMIFS(J463:J493,D463:D493,"工事")</f>
        <v>0</v>
      </c>
      <c r="K495" s="788"/>
      <c r="L495" s="451">
        <f>SUMIFS(L463:L493,D463:D493,"工事")</f>
        <v>0</v>
      </c>
      <c r="M495" s="789"/>
      <c r="N495" s="453">
        <f>J495-L495</f>
        <v>0</v>
      </c>
      <c r="O495" s="313"/>
      <c r="Q495" s="119"/>
      <c r="R495" s="119"/>
      <c r="S495" s="119"/>
      <c r="T495" s="119"/>
      <c r="U495" s="119"/>
      <c r="V495" s="119"/>
      <c r="W495" s="119"/>
      <c r="X495" s="119"/>
      <c r="Y495" s="119"/>
      <c r="Z495" s="119"/>
      <c r="AA495" s="119"/>
      <c r="AB495" s="119"/>
      <c r="AC495" s="119"/>
    </row>
    <row r="496" spans="1:29" s="120" customFormat="1" ht="18.75" customHeight="1" thickBot="1" x14ac:dyDescent="0.2">
      <c r="A496" s="134"/>
      <c r="B496" s="205"/>
      <c r="C496" s="206"/>
      <c r="D496" s="298"/>
      <c r="E496" s="348" t="s">
        <v>178</v>
      </c>
      <c r="F496" s="349" t="s">
        <v>179</v>
      </c>
      <c r="G496" s="339"/>
      <c r="H496" s="495"/>
      <c r="I496" s="808"/>
      <c r="J496" s="501">
        <f>J494+J495</f>
        <v>0</v>
      </c>
      <c r="K496" s="790"/>
      <c r="L496" s="502">
        <f>L494+L495</f>
        <v>0</v>
      </c>
      <c r="M496" s="791"/>
      <c r="N496" s="503">
        <f>J496-L496</f>
        <v>0</v>
      </c>
      <c r="O496" s="323"/>
      <c r="Q496" s="119"/>
      <c r="R496" s="119"/>
      <c r="S496" s="119"/>
      <c r="T496" s="119"/>
      <c r="U496" s="119"/>
      <c r="V496" s="119"/>
      <c r="W496" s="119"/>
      <c r="X496" s="119"/>
      <c r="Y496" s="119"/>
      <c r="Z496" s="119"/>
      <c r="AA496" s="119"/>
      <c r="AB496" s="119"/>
      <c r="AC496" s="119"/>
    </row>
    <row r="497" spans="1:16" ht="18.75" customHeight="1" x14ac:dyDescent="0.15">
      <c r="A497" s="134"/>
      <c r="B497" s="171"/>
      <c r="C497" s="172"/>
      <c r="D497" s="295"/>
      <c r="E497" s="491"/>
      <c r="F497" s="499" t="s">
        <v>180</v>
      </c>
      <c r="G497" s="328"/>
      <c r="H497" s="445"/>
      <c r="I497" s="798"/>
      <c r="J497" s="446"/>
      <c r="K497" s="788"/>
      <c r="L497" s="447"/>
      <c r="M497" s="789"/>
      <c r="N497" s="449"/>
      <c r="O497" s="313"/>
      <c r="P497" s="155"/>
    </row>
    <row r="498" spans="1:16" ht="18.75" customHeight="1" x14ac:dyDescent="0.15">
      <c r="A498" s="134"/>
      <c r="B498" s="203"/>
      <c r="C498" s="204"/>
      <c r="D498" s="297"/>
      <c r="E498" s="491"/>
      <c r="F498" s="500"/>
      <c r="G498" s="328"/>
      <c r="H498" s="445"/>
      <c r="I498" s="798"/>
      <c r="J498" s="446">
        <f t="shared" ref="J498:J528" si="40">ROUNDDOWN(H498*I498,0)</f>
        <v>0</v>
      </c>
      <c r="K498" s="788"/>
      <c r="L498" s="447">
        <f t="shared" ref="L498:L528" si="41">ROUNDDOWN(H498*K498,0)</f>
        <v>0</v>
      </c>
      <c r="M498" s="789">
        <f>I498-K498</f>
        <v>0</v>
      </c>
      <c r="N498" s="449">
        <f>J498-L498</f>
        <v>0</v>
      </c>
      <c r="O498" s="313"/>
      <c r="P498" s="155"/>
    </row>
    <row r="499" spans="1:16" ht="18.75" customHeight="1" x14ac:dyDescent="0.15">
      <c r="A499" s="134"/>
      <c r="B499" s="203"/>
      <c r="C499" s="204"/>
      <c r="D499" s="297"/>
      <c r="E499" s="491"/>
      <c r="F499" s="500"/>
      <c r="G499" s="328"/>
      <c r="H499" s="445"/>
      <c r="I499" s="798"/>
      <c r="J499" s="446">
        <f t="shared" si="40"/>
        <v>0</v>
      </c>
      <c r="K499" s="788"/>
      <c r="L499" s="447">
        <f t="shared" si="41"/>
        <v>0</v>
      </c>
      <c r="M499" s="789">
        <f t="shared" ref="M499:N528" si="42">I499-K499</f>
        <v>0</v>
      </c>
      <c r="N499" s="449">
        <f t="shared" si="42"/>
        <v>0</v>
      </c>
      <c r="O499" s="313"/>
      <c r="P499" s="155"/>
    </row>
    <row r="500" spans="1:16" ht="18.75" customHeight="1" x14ac:dyDescent="0.15">
      <c r="A500" s="134"/>
      <c r="B500" s="203"/>
      <c r="C500" s="204"/>
      <c r="D500" s="297"/>
      <c r="E500" s="491"/>
      <c r="F500" s="499"/>
      <c r="G500" s="328"/>
      <c r="H500" s="445"/>
      <c r="I500" s="798"/>
      <c r="J500" s="446">
        <f t="shared" si="40"/>
        <v>0</v>
      </c>
      <c r="K500" s="788"/>
      <c r="L500" s="447">
        <f t="shared" si="41"/>
        <v>0</v>
      </c>
      <c r="M500" s="789">
        <f t="shared" si="42"/>
        <v>0</v>
      </c>
      <c r="N500" s="449">
        <f t="shared" si="42"/>
        <v>0</v>
      </c>
      <c r="O500" s="313"/>
      <c r="P500" s="155"/>
    </row>
    <row r="501" spans="1:16" ht="18.75" customHeight="1" x14ac:dyDescent="0.15">
      <c r="A501" s="134"/>
      <c r="B501" s="203"/>
      <c r="C501" s="204"/>
      <c r="D501" s="297"/>
      <c r="E501" s="491"/>
      <c r="F501" s="499"/>
      <c r="G501" s="328"/>
      <c r="H501" s="445"/>
      <c r="I501" s="798"/>
      <c r="J501" s="446">
        <f t="shared" si="40"/>
        <v>0</v>
      </c>
      <c r="K501" s="788"/>
      <c r="L501" s="447">
        <f t="shared" si="41"/>
        <v>0</v>
      </c>
      <c r="M501" s="789">
        <f t="shared" si="42"/>
        <v>0</v>
      </c>
      <c r="N501" s="449">
        <f t="shared" si="42"/>
        <v>0</v>
      </c>
      <c r="O501" s="313"/>
      <c r="P501" s="155"/>
    </row>
    <row r="502" spans="1:16" ht="18.75" customHeight="1" x14ac:dyDescent="0.15">
      <c r="A502" s="134"/>
      <c r="B502" s="203"/>
      <c r="C502" s="204"/>
      <c r="D502" s="297"/>
      <c r="E502" s="491"/>
      <c r="F502" s="499"/>
      <c r="G502" s="328"/>
      <c r="H502" s="445"/>
      <c r="I502" s="798"/>
      <c r="J502" s="446">
        <f t="shared" si="40"/>
        <v>0</v>
      </c>
      <c r="K502" s="788"/>
      <c r="L502" s="447">
        <f t="shared" si="41"/>
        <v>0</v>
      </c>
      <c r="M502" s="789">
        <f t="shared" si="42"/>
        <v>0</v>
      </c>
      <c r="N502" s="449">
        <f t="shared" si="42"/>
        <v>0</v>
      </c>
      <c r="O502" s="313"/>
      <c r="P502" s="155"/>
    </row>
    <row r="503" spans="1:16" ht="18.75" customHeight="1" x14ac:dyDescent="0.15">
      <c r="A503" s="134"/>
      <c r="B503" s="203"/>
      <c r="C503" s="204"/>
      <c r="D503" s="297"/>
      <c r="E503" s="491"/>
      <c r="F503" s="499"/>
      <c r="G503" s="328"/>
      <c r="H503" s="445"/>
      <c r="I503" s="798"/>
      <c r="J503" s="446">
        <f t="shared" si="40"/>
        <v>0</v>
      </c>
      <c r="K503" s="788"/>
      <c r="L503" s="447">
        <f t="shared" si="41"/>
        <v>0</v>
      </c>
      <c r="M503" s="789">
        <f t="shared" si="42"/>
        <v>0</v>
      </c>
      <c r="N503" s="449">
        <f t="shared" si="42"/>
        <v>0</v>
      </c>
      <c r="O503" s="313"/>
      <c r="P503" s="155"/>
    </row>
    <row r="504" spans="1:16" ht="18.75" customHeight="1" x14ac:dyDescent="0.15">
      <c r="A504" s="134"/>
      <c r="B504" s="203"/>
      <c r="C504" s="204"/>
      <c r="D504" s="297"/>
      <c r="E504" s="491"/>
      <c r="F504" s="499"/>
      <c r="G504" s="328"/>
      <c r="H504" s="445"/>
      <c r="I504" s="798"/>
      <c r="J504" s="446">
        <f t="shared" si="40"/>
        <v>0</v>
      </c>
      <c r="K504" s="788"/>
      <c r="L504" s="447">
        <f t="shared" si="41"/>
        <v>0</v>
      </c>
      <c r="M504" s="789">
        <f t="shared" si="42"/>
        <v>0</v>
      </c>
      <c r="N504" s="449">
        <f t="shared" si="42"/>
        <v>0</v>
      </c>
      <c r="O504" s="313"/>
      <c r="P504" s="155"/>
    </row>
    <row r="505" spans="1:16" ht="18.75" customHeight="1" x14ac:dyDescent="0.15">
      <c r="A505" s="134"/>
      <c r="B505" s="203"/>
      <c r="C505" s="204"/>
      <c r="D505" s="297"/>
      <c r="E505" s="491"/>
      <c r="F505" s="499"/>
      <c r="G505" s="328"/>
      <c r="H505" s="445"/>
      <c r="I505" s="798"/>
      <c r="J505" s="446">
        <f t="shared" si="40"/>
        <v>0</v>
      </c>
      <c r="K505" s="788"/>
      <c r="L505" s="447">
        <f t="shared" si="41"/>
        <v>0</v>
      </c>
      <c r="M505" s="789">
        <f t="shared" si="42"/>
        <v>0</v>
      </c>
      <c r="N505" s="449">
        <f t="shared" si="42"/>
        <v>0</v>
      </c>
      <c r="O505" s="313"/>
      <c r="P505" s="155"/>
    </row>
    <row r="506" spans="1:16" ht="18.75" customHeight="1" x14ac:dyDescent="0.15">
      <c r="A506" s="134"/>
      <c r="B506" s="203"/>
      <c r="C506" s="204"/>
      <c r="D506" s="297"/>
      <c r="E506" s="491"/>
      <c r="F506" s="499"/>
      <c r="G506" s="328"/>
      <c r="H506" s="445"/>
      <c r="I506" s="798"/>
      <c r="J506" s="446">
        <f t="shared" si="40"/>
        <v>0</v>
      </c>
      <c r="K506" s="788"/>
      <c r="L506" s="447">
        <f t="shared" si="41"/>
        <v>0</v>
      </c>
      <c r="M506" s="789">
        <f t="shared" si="42"/>
        <v>0</v>
      </c>
      <c r="N506" s="449">
        <f t="shared" si="42"/>
        <v>0</v>
      </c>
      <c r="O506" s="313"/>
      <c r="P506" s="155"/>
    </row>
    <row r="507" spans="1:16" ht="18.75" customHeight="1" x14ac:dyDescent="0.15">
      <c r="A507" s="134"/>
      <c r="B507" s="203"/>
      <c r="C507" s="204"/>
      <c r="D507" s="297"/>
      <c r="E507" s="491"/>
      <c r="F507" s="499"/>
      <c r="G507" s="328"/>
      <c r="H507" s="445"/>
      <c r="I507" s="798"/>
      <c r="J507" s="446">
        <f t="shared" si="40"/>
        <v>0</v>
      </c>
      <c r="K507" s="788"/>
      <c r="L507" s="447">
        <f t="shared" si="41"/>
        <v>0</v>
      </c>
      <c r="M507" s="789">
        <f t="shared" si="42"/>
        <v>0</v>
      </c>
      <c r="N507" s="449">
        <f t="shared" si="42"/>
        <v>0</v>
      </c>
      <c r="O507" s="313"/>
      <c r="P507" s="155"/>
    </row>
    <row r="508" spans="1:16" ht="18.75" customHeight="1" x14ac:dyDescent="0.15">
      <c r="A508" s="134"/>
      <c r="B508" s="203"/>
      <c r="C508" s="204"/>
      <c r="D508" s="297"/>
      <c r="E508" s="491"/>
      <c r="F508" s="499"/>
      <c r="G508" s="328"/>
      <c r="H508" s="445"/>
      <c r="I508" s="798"/>
      <c r="J508" s="446">
        <f t="shared" si="40"/>
        <v>0</v>
      </c>
      <c r="K508" s="788"/>
      <c r="L508" s="447">
        <f t="shared" si="41"/>
        <v>0</v>
      </c>
      <c r="M508" s="789">
        <f t="shared" si="42"/>
        <v>0</v>
      </c>
      <c r="N508" s="449">
        <f t="shared" si="42"/>
        <v>0</v>
      </c>
      <c r="O508" s="313"/>
      <c r="P508" s="155"/>
    </row>
    <row r="509" spans="1:16" ht="18.75" customHeight="1" x14ac:dyDescent="0.15">
      <c r="A509" s="134"/>
      <c r="B509" s="203"/>
      <c r="C509" s="204"/>
      <c r="D509" s="297"/>
      <c r="E509" s="491"/>
      <c r="F509" s="499"/>
      <c r="G509" s="328"/>
      <c r="H509" s="445"/>
      <c r="I509" s="798"/>
      <c r="J509" s="446">
        <f t="shared" si="40"/>
        <v>0</v>
      </c>
      <c r="K509" s="788"/>
      <c r="L509" s="447">
        <f t="shared" si="41"/>
        <v>0</v>
      </c>
      <c r="M509" s="789">
        <f t="shared" si="42"/>
        <v>0</v>
      </c>
      <c r="N509" s="449">
        <f t="shared" si="42"/>
        <v>0</v>
      </c>
      <c r="O509" s="313"/>
      <c r="P509" s="155"/>
    </row>
    <row r="510" spans="1:16" ht="18.75" customHeight="1" x14ac:dyDescent="0.15">
      <c r="A510" s="134"/>
      <c r="B510" s="203"/>
      <c r="C510" s="204"/>
      <c r="D510" s="297"/>
      <c r="E510" s="491"/>
      <c r="F510" s="499"/>
      <c r="G510" s="328"/>
      <c r="H510" s="445"/>
      <c r="I510" s="798"/>
      <c r="J510" s="446">
        <f t="shared" si="40"/>
        <v>0</v>
      </c>
      <c r="K510" s="788"/>
      <c r="L510" s="447">
        <f t="shared" si="41"/>
        <v>0</v>
      </c>
      <c r="M510" s="789">
        <f t="shared" si="42"/>
        <v>0</v>
      </c>
      <c r="N510" s="449">
        <f t="shared" si="42"/>
        <v>0</v>
      </c>
      <c r="O510" s="313"/>
      <c r="P510" s="155"/>
    </row>
    <row r="511" spans="1:16" ht="18.75" customHeight="1" x14ac:dyDescent="0.15">
      <c r="A511" s="134"/>
      <c r="B511" s="203"/>
      <c r="C511" s="204"/>
      <c r="D511" s="297"/>
      <c r="E511" s="491"/>
      <c r="F511" s="499"/>
      <c r="G511" s="328"/>
      <c r="H511" s="445"/>
      <c r="I511" s="798"/>
      <c r="J511" s="446">
        <f t="shared" si="40"/>
        <v>0</v>
      </c>
      <c r="K511" s="788"/>
      <c r="L511" s="447">
        <f t="shared" si="41"/>
        <v>0</v>
      </c>
      <c r="M511" s="789">
        <f t="shared" si="42"/>
        <v>0</v>
      </c>
      <c r="N511" s="449">
        <f t="shared" si="42"/>
        <v>0</v>
      </c>
      <c r="O511" s="313"/>
      <c r="P511" s="155"/>
    </row>
    <row r="512" spans="1:16" ht="18.75" customHeight="1" x14ac:dyDescent="0.15">
      <c r="A512" s="134"/>
      <c r="B512" s="203"/>
      <c r="C512" s="204"/>
      <c r="D512" s="297"/>
      <c r="E512" s="491"/>
      <c r="F512" s="499"/>
      <c r="G512" s="328"/>
      <c r="H512" s="445"/>
      <c r="I512" s="798"/>
      <c r="J512" s="446">
        <f t="shared" si="40"/>
        <v>0</v>
      </c>
      <c r="K512" s="788"/>
      <c r="L512" s="447">
        <f t="shared" si="41"/>
        <v>0</v>
      </c>
      <c r="M512" s="789">
        <f t="shared" si="42"/>
        <v>0</v>
      </c>
      <c r="N512" s="449">
        <f t="shared" si="42"/>
        <v>0</v>
      </c>
      <c r="O512" s="313"/>
      <c r="P512" s="155"/>
    </row>
    <row r="513" spans="1:16" ht="18.75" customHeight="1" x14ac:dyDescent="0.15">
      <c r="A513" s="134"/>
      <c r="B513" s="203"/>
      <c r="C513" s="204"/>
      <c r="D513" s="297"/>
      <c r="E513" s="491"/>
      <c r="F513" s="499"/>
      <c r="G513" s="328"/>
      <c r="H513" s="445"/>
      <c r="I513" s="798"/>
      <c r="J513" s="446">
        <f t="shared" si="40"/>
        <v>0</v>
      </c>
      <c r="K513" s="788"/>
      <c r="L513" s="447">
        <f t="shared" si="41"/>
        <v>0</v>
      </c>
      <c r="M513" s="789">
        <f t="shared" si="42"/>
        <v>0</v>
      </c>
      <c r="N513" s="449">
        <f t="shared" si="42"/>
        <v>0</v>
      </c>
      <c r="O513" s="313"/>
      <c r="P513" s="155"/>
    </row>
    <row r="514" spans="1:16" ht="18.75" customHeight="1" x14ac:dyDescent="0.15">
      <c r="A514" s="134"/>
      <c r="B514" s="203"/>
      <c r="C514" s="204"/>
      <c r="D514" s="297"/>
      <c r="E514" s="491"/>
      <c r="F514" s="499"/>
      <c r="G514" s="328"/>
      <c r="H514" s="445"/>
      <c r="I514" s="798"/>
      <c r="J514" s="446">
        <f t="shared" si="40"/>
        <v>0</v>
      </c>
      <c r="K514" s="788"/>
      <c r="L514" s="447">
        <f t="shared" si="41"/>
        <v>0</v>
      </c>
      <c r="M514" s="789">
        <f t="shared" si="42"/>
        <v>0</v>
      </c>
      <c r="N514" s="449">
        <f t="shared" si="42"/>
        <v>0</v>
      </c>
      <c r="O514" s="313"/>
      <c r="P514" s="155"/>
    </row>
    <row r="515" spans="1:16" ht="18.75" customHeight="1" x14ac:dyDescent="0.15">
      <c r="A515" s="134"/>
      <c r="B515" s="203"/>
      <c r="C515" s="204"/>
      <c r="D515" s="297"/>
      <c r="E515" s="491"/>
      <c r="F515" s="499"/>
      <c r="G515" s="328"/>
      <c r="H515" s="445"/>
      <c r="I515" s="798"/>
      <c r="J515" s="446">
        <f t="shared" si="40"/>
        <v>0</v>
      </c>
      <c r="K515" s="788"/>
      <c r="L515" s="447">
        <f t="shared" si="41"/>
        <v>0</v>
      </c>
      <c r="M515" s="789">
        <f t="shared" si="42"/>
        <v>0</v>
      </c>
      <c r="N515" s="449">
        <f t="shared" si="42"/>
        <v>0</v>
      </c>
      <c r="O515" s="313"/>
      <c r="P515" s="155"/>
    </row>
    <row r="516" spans="1:16" ht="18.75" customHeight="1" x14ac:dyDescent="0.15">
      <c r="A516" s="134"/>
      <c r="B516" s="203"/>
      <c r="C516" s="204"/>
      <c r="D516" s="297"/>
      <c r="E516" s="491"/>
      <c r="F516" s="499"/>
      <c r="G516" s="328"/>
      <c r="H516" s="445"/>
      <c r="I516" s="798"/>
      <c r="J516" s="446">
        <f t="shared" si="40"/>
        <v>0</v>
      </c>
      <c r="K516" s="788"/>
      <c r="L516" s="447">
        <f t="shared" si="41"/>
        <v>0</v>
      </c>
      <c r="M516" s="789">
        <f t="shared" si="42"/>
        <v>0</v>
      </c>
      <c r="N516" s="449">
        <f t="shared" si="42"/>
        <v>0</v>
      </c>
      <c r="O516" s="313"/>
      <c r="P516" s="155"/>
    </row>
    <row r="517" spans="1:16" ht="18.75" customHeight="1" x14ac:dyDescent="0.15">
      <c r="A517" s="134"/>
      <c r="B517" s="203"/>
      <c r="C517" s="204"/>
      <c r="D517" s="297"/>
      <c r="E517" s="491"/>
      <c r="F517" s="499"/>
      <c r="G517" s="328"/>
      <c r="H517" s="445"/>
      <c r="I517" s="798"/>
      <c r="J517" s="446">
        <f t="shared" si="40"/>
        <v>0</v>
      </c>
      <c r="K517" s="788"/>
      <c r="L517" s="447">
        <f t="shared" si="41"/>
        <v>0</v>
      </c>
      <c r="M517" s="789">
        <f t="shared" si="42"/>
        <v>0</v>
      </c>
      <c r="N517" s="449">
        <f t="shared" si="42"/>
        <v>0</v>
      </c>
      <c r="O517" s="313"/>
      <c r="P517" s="155"/>
    </row>
    <row r="518" spans="1:16" ht="18.75" customHeight="1" x14ac:dyDescent="0.15">
      <c r="A518" s="134"/>
      <c r="B518" s="203"/>
      <c r="C518" s="204"/>
      <c r="D518" s="297"/>
      <c r="E518" s="491"/>
      <c r="F518" s="500"/>
      <c r="G518" s="328"/>
      <c r="H518" s="445"/>
      <c r="I518" s="798"/>
      <c r="J518" s="446">
        <f t="shared" si="40"/>
        <v>0</v>
      </c>
      <c r="K518" s="788"/>
      <c r="L518" s="447">
        <f t="shared" si="41"/>
        <v>0</v>
      </c>
      <c r="M518" s="789">
        <f t="shared" si="42"/>
        <v>0</v>
      </c>
      <c r="N518" s="449">
        <f t="shared" si="42"/>
        <v>0</v>
      </c>
      <c r="O518" s="313"/>
      <c r="P518" s="155"/>
    </row>
    <row r="519" spans="1:16" ht="18.75" customHeight="1" x14ac:dyDescent="0.15">
      <c r="A519" s="134"/>
      <c r="B519" s="203"/>
      <c r="C519" s="204"/>
      <c r="D519" s="297"/>
      <c r="E519" s="491"/>
      <c r="F519" s="500"/>
      <c r="G519" s="328"/>
      <c r="H519" s="445"/>
      <c r="I519" s="798"/>
      <c r="J519" s="446">
        <f t="shared" si="40"/>
        <v>0</v>
      </c>
      <c r="K519" s="788"/>
      <c r="L519" s="447">
        <f t="shared" si="41"/>
        <v>0</v>
      </c>
      <c r="M519" s="789">
        <f t="shared" si="42"/>
        <v>0</v>
      </c>
      <c r="N519" s="449">
        <f t="shared" si="42"/>
        <v>0</v>
      </c>
      <c r="O519" s="313"/>
      <c r="P519" s="155"/>
    </row>
    <row r="520" spans="1:16" ht="18.75" customHeight="1" x14ac:dyDescent="0.15">
      <c r="A520" s="134"/>
      <c r="B520" s="203"/>
      <c r="C520" s="204"/>
      <c r="D520" s="297"/>
      <c r="E520" s="491"/>
      <c r="F520" s="500"/>
      <c r="G520" s="328"/>
      <c r="H520" s="445"/>
      <c r="I520" s="798"/>
      <c r="J520" s="446">
        <f t="shared" si="40"/>
        <v>0</v>
      </c>
      <c r="K520" s="788"/>
      <c r="L520" s="447">
        <f t="shared" si="41"/>
        <v>0</v>
      </c>
      <c r="M520" s="789">
        <f t="shared" si="42"/>
        <v>0</v>
      </c>
      <c r="N520" s="449">
        <f t="shared" si="42"/>
        <v>0</v>
      </c>
      <c r="O520" s="313"/>
      <c r="P520" s="155"/>
    </row>
    <row r="521" spans="1:16" ht="18.75" customHeight="1" x14ac:dyDescent="0.15">
      <c r="A521" s="134"/>
      <c r="B521" s="203"/>
      <c r="C521" s="204"/>
      <c r="D521" s="297"/>
      <c r="E521" s="491"/>
      <c r="F521" s="500"/>
      <c r="G521" s="328"/>
      <c r="H521" s="445"/>
      <c r="I521" s="798"/>
      <c r="J521" s="446">
        <f t="shared" si="40"/>
        <v>0</v>
      </c>
      <c r="K521" s="788"/>
      <c r="L521" s="447">
        <f t="shared" si="41"/>
        <v>0</v>
      </c>
      <c r="M521" s="789">
        <f t="shared" si="42"/>
        <v>0</v>
      </c>
      <c r="N521" s="449">
        <f t="shared" si="42"/>
        <v>0</v>
      </c>
      <c r="O521" s="313"/>
      <c r="P521" s="155"/>
    </row>
    <row r="522" spans="1:16" ht="18.75" customHeight="1" x14ac:dyDescent="0.15">
      <c r="A522" s="134"/>
      <c r="B522" s="203"/>
      <c r="C522" s="204"/>
      <c r="D522" s="297"/>
      <c r="E522" s="491"/>
      <c r="F522" s="500"/>
      <c r="G522" s="328"/>
      <c r="H522" s="445"/>
      <c r="I522" s="798"/>
      <c r="J522" s="446">
        <f t="shared" si="40"/>
        <v>0</v>
      </c>
      <c r="K522" s="788"/>
      <c r="L522" s="447">
        <f t="shared" si="41"/>
        <v>0</v>
      </c>
      <c r="M522" s="789">
        <f t="shared" si="42"/>
        <v>0</v>
      </c>
      <c r="N522" s="449">
        <f t="shared" si="42"/>
        <v>0</v>
      </c>
      <c r="O522" s="313"/>
      <c r="P522" s="155"/>
    </row>
    <row r="523" spans="1:16" ht="18.75" customHeight="1" x14ac:dyDescent="0.15">
      <c r="A523" s="134"/>
      <c r="B523" s="203"/>
      <c r="C523" s="204"/>
      <c r="D523" s="297"/>
      <c r="E523" s="491"/>
      <c r="F523" s="500"/>
      <c r="G523" s="328"/>
      <c r="H523" s="445"/>
      <c r="I523" s="798"/>
      <c r="J523" s="446">
        <f t="shared" si="40"/>
        <v>0</v>
      </c>
      <c r="K523" s="788"/>
      <c r="L523" s="447">
        <f t="shared" si="41"/>
        <v>0</v>
      </c>
      <c r="M523" s="789">
        <f t="shared" si="42"/>
        <v>0</v>
      </c>
      <c r="N523" s="449">
        <f t="shared" si="42"/>
        <v>0</v>
      </c>
      <c r="O523" s="313"/>
      <c r="P523" s="155"/>
    </row>
    <row r="524" spans="1:16" ht="18.75" customHeight="1" x14ac:dyDescent="0.15">
      <c r="A524" s="134"/>
      <c r="B524" s="203"/>
      <c r="C524" s="204"/>
      <c r="D524" s="297"/>
      <c r="E524" s="491"/>
      <c r="F524" s="500"/>
      <c r="G524" s="328"/>
      <c r="H524" s="445"/>
      <c r="I524" s="798"/>
      <c r="J524" s="446">
        <f t="shared" si="40"/>
        <v>0</v>
      </c>
      <c r="K524" s="788"/>
      <c r="L524" s="447">
        <f t="shared" si="41"/>
        <v>0</v>
      </c>
      <c r="M524" s="789">
        <f t="shared" si="42"/>
        <v>0</v>
      </c>
      <c r="N524" s="449">
        <f t="shared" si="42"/>
        <v>0</v>
      </c>
      <c r="O524" s="313"/>
      <c r="P524" s="155"/>
    </row>
    <row r="525" spans="1:16" ht="18.75" customHeight="1" x14ac:dyDescent="0.15">
      <c r="A525" s="134"/>
      <c r="B525" s="203"/>
      <c r="C525" s="204"/>
      <c r="D525" s="297"/>
      <c r="E525" s="491"/>
      <c r="F525" s="500"/>
      <c r="G525" s="328"/>
      <c r="H525" s="445"/>
      <c r="I525" s="798"/>
      <c r="J525" s="446">
        <f t="shared" si="40"/>
        <v>0</v>
      </c>
      <c r="K525" s="788"/>
      <c r="L525" s="447">
        <f t="shared" si="41"/>
        <v>0</v>
      </c>
      <c r="M525" s="789">
        <f t="shared" si="42"/>
        <v>0</v>
      </c>
      <c r="N525" s="449">
        <f t="shared" si="42"/>
        <v>0</v>
      </c>
      <c r="O525" s="313"/>
      <c r="P525" s="155"/>
    </row>
    <row r="526" spans="1:16" ht="18.75" customHeight="1" x14ac:dyDescent="0.15">
      <c r="A526" s="134"/>
      <c r="B526" s="203"/>
      <c r="C526" s="204"/>
      <c r="D526" s="297"/>
      <c r="E526" s="491"/>
      <c r="F526" s="500"/>
      <c r="G526" s="328"/>
      <c r="H526" s="445"/>
      <c r="I526" s="798"/>
      <c r="J526" s="446">
        <f t="shared" si="40"/>
        <v>0</v>
      </c>
      <c r="K526" s="788"/>
      <c r="L526" s="447">
        <f t="shared" si="41"/>
        <v>0</v>
      </c>
      <c r="M526" s="789">
        <f t="shared" si="42"/>
        <v>0</v>
      </c>
      <c r="N526" s="449">
        <f t="shared" si="42"/>
        <v>0</v>
      </c>
      <c r="O526" s="313"/>
      <c r="P526" s="155"/>
    </row>
    <row r="527" spans="1:16" ht="18.75" customHeight="1" x14ac:dyDescent="0.15">
      <c r="A527" s="134"/>
      <c r="B527" s="203"/>
      <c r="C527" s="204"/>
      <c r="D527" s="297"/>
      <c r="E527" s="491"/>
      <c r="F527" s="500"/>
      <c r="G527" s="328"/>
      <c r="H527" s="445"/>
      <c r="I527" s="798"/>
      <c r="J527" s="446">
        <f t="shared" si="40"/>
        <v>0</v>
      </c>
      <c r="K527" s="788"/>
      <c r="L527" s="447">
        <f t="shared" si="41"/>
        <v>0</v>
      </c>
      <c r="M527" s="789">
        <f t="shared" si="42"/>
        <v>0</v>
      </c>
      <c r="N527" s="449">
        <f t="shared" si="42"/>
        <v>0</v>
      </c>
      <c r="O527" s="313"/>
      <c r="P527" s="155"/>
    </row>
    <row r="528" spans="1:16" ht="18.75" customHeight="1" x14ac:dyDescent="0.15">
      <c r="A528" s="134"/>
      <c r="B528" s="203"/>
      <c r="C528" s="204"/>
      <c r="D528" s="297"/>
      <c r="E528" s="491"/>
      <c r="F528" s="500"/>
      <c r="G528" s="328"/>
      <c r="H528" s="445"/>
      <c r="I528" s="798"/>
      <c r="J528" s="446">
        <f t="shared" si="40"/>
        <v>0</v>
      </c>
      <c r="K528" s="788"/>
      <c r="L528" s="447">
        <f t="shared" si="41"/>
        <v>0</v>
      </c>
      <c r="M528" s="789">
        <f t="shared" si="42"/>
        <v>0</v>
      </c>
      <c r="N528" s="449">
        <f t="shared" si="42"/>
        <v>0</v>
      </c>
      <c r="O528" s="313"/>
      <c r="P528" s="155"/>
    </row>
    <row r="529" spans="1:29" s="120" customFormat="1" ht="18.75" customHeight="1" x14ac:dyDescent="0.15">
      <c r="A529" s="134"/>
      <c r="B529" s="203"/>
      <c r="C529" s="204"/>
      <c r="D529" s="297"/>
      <c r="E529" s="347" t="s">
        <v>419</v>
      </c>
      <c r="F529" s="170" t="s">
        <v>181</v>
      </c>
      <c r="G529" s="328"/>
      <c r="H529" s="445"/>
      <c r="I529" s="798"/>
      <c r="J529" s="450">
        <f>SUMIFS(J498:J528,D498:D528,"設備（部材）")</f>
        <v>0</v>
      </c>
      <c r="K529" s="788"/>
      <c r="L529" s="451">
        <f>SUMIFS(L498:L528,D498:D528,"設備（部材）")</f>
        <v>0</v>
      </c>
      <c r="M529" s="789"/>
      <c r="N529" s="453">
        <f>J529-L529</f>
        <v>0</v>
      </c>
      <c r="O529" s="313"/>
      <c r="Q529" s="119"/>
      <c r="R529" s="119"/>
      <c r="S529" s="119"/>
      <c r="T529" s="119"/>
      <c r="U529" s="119"/>
      <c r="V529" s="119"/>
      <c r="W529" s="119"/>
      <c r="X529" s="119"/>
      <c r="Y529" s="119"/>
      <c r="Z529" s="119"/>
      <c r="AA529" s="119"/>
      <c r="AB529" s="119"/>
      <c r="AC529" s="119"/>
    </row>
    <row r="530" spans="1:29" s="120" customFormat="1" ht="18.75" customHeight="1" x14ac:dyDescent="0.15">
      <c r="A530" s="134"/>
      <c r="B530" s="203"/>
      <c r="C530" s="204"/>
      <c r="D530" s="297"/>
      <c r="E530" s="347" t="s">
        <v>182</v>
      </c>
      <c r="F530" s="170" t="s">
        <v>181</v>
      </c>
      <c r="G530" s="328"/>
      <c r="H530" s="445"/>
      <c r="I530" s="798"/>
      <c r="J530" s="450">
        <f>SUMIFS(J498:J528,D498:D528,"工事")</f>
        <v>0</v>
      </c>
      <c r="K530" s="788"/>
      <c r="L530" s="451">
        <f>SUMIFS(L498:L528,D498:D528,"工事")</f>
        <v>0</v>
      </c>
      <c r="M530" s="789"/>
      <c r="N530" s="453">
        <f>J530-L530</f>
        <v>0</v>
      </c>
      <c r="O530" s="313"/>
      <c r="Q530" s="119"/>
      <c r="R530" s="119"/>
      <c r="S530" s="119"/>
      <c r="T530" s="119"/>
      <c r="U530" s="119"/>
      <c r="V530" s="119"/>
      <c r="W530" s="119"/>
      <c r="X530" s="119"/>
      <c r="Y530" s="119"/>
      <c r="Z530" s="119"/>
      <c r="AA530" s="119"/>
      <c r="AB530" s="119"/>
      <c r="AC530" s="119"/>
    </row>
    <row r="531" spans="1:29" s="120" customFormat="1" ht="18.75" customHeight="1" thickBot="1" x14ac:dyDescent="0.2">
      <c r="A531" s="134"/>
      <c r="B531" s="205"/>
      <c r="C531" s="206"/>
      <c r="D531" s="298"/>
      <c r="E531" s="348" t="s">
        <v>178</v>
      </c>
      <c r="F531" s="349" t="s">
        <v>179</v>
      </c>
      <c r="G531" s="339"/>
      <c r="H531" s="495"/>
      <c r="I531" s="808"/>
      <c r="J531" s="501">
        <f>J529+J530</f>
        <v>0</v>
      </c>
      <c r="K531" s="790"/>
      <c r="L531" s="502">
        <f>L529+L530</f>
        <v>0</v>
      </c>
      <c r="M531" s="791"/>
      <c r="N531" s="503">
        <f>J531-L531</f>
        <v>0</v>
      </c>
      <c r="O531" s="323"/>
      <c r="Q531" s="119"/>
      <c r="R531" s="119"/>
      <c r="S531" s="119"/>
      <c r="T531" s="119"/>
      <c r="U531" s="119"/>
      <c r="V531" s="119"/>
      <c r="W531" s="119"/>
      <c r="X531" s="119"/>
      <c r="Y531" s="119"/>
      <c r="Z531" s="119"/>
      <c r="AA531" s="119"/>
      <c r="AB531" s="119"/>
      <c r="AC531" s="119"/>
    </row>
    <row r="532" spans="1:29" ht="18.75" customHeight="1" x14ac:dyDescent="0.15">
      <c r="A532" s="134"/>
      <c r="B532" s="171"/>
      <c r="C532" s="172"/>
      <c r="D532" s="295"/>
      <c r="E532" s="491"/>
      <c r="F532" s="499" t="s">
        <v>180</v>
      </c>
      <c r="G532" s="328"/>
      <c r="H532" s="445"/>
      <c r="I532" s="798"/>
      <c r="J532" s="446"/>
      <c r="K532" s="788"/>
      <c r="L532" s="447"/>
      <c r="M532" s="789"/>
      <c r="N532" s="449"/>
      <c r="O532" s="313"/>
      <c r="P532" s="155"/>
    </row>
    <row r="533" spans="1:29" ht="18.75" customHeight="1" x14ac:dyDescent="0.15">
      <c r="A533" s="134"/>
      <c r="B533" s="203"/>
      <c r="C533" s="204"/>
      <c r="D533" s="297"/>
      <c r="E533" s="491"/>
      <c r="F533" s="500"/>
      <c r="G533" s="328"/>
      <c r="H533" s="445"/>
      <c r="I533" s="798"/>
      <c r="J533" s="446">
        <f t="shared" ref="J533:J563" si="43">ROUNDDOWN(H533*I533,0)</f>
        <v>0</v>
      </c>
      <c r="K533" s="788"/>
      <c r="L533" s="447">
        <f t="shared" ref="L533:L563" si="44">ROUNDDOWN(H533*K533,0)</f>
        <v>0</v>
      </c>
      <c r="M533" s="789">
        <f>I533-K533</f>
        <v>0</v>
      </c>
      <c r="N533" s="449">
        <f>J533-L533</f>
        <v>0</v>
      </c>
      <c r="O533" s="313"/>
      <c r="P533" s="155"/>
    </row>
    <row r="534" spans="1:29" ht="18.75" customHeight="1" x14ac:dyDescent="0.15">
      <c r="A534" s="134"/>
      <c r="B534" s="203"/>
      <c r="C534" s="204"/>
      <c r="D534" s="297"/>
      <c r="E534" s="491"/>
      <c r="F534" s="500"/>
      <c r="G534" s="328"/>
      <c r="H534" s="445"/>
      <c r="I534" s="798"/>
      <c r="J534" s="446">
        <f t="shared" si="43"/>
        <v>0</v>
      </c>
      <c r="K534" s="788"/>
      <c r="L534" s="447">
        <f t="shared" si="44"/>
        <v>0</v>
      </c>
      <c r="M534" s="789">
        <f t="shared" ref="M534:N563" si="45">I534-K534</f>
        <v>0</v>
      </c>
      <c r="N534" s="449">
        <f t="shared" si="45"/>
        <v>0</v>
      </c>
      <c r="O534" s="313"/>
      <c r="P534" s="155"/>
    </row>
    <row r="535" spans="1:29" ht="18.75" customHeight="1" x14ac:dyDescent="0.15">
      <c r="A535" s="134"/>
      <c r="B535" s="203"/>
      <c r="C535" s="204"/>
      <c r="D535" s="297"/>
      <c r="E535" s="491"/>
      <c r="F535" s="499"/>
      <c r="G535" s="328"/>
      <c r="H535" s="445"/>
      <c r="I535" s="798"/>
      <c r="J535" s="446">
        <f t="shared" si="43"/>
        <v>0</v>
      </c>
      <c r="K535" s="788"/>
      <c r="L535" s="447">
        <f t="shared" si="44"/>
        <v>0</v>
      </c>
      <c r="M535" s="789">
        <f t="shared" si="45"/>
        <v>0</v>
      </c>
      <c r="N535" s="449">
        <f t="shared" si="45"/>
        <v>0</v>
      </c>
      <c r="O535" s="313"/>
      <c r="P535" s="155"/>
    </row>
    <row r="536" spans="1:29" ht="18.75" customHeight="1" x14ac:dyDescent="0.15">
      <c r="A536" s="134"/>
      <c r="B536" s="203"/>
      <c r="C536" s="204"/>
      <c r="D536" s="297"/>
      <c r="E536" s="491"/>
      <c r="F536" s="499"/>
      <c r="G536" s="328"/>
      <c r="H536" s="445"/>
      <c r="I536" s="798"/>
      <c r="J536" s="446">
        <f t="shared" si="43"/>
        <v>0</v>
      </c>
      <c r="K536" s="788"/>
      <c r="L536" s="447">
        <f t="shared" si="44"/>
        <v>0</v>
      </c>
      <c r="M536" s="789">
        <f t="shared" si="45"/>
        <v>0</v>
      </c>
      <c r="N536" s="449">
        <f t="shared" si="45"/>
        <v>0</v>
      </c>
      <c r="O536" s="313"/>
      <c r="P536" s="155"/>
    </row>
    <row r="537" spans="1:29" ht="18.75" customHeight="1" x14ac:dyDescent="0.15">
      <c r="A537" s="134"/>
      <c r="B537" s="203"/>
      <c r="C537" s="204"/>
      <c r="D537" s="297"/>
      <c r="E537" s="491"/>
      <c r="F537" s="499"/>
      <c r="G537" s="328"/>
      <c r="H537" s="445"/>
      <c r="I537" s="798"/>
      <c r="J537" s="446">
        <f t="shared" si="43"/>
        <v>0</v>
      </c>
      <c r="K537" s="788"/>
      <c r="L537" s="447">
        <f t="shared" si="44"/>
        <v>0</v>
      </c>
      <c r="M537" s="789">
        <f t="shared" si="45"/>
        <v>0</v>
      </c>
      <c r="N537" s="449">
        <f t="shared" si="45"/>
        <v>0</v>
      </c>
      <c r="O537" s="313"/>
      <c r="P537" s="155"/>
    </row>
    <row r="538" spans="1:29" ht="18.75" customHeight="1" x14ac:dyDescent="0.15">
      <c r="A538" s="134"/>
      <c r="B538" s="203"/>
      <c r="C538" s="204"/>
      <c r="D538" s="297"/>
      <c r="E538" s="491"/>
      <c r="F538" s="499"/>
      <c r="G538" s="328"/>
      <c r="H538" s="445"/>
      <c r="I538" s="798"/>
      <c r="J538" s="446">
        <f t="shared" si="43"/>
        <v>0</v>
      </c>
      <c r="K538" s="788"/>
      <c r="L538" s="447">
        <f t="shared" si="44"/>
        <v>0</v>
      </c>
      <c r="M538" s="789">
        <f t="shared" si="45"/>
        <v>0</v>
      </c>
      <c r="N538" s="449">
        <f t="shared" si="45"/>
        <v>0</v>
      </c>
      <c r="O538" s="313"/>
      <c r="P538" s="155"/>
    </row>
    <row r="539" spans="1:29" ht="18.75" customHeight="1" x14ac:dyDescent="0.15">
      <c r="A539" s="134"/>
      <c r="B539" s="203"/>
      <c r="C539" s="204"/>
      <c r="D539" s="297"/>
      <c r="E539" s="491"/>
      <c r="F539" s="499"/>
      <c r="G539" s="328"/>
      <c r="H539" s="445"/>
      <c r="I539" s="798"/>
      <c r="J539" s="446">
        <f t="shared" si="43"/>
        <v>0</v>
      </c>
      <c r="K539" s="788"/>
      <c r="L539" s="447">
        <f t="shared" si="44"/>
        <v>0</v>
      </c>
      <c r="M539" s="789">
        <f t="shared" si="45"/>
        <v>0</v>
      </c>
      <c r="N539" s="449">
        <f t="shared" si="45"/>
        <v>0</v>
      </c>
      <c r="O539" s="313"/>
      <c r="P539" s="155"/>
    </row>
    <row r="540" spans="1:29" ht="18.75" customHeight="1" x14ac:dyDescent="0.15">
      <c r="A540" s="134"/>
      <c r="B540" s="203"/>
      <c r="C540" s="204"/>
      <c r="D540" s="297"/>
      <c r="E540" s="491"/>
      <c r="F540" s="499"/>
      <c r="G540" s="328"/>
      <c r="H540" s="445"/>
      <c r="I540" s="798"/>
      <c r="J540" s="446">
        <f t="shared" si="43"/>
        <v>0</v>
      </c>
      <c r="K540" s="788"/>
      <c r="L540" s="447">
        <f t="shared" si="44"/>
        <v>0</v>
      </c>
      <c r="M540" s="789">
        <f t="shared" si="45"/>
        <v>0</v>
      </c>
      <c r="N540" s="449">
        <f t="shared" si="45"/>
        <v>0</v>
      </c>
      <c r="O540" s="313"/>
      <c r="P540" s="155"/>
    </row>
    <row r="541" spans="1:29" ht="18.75" customHeight="1" x14ac:dyDescent="0.15">
      <c r="A541" s="134"/>
      <c r="B541" s="203"/>
      <c r="C541" s="204"/>
      <c r="D541" s="297"/>
      <c r="E541" s="491"/>
      <c r="F541" s="499"/>
      <c r="G541" s="328"/>
      <c r="H541" s="445"/>
      <c r="I541" s="798"/>
      <c r="J541" s="446">
        <f t="shared" si="43"/>
        <v>0</v>
      </c>
      <c r="K541" s="788"/>
      <c r="L541" s="447">
        <f t="shared" si="44"/>
        <v>0</v>
      </c>
      <c r="M541" s="789">
        <f t="shared" si="45"/>
        <v>0</v>
      </c>
      <c r="N541" s="449">
        <f t="shared" si="45"/>
        <v>0</v>
      </c>
      <c r="O541" s="313"/>
      <c r="P541" s="155"/>
    </row>
    <row r="542" spans="1:29" ht="18.75" customHeight="1" x14ac:dyDescent="0.15">
      <c r="A542" s="134"/>
      <c r="B542" s="203"/>
      <c r="C542" s="204"/>
      <c r="D542" s="297"/>
      <c r="E542" s="491"/>
      <c r="F542" s="499"/>
      <c r="G542" s="328"/>
      <c r="H542" s="445"/>
      <c r="I542" s="798"/>
      <c r="J542" s="446">
        <f t="shared" si="43"/>
        <v>0</v>
      </c>
      <c r="K542" s="788"/>
      <c r="L542" s="447">
        <f t="shared" si="44"/>
        <v>0</v>
      </c>
      <c r="M542" s="789">
        <f t="shared" si="45"/>
        <v>0</v>
      </c>
      <c r="N542" s="449">
        <f t="shared" si="45"/>
        <v>0</v>
      </c>
      <c r="O542" s="313"/>
      <c r="P542" s="155"/>
    </row>
    <row r="543" spans="1:29" ht="18.75" customHeight="1" x14ac:dyDescent="0.15">
      <c r="A543" s="134"/>
      <c r="B543" s="203"/>
      <c r="C543" s="204"/>
      <c r="D543" s="297"/>
      <c r="E543" s="491"/>
      <c r="F543" s="499"/>
      <c r="G543" s="328"/>
      <c r="H543" s="445"/>
      <c r="I543" s="798"/>
      <c r="J543" s="446">
        <f t="shared" si="43"/>
        <v>0</v>
      </c>
      <c r="K543" s="788"/>
      <c r="L543" s="447">
        <f t="shared" si="44"/>
        <v>0</v>
      </c>
      <c r="M543" s="789">
        <f t="shared" si="45"/>
        <v>0</v>
      </c>
      <c r="N543" s="449">
        <f t="shared" si="45"/>
        <v>0</v>
      </c>
      <c r="O543" s="313"/>
      <c r="P543" s="155"/>
    </row>
    <row r="544" spans="1:29" ht="18.75" customHeight="1" x14ac:dyDescent="0.15">
      <c r="A544" s="134"/>
      <c r="B544" s="203"/>
      <c r="C544" s="204"/>
      <c r="D544" s="297"/>
      <c r="E544" s="491"/>
      <c r="F544" s="499"/>
      <c r="G544" s="328"/>
      <c r="H544" s="445"/>
      <c r="I544" s="798"/>
      <c r="J544" s="446">
        <f t="shared" si="43"/>
        <v>0</v>
      </c>
      <c r="K544" s="788"/>
      <c r="L544" s="447">
        <f t="shared" si="44"/>
        <v>0</v>
      </c>
      <c r="M544" s="789">
        <f t="shared" si="45"/>
        <v>0</v>
      </c>
      <c r="N544" s="449">
        <f t="shared" si="45"/>
        <v>0</v>
      </c>
      <c r="O544" s="313"/>
      <c r="P544" s="155"/>
    </row>
    <row r="545" spans="1:16" ht="18.75" customHeight="1" x14ac:dyDescent="0.15">
      <c r="A545" s="134"/>
      <c r="B545" s="203"/>
      <c r="C545" s="204"/>
      <c r="D545" s="297"/>
      <c r="E545" s="491"/>
      <c r="F545" s="499"/>
      <c r="G545" s="328"/>
      <c r="H545" s="445"/>
      <c r="I545" s="798"/>
      <c r="J545" s="446">
        <f t="shared" si="43"/>
        <v>0</v>
      </c>
      <c r="K545" s="788"/>
      <c r="L545" s="447">
        <f t="shared" si="44"/>
        <v>0</v>
      </c>
      <c r="M545" s="789">
        <f t="shared" si="45"/>
        <v>0</v>
      </c>
      <c r="N545" s="449">
        <f t="shared" si="45"/>
        <v>0</v>
      </c>
      <c r="O545" s="313"/>
      <c r="P545" s="155"/>
    </row>
    <row r="546" spans="1:16" ht="18.75" customHeight="1" x14ac:dyDescent="0.15">
      <c r="A546" s="134"/>
      <c r="B546" s="203"/>
      <c r="C546" s="204"/>
      <c r="D546" s="297"/>
      <c r="E546" s="491"/>
      <c r="F546" s="499"/>
      <c r="G546" s="328"/>
      <c r="H546" s="445"/>
      <c r="I546" s="798"/>
      <c r="J546" s="446">
        <f t="shared" si="43"/>
        <v>0</v>
      </c>
      <c r="K546" s="788"/>
      <c r="L546" s="447">
        <f t="shared" si="44"/>
        <v>0</v>
      </c>
      <c r="M546" s="789">
        <f t="shared" si="45"/>
        <v>0</v>
      </c>
      <c r="N546" s="449">
        <f t="shared" si="45"/>
        <v>0</v>
      </c>
      <c r="O546" s="313"/>
      <c r="P546" s="155"/>
    </row>
    <row r="547" spans="1:16" ht="18.75" customHeight="1" x14ac:dyDescent="0.15">
      <c r="A547" s="134"/>
      <c r="B547" s="203"/>
      <c r="C547" s="204"/>
      <c r="D547" s="297"/>
      <c r="E547" s="491"/>
      <c r="F547" s="499"/>
      <c r="G547" s="328"/>
      <c r="H547" s="445"/>
      <c r="I547" s="798"/>
      <c r="J547" s="446">
        <f t="shared" si="43"/>
        <v>0</v>
      </c>
      <c r="K547" s="788"/>
      <c r="L547" s="447">
        <f t="shared" si="44"/>
        <v>0</v>
      </c>
      <c r="M547" s="789">
        <f t="shared" si="45"/>
        <v>0</v>
      </c>
      <c r="N547" s="449">
        <f t="shared" si="45"/>
        <v>0</v>
      </c>
      <c r="O547" s="313"/>
      <c r="P547" s="155"/>
    </row>
    <row r="548" spans="1:16" ht="18.75" customHeight="1" x14ac:dyDescent="0.15">
      <c r="A548" s="134"/>
      <c r="B548" s="203"/>
      <c r="C548" s="204"/>
      <c r="D548" s="297"/>
      <c r="E548" s="491"/>
      <c r="F548" s="499"/>
      <c r="G548" s="328"/>
      <c r="H548" s="445"/>
      <c r="I548" s="798"/>
      <c r="J548" s="446">
        <f t="shared" si="43"/>
        <v>0</v>
      </c>
      <c r="K548" s="788"/>
      <c r="L548" s="447">
        <f t="shared" si="44"/>
        <v>0</v>
      </c>
      <c r="M548" s="789">
        <f t="shared" si="45"/>
        <v>0</v>
      </c>
      <c r="N548" s="449">
        <f t="shared" si="45"/>
        <v>0</v>
      </c>
      <c r="O548" s="313"/>
      <c r="P548" s="155"/>
    </row>
    <row r="549" spans="1:16" ht="18.75" customHeight="1" x14ac:dyDescent="0.15">
      <c r="A549" s="134"/>
      <c r="B549" s="203"/>
      <c r="C549" s="204"/>
      <c r="D549" s="297"/>
      <c r="E549" s="491"/>
      <c r="F549" s="499"/>
      <c r="G549" s="328"/>
      <c r="H549" s="445"/>
      <c r="I549" s="798"/>
      <c r="J549" s="446">
        <f t="shared" si="43"/>
        <v>0</v>
      </c>
      <c r="K549" s="788"/>
      <c r="L549" s="447">
        <f t="shared" si="44"/>
        <v>0</v>
      </c>
      <c r="M549" s="789">
        <f t="shared" si="45"/>
        <v>0</v>
      </c>
      <c r="N549" s="449">
        <f t="shared" si="45"/>
        <v>0</v>
      </c>
      <c r="O549" s="313"/>
      <c r="P549" s="155"/>
    </row>
    <row r="550" spans="1:16" ht="18.75" customHeight="1" x14ac:dyDescent="0.15">
      <c r="A550" s="134"/>
      <c r="B550" s="203"/>
      <c r="C550" s="204"/>
      <c r="D550" s="297"/>
      <c r="E550" s="491"/>
      <c r="F550" s="499"/>
      <c r="G550" s="328"/>
      <c r="H550" s="445"/>
      <c r="I550" s="798"/>
      <c r="J550" s="446">
        <f t="shared" si="43"/>
        <v>0</v>
      </c>
      <c r="K550" s="788"/>
      <c r="L550" s="447">
        <f t="shared" si="44"/>
        <v>0</v>
      </c>
      <c r="M550" s="789">
        <f t="shared" si="45"/>
        <v>0</v>
      </c>
      <c r="N550" s="449">
        <f t="shared" si="45"/>
        <v>0</v>
      </c>
      <c r="O550" s="313"/>
      <c r="P550" s="155"/>
    </row>
    <row r="551" spans="1:16" ht="18.75" customHeight="1" x14ac:dyDescent="0.15">
      <c r="A551" s="134"/>
      <c r="B551" s="203"/>
      <c r="C551" s="204"/>
      <c r="D551" s="297"/>
      <c r="E551" s="491"/>
      <c r="F551" s="499"/>
      <c r="G551" s="328"/>
      <c r="H551" s="445"/>
      <c r="I551" s="798"/>
      <c r="J551" s="446">
        <f t="shared" si="43"/>
        <v>0</v>
      </c>
      <c r="K551" s="788"/>
      <c r="L551" s="447">
        <f t="shared" si="44"/>
        <v>0</v>
      </c>
      <c r="M551" s="789">
        <f t="shared" si="45"/>
        <v>0</v>
      </c>
      <c r="N551" s="449">
        <f t="shared" si="45"/>
        <v>0</v>
      </c>
      <c r="O551" s="313"/>
      <c r="P551" s="155"/>
    </row>
    <row r="552" spans="1:16" ht="18.75" customHeight="1" x14ac:dyDescent="0.15">
      <c r="A552" s="134"/>
      <c r="B552" s="203"/>
      <c r="C552" s="204"/>
      <c r="D552" s="297"/>
      <c r="E552" s="491"/>
      <c r="F552" s="499"/>
      <c r="G552" s="328"/>
      <c r="H552" s="445"/>
      <c r="I552" s="798"/>
      <c r="J552" s="446">
        <f t="shared" si="43"/>
        <v>0</v>
      </c>
      <c r="K552" s="788"/>
      <c r="L552" s="447">
        <f t="shared" si="44"/>
        <v>0</v>
      </c>
      <c r="M552" s="789">
        <f t="shared" si="45"/>
        <v>0</v>
      </c>
      <c r="N552" s="449">
        <f t="shared" si="45"/>
        <v>0</v>
      </c>
      <c r="O552" s="313"/>
      <c r="P552" s="155"/>
    </row>
    <row r="553" spans="1:16" ht="18.75" customHeight="1" x14ac:dyDescent="0.15">
      <c r="A553" s="134"/>
      <c r="B553" s="203"/>
      <c r="C553" s="204"/>
      <c r="D553" s="297"/>
      <c r="E553" s="491"/>
      <c r="F553" s="500"/>
      <c r="G553" s="328"/>
      <c r="H553" s="445"/>
      <c r="I553" s="798"/>
      <c r="J553" s="446">
        <f t="shared" si="43"/>
        <v>0</v>
      </c>
      <c r="K553" s="788"/>
      <c r="L553" s="447">
        <f t="shared" si="44"/>
        <v>0</v>
      </c>
      <c r="M553" s="789">
        <f t="shared" si="45"/>
        <v>0</v>
      </c>
      <c r="N553" s="449">
        <f t="shared" si="45"/>
        <v>0</v>
      </c>
      <c r="O553" s="313"/>
      <c r="P553" s="155"/>
    </row>
    <row r="554" spans="1:16" ht="18.75" customHeight="1" x14ac:dyDescent="0.15">
      <c r="A554" s="134"/>
      <c r="B554" s="203"/>
      <c r="C554" s="204"/>
      <c r="D554" s="297"/>
      <c r="E554" s="491"/>
      <c r="F554" s="500"/>
      <c r="G554" s="328"/>
      <c r="H554" s="445"/>
      <c r="I554" s="798"/>
      <c r="J554" s="446">
        <f t="shared" si="43"/>
        <v>0</v>
      </c>
      <c r="K554" s="788"/>
      <c r="L554" s="447">
        <f t="shared" si="44"/>
        <v>0</v>
      </c>
      <c r="M554" s="789">
        <f t="shared" si="45"/>
        <v>0</v>
      </c>
      <c r="N554" s="449">
        <f t="shared" si="45"/>
        <v>0</v>
      </c>
      <c r="O554" s="313"/>
      <c r="P554" s="155"/>
    </row>
    <row r="555" spans="1:16" ht="18.75" customHeight="1" x14ac:dyDescent="0.15">
      <c r="A555" s="134"/>
      <c r="B555" s="203"/>
      <c r="C555" s="204"/>
      <c r="D555" s="297"/>
      <c r="E555" s="491"/>
      <c r="F555" s="500"/>
      <c r="G555" s="328"/>
      <c r="H555" s="445"/>
      <c r="I555" s="798"/>
      <c r="J555" s="446">
        <f t="shared" si="43"/>
        <v>0</v>
      </c>
      <c r="K555" s="788"/>
      <c r="L555" s="447">
        <f t="shared" si="44"/>
        <v>0</v>
      </c>
      <c r="M555" s="789">
        <f t="shared" si="45"/>
        <v>0</v>
      </c>
      <c r="N555" s="449">
        <f t="shared" si="45"/>
        <v>0</v>
      </c>
      <c r="O555" s="313"/>
      <c r="P555" s="155"/>
    </row>
    <row r="556" spans="1:16" ht="18.75" customHeight="1" x14ac:dyDescent="0.15">
      <c r="A556" s="134"/>
      <c r="B556" s="203"/>
      <c r="C556" s="204"/>
      <c r="D556" s="297"/>
      <c r="E556" s="491"/>
      <c r="F556" s="500"/>
      <c r="G556" s="328"/>
      <c r="H556" s="445"/>
      <c r="I556" s="798"/>
      <c r="J556" s="446">
        <f t="shared" si="43"/>
        <v>0</v>
      </c>
      <c r="K556" s="788"/>
      <c r="L556" s="447">
        <f t="shared" si="44"/>
        <v>0</v>
      </c>
      <c r="M556" s="789">
        <f t="shared" si="45"/>
        <v>0</v>
      </c>
      <c r="N556" s="449">
        <f t="shared" si="45"/>
        <v>0</v>
      </c>
      <c r="O556" s="313"/>
      <c r="P556" s="155"/>
    </row>
    <row r="557" spans="1:16" ht="18.75" customHeight="1" x14ac:dyDescent="0.15">
      <c r="A557" s="134"/>
      <c r="B557" s="203"/>
      <c r="C557" s="204"/>
      <c r="D557" s="297"/>
      <c r="E557" s="491"/>
      <c r="F557" s="500"/>
      <c r="G557" s="328"/>
      <c r="H557" s="445"/>
      <c r="I557" s="798"/>
      <c r="J557" s="446">
        <f t="shared" si="43"/>
        <v>0</v>
      </c>
      <c r="K557" s="788"/>
      <c r="L557" s="447">
        <f t="shared" si="44"/>
        <v>0</v>
      </c>
      <c r="M557" s="789">
        <f t="shared" si="45"/>
        <v>0</v>
      </c>
      <c r="N557" s="449">
        <f t="shared" si="45"/>
        <v>0</v>
      </c>
      <c r="O557" s="313"/>
      <c r="P557" s="155"/>
    </row>
    <row r="558" spans="1:16" ht="18.75" customHeight="1" x14ac:dyDescent="0.15">
      <c r="A558" s="134"/>
      <c r="B558" s="203"/>
      <c r="C558" s="204"/>
      <c r="D558" s="297"/>
      <c r="E558" s="491"/>
      <c r="F558" s="500"/>
      <c r="G558" s="328"/>
      <c r="H558" s="445"/>
      <c r="I558" s="798"/>
      <c r="J558" s="446">
        <f t="shared" si="43"/>
        <v>0</v>
      </c>
      <c r="K558" s="788"/>
      <c r="L558" s="447">
        <f t="shared" si="44"/>
        <v>0</v>
      </c>
      <c r="M558" s="789">
        <f t="shared" si="45"/>
        <v>0</v>
      </c>
      <c r="N558" s="449">
        <f t="shared" si="45"/>
        <v>0</v>
      </c>
      <c r="O558" s="313"/>
      <c r="P558" s="155"/>
    </row>
    <row r="559" spans="1:16" ht="18.75" customHeight="1" x14ac:dyDescent="0.15">
      <c r="A559" s="134"/>
      <c r="B559" s="203"/>
      <c r="C559" s="204"/>
      <c r="D559" s="297"/>
      <c r="E559" s="491"/>
      <c r="F559" s="500"/>
      <c r="G559" s="328"/>
      <c r="H559" s="445"/>
      <c r="I559" s="798"/>
      <c r="J559" s="446">
        <f t="shared" si="43"/>
        <v>0</v>
      </c>
      <c r="K559" s="788"/>
      <c r="L559" s="447">
        <f t="shared" si="44"/>
        <v>0</v>
      </c>
      <c r="M559" s="789">
        <f t="shared" si="45"/>
        <v>0</v>
      </c>
      <c r="N559" s="449">
        <f t="shared" si="45"/>
        <v>0</v>
      </c>
      <c r="O559" s="313"/>
      <c r="P559" s="155"/>
    </row>
    <row r="560" spans="1:16" ht="18.75" customHeight="1" x14ac:dyDescent="0.15">
      <c r="A560" s="134"/>
      <c r="B560" s="203"/>
      <c r="C560" s="204"/>
      <c r="D560" s="297"/>
      <c r="E560" s="491"/>
      <c r="F560" s="500"/>
      <c r="G560" s="328"/>
      <c r="H560" s="445"/>
      <c r="I560" s="798"/>
      <c r="J560" s="446">
        <f t="shared" si="43"/>
        <v>0</v>
      </c>
      <c r="K560" s="788"/>
      <c r="L560" s="447">
        <f t="shared" si="44"/>
        <v>0</v>
      </c>
      <c r="M560" s="789">
        <f t="shared" si="45"/>
        <v>0</v>
      </c>
      <c r="N560" s="449">
        <f t="shared" si="45"/>
        <v>0</v>
      </c>
      <c r="O560" s="313"/>
      <c r="P560" s="155"/>
    </row>
    <row r="561" spans="1:29" ht="18.75" customHeight="1" x14ac:dyDescent="0.15">
      <c r="A561" s="134"/>
      <c r="B561" s="203"/>
      <c r="C561" s="204"/>
      <c r="D561" s="297"/>
      <c r="E561" s="491"/>
      <c r="F561" s="500"/>
      <c r="G561" s="328"/>
      <c r="H561" s="445"/>
      <c r="I561" s="798"/>
      <c r="J561" s="446">
        <f t="shared" si="43"/>
        <v>0</v>
      </c>
      <c r="K561" s="788"/>
      <c r="L561" s="447">
        <f t="shared" si="44"/>
        <v>0</v>
      </c>
      <c r="M561" s="789">
        <f t="shared" si="45"/>
        <v>0</v>
      </c>
      <c r="N561" s="449">
        <f t="shared" si="45"/>
        <v>0</v>
      </c>
      <c r="O561" s="313"/>
      <c r="P561" s="155"/>
    </row>
    <row r="562" spans="1:29" ht="18.75" customHeight="1" x14ac:dyDescent="0.15">
      <c r="A562" s="134"/>
      <c r="B562" s="203"/>
      <c r="C562" s="204"/>
      <c r="D562" s="297"/>
      <c r="E562" s="491"/>
      <c r="F562" s="500"/>
      <c r="G562" s="328"/>
      <c r="H562" s="445"/>
      <c r="I562" s="798"/>
      <c r="J562" s="446">
        <f t="shared" si="43"/>
        <v>0</v>
      </c>
      <c r="K562" s="788"/>
      <c r="L562" s="447">
        <f t="shared" si="44"/>
        <v>0</v>
      </c>
      <c r="M562" s="789">
        <f t="shared" si="45"/>
        <v>0</v>
      </c>
      <c r="N562" s="449">
        <f t="shared" si="45"/>
        <v>0</v>
      </c>
      <c r="O562" s="313"/>
      <c r="P562" s="155"/>
    </row>
    <row r="563" spans="1:29" ht="18.75" customHeight="1" x14ac:dyDescent="0.15">
      <c r="A563" s="134"/>
      <c r="B563" s="203"/>
      <c r="C563" s="204"/>
      <c r="D563" s="297"/>
      <c r="E563" s="491"/>
      <c r="F563" s="500"/>
      <c r="G563" s="328"/>
      <c r="H563" s="445"/>
      <c r="I563" s="798"/>
      <c r="J563" s="446">
        <f t="shared" si="43"/>
        <v>0</v>
      </c>
      <c r="K563" s="788"/>
      <c r="L563" s="447">
        <f t="shared" si="44"/>
        <v>0</v>
      </c>
      <c r="M563" s="789">
        <f t="shared" si="45"/>
        <v>0</v>
      </c>
      <c r="N563" s="449">
        <f t="shared" si="45"/>
        <v>0</v>
      </c>
      <c r="O563" s="313"/>
      <c r="P563" s="155"/>
    </row>
    <row r="564" spans="1:29" s="120" customFormat="1" ht="18.75" customHeight="1" x14ac:dyDescent="0.15">
      <c r="A564" s="134"/>
      <c r="B564" s="203"/>
      <c r="C564" s="204"/>
      <c r="D564" s="297"/>
      <c r="E564" s="347" t="s">
        <v>419</v>
      </c>
      <c r="F564" s="170" t="s">
        <v>181</v>
      </c>
      <c r="G564" s="328"/>
      <c r="H564" s="445"/>
      <c r="I564" s="798"/>
      <c r="J564" s="450">
        <f>SUMIFS(J533:J563,D533:D563,"設備（部材）")</f>
        <v>0</v>
      </c>
      <c r="K564" s="788"/>
      <c r="L564" s="451">
        <f>SUMIFS(L533:L563,D533:D563,"設備（部材）")</f>
        <v>0</v>
      </c>
      <c r="M564" s="789"/>
      <c r="N564" s="453">
        <f>J564-L564</f>
        <v>0</v>
      </c>
      <c r="O564" s="313"/>
      <c r="Q564" s="119"/>
      <c r="R564" s="119"/>
      <c r="S564" s="119"/>
      <c r="T564" s="119"/>
      <c r="U564" s="119"/>
      <c r="V564" s="119"/>
      <c r="W564" s="119"/>
      <c r="X564" s="119"/>
      <c r="Y564" s="119"/>
      <c r="Z564" s="119"/>
      <c r="AA564" s="119"/>
      <c r="AB564" s="119"/>
      <c r="AC564" s="119"/>
    </row>
    <row r="565" spans="1:29" s="120" customFormat="1" ht="18.75" customHeight="1" x14ac:dyDescent="0.15">
      <c r="A565" s="134"/>
      <c r="B565" s="203"/>
      <c r="C565" s="204"/>
      <c r="D565" s="297"/>
      <c r="E565" s="347" t="s">
        <v>182</v>
      </c>
      <c r="F565" s="170" t="s">
        <v>181</v>
      </c>
      <c r="G565" s="328"/>
      <c r="H565" s="445"/>
      <c r="I565" s="798"/>
      <c r="J565" s="450">
        <f>SUMIFS(J533:J563,D533:D563,"工事")</f>
        <v>0</v>
      </c>
      <c r="K565" s="788"/>
      <c r="L565" s="451">
        <f>SUMIFS(L533:L563,D533:D563,"工事")</f>
        <v>0</v>
      </c>
      <c r="M565" s="789"/>
      <c r="N565" s="453">
        <f>J565-L565</f>
        <v>0</v>
      </c>
      <c r="O565" s="313"/>
      <c r="Q565" s="119"/>
      <c r="R565" s="119"/>
      <c r="S565" s="119"/>
      <c r="T565" s="119"/>
      <c r="U565" s="119"/>
      <c r="V565" s="119"/>
      <c r="W565" s="119"/>
      <c r="X565" s="119"/>
      <c r="Y565" s="119"/>
      <c r="Z565" s="119"/>
      <c r="AA565" s="119"/>
      <c r="AB565" s="119"/>
      <c r="AC565" s="119"/>
    </row>
    <row r="566" spans="1:29" s="120" customFormat="1" ht="18.75" customHeight="1" thickBot="1" x14ac:dyDescent="0.2">
      <c r="A566" s="134"/>
      <c r="B566" s="205"/>
      <c r="C566" s="206"/>
      <c r="D566" s="298"/>
      <c r="E566" s="348" t="s">
        <v>178</v>
      </c>
      <c r="F566" s="349" t="s">
        <v>179</v>
      </c>
      <c r="G566" s="339"/>
      <c r="H566" s="495"/>
      <c r="I566" s="808"/>
      <c r="J566" s="501">
        <f>J564+J565</f>
        <v>0</v>
      </c>
      <c r="K566" s="790"/>
      <c r="L566" s="502">
        <f>L564+L565</f>
        <v>0</v>
      </c>
      <c r="M566" s="791"/>
      <c r="N566" s="503">
        <f>J566-L566</f>
        <v>0</v>
      </c>
      <c r="O566" s="323"/>
      <c r="Q566" s="119"/>
      <c r="R566" s="119"/>
      <c r="S566" s="119"/>
      <c r="T566" s="119"/>
      <c r="U566" s="119"/>
      <c r="V566" s="119"/>
      <c r="W566" s="119"/>
      <c r="X566" s="119"/>
      <c r="Y566" s="119"/>
      <c r="Z566" s="119"/>
      <c r="AA566" s="119"/>
      <c r="AB566" s="119"/>
      <c r="AC566" s="119"/>
    </row>
    <row r="567" spans="1:29" ht="18.75" customHeight="1" x14ac:dyDescent="0.15">
      <c r="A567" s="134"/>
      <c r="B567" s="171"/>
      <c r="C567" s="172"/>
      <c r="D567" s="295"/>
      <c r="E567" s="491"/>
      <c r="F567" s="499" t="s">
        <v>180</v>
      </c>
      <c r="G567" s="328"/>
      <c r="H567" s="445"/>
      <c r="I567" s="798"/>
      <c r="J567" s="446"/>
      <c r="K567" s="788"/>
      <c r="L567" s="447"/>
      <c r="M567" s="789"/>
      <c r="N567" s="449"/>
      <c r="O567" s="313"/>
      <c r="P567" s="155"/>
    </row>
    <row r="568" spans="1:29" ht="18.75" customHeight="1" x14ac:dyDescent="0.15">
      <c r="A568" s="134"/>
      <c r="B568" s="203"/>
      <c r="C568" s="204"/>
      <c r="D568" s="297"/>
      <c r="E568" s="491"/>
      <c r="F568" s="500"/>
      <c r="G568" s="328"/>
      <c r="H568" s="445"/>
      <c r="I568" s="798"/>
      <c r="J568" s="446">
        <f t="shared" ref="J568:J598" si="46">ROUNDDOWN(H568*I568,0)</f>
        <v>0</v>
      </c>
      <c r="K568" s="788"/>
      <c r="L568" s="447">
        <f t="shared" ref="L568:L598" si="47">ROUNDDOWN(H568*K568,0)</f>
        <v>0</v>
      </c>
      <c r="M568" s="789">
        <f>I568-K568</f>
        <v>0</v>
      </c>
      <c r="N568" s="449">
        <f>J568-L568</f>
        <v>0</v>
      </c>
      <c r="O568" s="313"/>
      <c r="P568" s="155"/>
    </row>
    <row r="569" spans="1:29" ht="18.75" customHeight="1" x14ac:dyDescent="0.15">
      <c r="A569" s="134"/>
      <c r="B569" s="203"/>
      <c r="C569" s="204"/>
      <c r="D569" s="297"/>
      <c r="E569" s="491"/>
      <c r="F569" s="500"/>
      <c r="G569" s="328"/>
      <c r="H569" s="445"/>
      <c r="I569" s="798"/>
      <c r="J569" s="446">
        <f t="shared" si="46"/>
        <v>0</v>
      </c>
      <c r="K569" s="788"/>
      <c r="L569" s="447">
        <f t="shared" si="47"/>
        <v>0</v>
      </c>
      <c r="M569" s="789">
        <f t="shared" ref="M569:N598" si="48">I569-K569</f>
        <v>0</v>
      </c>
      <c r="N569" s="449">
        <f t="shared" si="48"/>
        <v>0</v>
      </c>
      <c r="O569" s="313"/>
      <c r="P569" s="155"/>
    </row>
    <row r="570" spans="1:29" ht="18.75" customHeight="1" x14ac:dyDescent="0.15">
      <c r="A570" s="134"/>
      <c r="B570" s="203"/>
      <c r="C570" s="204"/>
      <c r="D570" s="297"/>
      <c r="E570" s="491"/>
      <c r="F570" s="499"/>
      <c r="G570" s="328"/>
      <c r="H570" s="445"/>
      <c r="I570" s="798"/>
      <c r="J570" s="446">
        <f t="shared" si="46"/>
        <v>0</v>
      </c>
      <c r="K570" s="788"/>
      <c r="L570" s="447">
        <f t="shared" si="47"/>
        <v>0</v>
      </c>
      <c r="M570" s="789">
        <f t="shared" si="48"/>
        <v>0</v>
      </c>
      <c r="N570" s="449">
        <f t="shared" si="48"/>
        <v>0</v>
      </c>
      <c r="O570" s="313"/>
      <c r="P570" s="155"/>
    </row>
    <row r="571" spans="1:29" ht="18.75" customHeight="1" x14ac:dyDescent="0.15">
      <c r="A571" s="134"/>
      <c r="B571" s="203"/>
      <c r="C571" s="204"/>
      <c r="D571" s="297"/>
      <c r="E571" s="491"/>
      <c r="F571" s="499"/>
      <c r="G571" s="328"/>
      <c r="H571" s="445"/>
      <c r="I571" s="798"/>
      <c r="J571" s="446">
        <f t="shared" si="46"/>
        <v>0</v>
      </c>
      <c r="K571" s="788"/>
      <c r="L571" s="447">
        <f t="shared" si="47"/>
        <v>0</v>
      </c>
      <c r="M571" s="789">
        <f t="shared" si="48"/>
        <v>0</v>
      </c>
      <c r="N571" s="449">
        <f t="shared" si="48"/>
        <v>0</v>
      </c>
      <c r="O571" s="313"/>
      <c r="P571" s="155"/>
    </row>
    <row r="572" spans="1:29" ht="18.75" customHeight="1" x14ac:dyDescent="0.15">
      <c r="A572" s="134"/>
      <c r="B572" s="203"/>
      <c r="C572" s="204"/>
      <c r="D572" s="297"/>
      <c r="E572" s="491"/>
      <c r="F572" s="499"/>
      <c r="G572" s="328"/>
      <c r="H572" s="445"/>
      <c r="I572" s="798"/>
      <c r="J572" s="446">
        <f t="shared" si="46"/>
        <v>0</v>
      </c>
      <c r="K572" s="788"/>
      <c r="L572" s="447">
        <f t="shared" si="47"/>
        <v>0</v>
      </c>
      <c r="M572" s="789">
        <f t="shared" si="48"/>
        <v>0</v>
      </c>
      <c r="N572" s="449">
        <f t="shared" si="48"/>
        <v>0</v>
      </c>
      <c r="O572" s="313"/>
      <c r="P572" s="155"/>
    </row>
    <row r="573" spans="1:29" ht="18.75" customHeight="1" x14ac:dyDescent="0.15">
      <c r="A573" s="134"/>
      <c r="B573" s="203"/>
      <c r="C573" s="204"/>
      <c r="D573" s="297"/>
      <c r="E573" s="491"/>
      <c r="F573" s="499"/>
      <c r="G573" s="328"/>
      <c r="H573" s="445"/>
      <c r="I573" s="798"/>
      <c r="J573" s="446">
        <f t="shared" si="46"/>
        <v>0</v>
      </c>
      <c r="K573" s="788"/>
      <c r="L573" s="447">
        <f t="shared" si="47"/>
        <v>0</v>
      </c>
      <c r="M573" s="789">
        <f t="shared" si="48"/>
        <v>0</v>
      </c>
      <c r="N573" s="449">
        <f t="shared" si="48"/>
        <v>0</v>
      </c>
      <c r="O573" s="313"/>
      <c r="P573" s="155"/>
    </row>
    <row r="574" spans="1:29" ht="18.75" customHeight="1" x14ac:dyDescent="0.15">
      <c r="A574" s="134"/>
      <c r="B574" s="203"/>
      <c r="C574" s="204"/>
      <c r="D574" s="297"/>
      <c r="E574" s="491"/>
      <c r="F574" s="499"/>
      <c r="G574" s="328"/>
      <c r="H574" s="445"/>
      <c r="I574" s="798"/>
      <c r="J574" s="446">
        <f t="shared" si="46"/>
        <v>0</v>
      </c>
      <c r="K574" s="788"/>
      <c r="L574" s="447">
        <f t="shared" si="47"/>
        <v>0</v>
      </c>
      <c r="M574" s="789">
        <f t="shared" si="48"/>
        <v>0</v>
      </c>
      <c r="N574" s="449">
        <f t="shared" si="48"/>
        <v>0</v>
      </c>
      <c r="O574" s="313"/>
      <c r="P574" s="155"/>
    </row>
    <row r="575" spans="1:29" ht="18.75" customHeight="1" x14ac:dyDescent="0.15">
      <c r="A575" s="134"/>
      <c r="B575" s="203"/>
      <c r="C575" s="204"/>
      <c r="D575" s="297"/>
      <c r="E575" s="491"/>
      <c r="F575" s="499"/>
      <c r="G575" s="328"/>
      <c r="H575" s="445"/>
      <c r="I575" s="798"/>
      <c r="J575" s="446">
        <f t="shared" si="46"/>
        <v>0</v>
      </c>
      <c r="K575" s="788"/>
      <c r="L575" s="447">
        <f t="shared" si="47"/>
        <v>0</v>
      </c>
      <c r="M575" s="789">
        <f t="shared" si="48"/>
        <v>0</v>
      </c>
      <c r="N575" s="449">
        <f t="shared" si="48"/>
        <v>0</v>
      </c>
      <c r="O575" s="313"/>
      <c r="P575" s="155"/>
    </row>
    <row r="576" spans="1:29" ht="18.75" customHeight="1" x14ac:dyDescent="0.15">
      <c r="A576" s="134"/>
      <c r="B576" s="203"/>
      <c r="C576" s="204"/>
      <c r="D576" s="297"/>
      <c r="E576" s="491"/>
      <c r="F576" s="499"/>
      <c r="G576" s="328"/>
      <c r="H576" s="445"/>
      <c r="I576" s="798"/>
      <c r="J576" s="446">
        <f t="shared" si="46"/>
        <v>0</v>
      </c>
      <c r="K576" s="788"/>
      <c r="L576" s="447">
        <f t="shared" si="47"/>
        <v>0</v>
      </c>
      <c r="M576" s="789">
        <f t="shared" si="48"/>
        <v>0</v>
      </c>
      <c r="N576" s="449">
        <f t="shared" si="48"/>
        <v>0</v>
      </c>
      <c r="O576" s="313"/>
      <c r="P576" s="155"/>
    </row>
    <row r="577" spans="1:16" ht="18.75" customHeight="1" x14ac:dyDescent="0.15">
      <c r="A577" s="134"/>
      <c r="B577" s="203"/>
      <c r="C577" s="204"/>
      <c r="D577" s="297"/>
      <c r="E577" s="491"/>
      <c r="F577" s="499"/>
      <c r="G577" s="328"/>
      <c r="H577" s="445"/>
      <c r="I577" s="798"/>
      <c r="J577" s="446">
        <f t="shared" si="46"/>
        <v>0</v>
      </c>
      <c r="K577" s="788"/>
      <c r="L577" s="447">
        <f t="shared" si="47"/>
        <v>0</v>
      </c>
      <c r="M577" s="789">
        <f t="shared" si="48"/>
        <v>0</v>
      </c>
      <c r="N577" s="449">
        <f t="shared" si="48"/>
        <v>0</v>
      </c>
      <c r="O577" s="313"/>
      <c r="P577" s="155"/>
    </row>
    <row r="578" spans="1:16" ht="18.75" customHeight="1" x14ac:dyDescent="0.15">
      <c r="A578" s="134"/>
      <c r="B578" s="203"/>
      <c r="C578" s="204"/>
      <c r="D578" s="297"/>
      <c r="E578" s="491"/>
      <c r="F578" s="499"/>
      <c r="G578" s="328"/>
      <c r="H578" s="445"/>
      <c r="I578" s="798"/>
      <c r="J578" s="446">
        <f t="shared" si="46"/>
        <v>0</v>
      </c>
      <c r="K578" s="788"/>
      <c r="L578" s="447">
        <f t="shared" si="47"/>
        <v>0</v>
      </c>
      <c r="M578" s="789">
        <f t="shared" si="48"/>
        <v>0</v>
      </c>
      <c r="N578" s="449">
        <f t="shared" si="48"/>
        <v>0</v>
      </c>
      <c r="O578" s="313"/>
      <c r="P578" s="155"/>
    </row>
    <row r="579" spans="1:16" ht="18.75" customHeight="1" x14ac:dyDescent="0.15">
      <c r="A579" s="134"/>
      <c r="B579" s="203"/>
      <c r="C579" s="204"/>
      <c r="D579" s="297"/>
      <c r="E579" s="491"/>
      <c r="F579" s="499"/>
      <c r="G579" s="328"/>
      <c r="H579" s="445"/>
      <c r="I579" s="798"/>
      <c r="J579" s="446">
        <f t="shared" si="46"/>
        <v>0</v>
      </c>
      <c r="K579" s="788"/>
      <c r="L579" s="447">
        <f t="shared" si="47"/>
        <v>0</v>
      </c>
      <c r="M579" s="789">
        <f t="shared" si="48"/>
        <v>0</v>
      </c>
      <c r="N579" s="449">
        <f t="shared" si="48"/>
        <v>0</v>
      </c>
      <c r="O579" s="313"/>
      <c r="P579" s="155"/>
    </row>
    <row r="580" spans="1:16" ht="18.75" customHeight="1" x14ac:dyDescent="0.15">
      <c r="A580" s="134"/>
      <c r="B580" s="203"/>
      <c r="C580" s="204"/>
      <c r="D580" s="297"/>
      <c r="E580" s="491"/>
      <c r="F580" s="499"/>
      <c r="G580" s="328"/>
      <c r="H580" s="445"/>
      <c r="I580" s="798"/>
      <c r="J580" s="446">
        <f t="shared" si="46"/>
        <v>0</v>
      </c>
      <c r="K580" s="788"/>
      <c r="L580" s="447">
        <f t="shared" si="47"/>
        <v>0</v>
      </c>
      <c r="M580" s="789">
        <f t="shared" si="48"/>
        <v>0</v>
      </c>
      <c r="N580" s="449">
        <f t="shared" si="48"/>
        <v>0</v>
      </c>
      <c r="O580" s="313"/>
      <c r="P580" s="155"/>
    </row>
    <row r="581" spans="1:16" ht="18.75" customHeight="1" x14ac:dyDescent="0.15">
      <c r="A581" s="134"/>
      <c r="B581" s="203"/>
      <c r="C581" s="204"/>
      <c r="D581" s="297"/>
      <c r="E581" s="491"/>
      <c r="F581" s="499"/>
      <c r="G581" s="328"/>
      <c r="H581" s="445"/>
      <c r="I581" s="798"/>
      <c r="J581" s="446">
        <f t="shared" si="46"/>
        <v>0</v>
      </c>
      <c r="K581" s="788"/>
      <c r="L581" s="447">
        <f t="shared" si="47"/>
        <v>0</v>
      </c>
      <c r="M581" s="789">
        <f t="shared" si="48"/>
        <v>0</v>
      </c>
      <c r="N581" s="449">
        <f t="shared" si="48"/>
        <v>0</v>
      </c>
      <c r="O581" s="313"/>
      <c r="P581" s="155"/>
    </row>
    <row r="582" spans="1:16" ht="18.75" customHeight="1" x14ac:dyDescent="0.15">
      <c r="A582" s="134"/>
      <c r="B582" s="203"/>
      <c r="C582" s="204"/>
      <c r="D582" s="297"/>
      <c r="E582" s="491"/>
      <c r="F582" s="499"/>
      <c r="G582" s="328"/>
      <c r="H582" s="445"/>
      <c r="I582" s="798"/>
      <c r="J582" s="446">
        <f t="shared" si="46"/>
        <v>0</v>
      </c>
      <c r="K582" s="788"/>
      <c r="L582" s="447">
        <f t="shared" si="47"/>
        <v>0</v>
      </c>
      <c r="M582" s="789">
        <f t="shared" si="48"/>
        <v>0</v>
      </c>
      <c r="N582" s="449">
        <f t="shared" si="48"/>
        <v>0</v>
      </c>
      <c r="O582" s="313"/>
      <c r="P582" s="155"/>
    </row>
    <row r="583" spans="1:16" ht="18.75" customHeight="1" x14ac:dyDescent="0.15">
      <c r="A583" s="134"/>
      <c r="B583" s="203"/>
      <c r="C583" s="204"/>
      <c r="D583" s="297"/>
      <c r="E583" s="491"/>
      <c r="F583" s="499"/>
      <c r="G583" s="328"/>
      <c r="H583" s="445"/>
      <c r="I583" s="798"/>
      <c r="J583" s="446">
        <f t="shared" si="46"/>
        <v>0</v>
      </c>
      <c r="K583" s="788"/>
      <c r="L583" s="447">
        <f t="shared" si="47"/>
        <v>0</v>
      </c>
      <c r="M583" s="789">
        <f t="shared" si="48"/>
        <v>0</v>
      </c>
      <c r="N583" s="449">
        <f t="shared" si="48"/>
        <v>0</v>
      </c>
      <c r="O583" s="313"/>
      <c r="P583" s="155"/>
    </row>
    <row r="584" spans="1:16" ht="18.75" customHeight="1" x14ac:dyDescent="0.15">
      <c r="A584" s="134"/>
      <c r="B584" s="203"/>
      <c r="C584" s="204"/>
      <c r="D584" s="297"/>
      <c r="E584" s="491"/>
      <c r="F584" s="499"/>
      <c r="G584" s="328"/>
      <c r="H584" s="445"/>
      <c r="I584" s="798"/>
      <c r="J584" s="446">
        <f t="shared" si="46"/>
        <v>0</v>
      </c>
      <c r="K584" s="788"/>
      <c r="L584" s="447">
        <f t="shared" si="47"/>
        <v>0</v>
      </c>
      <c r="M584" s="789">
        <f t="shared" si="48"/>
        <v>0</v>
      </c>
      <c r="N584" s="449">
        <f t="shared" si="48"/>
        <v>0</v>
      </c>
      <c r="O584" s="313"/>
      <c r="P584" s="155"/>
    </row>
    <row r="585" spans="1:16" ht="18.75" customHeight="1" x14ac:dyDescent="0.15">
      <c r="A585" s="134"/>
      <c r="B585" s="203"/>
      <c r="C585" s="204"/>
      <c r="D585" s="297"/>
      <c r="E585" s="491"/>
      <c r="F585" s="499"/>
      <c r="G585" s="328"/>
      <c r="H585" s="445"/>
      <c r="I585" s="798"/>
      <c r="J585" s="446">
        <f t="shared" si="46"/>
        <v>0</v>
      </c>
      <c r="K585" s="788"/>
      <c r="L585" s="447">
        <f t="shared" si="47"/>
        <v>0</v>
      </c>
      <c r="M585" s="789">
        <f t="shared" si="48"/>
        <v>0</v>
      </c>
      <c r="N585" s="449">
        <f t="shared" si="48"/>
        <v>0</v>
      </c>
      <c r="O585" s="313"/>
      <c r="P585" s="155"/>
    </row>
    <row r="586" spans="1:16" ht="18.75" customHeight="1" x14ac:dyDescent="0.15">
      <c r="A586" s="134"/>
      <c r="B586" s="203"/>
      <c r="C586" s="204"/>
      <c r="D586" s="297"/>
      <c r="E586" s="491"/>
      <c r="F586" s="499"/>
      <c r="G586" s="328"/>
      <c r="H586" s="445"/>
      <c r="I586" s="798"/>
      <c r="J586" s="446">
        <f t="shared" si="46"/>
        <v>0</v>
      </c>
      <c r="K586" s="788"/>
      <c r="L586" s="447">
        <f t="shared" si="47"/>
        <v>0</v>
      </c>
      <c r="M586" s="789">
        <f t="shared" si="48"/>
        <v>0</v>
      </c>
      <c r="N586" s="449">
        <f t="shared" si="48"/>
        <v>0</v>
      </c>
      <c r="O586" s="313"/>
      <c r="P586" s="155"/>
    </row>
    <row r="587" spans="1:16" ht="18.75" customHeight="1" x14ac:dyDescent="0.15">
      <c r="A587" s="134"/>
      <c r="B587" s="203"/>
      <c r="C587" s="204"/>
      <c r="D587" s="297"/>
      <c r="E587" s="491"/>
      <c r="F587" s="499"/>
      <c r="G587" s="328"/>
      <c r="H587" s="445"/>
      <c r="I587" s="798"/>
      <c r="J587" s="446">
        <f t="shared" si="46"/>
        <v>0</v>
      </c>
      <c r="K587" s="788"/>
      <c r="L587" s="447">
        <f t="shared" si="47"/>
        <v>0</v>
      </c>
      <c r="M587" s="789">
        <f t="shared" si="48"/>
        <v>0</v>
      </c>
      <c r="N587" s="449">
        <f t="shared" si="48"/>
        <v>0</v>
      </c>
      <c r="O587" s="313"/>
      <c r="P587" s="155"/>
    </row>
    <row r="588" spans="1:16" ht="18.75" customHeight="1" x14ac:dyDescent="0.15">
      <c r="A588" s="134"/>
      <c r="B588" s="203"/>
      <c r="C588" s="204"/>
      <c r="D588" s="297"/>
      <c r="E588" s="491"/>
      <c r="F588" s="500"/>
      <c r="G588" s="328"/>
      <c r="H588" s="445"/>
      <c r="I588" s="798"/>
      <c r="J588" s="446">
        <f t="shared" si="46"/>
        <v>0</v>
      </c>
      <c r="K588" s="788"/>
      <c r="L588" s="447">
        <f t="shared" si="47"/>
        <v>0</v>
      </c>
      <c r="M588" s="789">
        <f t="shared" si="48"/>
        <v>0</v>
      </c>
      <c r="N588" s="449">
        <f t="shared" si="48"/>
        <v>0</v>
      </c>
      <c r="O588" s="313"/>
      <c r="P588" s="155"/>
    </row>
    <row r="589" spans="1:16" ht="18.75" customHeight="1" x14ac:dyDescent="0.15">
      <c r="A589" s="134"/>
      <c r="B589" s="203"/>
      <c r="C589" s="204"/>
      <c r="D589" s="297"/>
      <c r="E589" s="491"/>
      <c r="F589" s="500"/>
      <c r="G589" s="328"/>
      <c r="H589" s="445"/>
      <c r="I589" s="798"/>
      <c r="J589" s="446">
        <f t="shared" si="46"/>
        <v>0</v>
      </c>
      <c r="K589" s="788"/>
      <c r="L589" s="447">
        <f t="shared" si="47"/>
        <v>0</v>
      </c>
      <c r="M589" s="789">
        <f t="shared" si="48"/>
        <v>0</v>
      </c>
      <c r="N589" s="449">
        <f t="shared" si="48"/>
        <v>0</v>
      </c>
      <c r="O589" s="313"/>
      <c r="P589" s="155"/>
    </row>
    <row r="590" spans="1:16" ht="18.75" customHeight="1" x14ac:dyDescent="0.15">
      <c r="A590" s="134"/>
      <c r="B590" s="203"/>
      <c r="C590" s="204"/>
      <c r="D590" s="297"/>
      <c r="E590" s="491"/>
      <c r="F590" s="500"/>
      <c r="G590" s="328"/>
      <c r="H590" s="445"/>
      <c r="I590" s="798"/>
      <c r="J590" s="446">
        <f t="shared" si="46"/>
        <v>0</v>
      </c>
      <c r="K590" s="788"/>
      <c r="L590" s="447">
        <f t="shared" si="47"/>
        <v>0</v>
      </c>
      <c r="M590" s="789">
        <f t="shared" si="48"/>
        <v>0</v>
      </c>
      <c r="N590" s="449">
        <f t="shared" si="48"/>
        <v>0</v>
      </c>
      <c r="O590" s="313"/>
      <c r="P590" s="155"/>
    </row>
    <row r="591" spans="1:16" ht="18.75" customHeight="1" x14ac:dyDescent="0.15">
      <c r="A591" s="134"/>
      <c r="B591" s="203"/>
      <c r="C591" s="204"/>
      <c r="D591" s="297"/>
      <c r="E591" s="491"/>
      <c r="F591" s="500"/>
      <c r="G591" s="328"/>
      <c r="H591" s="445"/>
      <c r="I591" s="798"/>
      <c r="J591" s="446">
        <f t="shared" si="46"/>
        <v>0</v>
      </c>
      <c r="K591" s="788"/>
      <c r="L591" s="447">
        <f t="shared" si="47"/>
        <v>0</v>
      </c>
      <c r="M591" s="789">
        <f t="shared" si="48"/>
        <v>0</v>
      </c>
      <c r="N591" s="449">
        <f t="shared" si="48"/>
        <v>0</v>
      </c>
      <c r="O591" s="313"/>
      <c r="P591" s="155"/>
    </row>
    <row r="592" spans="1:16" ht="18.75" customHeight="1" x14ac:dyDescent="0.15">
      <c r="A592" s="134"/>
      <c r="B592" s="203"/>
      <c r="C592" s="204"/>
      <c r="D592" s="297"/>
      <c r="E592" s="491"/>
      <c r="F592" s="500"/>
      <c r="G592" s="328"/>
      <c r="H592" s="445"/>
      <c r="I592" s="798"/>
      <c r="J592" s="446">
        <f t="shared" si="46"/>
        <v>0</v>
      </c>
      <c r="K592" s="788"/>
      <c r="L592" s="447">
        <f t="shared" si="47"/>
        <v>0</v>
      </c>
      <c r="M592" s="789">
        <f t="shared" si="48"/>
        <v>0</v>
      </c>
      <c r="N592" s="449">
        <f t="shared" si="48"/>
        <v>0</v>
      </c>
      <c r="O592" s="313"/>
      <c r="P592" s="155"/>
    </row>
    <row r="593" spans="1:29" ht="18.75" customHeight="1" x14ac:dyDescent="0.15">
      <c r="A593" s="134"/>
      <c r="B593" s="203"/>
      <c r="C593" s="204"/>
      <c r="D593" s="297"/>
      <c r="E593" s="491"/>
      <c r="F593" s="500"/>
      <c r="G593" s="328"/>
      <c r="H593" s="445"/>
      <c r="I593" s="798"/>
      <c r="J593" s="446">
        <f t="shared" si="46"/>
        <v>0</v>
      </c>
      <c r="K593" s="788"/>
      <c r="L593" s="447">
        <f t="shared" si="47"/>
        <v>0</v>
      </c>
      <c r="M593" s="789">
        <f t="shared" si="48"/>
        <v>0</v>
      </c>
      <c r="N593" s="449">
        <f t="shared" si="48"/>
        <v>0</v>
      </c>
      <c r="O593" s="313"/>
      <c r="P593" s="155"/>
    </row>
    <row r="594" spans="1:29" ht="18.75" customHeight="1" x14ac:dyDescent="0.15">
      <c r="A594" s="134"/>
      <c r="B594" s="203"/>
      <c r="C594" s="204"/>
      <c r="D594" s="297"/>
      <c r="E594" s="491"/>
      <c r="F594" s="500"/>
      <c r="G594" s="328"/>
      <c r="H594" s="445"/>
      <c r="I594" s="798"/>
      <c r="J594" s="446">
        <f t="shared" si="46"/>
        <v>0</v>
      </c>
      <c r="K594" s="788"/>
      <c r="L594" s="447">
        <f t="shared" si="47"/>
        <v>0</v>
      </c>
      <c r="M594" s="789">
        <f t="shared" si="48"/>
        <v>0</v>
      </c>
      <c r="N594" s="449">
        <f t="shared" si="48"/>
        <v>0</v>
      </c>
      <c r="O594" s="313"/>
      <c r="P594" s="155"/>
    </row>
    <row r="595" spans="1:29" ht="18.75" customHeight="1" x14ac:dyDescent="0.15">
      <c r="A595" s="134"/>
      <c r="B595" s="203"/>
      <c r="C595" s="204"/>
      <c r="D595" s="297"/>
      <c r="E595" s="491"/>
      <c r="F595" s="500"/>
      <c r="G595" s="328"/>
      <c r="H595" s="445"/>
      <c r="I595" s="798"/>
      <c r="J595" s="446">
        <f t="shared" si="46"/>
        <v>0</v>
      </c>
      <c r="K595" s="788"/>
      <c r="L595" s="447">
        <f t="shared" si="47"/>
        <v>0</v>
      </c>
      <c r="M595" s="789">
        <f t="shared" si="48"/>
        <v>0</v>
      </c>
      <c r="N595" s="449">
        <f t="shared" si="48"/>
        <v>0</v>
      </c>
      <c r="O595" s="313"/>
      <c r="P595" s="155"/>
    </row>
    <row r="596" spans="1:29" ht="18.75" customHeight="1" x14ac:dyDescent="0.15">
      <c r="A596" s="134"/>
      <c r="B596" s="203"/>
      <c r="C596" s="204"/>
      <c r="D596" s="297"/>
      <c r="E596" s="491"/>
      <c r="F596" s="500"/>
      <c r="G596" s="328"/>
      <c r="H596" s="445"/>
      <c r="I596" s="798"/>
      <c r="J596" s="446">
        <f t="shared" si="46"/>
        <v>0</v>
      </c>
      <c r="K596" s="788"/>
      <c r="L596" s="447">
        <f t="shared" si="47"/>
        <v>0</v>
      </c>
      <c r="M596" s="789">
        <f t="shared" si="48"/>
        <v>0</v>
      </c>
      <c r="N596" s="449">
        <f t="shared" si="48"/>
        <v>0</v>
      </c>
      <c r="O596" s="313"/>
      <c r="P596" s="155"/>
    </row>
    <row r="597" spans="1:29" ht="18.75" customHeight="1" x14ac:dyDescent="0.15">
      <c r="A597" s="134"/>
      <c r="B597" s="203"/>
      <c r="C597" s="204"/>
      <c r="D597" s="297"/>
      <c r="E597" s="491"/>
      <c r="F597" s="500"/>
      <c r="G597" s="328"/>
      <c r="H597" s="445"/>
      <c r="I597" s="798"/>
      <c r="J597" s="446">
        <f t="shared" si="46"/>
        <v>0</v>
      </c>
      <c r="K597" s="788"/>
      <c r="L597" s="447">
        <f t="shared" si="47"/>
        <v>0</v>
      </c>
      <c r="M597" s="789">
        <f t="shared" si="48"/>
        <v>0</v>
      </c>
      <c r="N597" s="449">
        <f t="shared" si="48"/>
        <v>0</v>
      </c>
      <c r="O597" s="313"/>
      <c r="P597" s="155"/>
    </row>
    <row r="598" spans="1:29" ht="18.75" customHeight="1" x14ac:dyDescent="0.15">
      <c r="A598" s="134"/>
      <c r="B598" s="203"/>
      <c r="C598" s="204"/>
      <c r="D598" s="297"/>
      <c r="E598" s="491"/>
      <c r="F598" s="500"/>
      <c r="G598" s="328"/>
      <c r="H598" s="445"/>
      <c r="I598" s="798"/>
      <c r="J598" s="446">
        <f t="shared" si="46"/>
        <v>0</v>
      </c>
      <c r="K598" s="788"/>
      <c r="L598" s="447">
        <f t="shared" si="47"/>
        <v>0</v>
      </c>
      <c r="M598" s="789">
        <f t="shared" si="48"/>
        <v>0</v>
      </c>
      <c r="N598" s="449">
        <f t="shared" si="48"/>
        <v>0</v>
      </c>
      <c r="O598" s="313"/>
      <c r="P598" s="155"/>
    </row>
    <row r="599" spans="1:29" s="120" customFormat="1" ht="18.75" customHeight="1" x14ac:dyDescent="0.15">
      <c r="A599" s="134"/>
      <c r="B599" s="203"/>
      <c r="C599" s="204"/>
      <c r="D599" s="297"/>
      <c r="E599" s="347" t="s">
        <v>419</v>
      </c>
      <c r="F599" s="170" t="s">
        <v>181</v>
      </c>
      <c r="G599" s="328"/>
      <c r="H599" s="445"/>
      <c r="I599" s="798"/>
      <c r="J599" s="450">
        <f>SUMIFS(J568:J598,D568:D598,"設備（部材）")</f>
        <v>0</v>
      </c>
      <c r="K599" s="788"/>
      <c r="L599" s="451">
        <f>SUMIFS(L568:L598,D568:D598,"設備（部材）")</f>
        <v>0</v>
      </c>
      <c r="M599" s="789"/>
      <c r="N599" s="453">
        <f>J599-L599</f>
        <v>0</v>
      </c>
      <c r="O599" s="313"/>
      <c r="Q599" s="119"/>
      <c r="R599" s="119"/>
      <c r="S599" s="119"/>
      <c r="T599" s="119"/>
      <c r="U599" s="119"/>
      <c r="V599" s="119"/>
      <c r="W599" s="119"/>
      <c r="X599" s="119"/>
      <c r="Y599" s="119"/>
      <c r="Z599" s="119"/>
      <c r="AA599" s="119"/>
      <c r="AB599" s="119"/>
      <c r="AC599" s="119"/>
    </row>
    <row r="600" spans="1:29" s="120" customFormat="1" ht="18.75" customHeight="1" x14ac:dyDescent="0.15">
      <c r="A600" s="134"/>
      <c r="B600" s="203"/>
      <c r="C600" s="204"/>
      <c r="D600" s="297"/>
      <c r="E600" s="347" t="s">
        <v>182</v>
      </c>
      <c r="F600" s="170" t="s">
        <v>181</v>
      </c>
      <c r="G600" s="328"/>
      <c r="H600" s="445"/>
      <c r="I600" s="798"/>
      <c r="J600" s="450">
        <f>SUMIFS(J568:J598,D568:D598,"工事")</f>
        <v>0</v>
      </c>
      <c r="K600" s="788"/>
      <c r="L600" s="451">
        <f>SUMIFS(L568:L598,D568:D598,"工事")</f>
        <v>0</v>
      </c>
      <c r="M600" s="789"/>
      <c r="N600" s="453">
        <f>J600-L600</f>
        <v>0</v>
      </c>
      <c r="O600" s="313"/>
      <c r="Q600" s="119"/>
      <c r="R600" s="119"/>
      <c r="S600" s="119"/>
      <c r="T600" s="119"/>
      <c r="U600" s="119"/>
      <c r="V600" s="119"/>
      <c r="W600" s="119"/>
      <c r="X600" s="119"/>
      <c r="Y600" s="119"/>
      <c r="Z600" s="119"/>
      <c r="AA600" s="119"/>
      <c r="AB600" s="119"/>
      <c r="AC600" s="119"/>
    </row>
    <row r="601" spans="1:29" s="120" customFormat="1" ht="18.75" customHeight="1" thickBot="1" x14ac:dyDescent="0.2">
      <c r="A601" s="134"/>
      <c r="B601" s="205"/>
      <c r="C601" s="206"/>
      <c r="D601" s="298"/>
      <c r="E601" s="348" t="s">
        <v>178</v>
      </c>
      <c r="F601" s="349" t="s">
        <v>179</v>
      </c>
      <c r="G601" s="339"/>
      <c r="H601" s="495"/>
      <c r="I601" s="808"/>
      <c r="J601" s="501">
        <f>J599+J600</f>
        <v>0</v>
      </c>
      <c r="K601" s="790"/>
      <c r="L601" s="502">
        <f>L599+L600</f>
        <v>0</v>
      </c>
      <c r="M601" s="791"/>
      <c r="N601" s="503">
        <f>J601-L601</f>
        <v>0</v>
      </c>
      <c r="O601" s="323"/>
      <c r="Q601" s="119"/>
      <c r="R601" s="119"/>
      <c r="S601" s="119"/>
      <c r="T601" s="119"/>
      <c r="U601" s="119"/>
      <c r="V601" s="119"/>
      <c r="W601" s="119"/>
      <c r="X601" s="119"/>
      <c r="Y601" s="119"/>
      <c r="Z601" s="119"/>
      <c r="AA601" s="119"/>
      <c r="AB601" s="119"/>
      <c r="AC601" s="119"/>
    </row>
    <row r="602" spans="1:29" ht="18.75" customHeight="1" x14ac:dyDescent="0.15">
      <c r="A602" s="134"/>
      <c r="B602" s="171"/>
      <c r="C602" s="172"/>
      <c r="D602" s="295"/>
      <c r="E602" s="491"/>
      <c r="F602" s="499" t="s">
        <v>180</v>
      </c>
      <c r="G602" s="328"/>
      <c r="H602" s="445"/>
      <c r="I602" s="798"/>
      <c r="J602" s="446"/>
      <c r="K602" s="788"/>
      <c r="L602" s="447"/>
      <c r="M602" s="789"/>
      <c r="N602" s="449"/>
      <c r="O602" s="313"/>
      <c r="P602" s="155"/>
    </row>
    <row r="603" spans="1:29" ht="18.75" customHeight="1" x14ac:dyDescent="0.15">
      <c r="A603" s="134"/>
      <c r="B603" s="203"/>
      <c r="C603" s="204"/>
      <c r="D603" s="297"/>
      <c r="E603" s="491"/>
      <c r="F603" s="500"/>
      <c r="G603" s="328"/>
      <c r="H603" s="445"/>
      <c r="I603" s="798"/>
      <c r="J603" s="446">
        <f t="shared" ref="J603:J633" si="49">ROUNDDOWN(H603*I603,0)</f>
        <v>0</v>
      </c>
      <c r="K603" s="788"/>
      <c r="L603" s="447">
        <f t="shared" ref="L603:L633" si="50">ROUNDDOWN(H603*K603,0)</f>
        <v>0</v>
      </c>
      <c r="M603" s="789">
        <f>I603-K603</f>
        <v>0</v>
      </c>
      <c r="N603" s="449">
        <f>J603-L603</f>
        <v>0</v>
      </c>
      <c r="O603" s="313"/>
      <c r="P603" s="155"/>
    </row>
    <row r="604" spans="1:29" ht="18.75" customHeight="1" x14ac:dyDescent="0.15">
      <c r="A604" s="134"/>
      <c r="B604" s="203"/>
      <c r="C604" s="204"/>
      <c r="D604" s="297"/>
      <c r="E604" s="491"/>
      <c r="F604" s="500"/>
      <c r="G604" s="328"/>
      <c r="H604" s="445"/>
      <c r="I604" s="798"/>
      <c r="J604" s="446">
        <f t="shared" si="49"/>
        <v>0</v>
      </c>
      <c r="K604" s="788"/>
      <c r="L604" s="447">
        <f t="shared" si="50"/>
        <v>0</v>
      </c>
      <c r="M604" s="789">
        <f t="shared" ref="M604:N633" si="51">I604-K604</f>
        <v>0</v>
      </c>
      <c r="N604" s="449">
        <f t="shared" si="51"/>
        <v>0</v>
      </c>
      <c r="O604" s="313"/>
      <c r="P604" s="155"/>
    </row>
    <row r="605" spans="1:29" ht="18.75" customHeight="1" x14ac:dyDescent="0.15">
      <c r="A605" s="134"/>
      <c r="B605" s="203"/>
      <c r="C605" s="204"/>
      <c r="D605" s="297"/>
      <c r="E605" s="491"/>
      <c r="F605" s="499"/>
      <c r="G605" s="328"/>
      <c r="H605" s="445"/>
      <c r="I605" s="798"/>
      <c r="J605" s="446">
        <f t="shared" si="49"/>
        <v>0</v>
      </c>
      <c r="K605" s="788"/>
      <c r="L605" s="447">
        <f t="shared" si="50"/>
        <v>0</v>
      </c>
      <c r="M605" s="789">
        <f t="shared" si="51"/>
        <v>0</v>
      </c>
      <c r="N605" s="449">
        <f t="shared" si="51"/>
        <v>0</v>
      </c>
      <c r="O605" s="313"/>
      <c r="P605" s="155"/>
    </row>
    <row r="606" spans="1:29" ht="18.75" customHeight="1" x14ac:dyDescent="0.15">
      <c r="A606" s="134"/>
      <c r="B606" s="203"/>
      <c r="C606" s="204"/>
      <c r="D606" s="297"/>
      <c r="E606" s="491"/>
      <c r="F606" s="499"/>
      <c r="G606" s="328"/>
      <c r="H606" s="445"/>
      <c r="I606" s="798"/>
      <c r="J606" s="446">
        <f t="shared" si="49"/>
        <v>0</v>
      </c>
      <c r="K606" s="788"/>
      <c r="L606" s="447">
        <f t="shared" si="50"/>
        <v>0</v>
      </c>
      <c r="M606" s="789">
        <f t="shared" si="51"/>
        <v>0</v>
      </c>
      <c r="N606" s="449">
        <f t="shared" si="51"/>
        <v>0</v>
      </c>
      <c r="O606" s="313"/>
      <c r="P606" s="155"/>
    </row>
    <row r="607" spans="1:29" ht="18.75" customHeight="1" x14ac:dyDescent="0.15">
      <c r="A607" s="134"/>
      <c r="B607" s="203"/>
      <c r="C607" s="204"/>
      <c r="D607" s="297"/>
      <c r="E607" s="491"/>
      <c r="F607" s="499"/>
      <c r="G607" s="328"/>
      <c r="H607" s="445"/>
      <c r="I607" s="798"/>
      <c r="J607" s="446">
        <f t="shared" si="49"/>
        <v>0</v>
      </c>
      <c r="K607" s="788"/>
      <c r="L607" s="447">
        <f t="shared" si="50"/>
        <v>0</v>
      </c>
      <c r="M607" s="789">
        <f t="shared" si="51"/>
        <v>0</v>
      </c>
      <c r="N607" s="449">
        <f t="shared" si="51"/>
        <v>0</v>
      </c>
      <c r="O607" s="313"/>
      <c r="P607" s="155"/>
    </row>
    <row r="608" spans="1:29" ht="18.75" customHeight="1" x14ac:dyDescent="0.15">
      <c r="A608" s="134"/>
      <c r="B608" s="203"/>
      <c r="C608" s="204"/>
      <c r="D608" s="297"/>
      <c r="E608" s="491"/>
      <c r="F608" s="499"/>
      <c r="G608" s="328"/>
      <c r="H608" s="445"/>
      <c r="I608" s="798"/>
      <c r="J608" s="446">
        <f t="shared" si="49"/>
        <v>0</v>
      </c>
      <c r="K608" s="788"/>
      <c r="L608" s="447">
        <f t="shared" si="50"/>
        <v>0</v>
      </c>
      <c r="M608" s="789">
        <f t="shared" si="51"/>
        <v>0</v>
      </c>
      <c r="N608" s="449">
        <f t="shared" si="51"/>
        <v>0</v>
      </c>
      <c r="O608" s="313"/>
      <c r="P608" s="155"/>
    </row>
    <row r="609" spans="1:16" ht="18.75" customHeight="1" x14ac:dyDescent="0.15">
      <c r="A609" s="134"/>
      <c r="B609" s="203"/>
      <c r="C609" s="204"/>
      <c r="D609" s="297"/>
      <c r="E609" s="491"/>
      <c r="F609" s="499"/>
      <c r="G609" s="328"/>
      <c r="H609" s="445"/>
      <c r="I609" s="798"/>
      <c r="J609" s="446">
        <f t="shared" si="49"/>
        <v>0</v>
      </c>
      <c r="K609" s="788"/>
      <c r="L609" s="447">
        <f t="shared" si="50"/>
        <v>0</v>
      </c>
      <c r="M609" s="789">
        <f t="shared" si="51"/>
        <v>0</v>
      </c>
      <c r="N609" s="449">
        <f t="shared" si="51"/>
        <v>0</v>
      </c>
      <c r="O609" s="313"/>
      <c r="P609" s="155"/>
    </row>
    <row r="610" spans="1:16" ht="18.75" customHeight="1" x14ac:dyDescent="0.15">
      <c r="A610" s="134"/>
      <c r="B610" s="203"/>
      <c r="C610" s="204"/>
      <c r="D610" s="297"/>
      <c r="E610" s="491"/>
      <c r="F610" s="499"/>
      <c r="G610" s="328"/>
      <c r="H610" s="445"/>
      <c r="I610" s="798"/>
      <c r="J610" s="446">
        <f t="shared" si="49"/>
        <v>0</v>
      </c>
      <c r="K610" s="788"/>
      <c r="L610" s="447">
        <f t="shared" si="50"/>
        <v>0</v>
      </c>
      <c r="M610" s="789">
        <f t="shared" si="51"/>
        <v>0</v>
      </c>
      <c r="N610" s="449">
        <f t="shared" si="51"/>
        <v>0</v>
      </c>
      <c r="O610" s="313"/>
      <c r="P610" s="155"/>
    </row>
    <row r="611" spans="1:16" ht="18.75" customHeight="1" x14ac:dyDescent="0.15">
      <c r="A611" s="134"/>
      <c r="B611" s="203"/>
      <c r="C611" s="204"/>
      <c r="D611" s="297"/>
      <c r="E611" s="491"/>
      <c r="F611" s="499"/>
      <c r="G611" s="328"/>
      <c r="H611" s="445"/>
      <c r="I611" s="798"/>
      <c r="J611" s="446">
        <f t="shared" si="49"/>
        <v>0</v>
      </c>
      <c r="K611" s="788"/>
      <c r="L611" s="447">
        <f t="shared" si="50"/>
        <v>0</v>
      </c>
      <c r="M611" s="789">
        <f t="shared" si="51"/>
        <v>0</v>
      </c>
      <c r="N611" s="449">
        <f t="shared" si="51"/>
        <v>0</v>
      </c>
      <c r="O611" s="313"/>
      <c r="P611" s="155"/>
    </row>
    <row r="612" spans="1:16" ht="18.75" customHeight="1" x14ac:dyDescent="0.15">
      <c r="A612" s="134"/>
      <c r="B612" s="203"/>
      <c r="C612" s="204"/>
      <c r="D612" s="297"/>
      <c r="E612" s="491"/>
      <c r="F612" s="499"/>
      <c r="G612" s="328"/>
      <c r="H612" s="445"/>
      <c r="I612" s="798"/>
      <c r="J612" s="446">
        <f t="shared" si="49"/>
        <v>0</v>
      </c>
      <c r="K612" s="788"/>
      <c r="L612" s="447">
        <f t="shared" si="50"/>
        <v>0</v>
      </c>
      <c r="M612" s="789">
        <f t="shared" si="51"/>
        <v>0</v>
      </c>
      <c r="N612" s="449">
        <f t="shared" si="51"/>
        <v>0</v>
      </c>
      <c r="O612" s="313"/>
      <c r="P612" s="155"/>
    </row>
    <row r="613" spans="1:16" ht="18.75" customHeight="1" x14ac:dyDescent="0.15">
      <c r="A613" s="134"/>
      <c r="B613" s="203"/>
      <c r="C613" s="204"/>
      <c r="D613" s="297"/>
      <c r="E613" s="491"/>
      <c r="F613" s="499"/>
      <c r="G613" s="328"/>
      <c r="H613" s="445"/>
      <c r="I613" s="798"/>
      <c r="J613" s="446">
        <f t="shared" si="49"/>
        <v>0</v>
      </c>
      <c r="K613" s="788"/>
      <c r="L613" s="447">
        <f t="shared" si="50"/>
        <v>0</v>
      </c>
      <c r="M613" s="789">
        <f t="shared" si="51"/>
        <v>0</v>
      </c>
      <c r="N613" s="449">
        <f t="shared" si="51"/>
        <v>0</v>
      </c>
      <c r="O613" s="313"/>
      <c r="P613" s="155"/>
    </row>
    <row r="614" spans="1:16" ht="18.75" customHeight="1" x14ac:dyDescent="0.15">
      <c r="A614" s="134"/>
      <c r="B614" s="203"/>
      <c r="C614" s="204"/>
      <c r="D614" s="297"/>
      <c r="E614" s="491"/>
      <c r="F614" s="499"/>
      <c r="G614" s="328"/>
      <c r="H614" s="445"/>
      <c r="I614" s="798"/>
      <c r="J614" s="446">
        <f t="shared" si="49"/>
        <v>0</v>
      </c>
      <c r="K614" s="788"/>
      <c r="L614" s="447">
        <f t="shared" si="50"/>
        <v>0</v>
      </c>
      <c r="M614" s="789">
        <f t="shared" si="51"/>
        <v>0</v>
      </c>
      <c r="N614" s="449">
        <f t="shared" si="51"/>
        <v>0</v>
      </c>
      <c r="O614" s="313"/>
      <c r="P614" s="155"/>
    </row>
    <row r="615" spans="1:16" ht="18.75" customHeight="1" x14ac:dyDescent="0.15">
      <c r="A615" s="134"/>
      <c r="B615" s="203"/>
      <c r="C615" s="204"/>
      <c r="D615" s="297"/>
      <c r="E615" s="491"/>
      <c r="F615" s="499"/>
      <c r="G615" s="328"/>
      <c r="H615" s="445"/>
      <c r="I615" s="798"/>
      <c r="J615" s="446">
        <f t="shared" si="49"/>
        <v>0</v>
      </c>
      <c r="K615" s="788"/>
      <c r="L615" s="447">
        <f t="shared" si="50"/>
        <v>0</v>
      </c>
      <c r="M615" s="789">
        <f t="shared" si="51"/>
        <v>0</v>
      </c>
      <c r="N615" s="449">
        <f t="shared" si="51"/>
        <v>0</v>
      </c>
      <c r="O615" s="313"/>
      <c r="P615" s="155"/>
    </row>
    <row r="616" spans="1:16" ht="18.75" customHeight="1" x14ac:dyDescent="0.15">
      <c r="A616" s="134"/>
      <c r="B616" s="203"/>
      <c r="C616" s="204"/>
      <c r="D616" s="297"/>
      <c r="E616" s="491"/>
      <c r="F616" s="499"/>
      <c r="G616" s="328"/>
      <c r="H616" s="445"/>
      <c r="I616" s="798"/>
      <c r="J616" s="446">
        <f t="shared" si="49"/>
        <v>0</v>
      </c>
      <c r="K616" s="788"/>
      <c r="L616" s="447">
        <f t="shared" si="50"/>
        <v>0</v>
      </c>
      <c r="M616" s="789">
        <f t="shared" si="51"/>
        <v>0</v>
      </c>
      <c r="N616" s="449">
        <f t="shared" si="51"/>
        <v>0</v>
      </c>
      <c r="O616" s="313"/>
      <c r="P616" s="155"/>
    </row>
    <row r="617" spans="1:16" ht="18.75" customHeight="1" x14ac:dyDescent="0.15">
      <c r="A617" s="134"/>
      <c r="B617" s="203"/>
      <c r="C617" s="204"/>
      <c r="D617" s="297"/>
      <c r="E617" s="491"/>
      <c r="F617" s="499"/>
      <c r="G617" s="328"/>
      <c r="H617" s="445"/>
      <c r="I617" s="798"/>
      <c r="J617" s="446">
        <f t="shared" si="49"/>
        <v>0</v>
      </c>
      <c r="K617" s="788"/>
      <c r="L617" s="447">
        <f t="shared" si="50"/>
        <v>0</v>
      </c>
      <c r="M617" s="789">
        <f t="shared" si="51"/>
        <v>0</v>
      </c>
      <c r="N617" s="449">
        <f t="shared" si="51"/>
        <v>0</v>
      </c>
      <c r="O617" s="313"/>
      <c r="P617" s="155"/>
    </row>
    <row r="618" spans="1:16" ht="18.75" customHeight="1" x14ac:dyDescent="0.15">
      <c r="A618" s="134"/>
      <c r="B618" s="203"/>
      <c r="C618" s="204"/>
      <c r="D618" s="297"/>
      <c r="E618" s="491"/>
      <c r="F618" s="499"/>
      <c r="G618" s="328"/>
      <c r="H618" s="445"/>
      <c r="I618" s="798"/>
      <c r="J618" s="446">
        <f t="shared" si="49"/>
        <v>0</v>
      </c>
      <c r="K618" s="788"/>
      <c r="L618" s="447">
        <f t="shared" si="50"/>
        <v>0</v>
      </c>
      <c r="M618" s="789">
        <f t="shared" si="51"/>
        <v>0</v>
      </c>
      <c r="N618" s="449">
        <f t="shared" si="51"/>
        <v>0</v>
      </c>
      <c r="O618" s="313"/>
      <c r="P618" s="155"/>
    </row>
    <row r="619" spans="1:16" ht="18.75" customHeight="1" x14ac:dyDescent="0.15">
      <c r="A619" s="134"/>
      <c r="B619" s="203"/>
      <c r="C619" s="204"/>
      <c r="D619" s="297"/>
      <c r="E619" s="491"/>
      <c r="F619" s="499"/>
      <c r="G619" s="328"/>
      <c r="H619" s="445"/>
      <c r="I619" s="798"/>
      <c r="J619" s="446">
        <f t="shared" si="49"/>
        <v>0</v>
      </c>
      <c r="K619" s="788"/>
      <c r="L619" s="447">
        <f t="shared" si="50"/>
        <v>0</v>
      </c>
      <c r="M619" s="789">
        <f t="shared" si="51"/>
        <v>0</v>
      </c>
      <c r="N619" s="449">
        <f t="shared" si="51"/>
        <v>0</v>
      </c>
      <c r="O619" s="313"/>
      <c r="P619" s="155"/>
    </row>
    <row r="620" spans="1:16" ht="18.75" customHeight="1" x14ac:dyDescent="0.15">
      <c r="A620" s="134"/>
      <c r="B620" s="203"/>
      <c r="C620" s="204"/>
      <c r="D620" s="297"/>
      <c r="E620" s="491"/>
      <c r="F620" s="499"/>
      <c r="G620" s="328"/>
      <c r="H620" s="445"/>
      <c r="I620" s="798"/>
      <c r="J620" s="446">
        <f t="shared" si="49"/>
        <v>0</v>
      </c>
      <c r="K620" s="788"/>
      <c r="L620" s="447">
        <f t="shared" si="50"/>
        <v>0</v>
      </c>
      <c r="M620" s="789">
        <f t="shared" si="51"/>
        <v>0</v>
      </c>
      <c r="N620" s="449">
        <f t="shared" si="51"/>
        <v>0</v>
      </c>
      <c r="O620" s="313"/>
      <c r="P620" s="155"/>
    </row>
    <row r="621" spans="1:16" ht="18.75" customHeight="1" x14ac:dyDescent="0.15">
      <c r="A621" s="134"/>
      <c r="B621" s="203"/>
      <c r="C621" s="204"/>
      <c r="D621" s="297"/>
      <c r="E621" s="491"/>
      <c r="F621" s="499"/>
      <c r="G621" s="328"/>
      <c r="H621" s="445"/>
      <c r="I621" s="798"/>
      <c r="J621" s="446">
        <f t="shared" si="49"/>
        <v>0</v>
      </c>
      <c r="K621" s="788"/>
      <c r="L621" s="447">
        <f t="shared" si="50"/>
        <v>0</v>
      </c>
      <c r="M621" s="789">
        <f t="shared" si="51"/>
        <v>0</v>
      </c>
      <c r="N621" s="449">
        <f t="shared" si="51"/>
        <v>0</v>
      </c>
      <c r="O621" s="313"/>
      <c r="P621" s="155"/>
    </row>
    <row r="622" spans="1:16" ht="18.75" customHeight="1" x14ac:dyDescent="0.15">
      <c r="A622" s="134"/>
      <c r="B622" s="203"/>
      <c r="C622" s="204"/>
      <c r="D622" s="297"/>
      <c r="E622" s="491"/>
      <c r="F622" s="499"/>
      <c r="G622" s="328"/>
      <c r="H622" s="445"/>
      <c r="I622" s="798"/>
      <c r="J622" s="446">
        <f t="shared" si="49"/>
        <v>0</v>
      </c>
      <c r="K622" s="788"/>
      <c r="L622" s="447">
        <f t="shared" si="50"/>
        <v>0</v>
      </c>
      <c r="M622" s="789">
        <f t="shared" si="51"/>
        <v>0</v>
      </c>
      <c r="N622" s="449">
        <f t="shared" si="51"/>
        <v>0</v>
      </c>
      <c r="O622" s="313"/>
      <c r="P622" s="155"/>
    </row>
    <row r="623" spans="1:16" ht="18.75" customHeight="1" x14ac:dyDescent="0.15">
      <c r="A623" s="134"/>
      <c r="B623" s="203"/>
      <c r="C623" s="204"/>
      <c r="D623" s="297"/>
      <c r="E623" s="491"/>
      <c r="F623" s="500"/>
      <c r="G623" s="328"/>
      <c r="H623" s="445"/>
      <c r="I623" s="798"/>
      <c r="J623" s="446">
        <f t="shared" si="49"/>
        <v>0</v>
      </c>
      <c r="K623" s="788"/>
      <c r="L623" s="447">
        <f t="shared" si="50"/>
        <v>0</v>
      </c>
      <c r="M623" s="789">
        <f t="shared" si="51"/>
        <v>0</v>
      </c>
      <c r="N623" s="449">
        <f t="shared" si="51"/>
        <v>0</v>
      </c>
      <c r="O623" s="313"/>
      <c r="P623" s="155"/>
    </row>
    <row r="624" spans="1:16" ht="18.75" customHeight="1" x14ac:dyDescent="0.15">
      <c r="A624" s="134"/>
      <c r="B624" s="203"/>
      <c r="C624" s="204"/>
      <c r="D624" s="297"/>
      <c r="E624" s="491"/>
      <c r="F624" s="500"/>
      <c r="G624" s="328"/>
      <c r="H624" s="445"/>
      <c r="I624" s="798"/>
      <c r="J624" s="446">
        <f t="shared" si="49"/>
        <v>0</v>
      </c>
      <c r="K624" s="788"/>
      <c r="L624" s="447">
        <f t="shared" si="50"/>
        <v>0</v>
      </c>
      <c r="M624" s="789">
        <f t="shared" si="51"/>
        <v>0</v>
      </c>
      <c r="N624" s="449">
        <f t="shared" si="51"/>
        <v>0</v>
      </c>
      <c r="O624" s="313"/>
      <c r="P624" s="155"/>
    </row>
    <row r="625" spans="1:29" ht="18.75" customHeight="1" x14ac:dyDescent="0.15">
      <c r="A625" s="134"/>
      <c r="B625" s="203"/>
      <c r="C625" s="204"/>
      <c r="D625" s="297"/>
      <c r="E625" s="491"/>
      <c r="F625" s="500"/>
      <c r="G625" s="328"/>
      <c r="H625" s="445"/>
      <c r="I625" s="798"/>
      <c r="J625" s="446">
        <f t="shared" si="49"/>
        <v>0</v>
      </c>
      <c r="K625" s="788"/>
      <c r="L625" s="447">
        <f t="shared" si="50"/>
        <v>0</v>
      </c>
      <c r="M625" s="789">
        <f t="shared" si="51"/>
        <v>0</v>
      </c>
      <c r="N625" s="449">
        <f t="shared" si="51"/>
        <v>0</v>
      </c>
      <c r="O625" s="313"/>
      <c r="P625" s="155"/>
    </row>
    <row r="626" spans="1:29" ht="18.75" customHeight="1" x14ac:dyDescent="0.15">
      <c r="A626" s="134"/>
      <c r="B626" s="203"/>
      <c r="C626" s="204"/>
      <c r="D626" s="297"/>
      <c r="E626" s="491"/>
      <c r="F626" s="500"/>
      <c r="G626" s="328"/>
      <c r="H626" s="445"/>
      <c r="I626" s="798"/>
      <c r="J626" s="446">
        <f t="shared" si="49"/>
        <v>0</v>
      </c>
      <c r="K626" s="788"/>
      <c r="L626" s="447">
        <f t="shared" si="50"/>
        <v>0</v>
      </c>
      <c r="M626" s="789">
        <f t="shared" si="51"/>
        <v>0</v>
      </c>
      <c r="N626" s="449">
        <f t="shared" si="51"/>
        <v>0</v>
      </c>
      <c r="O626" s="313"/>
      <c r="P626" s="155"/>
    </row>
    <row r="627" spans="1:29" ht="18.75" customHeight="1" x14ac:dyDescent="0.15">
      <c r="A627" s="134"/>
      <c r="B627" s="203"/>
      <c r="C627" s="204"/>
      <c r="D627" s="297"/>
      <c r="E627" s="491"/>
      <c r="F627" s="500"/>
      <c r="G627" s="328"/>
      <c r="H627" s="445"/>
      <c r="I627" s="798"/>
      <c r="J627" s="446">
        <f t="shared" si="49"/>
        <v>0</v>
      </c>
      <c r="K627" s="788"/>
      <c r="L627" s="447">
        <f t="shared" si="50"/>
        <v>0</v>
      </c>
      <c r="M627" s="789">
        <f t="shared" si="51"/>
        <v>0</v>
      </c>
      <c r="N627" s="449">
        <f t="shared" si="51"/>
        <v>0</v>
      </c>
      <c r="O627" s="313"/>
      <c r="P627" s="155"/>
    </row>
    <row r="628" spans="1:29" ht="18.75" customHeight="1" x14ac:dyDescent="0.15">
      <c r="A628" s="134"/>
      <c r="B628" s="203"/>
      <c r="C628" s="204"/>
      <c r="D628" s="297"/>
      <c r="E628" s="491"/>
      <c r="F628" s="500"/>
      <c r="G628" s="328"/>
      <c r="H628" s="445"/>
      <c r="I628" s="798"/>
      <c r="J628" s="446">
        <f t="shared" si="49"/>
        <v>0</v>
      </c>
      <c r="K628" s="788"/>
      <c r="L628" s="447">
        <f t="shared" si="50"/>
        <v>0</v>
      </c>
      <c r="M628" s="789">
        <f t="shared" si="51"/>
        <v>0</v>
      </c>
      <c r="N628" s="449">
        <f t="shared" si="51"/>
        <v>0</v>
      </c>
      <c r="O628" s="313"/>
      <c r="P628" s="155"/>
    </row>
    <row r="629" spans="1:29" ht="18.75" customHeight="1" x14ac:dyDescent="0.15">
      <c r="A629" s="134"/>
      <c r="B629" s="203"/>
      <c r="C629" s="204"/>
      <c r="D629" s="297"/>
      <c r="E629" s="491"/>
      <c r="F629" s="500"/>
      <c r="G629" s="328"/>
      <c r="H629" s="445"/>
      <c r="I629" s="798"/>
      <c r="J629" s="446">
        <f t="shared" si="49"/>
        <v>0</v>
      </c>
      <c r="K629" s="788"/>
      <c r="L629" s="447">
        <f t="shared" si="50"/>
        <v>0</v>
      </c>
      <c r="M629" s="789">
        <f t="shared" si="51"/>
        <v>0</v>
      </c>
      <c r="N629" s="449">
        <f t="shared" si="51"/>
        <v>0</v>
      </c>
      <c r="O629" s="313"/>
      <c r="P629" s="155"/>
    </row>
    <row r="630" spans="1:29" ht="18.75" customHeight="1" x14ac:dyDescent="0.15">
      <c r="A630" s="134"/>
      <c r="B630" s="203"/>
      <c r="C630" s="204"/>
      <c r="D630" s="297"/>
      <c r="E630" s="491"/>
      <c r="F630" s="500"/>
      <c r="G630" s="328"/>
      <c r="H630" s="445"/>
      <c r="I630" s="798"/>
      <c r="J630" s="446">
        <f t="shared" si="49"/>
        <v>0</v>
      </c>
      <c r="K630" s="788"/>
      <c r="L630" s="447">
        <f t="shared" si="50"/>
        <v>0</v>
      </c>
      <c r="M630" s="789">
        <f t="shared" si="51"/>
        <v>0</v>
      </c>
      <c r="N630" s="449">
        <f t="shared" si="51"/>
        <v>0</v>
      </c>
      <c r="O630" s="313"/>
      <c r="P630" s="155"/>
    </row>
    <row r="631" spans="1:29" ht="18.75" customHeight="1" x14ac:dyDescent="0.15">
      <c r="A631" s="134"/>
      <c r="B631" s="203"/>
      <c r="C631" s="204"/>
      <c r="D631" s="297"/>
      <c r="E631" s="491"/>
      <c r="F631" s="500"/>
      <c r="G631" s="328"/>
      <c r="H631" s="445"/>
      <c r="I631" s="798"/>
      <c r="J631" s="446">
        <f t="shared" si="49"/>
        <v>0</v>
      </c>
      <c r="K631" s="788"/>
      <c r="L631" s="447">
        <f t="shared" si="50"/>
        <v>0</v>
      </c>
      <c r="M631" s="789">
        <f t="shared" si="51"/>
        <v>0</v>
      </c>
      <c r="N631" s="449">
        <f t="shared" si="51"/>
        <v>0</v>
      </c>
      <c r="O631" s="313"/>
      <c r="P631" s="155"/>
    </row>
    <row r="632" spans="1:29" ht="18.75" customHeight="1" x14ac:dyDescent="0.15">
      <c r="A632" s="134"/>
      <c r="B632" s="203"/>
      <c r="C632" s="204"/>
      <c r="D632" s="297"/>
      <c r="E632" s="491"/>
      <c r="F632" s="500"/>
      <c r="G632" s="328"/>
      <c r="H632" s="445"/>
      <c r="I632" s="798"/>
      <c r="J632" s="446">
        <f t="shared" si="49"/>
        <v>0</v>
      </c>
      <c r="K632" s="788"/>
      <c r="L632" s="447">
        <f t="shared" si="50"/>
        <v>0</v>
      </c>
      <c r="M632" s="789">
        <f t="shared" si="51"/>
        <v>0</v>
      </c>
      <c r="N632" s="449">
        <f t="shared" si="51"/>
        <v>0</v>
      </c>
      <c r="O632" s="313"/>
      <c r="P632" s="155"/>
    </row>
    <row r="633" spans="1:29" ht="18.75" customHeight="1" x14ac:dyDescent="0.15">
      <c r="A633" s="134"/>
      <c r="B633" s="203"/>
      <c r="C633" s="204"/>
      <c r="D633" s="297"/>
      <c r="E633" s="491"/>
      <c r="F633" s="500"/>
      <c r="G633" s="328"/>
      <c r="H633" s="445"/>
      <c r="I633" s="798"/>
      <c r="J633" s="446">
        <f t="shared" si="49"/>
        <v>0</v>
      </c>
      <c r="K633" s="788"/>
      <c r="L633" s="447">
        <f t="shared" si="50"/>
        <v>0</v>
      </c>
      <c r="M633" s="789">
        <f t="shared" si="51"/>
        <v>0</v>
      </c>
      <c r="N633" s="449">
        <f t="shared" si="51"/>
        <v>0</v>
      </c>
      <c r="O633" s="313"/>
      <c r="P633" s="155"/>
    </row>
    <row r="634" spans="1:29" s="120" customFormat="1" ht="18.75" customHeight="1" x14ac:dyDescent="0.15">
      <c r="A634" s="134"/>
      <c r="B634" s="203"/>
      <c r="C634" s="204"/>
      <c r="D634" s="297"/>
      <c r="E634" s="347" t="s">
        <v>419</v>
      </c>
      <c r="F634" s="170" t="s">
        <v>181</v>
      </c>
      <c r="G634" s="328"/>
      <c r="H634" s="445"/>
      <c r="I634" s="798"/>
      <c r="J634" s="450">
        <f>SUMIFS(J603:J633,D603:D633,"設備（部材）")</f>
        <v>0</v>
      </c>
      <c r="K634" s="788"/>
      <c r="L634" s="451">
        <f>SUMIFS(L603:L633,D603:D633,"設備（部材）")</f>
        <v>0</v>
      </c>
      <c r="M634" s="789"/>
      <c r="N634" s="453">
        <f>J634-L634</f>
        <v>0</v>
      </c>
      <c r="O634" s="313"/>
      <c r="Q634" s="119"/>
      <c r="R634" s="119"/>
      <c r="S634" s="119"/>
      <c r="T634" s="119"/>
      <c r="U634" s="119"/>
      <c r="V634" s="119"/>
      <c r="W634" s="119"/>
      <c r="X634" s="119"/>
      <c r="Y634" s="119"/>
      <c r="Z634" s="119"/>
      <c r="AA634" s="119"/>
      <c r="AB634" s="119"/>
      <c r="AC634" s="119"/>
    </row>
    <row r="635" spans="1:29" s="120" customFormat="1" ht="18.75" customHeight="1" x14ac:dyDescent="0.15">
      <c r="A635" s="134"/>
      <c r="B635" s="203"/>
      <c r="C635" s="204"/>
      <c r="D635" s="297"/>
      <c r="E635" s="347" t="s">
        <v>182</v>
      </c>
      <c r="F635" s="170" t="s">
        <v>181</v>
      </c>
      <c r="G635" s="328"/>
      <c r="H635" s="445"/>
      <c r="I635" s="798"/>
      <c r="J635" s="450">
        <f>SUMIFS(J603:J633,D603:D633,"工事")</f>
        <v>0</v>
      </c>
      <c r="K635" s="788"/>
      <c r="L635" s="451">
        <f>SUMIFS(L603:L633,D603:D633,"工事")</f>
        <v>0</v>
      </c>
      <c r="M635" s="789"/>
      <c r="N635" s="453">
        <f>J635-L635</f>
        <v>0</v>
      </c>
      <c r="O635" s="313"/>
      <c r="Q635" s="119"/>
      <c r="R635" s="119"/>
      <c r="S635" s="119"/>
      <c r="T635" s="119"/>
      <c r="U635" s="119"/>
      <c r="V635" s="119"/>
      <c r="W635" s="119"/>
      <c r="X635" s="119"/>
      <c r="Y635" s="119"/>
      <c r="Z635" s="119"/>
      <c r="AA635" s="119"/>
      <c r="AB635" s="119"/>
      <c r="AC635" s="119"/>
    </row>
    <row r="636" spans="1:29" s="120" customFormat="1" ht="18.75" customHeight="1" thickBot="1" x14ac:dyDescent="0.2">
      <c r="A636" s="134"/>
      <c r="B636" s="205"/>
      <c r="C636" s="206"/>
      <c r="D636" s="298"/>
      <c r="E636" s="348" t="s">
        <v>178</v>
      </c>
      <c r="F636" s="349" t="s">
        <v>179</v>
      </c>
      <c r="G636" s="339"/>
      <c r="H636" s="495"/>
      <c r="I636" s="808"/>
      <c r="J636" s="501">
        <f>J634+J635</f>
        <v>0</v>
      </c>
      <c r="K636" s="790"/>
      <c r="L636" s="502">
        <f>L634+L635</f>
        <v>0</v>
      </c>
      <c r="M636" s="791"/>
      <c r="N636" s="503">
        <f>J636-L636</f>
        <v>0</v>
      </c>
      <c r="O636" s="323"/>
      <c r="Q636" s="119"/>
      <c r="R636" s="119"/>
      <c r="S636" s="119"/>
      <c r="T636" s="119"/>
      <c r="U636" s="119"/>
      <c r="V636" s="119"/>
      <c r="W636" s="119"/>
      <c r="X636" s="119"/>
      <c r="Y636" s="119"/>
      <c r="Z636" s="119"/>
      <c r="AA636" s="119"/>
      <c r="AB636" s="119"/>
      <c r="AC636" s="119"/>
    </row>
    <row r="637" spans="1:29" s="120" customFormat="1" ht="18.75" customHeight="1" x14ac:dyDescent="0.15">
      <c r="A637" s="149"/>
      <c r="B637" s="173"/>
      <c r="C637" s="173"/>
      <c r="D637" s="173"/>
      <c r="E637" s="174"/>
      <c r="F637" s="153"/>
      <c r="G637" s="175"/>
      <c r="H637" s="163"/>
      <c r="I637" s="176"/>
      <c r="J637" s="177"/>
      <c r="K637" s="178"/>
      <c r="L637" s="179"/>
      <c r="M637" s="163"/>
      <c r="N637" s="180"/>
      <c r="O637" s="181"/>
      <c r="Q637" s="119"/>
      <c r="R637" s="119"/>
      <c r="S637" s="119"/>
      <c r="T637" s="119"/>
      <c r="U637" s="119"/>
      <c r="V637" s="119"/>
      <c r="W637" s="119"/>
      <c r="X637" s="119"/>
      <c r="Y637" s="119"/>
      <c r="Z637" s="119"/>
      <c r="AA637" s="119"/>
      <c r="AB637" s="119"/>
      <c r="AC637" s="119"/>
    </row>
  </sheetData>
  <sheetProtection insertRows="0" deleteRows="0" selectLockedCells="1"/>
  <mergeCells count="9">
    <mergeCell ref="B10:O10"/>
    <mergeCell ref="B11:E11"/>
    <mergeCell ref="B12:D14"/>
    <mergeCell ref="G12:G14"/>
    <mergeCell ref="H12:N12"/>
    <mergeCell ref="H13:H14"/>
    <mergeCell ref="I13:J13"/>
    <mergeCell ref="K13:L13"/>
    <mergeCell ref="M13:N13"/>
  </mergeCells>
  <phoneticPr fontId="7"/>
  <conditionalFormatting sqref="B16:B636 C19">
    <cfRule type="expression" dxfId="2" priority="2">
      <formula>B16="共用部"</formula>
    </cfRule>
    <cfRule type="expression" dxfId="1" priority="3">
      <formula>B16="専有部"</formula>
    </cfRule>
  </conditionalFormatting>
  <conditionalFormatting sqref="E97 E141 E185 E219 E253 E287 E322 E357 E392 E427 E462 E497 E532 E567 E602">
    <cfRule type="expression" dxfId="0" priority="1">
      <formula>AND(B97&lt;&gt;"",E97="")</formula>
    </cfRule>
  </conditionalFormatting>
  <dataValidations count="5">
    <dataValidation imeMode="on" allowBlank="1" showInputMessage="1" showErrorMessage="1" sqref="O15:O636"/>
    <dataValidation imeMode="disabled" allowBlank="1" showInputMessage="1" showErrorMessage="1" sqref="H39:N54 H57:N636"/>
    <dataValidation type="list" allowBlank="1" showInputMessage="1" showErrorMessage="1" sqref="C97 C141 C185 C219 C253 C287 C322 C357 C392 C427 C462 C497 C532 C567 C602">
      <formula1>"断熱,空調,給湯,換気,照明,HEMS,MEMS,その他"</formula1>
    </dataValidation>
    <dataValidation type="list" allowBlank="1" showInputMessage="1" showErrorMessage="1" sqref="B97 B141 B185 B219 B253 B287 B322 B357 B392 B427 B462 B497 B532 B567 B602">
      <formula1>"専有部,共用部"</formula1>
    </dataValidation>
    <dataValidation type="list" allowBlank="1" showInputMessage="1" showErrorMessage="1" sqref="D603:D633 D98:D137 D142:D181 D186:D215 D220:D249 D254:D283 D288:D318 D568:D598 D358:D388 D393:D423 D428:D458 D463:D493 D498:D528 D533:D563 D323:D353">
      <formula1>"設備（部材）,工事"</formula1>
    </dataValidation>
  </dataValidations>
  <pageMargins left="1.3779527559055118" right="0" top="0.98425196850393704" bottom="0.98425196850393704" header="0.51181102362204722" footer="0.51181102362204722"/>
  <pageSetup paperSize="9" scale="49" fitToWidth="0" fitToHeight="0" orientation="portrait" cellComments="asDisplayed" r:id="rId1"/>
  <headerFooter alignWithMargins="0">
    <oddFooter>&amp;C&amp;"Meiryo UI,標準"&amp;18&amp;P</oddFooter>
  </headerFooter>
  <rowBreaks count="8" manualBreakCount="8">
    <brk id="87" min="1" max="14" man="1"/>
    <brk id="140" min="1" max="14" man="1"/>
    <brk id="218" min="1" max="14" man="1"/>
    <brk id="286" min="1" max="14" man="1"/>
    <brk id="356" min="1" max="14" man="1"/>
    <brk id="426" min="1" max="14" man="1"/>
    <brk id="496" min="1" max="14" man="1"/>
    <brk id="566" min="1"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workbookViewId="0"/>
  </sheetViews>
  <sheetFormatPr defaultRowHeight="13.5" x14ac:dyDescent="0.15"/>
  <cols>
    <col min="1" max="1" width="11.75" bestFit="1" customWidth="1"/>
    <col min="2" max="2" width="3.5" bestFit="1" customWidth="1"/>
    <col min="8" max="8" width="15.125" bestFit="1" customWidth="1"/>
    <col min="9" max="12" width="5.625" customWidth="1"/>
    <col min="14" max="14" width="15.375" bestFit="1" customWidth="1"/>
  </cols>
  <sheetData>
    <row r="1" spans="1:20" x14ac:dyDescent="0.15">
      <c r="A1" s="201" t="s">
        <v>320</v>
      </c>
      <c r="B1" s="201" t="str">
        <f>LEFT(A1,2)</f>
        <v>01</v>
      </c>
      <c r="C1" s="201" t="str">
        <f>MID(A1,4,LEN(A1)-3)</f>
        <v>北海道</v>
      </c>
    </row>
    <row r="2" spans="1:20" x14ac:dyDescent="0.15">
      <c r="A2" s="201" t="s">
        <v>321</v>
      </c>
      <c r="B2" s="201" t="str">
        <f t="shared" ref="B2:B47" si="0">LEFT(A2,2)</f>
        <v>02</v>
      </c>
      <c r="C2" s="201" t="str">
        <f t="shared" ref="C2:C47" si="1">MID(A2,4,LEN(A2)-3)</f>
        <v>青森県</v>
      </c>
      <c r="H2" s="201" t="s">
        <v>144</v>
      </c>
      <c r="I2" s="200">
        <f>'10-1_超高層_事業予定_補助事業実施体制'!Y6</f>
        <v>0</v>
      </c>
      <c r="J2" s="201">
        <f>'10-1_超高層_事業予定_補助事業実施体制'!AA6</f>
        <v>0</v>
      </c>
      <c r="K2" s="201">
        <f>'10-1_超高層_事業予定_補助事業実施体制'!AD6</f>
        <v>0</v>
      </c>
      <c r="L2" s="201">
        <f>'10-1_超高層_事業予定_補助事業実施体制'!AG6</f>
        <v>0</v>
      </c>
      <c r="M2" s="201" t="b">
        <f>IF(OR(I2="",J2="",K2="",L2=""),FALSE,TRUE)</f>
        <v>1</v>
      </c>
      <c r="N2" s="201" t="str">
        <f>I2&amp;J2&amp;"年"&amp;K2&amp;"月"&amp;L2&amp;"日"</f>
        <v>00年0月0日</v>
      </c>
      <c r="P2" s="201"/>
      <c r="R2" s="201" t="s">
        <v>406</v>
      </c>
      <c r="S2" s="201" t="s">
        <v>375</v>
      </c>
      <c r="T2" s="201" t="s">
        <v>380</v>
      </c>
    </row>
    <row r="3" spans="1:20" x14ac:dyDescent="0.15">
      <c r="A3" s="201" t="s">
        <v>322</v>
      </c>
      <c r="B3" s="201" t="str">
        <f t="shared" si="0"/>
        <v>03</v>
      </c>
      <c r="C3" s="201" t="str">
        <f t="shared" si="1"/>
        <v>岩手県</v>
      </c>
      <c r="H3" s="201" t="s">
        <v>145</v>
      </c>
      <c r="I3" s="200">
        <f>'10-1_超高層_事業予定_補助事業実施体制'!Y7</f>
        <v>0</v>
      </c>
      <c r="J3" s="201">
        <f>'10-1_超高層_事業予定_補助事業実施体制'!AA7</f>
        <v>0</v>
      </c>
      <c r="K3" s="201">
        <f>'10-1_超高層_事業予定_補助事業実施体制'!AD7</f>
        <v>0</v>
      </c>
      <c r="L3" s="201">
        <f>'10-1_超高層_事業予定_補助事業実施体制'!AG7</f>
        <v>0</v>
      </c>
      <c r="M3" s="201" t="b">
        <f>IF(OR(I3="",J3="",K3="",L3=""),FALSE,TRUE)</f>
        <v>1</v>
      </c>
      <c r="N3" s="201" t="str">
        <f>I3&amp;J3&amp;"年"&amp;K3&amp;"月"&amp;L3&amp;"日"</f>
        <v>00年0月0日</v>
      </c>
      <c r="P3" s="201" t="s">
        <v>379</v>
      </c>
      <c r="R3" s="201" t="s">
        <v>407</v>
      </c>
      <c r="S3" s="201" t="s">
        <v>376</v>
      </c>
      <c r="T3" s="201" t="s">
        <v>381</v>
      </c>
    </row>
    <row r="4" spans="1:20" x14ac:dyDescent="0.15">
      <c r="A4" s="201" t="s">
        <v>323</v>
      </c>
      <c r="B4" s="201" t="str">
        <f t="shared" si="0"/>
        <v>04</v>
      </c>
      <c r="C4" s="201" t="str">
        <f t="shared" si="1"/>
        <v>宮城県</v>
      </c>
      <c r="R4" s="201"/>
      <c r="S4" s="201" t="s">
        <v>377</v>
      </c>
      <c r="T4" s="201" t="s">
        <v>382</v>
      </c>
    </row>
    <row r="5" spans="1:20" x14ac:dyDescent="0.15">
      <c r="A5" s="201" t="s">
        <v>324</v>
      </c>
      <c r="B5" s="201" t="str">
        <f t="shared" si="0"/>
        <v>05</v>
      </c>
      <c r="C5" s="201" t="str">
        <f t="shared" si="1"/>
        <v>秋田県</v>
      </c>
      <c r="T5" s="201" t="s">
        <v>383</v>
      </c>
    </row>
    <row r="6" spans="1:20" x14ac:dyDescent="0.15">
      <c r="A6" s="201" t="s">
        <v>325</v>
      </c>
      <c r="B6" s="201" t="str">
        <f t="shared" si="0"/>
        <v>06</v>
      </c>
      <c r="C6" s="201" t="str">
        <f t="shared" si="1"/>
        <v>山形県</v>
      </c>
      <c r="T6" s="201" t="s">
        <v>384</v>
      </c>
    </row>
    <row r="7" spans="1:20" x14ac:dyDescent="0.15">
      <c r="A7" s="201" t="s">
        <v>326</v>
      </c>
      <c r="B7" s="201" t="str">
        <f t="shared" si="0"/>
        <v>07</v>
      </c>
      <c r="C7" s="201" t="str">
        <f t="shared" si="1"/>
        <v>福島県</v>
      </c>
      <c r="T7" s="201" t="s">
        <v>385</v>
      </c>
    </row>
    <row r="8" spans="1:20" x14ac:dyDescent="0.15">
      <c r="A8" s="201" t="s">
        <v>327</v>
      </c>
      <c r="B8" s="201" t="str">
        <f t="shared" si="0"/>
        <v>08</v>
      </c>
      <c r="C8" s="201" t="str">
        <f t="shared" si="1"/>
        <v>茨城県</v>
      </c>
      <c r="T8" s="201" t="s">
        <v>386</v>
      </c>
    </row>
    <row r="9" spans="1:20" x14ac:dyDescent="0.15">
      <c r="A9" s="201" t="s">
        <v>328</v>
      </c>
      <c r="B9" s="201" t="str">
        <f t="shared" si="0"/>
        <v>09</v>
      </c>
      <c r="C9" s="201" t="str">
        <f t="shared" si="1"/>
        <v>栃木県</v>
      </c>
      <c r="T9" s="201" t="s">
        <v>387</v>
      </c>
    </row>
    <row r="10" spans="1:20" x14ac:dyDescent="0.15">
      <c r="A10" s="201" t="s">
        <v>329</v>
      </c>
      <c r="B10" s="201" t="str">
        <f t="shared" si="0"/>
        <v>10</v>
      </c>
      <c r="C10" s="201" t="str">
        <f t="shared" si="1"/>
        <v>群馬県</v>
      </c>
      <c r="T10" s="201" t="s">
        <v>388</v>
      </c>
    </row>
    <row r="11" spans="1:20" x14ac:dyDescent="0.15">
      <c r="A11" s="201" t="s">
        <v>330</v>
      </c>
      <c r="B11" s="201" t="str">
        <f t="shared" si="0"/>
        <v>11</v>
      </c>
      <c r="C11" s="201" t="str">
        <f t="shared" si="1"/>
        <v>埼玉県</v>
      </c>
      <c r="T11" s="201" t="s">
        <v>389</v>
      </c>
    </row>
    <row r="12" spans="1:20" x14ac:dyDescent="0.15">
      <c r="A12" s="201" t="s">
        <v>331</v>
      </c>
      <c r="B12" s="201" t="str">
        <f t="shared" si="0"/>
        <v>12</v>
      </c>
      <c r="C12" s="201" t="str">
        <f t="shared" si="1"/>
        <v>千葉県</v>
      </c>
      <c r="T12" s="201" t="s">
        <v>390</v>
      </c>
    </row>
    <row r="13" spans="1:20" x14ac:dyDescent="0.15">
      <c r="A13" s="201" t="s">
        <v>332</v>
      </c>
      <c r="B13" s="201" t="str">
        <f t="shared" si="0"/>
        <v>13</v>
      </c>
      <c r="C13" s="201" t="str">
        <f t="shared" si="1"/>
        <v>東京都</v>
      </c>
      <c r="T13" s="201" t="s">
        <v>391</v>
      </c>
    </row>
    <row r="14" spans="1:20" x14ac:dyDescent="0.15">
      <c r="A14" s="201" t="s">
        <v>333</v>
      </c>
      <c r="B14" s="201" t="str">
        <f t="shared" si="0"/>
        <v>14</v>
      </c>
      <c r="C14" s="201" t="str">
        <f t="shared" si="1"/>
        <v>神奈川県</v>
      </c>
      <c r="T14" s="201" t="s">
        <v>392</v>
      </c>
    </row>
    <row r="15" spans="1:20" x14ac:dyDescent="0.15">
      <c r="A15" s="201" t="s">
        <v>334</v>
      </c>
      <c r="B15" s="201" t="str">
        <f t="shared" si="0"/>
        <v>15</v>
      </c>
      <c r="C15" s="201" t="str">
        <f t="shared" si="1"/>
        <v>新潟県</v>
      </c>
      <c r="T15" s="201" t="s">
        <v>393</v>
      </c>
    </row>
    <row r="16" spans="1:20" x14ac:dyDescent="0.15">
      <c r="A16" s="201" t="s">
        <v>335</v>
      </c>
      <c r="B16" s="201" t="str">
        <f t="shared" si="0"/>
        <v>16</v>
      </c>
      <c r="C16" s="201" t="str">
        <f t="shared" si="1"/>
        <v>富山県</v>
      </c>
      <c r="T16" s="201" t="s">
        <v>394</v>
      </c>
    </row>
    <row r="17" spans="1:20" x14ac:dyDescent="0.15">
      <c r="A17" s="201" t="s">
        <v>336</v>
      </c>
      <c r="B17" s="201" t="str">
        <f t="shared" si="0"/>
        <v>17</v>
      </c>
      <c r="C17" s="201" t="str">
        <f t="shared" si="1"/>
        <v>石川県</v>
      </c>
      <c r="T17" s="201" t="s">
        <v>395</v>
      </c>
    </row>
    <row r="18" spans="1:20" x14ac:dyDescent="0.15">
      <c r="A18" s="201" t="s">
        <v>337</v>
      </c>
      <c r="B18" s="201" t="str">
        <f t="shared" si="0"/>
        <v>18</v>
      </c>
      <c r="C18" s="201" t="str">
        <f t="shared" si="1"/>
        <v>福井県</v>
      </c>
      <c r="T18" s="201" t="s">
        <v>396</v>
      </c>
    </row>
    <row r="19" spans="1:20" x14ac:dyDescent="0.15">
      <c r="A19" s="201" t="s">
        <v>338</v>
      </c>
      <c r="B19" s="201" t="str">
        <f t="shared" si="0"/>
        <v>19</v>
      </c>
      <c r="C19" s="201" t="str">
        <f t="shared" si="1"/>
        <v>山梨県</v>
      </c>
      <c r="T19" s="201" t="s">
        <v>397</v>
      </c>
    </row>
    <row r="20" spans="1:20" x14ac:dyDescent="0.15">
      <c r="A20" s="201" t="s">
        <v>339</v>
      </c>
      <c r="B20" s="201" t="str">
        <f t="shared" si="0"/>
        <v>20</v>
      </c>
      <c r="C20" s="201" t="str">
        <f t="shared" si="1"/>
        <v>長野県</v>
      </c>
      <c r="T20" s="201" t="s">
        <v>398</v>
      </c>
    </row>
    <row r="21" spans="1:20" x14ac:dyDescent="0.15">
      <c r="A21" s="201" t="s">
        <v>340</v>
      </c>
      <c r="B21" s="201" t="str">
        <f t="shared" si="0"/>
        <v>21</v>
      </c>
      <c r="C21" s="201" t="str">
        <f t="shared" si="1"/>
        <v>岐阜県</v>
      </c>
      <c r="T21" s="201" t="s">
        <v>399</v>
      </c>
    </row>
    <row r="22" spans="1:20" x14ac:dyDescent="0.15">
      <c r="A22" s="201" t="s">
        <v>341</v>
      </c>
      <c r="B22" s="201" t="str">
        <f t="shared" si="0"/>
        <v>22</v>
      </c>
      <c r="C22" s="201" t="str">
        <f t="shared" si="1"/>
        <v>静岡県</v>
      </c>
      <c r="T22" s="201" t="s">
        <v>400</v>
      </c>
    </row>
    <row r="23" spans="1:20" x14ac:dyDescent="0.15">
      <c r="A23" s="201" t="s">
        <v>342</v>
      </c>
      <c r="B23" s="201" t="str">
        <f t="shared" si="0"/>
        <v>23</v>
      </c>
      <c r="C23" s="201" t="str">
        <f t="shared" si="1"/>
        <v>愛知県</v>
      </c>
      <c r="T23" s="201" t="s">
        <v>401</v>
      </c>
    </row>
    <row r="24" spans="1:20" x14ac:dyDescent="0.15">
      <c r="A24" s="201" t="s">
        <v>343</v>
      </c>
      <c r="B24" s="201" t="str">
        <f t="shared" si="0"/>
        <v>24</v>
      </c>
      <c r="C24" s="201" t="str">
        <f t="shared" si="1"/>
        <v xml:space="preserve">三重県 </v>
      </c>
      <c r="T24" s="201" t="s">
        <v>402</v>
      </c>
    </row>
    <row r="25" spans="1:20" x14ac:dyDescent="0.15">
      <c r="A25" s="201" t="s">
        <v>344</v>
      </c>
      <c r="B25" s="201" t="str">
        <f t="shared" si="0"/>
        <v>25</v>
      </c>
      <c r="C25" s="201" t="str">
        <f t="shared" si="1"/>
        <v>滋賀県</v>
      </c>
      <c r="T25" s="201" t="s">
        <v>403</v>
      </c>
    </row>
    <row r="26" spans="1:20" x14ac:dyDescent="0.15">
      <c r="A26" s="201" t="s">
        <v>345</v>
      </c>
      <c r="B26" s="201" t="str">
        <f t="shared" si="0"/>
        <v>26</v>
      </c>
      <c r="C26" s="201" t="str">
        <f t="shared" si="1"/>
        <v>京都府</v>
      </c>
      <c r="T26" s="201" t="s">
        <v>404</v>
      </c>
    </row>
    <row r="27" spans="1:20" x14ac:dyDescent="0.15">
      <c r="A27" s="201" t="s">
        <v>346</v>
      </c>
      <c r="B27" s="201" t="str">
        <f t="shared" si="0"/>
        <v>27</v>
      </c>
      <c r="C27" s="201" t="str">
        <f t="shared" si="1"/>
        <v>大阪府</v>
      </c>
      <c r="T27" s="201" t="s">
        <v>405</v>
      </c>
    </row>
    <row r="28" spans="1:20" x14ac:dyDescent="0.15">
      <c r="A28" s="201" t="s">
        <v>347</v>
      </c>
      <c r="B28" s="201" t="str">
        <f t="shared" si="0"/>
        <v>28</v>
      </c>
      <c r="C28" s="201" t="str">
        <f t="shared" si="1"/>
        <v>兵庫県</v>
      </c>
    </row>
    <row r="29" spans="1:20" x14ac:dyDescent="0.15">
      <c r="A29" s="201" t="s">
        <v>348</v>
      </c>
      <c r="B29" s="201" t="str">
        <f t="shared" si="0"/>
        <v>29</v>
      </c>
      <c r="C29" s="201" t="str">
        <f t="shared" si="1"/>
        <v>奈良県</v>
      </c>
    </row>
    <row r="30" spans="1:20" x14ac:dyDescent="0.15">
      <c r="A30" s="201" t="s">
        <v>349</v>
      </c>
      <c r="B30" s="201" t="str">
        <f t="shared" si="0"/>
        <v>30</v>
      </c>
      <c r="C30" s="201" t="str">
        <f t="shared" si="1"/>
        <v>和歌山県</v>
      </c>
    </row>
    <row r="31" spans="1:20" x14ac:dyDescent="0.15">
      <c r="A31" s="201" t="s">
        <v>350</v>
      </c>
      <c r="B31" s="201" t="str">
        <f t="shared" si="0"/>
        <v>31</v>
      </c>
      <c r="C31" s="201" t="str">
        <f t="shared" si="1"/>
        <v>鳥取県</v>
      </c>
    </row>
    <row r="32" spans="1:20" x14ac:dyDescent="0.15">
      <c r="A32" s="201" t="s">
        <v>351</v>
      </c>
      <c r="B32" s="201" t="str">
        <f t="shared" si="0"/>
        <v>32</v>
      </c>
      <c r="C32" s="201" t="str">
        <f t="shared" si="1"/>
        <v>島根県</v>
      </c>
    </row>
    <row r="33" spans="1:3" x14ac:dyDescent="0.15">
      <c r="A33" s="201" t="s">
        <v>352</v>
      </c>
      <c r="B33" s="201" t="str">
        <f t="shared" si="0"/>
        <v>33</v>
      </c>
      <c r="C33" s="201" t="str">
        <f t="shared" si="1"/>
        <v>岡山県</v>
      </c>
    </row>
    <row r="34" spans="1:3" x14ac:dyDescent="0.15">
      <c r="A34" s="201" t="s">
        <v>353</v>
      </c>
      <c r="B34" s="201" t="str">
        <f t="shared" si="0"/>
        <v>34</v>
      </c>
      <c r="C34" s="201" t="str">
        <f t="shared" si="1"/>
        <v>広島県</v>
      </c>
    </row>
    <row r="35" spans="1:3" x14ac:dyDescent="0.15">
      <c r="A35" s="201" t="s">
        <v>354</v>
      </c>
      <c r="B35" s="201" t="str">
        <f t="shared" si="0"/>
        <v>35</v>
      </c>
      <c r="C35" s="201" t="str">
        <f t="shared" si="1"/>
        <v>山口県</v>
      </c>
    </row>
    <row r="36" spans="1:3" x14ac:dyDescent="0.15">
      <c r="A36" s="201" t="s">
        <v>355</v>
      </c>
      <c r="B36" s="201" t="str">
        <f t="shared" si="0"/>
        <v>36</v>
      </c>
      <c r="C36" s="201" t="str">
        <f t="shared" si="1"/>
        <v>徳島県</v>
      </c>
    </row>
    <row r="37" spans="1:3" x14ac:dyDescent="0.15">
      <c r="A37" s="201" t="s">
        <v>356</v>
      </c>
      <c r="B37" s="201" t="str">
        <f t="shared" si="0"/>
        <v>37</v>
      </c>
      <c r="C37" s="201" t="str">
        <f t="shared" si="1"/>
        <v>香川県</v>
      </c>
    </row>
    <row r="38" spans="1:3" x14ac:dyDescent="0.15">
      <c r="A38" s="201" t="s">
        <v>357</v>
      </c>
      <c r="B38" s="201" t="str">
        <f t="shared" si="0"/>
        <v>38</v>
      </c>
      <c r="C38" s="201" t="str">
        <f t="shared" si="1"/>
        <v>愛媛県</v>
      </c>
    </row>
    <row r="39" spans="1:3" x14ac:dyDescent="0.15">
      <c r="A39" s="201" t="s">
        <v>358</v>
      </c>
      <c r="B39" s="201" t="str">
        <f t="shared" si="0"/>
        <v>39</v>
      </c>
      <c r="C39" s="201" t="str">
        <f t="shared" si="1"/>
        <v>高知県</v>
      </c>
    </row>
    <row r="40" spans="1:3" x14ac:dyDescent="0.15">
      <c r="A40" s="201" t="s">
        <v>359</v>
      </c>
      <c r="B40" s="201" t="str">
        <f t="shared" si="0"/>
        <v>40</v>
      </c>
      <c r="C40" s="201" t="str">
        <f t="shared" si="1"/>
        <v>福岡県</v>
      </c>
    </row>
    <row r="41" spans="1:3" x14ac:dyDescent="0.15">
      <c r="A41" s="201" t="s">
        <v>360</v>
      </c>
      <c r="B41" s="201" t="str">
        <f t="shared" si="0"/>
        <v>41</v>
      </c>
      <c r="C41" s="201" t="str">
        <f t="shared" si="1"/>
        <v>佐賀県</v>
      </c>
    </row>
    <row r="42" spans="1:3" x14ac:dyDescent="0.15">
      <c r="A42" s="201" t="s">
        <v>361</v>
      </c>
      <c r="B42" s="201" t="str">
        <f t="shared" si="0"/>
        <v>42</v>
      </c>
      <c r="C42" s="201" t="str">
        <f t="shared" si="1"/>
        <v>長崎県</v>
      </c>
    </row>
    <row r="43" spans="1:3" x14ac:dyDescent="0.15">
      <c r="A43" s="201" t="s">
        <v>362</v>
      </c>
      <c r="B43" s="201" t="str">
        <f t="shared" si="0"/>
        <v>43</v>
      </c>
      <c r="C43" s="201" t="str">
        <f t="shared" si="1"/>
        <v>熊本県</v>
      </c>
    </row>
    <row r="44" spans="1:3" x14ac:dyDescent="0.15">
      <c r="A44" s="201" t="s">
        <v>363</v>
      </c>
      <c r="B44" s="201" t="str">
        <f t="shared" si="0"/>
        <v>44</v>
      </c>
      <c r="C44" s="201" t="str">
        <f t="shared" si="1"/>
        <v>大分県</v>
      </c>
    </row>
    <row r="45" spans="1:3" x14ac:dyDescent="0.15">
      <c r="A45" s="201" t="s">
        <v>364</v>
      </c>
      <c r="B45" s="201" t="str">
        <f t="shared" si="0"/>
        <v>45</v>
      </c>
      <c r="C45" s="201" t="str">
        <f t="shared" si="1"/>
        <v xml:space="preserve">宮崎県 </v>
      </c>
    </row>
    <row r="46" spans="1:3" x14ac:dyDescent="0.15">
      <c r="A46" s="201" t="s">
        <v>365</v>
      </c>
      <c r="B46" s="201" t="str">
        <f t="shared" si="0"/>
        <v>46</v>
      </c>
      <c r="C46" s="201" t="str">
        <f t="shared" si="1"/>
        <v>鹿児島県</v>
      </c>
    </row>
    <row r="47" spans="1:3" x14ac:dyDescent="0.15">
      <c r="A47" s="201" t="s">
        <v>366</v>
      </c>
      <c r="B47" s="201" t="str">
        <f t="shared" si="0"/>
        <v>47</v>
      </c>
      <c r="C47" s="201" t="str">
        <f t="shared" si="1"/>
        <v>沖縄県</v>
      </c>
    </row>
    <row r="60" spans="8:16" x14ac:dyDescent="0.15">
      <c r="H60" s="207"/>
      <c r="L60" s="207"/>
      <c r="M60" s="207"/>
      <c r="N60" s="207"/>
      <c r="O60" s="207"/>
      <c r="P60" s="207"/>
    </row>
    <row r="61" spans="8:16" x14ac:dyDescent="0.15">
      <c r="H61" s="207"/>
      <c r="L61" s="207"/>
      <c r="M61" s="207"/>
      <c r="N61" s="207"/>
      <c r="O61" s="207"/>
      <c r="P61" s="207"/>
    </row>
    <row r="62" spans="8:16" x14ac:dyDescent="0.15">
      <c r="H62" s="207"/>
      <c r="L62" s="207"/>
      <c r="M62" s="207"/>
      <c r="N62" s="207"/>
      <c r="O62" s="207"/>
      <c r="P62" s="207"/>
    </row>
    <row r="63" spans="8:16" x14ac:dyDescent="0.15">
      <c r="H63" s="207"/>
      <c r="L63" s="207"/>
      <c r="M63" s="207"/>
      <c r="N63" s="207"/>
      <c r="O63" s="207"/>
      <c r="P63" s="207"/>
    </row>
    <row r="64" spans="8:16" x14ac:dyDescent="0.15">
      <c r="H64" s="207"/>
      <c r="L64" s="207"/>
      <c r="M64" s="207"/>
      <c r="N64" s="207"/>
      <c r="O64" s="207"/>
      <c r="P64" s="207"/>
    </row>
    <row r="65" spans="8:16" x14ac:dyDescent="0.15">
      <c r="H65" s="207"/>
      <c r="L65" s="207"/>
      <c r="M65" s="207"/>
      <c r="N65" s="207"/>
      <c r="O65" s="207"/>
      <c r="P65" s="207"/>
    </row>
    <row r="66" spans="8:16" x14ac:dyDescent="0.15">
      <c r="H66" s="207"/>
      <c r="L66" s="207"/>
      <c r="M66" s="207"/>
      <c r="N66" s="207"/>
      <c r="O66" s="207"/>
      <c r="P66" s="207"/>
    </row>
    <row r="67" spans="8:16" x14ac:dyDescent="0.15">
      <c r="H67" s="207"/>
      <c r="L67" s="207"/>
      <c r="M67" s="207"/>
      <c r="N67" s="207"/>
      <c r="O67" s="207"/>
      <c r="P67" s="207"/>
    </row>
    <row r="68" spans="8:16" x14ac:dyDescent="0.15">
      <c r="H68" s="207"/>
      <c r="L68" s="207"/>
      <c r="M68" s="207"/>
      <c r="N68" s="207"/>
      <c r="O68" s="207"/>
      <c r="P68" s="207"/>
    </row>
    <row r="69" spans="8:16" x14ac:dyDescent="0.15">
      <c r="H69" s="207"/>
      <c r="L69" s="207"/>
      <c r="M69" s="207"/>
      <c r="N69" s="207"/>
      <c r="O69" s="207"/>
      <c r="P69" s="207"/>
    </row>
    <row r="70" spans="8:16" x14ac:dyDescent="0.15">
      <c r="H70" s="207"/>
      <c r="L70" s="207"/>
      <c r="M70" s="207"/>
      <c r="N70" s="207"/>
      <c r="O70" s="207"/>
      <c r="P70" s="207"/>
    </row>
    <row r="71" spans="8:16" x14ac:dyDescent="0.15">
      <c r="H71" s="207"/>
      <c r="L71" s="207"/>
      <c r="M71" s="207"/>
      <c r="N71" s="207"/>
      <c r="O71" s="207"/>
      <c r="P71" s="207"/>
    </row>
    <row r="72" spans="8:16" x14ac:dyDescent="0.15">
      <c r="H72" s="207"/>
      <c r="L72" s="207"/>
      <c r="M72" s="207"/>
      <c r="N72" s="207"/>
      <c r="O72" s="207"/>
      <c r="P72" s="207"/>
    </row>
    <row r="73" spans="8:16" x14ac:dyDescent="0.15">
      <c r="H73" s="207"/>
      <c r="L73" s="207"/>
      <c r="M73" s="207"/>
      <c r="N73" s="207"/>
      <c r="O73" s="207"/>
      <c r="P73" s="207"/>
    </row>
    <row r="74" spans="8:16" x14ac:dyDescent="0.15">
      <c r="H74" s="207"/>
      <c r="L74" s="207"/>
      <c r="M74" s="207"/>
      <c r="N74" s="207"/>
      <c r="O74" s="207"/>
      <c r="P74" s="207"/>
    </row>
    <row r="75" spans="8:16" x14ac:dyDescent="0.15">
      <c r="H75" s="207"/>
      <c r="I75" s="207"/>
      <c r="J75" s="207"/>
      <c r="K75" s="207"/>
      <c r="L75" s="207"/>
      <c r="M75" s="207"/>
    </row>
    <row r="76" spans="8:16" x14ac:dyDescent="0.15">
      <c r="H76" s="207"/>
      <c r="I76" s="207"/>
      <c r="J76" s="207"/>
      <c r="K76" s="207"/>
      <c r="L76" s="207"/>
      <c r="M76" s="207"/>
    </row>
    <row r="77" spans="8:16" x14ac:dyDescent="0.15">
      <c r="H77" s="207"/>
      <c r="I77" s="207"/>
      <c r="J77" s="207"/>
      <c r="K77" s="207"/>
      <c r="L77" s="207"/>
      <c r="M77" s="207"/>
    </row>
  </sheetData>
  <phoneticPr fontId="7"/>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B1:H35"/>
  <sheetViews>
    <sheetView showGridLines="0" tabSelected="1" view="pageBreakPreview" zoomScaleNormal="85" zoomScaleSheetLayoutView="100" workbookViewId="0"/>
  </sheetViews>
  <sheetFormatPr defaultColWidth="9" defaultRowHeight="13.5" x14ac:dyDescent="0.15"/>
  <cols>
    <col min="1" max="1" width="9" style="21" customWidth="1"/>
    <col min="2" max="2" width="16.75" style="21" customWidth="1"/>
    <col min="3" max="3" width="33.125" style="21" customWidth="1"/>
    <col min="4" max="4" width="6.75" style="21" bestFit="1" customWidth="1"/>
    <col min="5" max="5" width="16.75" style="21" customWidth="1"/>
    <col min="6" max="6" width="8.25" style="23" customWidth="1"/>
    <col min="7" max="7" width="39" style="21" customWidth="1"/>
    <col min="8" max="9" width="39.375" style="21" customWidth="1"/>
    <col min="10" max="16384" width="9" style="21"/>
  </cols>
  <sheetData>
    <row r="1" spans="2:8" ht="17.25" x14ac:dyDescent="0.15">
      <c r="B1" s="105" t="s">
        <v>312</v>
      </c>
    </row>
    <row r="3" spans="2:8" ht="35.1" customHeight="1" x14ac:dyDescent="0.15">
      <c r="B3" s="415" t="s">
        <v>767</v>
      </c>
      <c r="C3" s="415" t="s">
        <v>482</v>
      </c>
      <c r="D3" s="415" t="s">
        <v>768</v>
      </c>
      <c r="E3" s="415" t="s">
        <v>483</v>
      </c>
      <c r="F3" s="415" t="s">
        <v>769</v>
      </c>
      <c r="G3" s="415" t="s">
        <v>484</v>
      </c>
      <c r="H3" s="22"/>
    </row>
    <row r="4" spans="2:8" ht="28.5" customHeight="1" x14ac:dyDescent="0.15">
      <c r="B4" s="658" t="s">
        <v>485</v>
      </c>
      <c r="C4" s="658" t="s">
        <v>486</v>
      </c>
      <c r="D4" s="424" t="s">
        <v>487</v>
      </c>
      <c r="E4" s="659" t="s">
        <v>770</v>
      </c>
      <c r="F4" s="425" t="s">
        <v>488</v>
      </c>
      <c r="G4" s="520"/>
    </row>
    <row r="5" spans="2:8" ht="28.5" customHeight="1" x14ac:dyDescent="0.15">
      <c r="B5" s="850" t="s">
        <v>489</v>
      </c>
      <c r="C5" s="416" t="s">
        <v>490</v>
      </c>
      <c r="D5" s="417" t="s">
        <v>487</v>
      </c>
      <c r="E5" s="418" t="s">
        <v>491</v>
      </c>
      <c r="F5" s="419" t="s">
        <v>488</v>
      </c>
      <c r="G5" s="521"/>
    </row>
    <row r="6" spans="2:8" ht="28.5" customHeight="1" x14ac:dyDescent="0.15">
      <c r="B6" s="851"/>
      <c r="C6" s="416" t="s">
        <v>542</v>
      </c>
      <c r="D6" s="417" t="s">
        <v>487</v>
      </c>
      <c r="E6" s="418" t="s">
        <v>771</v>
      </c>
      <c r="F6" s="419" t="s">
        <v>488</v>
      </c>
      <c r="G6" s="521"/>
    </row>
    <row r="7" spans="2:8" ht="28.5" customHeight="1" x14ac:dyDescent="0.15">
      <c r="B7" s="851"/>
      <c r="C7" s="416" t="s">
        <v>492</v>
      </c>
      <c r="D7" s="417" t="s">
        <v>487</v>
      </c>
      <c r="E7" s="418" t="s">
        <v>493</v>
      </c>
      <c r="F7" s="418" t="s">
        <v>494</v>
      </c>
      <c r="G7" s="416" t="s">
        <v>495</v>
      </c>
    </row>
    <row r="8" spans="2:8" ht="28.5" customHeight="1" x14ac:dyDescent="0.15">
      <c r="B8" s="851"/>
      <c r="C8" s="416" t="s">
        <v>496</v>
      </c>
      <c r="D8" s="417" t="s">
        <v>487</v>
      </c>
      <c r="E8" s="418" t="s">
        <v>497</v>
      </c>
      <c r="F8" s="419" t="s">
        <v>488</v>
      </c>
      <c r="G8" s="521"/>
    </row>
    <row r="9" spans="2:8" ht="28.5" customHeight="1" x14ac:dyDescent="0.15">
      <c r="B9" s="852"/>
      <c r="C9" s="416" t="s">
        <v>498</v>
      </c>
      <c r="D9" s="417" t="s">
        <v>487</v>
      </c>
      <c r="E9" s="418" t="s">
        <v>499</v>
      </c>
      <c r="F9" s="419" t="s">
        <v>488</v>
      </c>
      <c r="G9" s="521"/>
    </row>
    <row r="10" spans="2:8" ht="28.5" customHeight="1" x14ac:dyDescent="0.15">
      <c r="B10" s="850" t="s">
        <v>500</v>
      </c>
      <c r="C10" s="416" t="s">
        <v>501</v>
      </c>
      <c r="D10" s="417" t="s">
        <v>487</v>
      </c>
      <c r="E10" s="853" t="s">
        <v>772</v>
      </c>
      <c r="F10" s="419" t="s">
        <v>488</v>
      </c>
      <c r="G10" s="521"/>
    </row>
    <row r="11" spans="2:8" ht="28.5" customHeight="1" x14ac:dyDescent="0.15">
      <c r="B11" s="851"/>
      <c r="C11" s="416" t="s">
        <v>502</v>
      </c>
      <c r="D11" s="417" t="s">
        <v>487</v>
      </c>
      <c r="E11" s="854"/>
      <c r="F11" s="419" t="s">
        <v>488</v>
      </c>
      <c r="G11" s="416" t="s">
        <v>527</v>
      </c>
    </row>
    <row r="12" spans="2:8" ht="28.5" customHeight="1" x14ac:dyDescent="0.15">
      <c r="B12" s="851"/>
      <c r="C12" s="523" t="s">
        <v>503</v>
      </c>
      <c r="D12" s="417" t="s">
        <v>487</v>
      </c>
      <c r="E12" s="854"/>
      <c r="F12" s="419" t="s">
        <v>488</v>
      </c>
      <c r="G12" s="523" t="s">
        <v>773</v>
      </c>
    </row>
    <row r="13" spans="2:8" ht="28.5" customHeight="1" x14ac:dyDescent="0.15">
      <c r="B13" s="851"/>
      <c r="C13" s="523" t="s">
        <v>504</v>
      </c>
      <c r="D13" s="417" t="s">
        <v>487</v>
      </c>
      <c r="E13" s="854"/>
      <c r="F13" s="419" t="s">
        <v>488</v>
      </c>
      <c r="G13" s="526"/>
    </row>
    <row r="14" spans="2:8" ht="28.5" customHeight="1" x14ac:dyDescent="0.15">
      <c r="B14" s="851"/>
      <c r="C14" s="523" t="s">
        <v>774</v>
      </c>
      <c r="D14" s="417" t="s">
        <v>487</v>
      </c>
      <c r="E14" s="854"/>
      <c r="F14" s="419" t="s">
        <v>488</v>
      </c>
      <c r="G14" s="523" t="s">
        <v>775</v>
      </c>
    </row>
    <row r="15" spans="2:8" ht="28.5" customHeight="1" x14ac:dyDescent="0.15">
      <c r="B15" s="851"/>
      <c r="C15" s="523" t="s">
        <v>776</v>
      </c>
      <c r="D15" s="417" t="s">
        <v>487</v>
      </c>
      <c r="E15" s="854"/>
      <c r="F15" s="419" t="s">
        <v>488</v>
      </c>
      <c r="G15" s="526"/>
    </row>
    <row r="16" spans="2:8" ht="28.5" customHeight="1" x14ac:dyDescent="0.15">
      <c r="B16" s="851"/>
      <c r="C16" s="416" t="s">
        <v>777</v>
      </c>
      <c r="D16" s="417" t="s">
        <v>487</v>
      </c>
      <c r="E16" s="854"/>
      <c r="F16" s="419" t="s">
        <v>488</v>
      </c>
      <c r="G16" s="521"/>
    </row>
    <row r="17" spans="2:7" ht="28.5" customHeight="1" x14ac:dyDescent="0.15">
      <c r="B17" s="851"/>
      <c r="C17" s="658" t="s">
        <v>778</v>
      </c>
      <c r="D17" s="424" t="s">
        <v>487</v>
      </c>
      <c r="E17" s="854"/>
      <c r="F17" s="425" t="s">
        <v>488</v>
      </c>
      <c r="G17" s="520"/>
    </row>
    <row r="18" spans="2:7" ht="28.5" customHeight="1" x14ac:dyDescent="0.15">
      <c r="B18" s="851"/>
      <c r="C18" s="416" t="s">
        <v>779</v>
      </c>
      <c r="D18" s="417" t="s">
        <v>487</v>
      </c>
      <c r="E18" s="854"/>
      <c r="F18" s="419" t="s">
        <v>488</v>
      </c>
      <c r="G18" s="521"/>
    </row>
    <row r="19" spans="2:7" ht="49.5" customHeight="1" x14ac:dyDescent="0.15">
      <c r="B19" s="851"/>
      <c r="C19" s="658" t="s">
        <v>780</v>
      </c>
      <c r="D19" s="424" t="s">
        <v>487</v>
      </c>
      <c r="E19" s="855"/>
      <c r="F19" s="425" t="s">
        <v>488</v>
      </c>
      <c r="G19" s="520"/>
    </row>
    <row r="20" spans="2:7" ht="28.5" customHeight="1" x14ac:dyDescent="0.15">
      <c r="B20" s="851"/>
      <c r="C20" s="523" t="s">
        <v>505</v>
      </c>
      <c r="D20" s="421" t="s">
        <v>506</v>
      </c>
      <c r="E20" s="527"/>
      <c r="F20" s="425" t="s">
        <v>488</v>
      </c>
      <c r="G20" s="526"/>
    </row>
    <row r="21" spans="2:7" ht="28.5" customHeight="1" x14ac:dyDescent="0.15">
      <c r="B21" s="852"/>
      <c r="C21" s="650" t="s">
        <v>507</v>
      </c>
      <c r="D21" s="421" t="s">
        <v>506</v>
      </c>
      <c r="E21" s="651"/>
      <c r="F21" s="653" t="s">
        <v>494</v>
      </c>
      <c r="G21" s="652"/>
    </row>
    <row r="22" spans="2:7" ht="54" customHeight="1" x14ac:dyDescent="0.15">
      <c r="B22" s="658" t="s">
        <v>508</v>
      </c>
      <c r="C22" s="787" t="s">
        <v>739</v>
      </c>
      <c r="D22" s="426" t="s">
        <v>509</v>
      </c>
      <c r="E22" s="427"/>
      <c r="F22" s="425" t="s">
        <v>488</v>
      </c>
      <c r="G22" s="520"/>
    </row>
    <row r="23" spans="2:7" ht="28.5" customHeight="1" x14ac:dyDescent="0.15">
      <c r="B23" s="850" t="s">
        <v>510</v>
      </c>
      <c r="C23" s="416" t="s">
        <v>511</v>
      </c>
      <c r="D23" s="423" t="s">
        <v>509</v>
      </c>
      <c r="E23" s="422"/>
      <c r="F23" s="425" t="s">
        <v>488</v>
      </c>
      <c r="G23" s="416"/>
    </row>
    <row r="24" spans="2:7" ht="28.5" customHeight="1" x14ac:dyDescent="0.15">
      <c r="B24" s="852"/>
      <c r="C24" s="416" t="s">
        <v>740</v>
      </c>
      <c r="D24" s="423" t="s">
        <v>509</v>
      </c>
      <c r="E24" s="422"/>
      <c r="F24" s="418" t="s">
        <v>494</v>
      </c>
      <c r="G24" s="416" t="s">
        <v>738</v>
      </c>
    </row>
    <row r="25" spans="2:7" ht="28.5" customHeight="1" x14ac:dyDescent="0.15">
      <c r="B25" s="856" t="s">
        <v>512</v>
      </c>
      <c r="C25" s="650" t="s">
        <v>69</v>
      </c>
      <c r="D25" s="421" t="s">
        <v>506</v>
      </c>
      <c r="E25" s="651"/>
      <c r="F25" s="425" t="s">
        <v>488</v>
      </c>
      <c r="G25" s="847"/>
    </row>
    <row r="26" spans="2:7" ht="28.5" customHeight="1" x14ac:dyDescent="0.15">
      <c r="B26" s="857"/>
      <c r="C26" s="650" t="s">
        <v>70</v>
      </c>
      <c r="D26" s="421" t="s">
        <v>506</v>
      </c>
      <c r="E26" s="651"/>
      <c r="F26" s="425" t="s">
        <v>488</v>
      </c>
      <c r="G26" s="848"/>
    </row>
    <row r="27" spans="2:7" ht="28.5" customHeight="1" x14ac:dyDescent="0.15">
      <c r="B27" s="857"/>
      <c r="C27" s="650" t="s">
        <v>71</v>
      </c>
      <c r="D27" s="421" t="s">
        <v>506</v>
      </c>
      <c r="E27" s="651"/>
      <c r="F27" s="425" t="s">
        <v>488</v>
      </c>
      <c r="G27" s="848"/>
    </row>
    <row r="28" spans="2:7" ht="28.5" customHeight="1" x14ac:dyDescent="0.15">
      <c r="B28" s="857"/>
      <c r="C28" s="650" t="s">
        <v>72</v>
      </c>
      <c r="D28" s="421" t="s">
        <v>506</v>
      </c>
      <c r="E28" s="651"/>
      <c r="F28" s="425" t="s">
        <v>488</v>
      </c>
      <c r="G28" s="848"/>
    </row>
    <row r="29" spans="2:7" ht="28.5" customHeight="1" x14ac:dyDescent="0.15">
      <c r="B29" s="857"/>
      <c r="C29" s="650" t="s">
        <v>73</v>
      </c>
      <c r="D29" s="421" t="s">
        <v>506</v>
      </c>
      <c r="E29" s="651"/>
      <c r="F29" s="425" t="s">
        <v>488</v>
      </c>
      <c r="G29" s="848"/>
    </row>
    <row r="30" spans="2:7" ht="28.5" customHeight="1" x14ac:dyDescent="0.15">
      <c r="B30" s="858"/>
      <c r="C30" s="650" t="s">
        <v>74</v>
      </c>
      <c r="D30" s="421" t="s">
        <v>506</v>
      </c>
      <c r="E30" s="651"/>
      <c r="F30" s="425" t="s">
        <v>488</v>
      </c>
      <c r="G30" s="849"/>
    </row>
    <row r="31" spans="2:7" ht="98.25" customHeight="1" x14ac:dyDescent="0.15">
      <c r="B31" s="660" t="s">
        <v>513</v>
      </c>
      <c r="C31" s="660" t="s">
        <v>781</v>
      </c>
      <c r="D31" s="428" t="s">
        <v>506</v>
      </c>
      <c r="E31" s="654"/>
      <c r="F31" s="425" t="s">
        <v>488</v>
      </c>
      <c r="G31" s="660" t="s">
        <v>782</v>
      </c>
    </row>
    <row r="32" spans="2:7" ht="28.5" customHeight="1" x14ac:dyDescent="0.15">
      <c r="B32" s="416" t="s">
        <v>741</v>
      </c>
      <c r="C32" s="521" t="s">
        <v>832</v>
      </c>
      <c r="D32" s="423" t="s">
        <v>509</v>
      </c>
      <c r="E32" s="422"/>
      <c r="F32" s="418" t="s">
        <v>494</v>
      </c>
      <c r="G32" s="416" t="s">
        <v>742</v>
      </c>
    </row>
    <row r="33" spans="2:7" ht="28.5" customHeight="1" x14ac:dyDescent="0.15">
      <c r="B33" s="416" t="s">
        <v>783</v>
      </c>
      <c r="C33" s="420"/>
      <c r="D33" s="421" t="s">
        <v>506</v>
      </c>
      <c r="E33" s="422"/>
      <c r="F33" s="418" t="s">
        <v>494</v>
      </c>
      <c r="G33" s="416" t="s">
        <v>514</v>
      </c>
    </row>
    <row r="34" spans="2:7" ht="28.5" customHeight="1" x14ac:dyDescent="0.15">
      <c r="B34" s="416" t="s">
        <v>743</v>
      </c>
      <c r="C34" s="431"/>
      <c r="D34" s="432"/>
      <c r="E34" s="432"/>
      <c r="F34" s="435" t="s">
        <v>488</v>
      </c>
      <c r="G34" s="434" t="s">
        <v>866</v>
      </c>
    </row>
    <row r="35" spans="2:7" x14ac:dyDescent="0.15">
      <c r="B35" s="430"/>
      <c r="F35" s="433"/>
      <c r="G35" s="430"/>
    </row>
  </sheetData>
  <sheetProtection selectLockedCells="1"/>
  <mergeCells count="6">
    <mergeCell ref="G25:G30"/>
    <mergeCell ref="B5:B9"/>
    <mergeCell ref="B10:B21"/>
    <mergeCell ref="E10:E19"/>
    <mergeCell ref="B23:B24"/>
    <mergeCell ref="B25:B30"/>
  </mergeCells>
  <phoneticPr fontId="7"/>
  <pageMargins left="0.39370078740157483" right="0.19685039370078741" top="0.35433070866141736" bottom="0.15748031496062992" header="0.31496062992125984" footer="0.31496062992125984"/>
  <pageSetup paperSize="9" scale="8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C1:I92"/>
  <sheetViews>
    <sheetView showGridLines="0" view="pageBreakPreview" zoomScaleNormal="55" zoomScaleSheetLayoutView="100" workbookViewId="0"/>
  </sheetViews>
  <sheetFormatPr defaultRowHeight="13.5" x14ac:dyDescent="0.15"/>
  <cols>
    <col min="1" max="1" width="9" style="21"/>
    <col min="2" max="2" width="4.375" style="21" customWidth="1"/>
    <col min="3" max="3" width="6.25" style="28" customWidth="1"/>
    <col min="4" max="4" width="16.25" style="26" customWidth="1"/>
    <col min="5" max="5" width="23.75" style="26" customWidth="1"/>
    <col min="6" max="6" width="6.875" style="24" customWidth="1"/>
    <col min="7" max="7" width="6.875" style="29" customWidth="1"/>
    <col min="8" max="8" width="58.75" style="26" customWidth="1"/>
    <col min="9" max="9" width="5.25" style="30" customWidth="1"/>
    <col min="10" max="10" width="3.875" style="21" customWidth="1"/>
    <col min="11" max="16384" width="9" style="21"/>
  </cols>
  <sheetData>
    <row r="1" spans="3:9" ht="21" customHeight="1" x14ac:dyDescent="0.15">
      <c r="C1" s="105" t="s">
        <v>259</v>
      </c>
    </row>
    <row r="3" spans="3:9" s="182" customFormat="1" ht="20.25" customHeight="1" x14ac:dyDescent="0.15">
      <c r="C3" s="936"/>
      <c r="D3" s="936"/>
      <c r="E3" s="936"/>
      <c r="F3" s="936"/>
      <c r="G3" s="936"/>
      <c r="H3" s="936"/>
      <c r="I3" s="936"/>
    </row>
    <row r="4" spans="3:9" ht="24.75" customHeight="1" x14ac:dyDescent="0.15">
      <c r="C4" s="937" t="s">
        <v>867</v>
      </c>
      <c r="D4" s="937"/>
      <c r="E4" s="937"/>
      <c r="F4" s="937"/>
      <c r="G4" s="937"/>
      <c r="H4" s="937"/>
      <c r="I4" s="25"/>
    </row>
    <row r="5" spans="3:9" ht="14.25" customHeight="1" x14ac:dyDescent="0.15">
      <c r="C5" s="391"/>
      <c r="D5" s="391"/>
      <c r="E5" s="391"/>
      <c r="F5" s="391"/>
      <c r="G5" s="391"/>
      <c r="H5" s="391"/>
      <c r="I5" s="25"/>
    </row>
    <row r="6" spans="3:9" ht="25.5" customHeight="1" x14ac:dyDescent="0.15">
      <c r="C6" s="938" t="s">
        <v>75</v>
      </c>
      <c r="D6" s="938"/>
      <c r="E6" s="938"/>
      <c r="F6" s="938"/>
      <c r="G6" s="938"/>
      <c r="H6" s="938"/>
      <c r="I6" s="392" t="s">
        <v>260</v>
      </c>
    </row>
    <row r="7" spans="3:9" ht="30.75" customHeight="1" x14ac:dyDescent="0.15">
      <c r="C7" s="939" t="s">
        <v>76</v>
      </c>
      <c r="D7" s="939"/>
      <c r="E7" s="939"/>
      <c r="F7" s="939"/>
      <c r="G7" s="939"/>
      <c r="H7" s="939"/>
      <c r="I7" s="519"/>
    </row>
    <row r="8" spans="3:9" ht="30.75" customHeight="1" x14ac:dyDescent="0.15">
      <c r="C8" s="939" t="s">
        <v>77</v>
      </c>
      <c r="D8" s="939"/>
      <c r="E8" s="939"/>
      <c r="F8" s="939"/>
      <c r="G8" s="939"/>
      <c r="H8" s="939"/>
      <c r="I8" s="519"/>
    </row>
    <row r="9" spans="3:9" ht="30.75" customHeight="1" x14ac:dyDescent="0.15">
      <c r="C9" s="939" t="s">
        <v>528</v>
      </c>
      <c r="D9" s="939"/>
      <c r="E9" s="939"/>
      <c r="F9" s="939"/>
      <c r="G9" s="939"/>
      <c r="H9" s="939"/>
      <c r="I9" s="519"/>
    </row>
    <row r="10" spans="3:9" ht="30.75" customHeight="1" x14ac:dyDescent="0.15">
      <c r="C10" s="939" t="s">
        <v>784</v>
      </c>
      <c r="D10" s="939"/>
      <c r="E10" s="939"/>
      <c r="F10" s="939"/>
      <c r="G10" s="939"/>
      <c r="H10" s="939"/>
      <c r="I10" s="519"/>
    </row>
    <row r="11" spans="3:9" ht="30.75" customHeight="1" x14ac:dyDescent="0.15">
      <c r="C11" s="878" t="s">
        <v>78</v>
      </c>
      <c r="D11" s="878"/>
      <c r="E11" s="878"/>
      <c r="F11" s="878"/>
      <c r="G11" s="878"/>
      <c r="H11" s="878"/>
      <c r="I11" s="519"/>
    </row>
    <row r="12" spans="3:9" ht="30.75" customHeight="1" x14ac:dyDescent="0.15">
      <c r="C12" s="883" t="s">
        <v>785</v>
      </c>
      <c r="D12" s="883"/>
      <c r="E12" s="883"/>
      <c r="F12" s="883"/>
      <c r="G12" s="883"/>
      <c r="H12" s="883"/>
      <c r="I12" s="519"/>
    </row>
    <row r="13" spans="3:9" ht="30.75" customHeight="1" x14ac:dyDescent="0.15">
      <c r="C13" s="883" t="s">
        <v>522</v>
      </c>
      <c r="D13" s="883"/>
      <c r="E13" s="883"/>
      <c r="F13" s="883"/>
      <c r="G13" s="883"/>
      <c r="H13" s="883"/>
      <c r="I13" s="519"/>
    </row>
    <row r="14" spans="3:9" ht="12" customHeight="1" x14ac:dyDescent="0.15">
      <c r="C14" s="940"/>
      <c r="D14" s="940"/>
      <c r="E14" s="940"/>
      <c r="F14" s="940"/>
      <c r="G14" s="940"/>
      <c r="H14" s="940"/>
      <c r="I14" s="940"/>
    </row>
    <row r="15" spans="3:9" ht="18.75" customHeight="1" x14ac:dyDescent="0.15">
      <c r="C15" s="674"/>
      <c r="D15" s="674"/>
      <c r="E15" s="674"/>
      <c r="F15" s="674" t="s">
        <v>786</v>
      </c>
      <c r="G15" s="674"/>
      <c r="H15" s="674"/>
      <c r="I15" s="674"/>
    </row>
    <row r="16" spans="3:9" ht="30" customHeight="1" x14ac:dyDescent="0.15">
      <c r="C16" s="900" t="s">
        <v>787</v>
      </c>
      <c r="D16" s="900"/>
      <c r="E16" s="393" t="s">
        <v>79</v>
      </c>
      <c r="F16" s="394" t="s">
        <v>455</v>
      </c>
      <c r="G16" s="394" t="s">
        <v>261</v>
      </c>
      <c r="H16" s="394" t="s">
        <v>788</v>
      </c>
      <c r="I16" s="392" t="s">
        <v>260</v>
      </c>
    </row>
    <row r="17" spans="3:9" ht="36.950000000000003" customHeight="1" x14ac:dyDescent="0.15">
      <c r="C17" s="932" t="s">
        <v>456</v>
      </c>
      <c r="D17" s="932"/>
      <c r="E17" s="932"/>
      <c r="F17" s="668" t="s">
        <v>789</v>
      </c>
      <c r="G17" s="395" t="s">
        <v>66</v>
      </c>
      <c r="H17" s="662" t="s">
        <v>80</v>
      </c>
      <c r="I17" s="519"/>
    </row>
    <row r="18" spans="3:9" ht="36.950000000000003" customHeight="1" x14ac:dyDescent="0.15">
      <c r="C18" s="933" t="s">
        <v>790</v>
      </c>
      <c r="D18" s="920" t="s">
        <v>537</v>
      </c>
      <c r="E18" s="671" t="s">
        <v>529</v>
      </c>
      <c r="F18" s="917" t="s">
        <v>791</v>
      </c>
      <c r="G18" s="904" t="s">
        <v>66</v>
      </c>
      <c r="H18" s="662" t="s">
        <v>530</v>
      </c>
      <c r="I18" s="519"/>
    </row>
    <row r="19" spans="3:9" ht="36.950000000000003" customHeight="1" x14ac:dyDescent="0.15">
      <c r="C19" s="934"/>
      <c r="D19" s="921"/>
      <c r="E19" s="890" t="s">
        <v>81</v>
      </c>
      <c r="F19" s="918"/>
      <c r="G19" s="905"/>
      <c r="H19" s="669" t="s">
        <v>457</v>
      </c>
      <c r="I19" s="519"/>
    </row>
    <row r="20" spans="3:9" ht="36.950000000000003" customHeight="1" x14ac:dyDescent="0.15">
      <c r="C20" s="934"/>
      <c r="D20" s="921"/>
      <c r="E20" s="890"/>
      <c r="F20" s="918"/>
      <c r="G20" s="905"/>
      <c r="H20" s="669" t="s">
        <v>792</v>
      </c>
      <c r="I20" s="519"/>
    </row>
    <row r="21" spans="3:9" ht="36.950000000000003" customHeight="1" x14ac:dyDescent="0.15">
      <c r="C21" s="934"/>
      <c r="D21" s="921"/>
      <c r="E21" s="890" t="s">
        <v>458</v>
      </c>
      <c r="F21" s="918"/>
      <c r="G21" s="905"/>
      <c r="H21" s="669" t="s">
        <v>793</v>
      </c>
      <c r="I21" s="519"/>
    </row>
    <row r="22" spans="3:9" ht="36.950000000000003" customHeight="1" x14ac:dyDescent="0.15">
      <c r="C22" s="934"/>
      <c r="D22" s="921"/>
      <c r="E22" s="890"/>
      <c r="F22" s="918"/>
      <c r="G22" s="905"/>
      <c r="H22" s="669" t="s">
        <v>794</v>
      </c>
      <c r="I22" s="519"/>
    </row>
    <row r="23" spans="3:9" ht="36.950000000000003" customHeight="1" x14ac:dyDescent="0.15">
      <c r="C23" s="934"/>
      <c r="D23" s="921"/>
      <c r="E23" s="939" t="s">
        <v>459</v>
      </c>
      <c r="F23" s="918"/>
      <c r="G23" s="905"/>
      <c r="H23" s="669" t="s">
        <v>793</v>
      </c>
      <c r="I23" s="519"/>
    </row>
    <row r="24" spans="3:9" ht="36.950000000000003" customHeight="1" x14ac:dyDescent="0.15">
      <c r="C24" s="934"/>
      <c r="D24" s="921"/>
      <c r="E24" s="939"/>
      <c r="F24" s="918"/>
      <c r="G24" s="905"/>
      <c r="H24" s="669" t="s">
        <v>795</v>
      </c>
      <c r="I24" s="519"/>
    </row>
    <row r="25" spans="3:9" ht="36.950000000000003" customHeight="1" x14ac:dyDescent="0.15">
      <c r="C25" s="934"/>
      <c r="D25" s="921"/>
      <c r="E25" s="671" t="s">
        <v>82</v>
      </c>
      <c r="F25" s="918"/>
      <c r="G25" s="905"/>
      <c r="H25" s="669" t="s">
        <v>264</v>
      </c>
      <c r="I25" s="519"/>
    </row>
    <row r="26" spans="3:9" ht="36.950000000000003" customHeight="1" x14ac:dyDescent="0.15">
      <c r="C26" s="934"/>
      <c r="D26" s="922"/>
      <c r="E26" s="671" t="s">
        <v>531</v>
      </c>
      <c r="F26" s="919"/>
      <c r="G26" s="906"/>
      <c r="H26" s="675" t="s">
        <v>833</v>
      </c>
      <c r="I26" s="519"/>
    </row>
    <row r="27" spans="3:9" ht="36.950000000000003" customHeight="1" x14ac:dyDescent="0.15">
      <c r="C27" s="934"/>
      <c r="D27" s="920" t="s">
        <v>538</v>
      </c>
      <c r="E27" s="396" t="s">
        <v>84</v>
      </c>
      <c r="F27" s="917" t="s">
        <v>791</v>
      </c>
      <c r="G27" s="904" t="s">
        <v>66</v>
      </c>
      <c r="H27" s="675" t="s">
        <v>844</v>
      </c>
      <c r="I27" s="519"/>
    </row>
    <row r="28" spans="3:9" ht="42.75" customHeight="1" x14ac:dyDescent="0.15">
      <c r="C28" s="934"/>
      <c r="D28" s="921"/>
      <c r="E28" s="671" t="s">
        <v>85</v>
      </c>
      <c r="F28" s="918"/>
      <c r="G28" s="906"/>
      <c r="H28" s="669" t="s">
        <v>796</v>
      </c>
      <c r="I28" s="519"/>
    </row>
    <row r="29" spans="3:9" ht="57.75" customHeight="1" x14ac:dyDescent="0.15">
      <c r="C29" s="934"/>
      <c r="D29" s="922"/>
      <c r="E29" s="669" t="s">
        <v>797</v>
      </c>
      <c r="F29" s="919"/>
      <c r="G29" s="397" t="s">
        <v>83</v>
      </c>
      <c r="H29" s="669" t="s">
        <v>836</v>
      </c>
      <c r="I29" s="398"/>
    </row>
    <row r="30" spans="3:9" ht="42.75" customHeight="1" x14ac:dyDescent="0.15">
      <c r="C30" s="934"/>
      <c r="D30" s="923" t="s">
        <v>540</v>
      </c>
      <c r="E30" s="926" t="s">
        <v>541</v>
      </c>
      <c r="F30" s="929" t="s">
        <v>798</v>
      </c>
      <c r="G30" s="868" t="s">
        <v>66</v>
      </c>
      <c r="H30" s="401" t="s">
        <v>799</v>
      </c>
      <c r="I30" s="525"/>
    </row>
    <row r="31" spans="3:9" ht="42.75" customHeight="1" x14ac:dyDescent="0.15">
      <c r="C31" s="934"/>
      <c r="D31" s="924"/>
      <c r="E31" s="927"/>
      <c r="F31" s="930"/>
      <c r="G31" s="903"/>
      <c r="H31" s="401" t="s">
        <v>800</v>
      </c>
      <c r="I31" s="525"/>
    </row>
    <row r="32" spans="3:9" ht="42.75" customHeight="1" x14ac:dyDescent="0.15">
      <c r="C32" s="934"/>
      <c r="D32" s="925"/>
      <c r="E32" s="928"/>
      <c r="F32" s="931"/>
      <c r="G32" s="869"/>
      <c r="H32" s="401" t="s">
        <v>801</v>
      </c>
      <c r="I32" s="525"/>
    </row>
    <row r="33" spans="3:9" ht="36.950000000000003" customHeight="1" x14ac:dyDescent="0.15">
      <c r="C33" s="934"/>
      <c r="D33" s="669" t="s">
        <v>802</v>
      </c>
      <c r="E33" s="669" t="s">
        <v>86</v>
      </c>
      <c r="F33" s="668" t="s">
        <v>791</v>
      </c>
      <c r="G33" s="397" t="s">
        <v>83</v>
      </c>
      <c r="H33" s="669" t="s">
        <v>532</v>
      </c>
      <c r="I33" s="519"/>
    </row>
    <row r="34" spans="3:9" ht="36.950000000000003" customHeight="1" x14ac:dyDescent="0.15">
      <c r="C34" s="934"/>
      <c r="D34" s="669" t="s">
        <v>266</v>
      </c>
      <c r="E34" s="669" t="s">
        <v>267</v>
      </c>
      <c r="F34" s="668" t="s">
        <v>791</v>
      </c>
      <c r="G34" s="673" t="s">
        <v>66</v>
      </c>
      <c r="H34" s="669" t="s">
        <v>265</v>
      </c>
      <c r="I34" s="519"/>
    </row>
    <row r="35" spans="3:9" ht="36.950000000000003" customHeight="1" x14ac:dyDescent="0.15">
      <c r="C35" s="934"/>
      <c r="D35" s="886" t="s">
        <v>257</v>
      </c>
      <c r="E35" s="669" t="s">
        <v>268</v>
      </c>
      <c r="F35" s="668" t="s">
        <v>791</v>
      </c>
      <c r="G35" s="673" t="s">
        <v>66</v>
      </c>
      <c r="H35" s="669" t="s">
        <v>539</v>
      </c>
      <c r="I35" s="519"/>
    </row>
    <row r="36" spans="3:9" ht="36.950000000000003" customHeight="1" x14ac:dyDescent="0.15">
      <c r="C36" s="935"/>
      <c r="D36" s="886"/>
      <c r="E36" s="669" t="s">
        <v>803</v>
      </c>
      <c r="F36" s="668" t="s">
        <v>791</v>
      </c>
      <c r="G36" s="673" t="s">
        <v>66</v>
      </c>
      <c r="H36" s="669" t="s">
        <v>264</v>
      </c>
      <c r="I36" s="519"/>
    </row>
    <row r="37" spans="3:9" ht="30" customHeight="1" x14ac:dyDescent="0.15">
      <c r="C37" s="900" t="s">
        <v>804</v>
      </c>
      <c r="D37" s="900"/>
      <c r="E37" s="393" t="s">
        <v>79</v>
      </c>
      <c r="F37" s="394" t="s">
        <v>460</v>
      </c>
      <c r="G37" s="394" t="s">
        <v>261</v>
      </c>
      <c r="H37" s="394" t="s">
        <v>805</v>
      </c>
      <c r="I37" s="392" t="s">
        <v>260</v>
      </c>
    </row>
    <row r="38" spans="3:9" ht="33.950000000000003" customHeight="1" x14ac:dyDescent="0.15">
      <c r="C38" s="907" t="s">
        <v>806</v>
      </c>
      <c r="D38" s="886" t="s">
        <v>87</v>
      </c>
      <c r="E38" s="669" t="s">
        <v>269</v>
      </c>
      <c r="F38" s="902" t="s">
        <v>791</v>
      </c>
      <c r="G38" s="901" t="s">
        <v>66</v>
      </c>
      <c r="H38" s="669" t="s">
        <v>533</v>
      </c>
      <c r="I38" s="519"/>
    </row>
    <row r="39" spans="3:9" ht="33.950000000000003" customHeight="1" x14ac:dyDescent="0.15">
      <c r="C39" s="907"/>
      <c r="D39" s="886"/>
      <c r="E39" s="667" t="s">
        <v>870</v>
      </c>
      <c r="F39" s="902"/>
      <c r="G39" s="901"/>
      <c r="H39" s="669" t="s">
        <v>461</v>
      </c>
      <c r="I39" s="519"/>
    </row>
    <row r="40" spans="3:9" ht="33.950000000000003" customHeight="1" x14ac:dyDescent="0.15">
      <c r="C40" s="907"/>
      <c r="D40" s="886"/>
      <c r="E40" s="667" t="s">
        <v>516</v>
      </c>
      <c r="F40" s="902"/>
      <c r="G40" s="901"/>
      <c r="H40" s="669" t="s">
        <v>807</v>
      </c>
      <c r="I40" s="398"/>
    </row>
    <row r="41" spans="3:9" ht="35.1" customHeight="1" x14ac:dyDescent="0.15">
      <c r="C41" s="907"/>
      <c r="D41" s="886"/>
      <c r="E41" s="671" t="s">
        <v>808</v>
      </c>
      <c r="F41" s="902"/>
      <c r="G41" s="901"/>
      <c r="H41" s="669" t="s">
        <v>282</v>
      </c>
      <c r="I41" s="519"/>
    </row>
    <row r="42" spans="3:9" ht="33.950000000000003" customHeight="1" x14ac:dyDescent="0.15">
      <c r="C42" s="907"/>
      <c r="D42" s="908" t="s">
        <v>270</v>
      </c>
      <c r="E42" s="909"/>
      <c r="F42" s="912" t="s">
        <v>791</v>
      </c>
      <c r="G42" s="914" t="s">
        <v>66</v>
      </c>
      <c r="H42" s="669" t="s">
        <v>88</v>
      </c>
      <c r="I42" s="519"/>
    </row>
    <row r="43" spans="3:9" ht="33.950000000000003" customHeight="1" x14ac:dyDescent="0.15">
      <c r="C43" s="907"/>
      <c r="D43" s="910"/>
      <c r="E43" s="911"/>
      <c r="F43" s="913"/>
      <c r="G43" s="915"/>
      <c r="H43" s="669" t="s">
        <v>793</v>
      </c>
      <c r="I43" s="519"/>
    </row>
    <row r="44" spans="3:9" ht="33.950000000000003" customHeight="1" x14ac:dyDescent="0.15">
      <c r="C44" s="907"/>
      <c r="D44" s="916" t="s">
        <v>809</v>
      </c>
      <c r="E44" s="916"/>
      <c r="F44" s="902" t="s">
        <v>791</v>
      </c>
      <c r="G44" s="901" t="s">
        <v>66</v>
      </c>
      <c r="H44" s="669" t="s">
        <v>88</v>
      </c>
      <c r="I44" s="522"/>
    </row>
    <row r="45" spans="3:9" ht="42.75" customHeight="1" x14ac:dyDescent="0.15">
      <c r="C45" s="907"/>
      <c r="D45" s="916"/>
      <c r="E45" s="916"/>
      <c r="F45" s="902"/>
      <c r="G45" s="901"/>
      <c r="H45" s="669" t="s">
        <v>868</v>
      </c>
      <c r="I45" s="522"/>
    </row>
    <row r="46" spans="3:9" ht="33.950000000000003" customHeight="1" x14ac:dyDescent="0.15">
      <c r="C46" s="907"/>
      <c r="D46" s="887" t="s">
        <v>462</v>
      </c>
      <c r="E46" s="528" t="s">
        <v>271</v>
      </c>
      <c r="F46" s="902" t="s">
        <v>791</v>
      </c>
      <c r="G46" s="901" t="s">
        <v>66</v>
      </c>
      <c r="H46" s="669" t="s">
        <v>807</v>
      </c>
      <c r="I46" s="522"/>
    </row>
    <row r="47" spans="3:9" ht="33.950000000000003" customHeight="1" x14ac:dyDescent="0.15">
      <c r="C47" s="907"/>
      <c r="D47" s="887"/>
      <c r="E47" s="528" t="s">
        <v>272</v>
      </c>
      <c r="F47" s="902"/>
      <c r="G47" s="901"/>
      <c r="H47" s="669" t="s">
        <v>463</v>
      </c>
      <c r="I47" s="522"/>
    </row>
    <row r="48" spans="3:9" ht="33.950000000000003" customHeight="1" x14ac:dyDescent="0.15">
      <c r="C48" s="907"/>
      <c r="D48" s="667" t="s">
        <v>845</v>
      </c>
      <c r="E48" s="528" t="s">
        <v>274</v>
      </c>
      <c r="F48" s="668" t="s">
        <v>791</v>
      </c>
      <c r="G48" s="673" t="s">
        <v>66</v>
      </c>
      <c r="H48" s="669" t="s">
        <v>273</v>
      </c>
      <c r="I48" s="522"/>
    </row>
    <row r="49" spans="3:9" ht="33.950000000000003" customHeight="1" x14ac:dyDescent="0.15">
      <c r="C49" s="907"/>
      <c r="D49" s="886" t="s">
        <v>810</v>
      </c>
      <c r="E49" s="886"/>
      <c r="F49" s="399" t="s">
        <v>791</v>
      </c>
      <c r="G49" s="673" t="s">
        <v>66</v>
      </c>
      <c r="H49" s="669" t="s">
        <v>811</v>
      </c>
      <c r="I49" s="522"/>
    </row>
    <row r="50" spans="3:9" ht="33.950000000000003" customHeight="1" x14ac:dyDescent="0.15">
      <c r="C50" s="907"/>
      <c r="D50" s="887" t="s">
        <v>846</v>
      </c>
      <c r="E50" s="669" t="s">
        <v>275</v>
      </c>
      <c r="F50" s="902" t="s">
        <v>791</v>
      </c>
      <c r="G50" s="901" t="s">
        <v>66</v>
      </c>
      <c r="H50" s="669" t="s">
        <v>464</v>
      </c>
      <c r="I50" s="519"/>
    </row>
    <row r="51" spans="3:9" ht="83.25" customHeight="1" x14ac:dyDescent="0.15">
      <c r="C51" s="907"/>
      <c r="D51" s="887"/>
      <c r="E51" s="669" t="s">
        <v>276</v>
      </c>
      <c r="F51" s="902"/>
      <c r="G51" s="901"/>
      <c r="H51" s="669" t="s">
        <v>837</v>
      </c>
      <c r="I51" s="519"/>
    </row>
    <row r="52" spans="3:9" ht="54" customHeight="1" x14ac:dyDescent="0.15">
      <c r="C52" s="907"/>
      <c r="D52" s="887"/>
      <c r="E52" s="669" t="s">
        <v>812</v>
      </c>
      <c r="F52" s="902"/>
      <c r="G52" s="901"/>
      <c r="H52" s="669" t="s">
        <v>847</v>
      </c>
      <c r="I52" s="519"/>
    </row>
    <row r="53" spans="3:9" ht="33.950000000000003" customHeight="1" x14ac:dyDescent="0.15">
      <c r="C53" s="907"/>
      <c r="D53" s="887"/>
      <c r="E53" s="666" t="s">
        <v>90</v>
      </c>
      <c r="F53" s="902"/>
      <c r="G53" s="901"/>
      <c r="H53" s="669" t="s">
        <v>91</v>
      </c>
      <c r="I53" s="519"/>
    </row>
    <row r="54" spans="3:9" ht="33.950000000000003" customHeight="1" x14ac:dyDescent="0.15">
      <c r="C54" s="907"/>
      <c r="D54" s="887" t="s">
        <v>813</v>
      </c>
      <c r="E54" s="401" t="s">
        <v>92</v>
      </c>
      <c r="F54" s="888" t="s">
        <v>791</v>
      </c>
      <c r="G54" s="889" t="s">
        <v>66</v>
      </c>
      <c r="H54" s="669" t="s">
        <v>793</v>
      </c>
      <c r="I54" s="519"/>
    </row>
    <row r="55" spans="3:9" ht="35.1" customHeight="1" x14ac:dyDescent="0.15">
      <c r="C55" s="907"/>
      <c r="D55" s="887"/>
      <c r="E55" s="401" t="s">
        <v>93</v>
      </c>
      <c r="F55" s="888"/>
      <c r="G55" s="889"/>
      <c r="H55" s="669" t="s">
        <v>465</v>
      </c>
      <c r="I55" s="519"/>
    </row>
    <row r="56" spans="3:9" ht="33.950000000000003" customHeight="1" x14ac:dyDescent="0.15">
      <c r="C56" s="907"/>
      <c r="D56" s="887"/>
      <c r="E56" s="402" t="s">
        <v>814</v>
      </c>
      <c r="F56" s="888"/>
      <c r="G56" s="889"/>
      <c r="H56" s="669" t="s">
        <v>278</v>
      </c>
      <c r="I56" s="519"/>
    </row>
    <row r="57" spans="3:9" ht="33.950000000000003" customHeight="1" x14ac:dyDescent="0.15">
      <c r="C57" s="907"/>
      <c r="D57" s="887" t="s">
        <v>869</v>
      </c>
      <c r="E57" s="890" t="s">
        <v>94</v>
      </c>
      <c r="F57" s="888"/>
      <c r="G57" s="889"/>
      <c r="H57" s="669" t="s">
        <v>95</v>
      </c>
      <c r="I57" s="519"/>
    </row>
    <row r="58" spans="3:9" ht="33.950000000000003" customHeight="1" x14ac:dyDescent="0.15">
      <c r="C58" s="907"/>
      <c r="D58" s="887"/>
      <c r="E58" s="890"/>
      <c r="F58" s="888"/>
      <c r="G58" s="889"/>
      <c r="H58" s="669" t="s">
        <v>279</v>
      </c>
      <c r="I58" s="519"/>
    </row>
    <row r="59" spans="3:9" ht="35.1" customHeight="1" x14ac:dyDescent="0.15">
      <c r="C59" s="907"/>
      <c r="D59" s="669" t="s">
        <v>815</v>
      </c>
      <c r="E59" s="671" t="s">
        <v>96</v>
      </c>
      <c r="F59" s="670" t="s">
        <v>791</v>
      </c>
      <c r="G59" s="672" t="s">
        <v>66</v>
      </c>
      <c r="H59" s="669" t="s">
        <v>871</v>
      </c>
      <c r="I59" s="519"/>
    </row>
    <row r="60" spans="3:9" ht="35.1" customHeight="1" x14ac:dyDescent="0.15">
      <c r="C60" s="907"/>
      <c r="D60" s="891" t="s">
        <v>873</v>
      </c>
      <c r="E60" s="892"/>
      <c r="F60" s="895" t="s">
        <v>791</v>
      </c>
      <c r="G60" s="896" t="s">
        <v>66</v>
      </c>
      <c r="H60" s="669" t="s">
        <v>466</v>
      </c>
      <c r="I60" s="519"/>
    </row>
    <row r="61" spans="3:9" ht="35.1" customHeight="1" x14ac:dyDescent="0.15">
      <c r="C61" s="907"/>
      <c r="D61" s="893"/>
      <c r="E61" s="894"/>
      <c r="F61" s="895"/>
      <c r="G61" s="896"/>
      <c r="H61" s="669" t="s">
        <v>467</v>
      </c>
      <c r="I61" s="519"/>
    </row>
    <row r="62" spans="3:9" ht="35.1" customHeight="1" x14ac:dyDescent="0.15">
      <c r="C62" s="907"/>
      <c r="D62" s="436"/>
      <c r="E62" s="669" t="s">
        <v>816</v>
      </c>
      <c r="F62" s="663" t="s">
        <v>67</v>
      </c>
      <c r="G62" s="896"/>
      <c r="H62" s="669" t="s">
        <v>872</v>
      </c>
      <c r="I62" s="522"/>
    </row>
    <row r="63" spans="3:9" ht="33.950000000000003" customHeight="1" x14ac:dyDescent="0.15">
      <c r="C63" s="907"/>
      <c r="D63" s="897" t="s">
        <v>515</v>
      </c>
      <c r="E63" s="897"/>
      <c r="F63" s="663" t="s">
        <v>67</v>
      </c>
      <c r="G63" s="397" t="s">
        <v>83</v>
      </c>
      <c r="H63" s="669" t="s">
        <v>817</v>
      </c>
      <c r="I63" s="522"/>
    </row>
    <row r="64" spans="3:9" s="406" customFormat="1" ht="34.5" customHeight="1" x14ac:dyDescent="0.15">
      <c r="C64" s="403"/>
      <c r="D64" s="404"/>
      <c r="E64" s="404"/>
      <c r="F64" s="403"/>
      <c r="G64" s="405"/>
      <c r="H64" s="665"/>
      <c r="I64" s="27"/>
    </row>
    <row r="65" spans="3:9" s="406" customFormat="1" ht="21.75" customHeight="1" x14ac:dyDescent="0.15">
      <c r="C65" s="898" t="s">
        <v>101</v>
      </c>
      <c r="D65" s="898"/>
      <c r="E65" s="898"/>
      <c r="F65" s="898"/>
      <c r="G65" s="898"/>
      <c r="H65" s="898"/>
      <c r="I65" s="27"/>
    </row>
    <row r="66" spans="3:9" s="406" customFormat="1" ht="24.75" customHeight="1" x14ac:dyDescent="0.15">
      <c r="C66" s="898" t="s">
        <v>102</v>
      </c>
      <c r="D66" s="898"/>
      <c r="E66" s="899" t="s">
        <v>103</v>
      </c>
      <c r="F66" s="899"/>
      <c r="G66" s="899"/>
      <c r="H66" s="899"/>
      <c r="I66" s="27"/>
    </row>
    <row r="67" spans="3:9" s="406" customFormat="1" ht="30" customHeight="1" x14ac:dyDescent="0.15">
      <c r="C67" s="900" t="s">
        <v>818</v>
      </c>
      <c r="D67" s="900"/>
      <c r="E67" s="900"/>
      <c r="F67" s="394" t="s">
        <v>460</v>
      </c>
      <c r="G67" s="394" t="s">
        <v>819</v>
      </c>
      <c r="H67" s="394" t="s">
        <v>820</v>
      </c>
      <c r="I67" s="392" t="s">
        <v>260</v>
      </c>
    </row>
    <row r="68" spans="3:9" ht="33.950000000000003" customHeight="1" x14ac:dyDescent="0.15">
      <c r="C68" s="407" t="s">
        <v>468</v>
      </c>
      <c r="D68" s="886" t="s">
        <v>875</v>
      </c>
      <c r="E68" s="886"/>
      <c r="F68" s="408" t="s">
        <v>469</v>
      </c>
      <c r="G68" s="672" t="s">
        <v>66</v>
      </c>
      <c r="H68" s="669" t="s">
        <v>470</v>
      </c>
      <c r="I68" s="519"/>
    </row>
    <row r="69" spans="3:9" s="406" customFormat="1" ht="35.1" customHeight="1" x14ac:dyDescent="0.15">
      <c r="C69" s="881" t="s">
        <v>471</v>
      </c>
      <c r="D69" s="669" t="s">
        <v>97</v>
      </c>
      <c r="E69" s="671" t="s">
        <v>472</v>
      </c>
      <c r="F69" s="408" t="s">
        <v>821</v>
      </c>
      <c r="G69" s="672" t="s">
        <v>66</v>
      </c>
      <c r="H69" s="669" t="s">
        <v>473</v>
      </c>
      <c r="I69" s="522"/>
    </row>
    <row r="70" spans="3:9" s="406" customFormat="1" ht="34.5" customHeight="1" x14ac:dyDescent="0.15">
      <c r="C70" s="881"/>
      <c r="D70" s="671" t="s">
        <v>98</v>
      </c>
      <c r="E70" s="671" t="s">
        <v>99</v>
      </c>
      <c r="F70" s="408" t="s">
        <v>68</v>
      </c>
      <c r="G70" s="672" t="s">
        <v>66</v>
      </c>
      <c r="H70" s="669" t="s">
        <v>100</v>
      </c>
      <c r="I70" s="522"/>
    </row>
    <row r="71" spans="3:9" s="406" customFormat="1" ht="35.1" customHeight="1" x14ac:dyDescent="0.15">
      <c r="C71" s="875" t="s">
        <v>280</v>
      </c>
      <c r="D71" s="882" t="s">
        <v>104</v>
      </c>
      <c r="E71" s="882"/>
      <c r="F71" s="663" t="s">
        <v>67</v>
      </c>
      <c r="G71" s="672" t="s">
        <v>66</v>
      </c>
      <c r="H71" s="669" t="s">
        <v>474</v>
      </c>
      <c r="I71" s="522"/>
    </row>
    <row r="72" spans="3:9" s="406" customFormat="1" ht="35.1" customHeight="1" x14ac:dyDescent="0.15">
      <c r="C72" s="875"/>
      <c r="D72" s="883" t="s">
        <v>105</v>
      </c>
      <c r="E72" s="883"/>
      <c r="F72" s="884" t="s">
        <v>67</v>
      </c>
      <c r="G72" s="868" t="s">
        <v>66</v>
      </c>
      <c r="H72" s="669" t="s">
        <v>106</v>
      </c>
      <c r="I72" s="522"/>
    </row>
    <row r="73" spans="3:9" s="406" customFormat="1" ht="35.1" customHeight="1" x14ac:dyDescent="0.15">
      <c r="C73" s="875"/>
      <c r="D73" s="883"/>
      <c r="E73" s="883"/>
      <c r="F73" s="884"/>
      <c r="G73" s="869"/>
      <c r="H73" s="669" t="s">
        <v>475</v>
      </c>
      <c r="I73" s="522"/>
    </row>
    <row r="74" spans="3:9" s="406" customFormat="1" ht="35.1" customHeight="1" x14ac:dyDescent="0.15">
      <c r="C74" s="875"/>
      <c r="D74" s="883" t="s">
        <v>89</v>
      </c>
      <c r="E74" s="883"/>
      <c r="F74" s="884" t="s">
        <v>67</v>
      </c>
      <c r="G74" s="868" t="s">
        <v>822</v>
      </c>
      <c r="H74" s="669" t="s">
        <v>107</v>
      </c>
      <c r="I74" s="522"/>
    </row>
    <row r="75" spans="3:9" s="406" customFormat="1" ht="35.1" customHeight="1" x14ac:dyDescent="0.15">
      <c r="C75" s="875"/>
      <c r="D75" s="883"/>
      <c r="E75" s="883"/>
      <c r="F75" s="884"/>
      <c r="G75" s="869"/>
      <c r="H75" s="669" t="s">
        <v>476</v>
      </c>
      <c r="I75" s="522"/>
    </row>
    <row r="76" spans="3:9" s="406" customFormat="1" ht="42.75" customHeight="1" x14ac:dyDescent="0.15">
      <c r="C76" s="875"/>
      <c r="D76" s="883" t="s">
        <v>823</v>
      </c>
      <c r="E76" s="883"/>
      <c r="F76" s="663" t="s">
        <v>67</v>
      </c>
      <c r="G76" s="672" t="s">
        <v>66</v>
      </c>
      <c r="H76" s="669" t="s">
        <v>477</v>
      </c>
      <c r="I76" s="522"/>
    </row>
    <row r="77" spans="3:9" s="406" customFormat="1" ht="35.1" customHeight="1" x14ac:dyDescent="0.15">
      <c r="C77" s="875"/>
      <c r="D77" s="882" t="s">
        <v>108</v>
      </c>
      <c r="E77" s="882"/>
      <c r="F77" s="663" t="s">
        <v>67</v>
      </c>
      <c r="G77" s="672" t="s">
        <v>66</v>
      </c>
      <c r="H77" s="669" t="s">
        <v>478</v>
      </c>
      <c r="I77" s="522"/>
    </row>
    <row r="78" spans="3:9" s="406" customFormat="1" ht="35.1" customHeight="1" x14ac:dyDescent="0.15">
      <c r="C78" s="875"/>
      <c r="D78" s="885" t="s">
        <v>824</v>
      </c>
      <c r="E78" s="885"/>
      <c r="F78" s="663" t="s">
        <v>67</v>
      </c>
      <c r="G78" s="672" t="s">
        <v>66</v>
      </c>
      <c r="H78" s="662" t="s">
        <v>825</v>
      </c>
      <c r="I78" s="522"/>
    </row>
    <row r="79" spans="3:9" s="406" customFormat="1" ht="35.1" customHeight="1" x14ac:dyDescent="0.15">
      <c r="C79" s="875" t="s">
        <v>281</v>
      </c>
      <c r="D79" s="876" t="s">
        <v>479</v>
      </c>
      <c r="E79" s="876"/>
      <c r="F79" s="866" t="s">
        <v>67</v>
      </c>
      <c r="G79" s="870" t="s">
        <v>66</v>
      </c>
      <c r="H79" s="676" t="s">
        <v>834</v>
      </c>
      <c r="I79" s="677"/>
    </row>
    <row r="80" spans="3:9" s="406" customFormat="1" ht="39.950000000000003" customHeight="1" x14ac:dyDescent="0.15">
      <c r="C80" s="875"/>
      <c r="D80" s="860" t="s">
        <v>523</v>
      </c>
      <c r="E80" s="861" t="s">
        <v>480</v>
      </c>
      <c r="F80" s="877"/>
      <c r="G80" s="871"/>
      <c r="H80" s="879" t="s">
        <v>835</v>
      </c>
      <c r="I80" s="873"/>
    </row>
    <row r="81" spans="3:9" s="406" customFormat="1" ht="50.1" customHeight="1" x14ac:dyDescent="0.15">
      <c r="C81" s="875"/>
      <c r="D81" s="860"/>
      <c r="E81" s="861"/>
      <c r="F81" s="877"/>
      <c r="G81" s="872"/>
      <c r="H81" s="880"/>
      <c r="I81" s="874"/>
    </row>
    <row r="82" spans="3:9" s="406" customFormat="1" ht="35.1" customHeight="1" x14ac:dyDescent="0.15">
      <c r="C82" s="875"/>
      <c r="D82" s="862" t="s">
        <v>109</v>
      </c>
      <c r="E82" s="863"/>
      <c r="F82" s="866" t="s">
        <v>67</v>
      </c>
      <c r="G82" s="868" t="s">
        <v>66</v>
      </c>
      <c r="H82" s="662" t="s">
        <v>481</v>
      </c>
      <c r="I82" s="522"/>
    </row>
    <row r="83" spans="3:9" s="406" customFormat="1" ht="35.1" customHeight="1" x14ac:dyDescent="0.15">
      <c r="C83" s="875"/>
      <c r="D83" s="864"/>
      <c r="E83" s="865"/>
      <c r="F83" s="867"/>
      <c r="G83" s="869"/>
      <c r="H83" s="661" t="s">
        <v>826</v>
      </c>
      <c r="I83" s="522"/>
    </row>
    <row r="84" spans="3:9" s="406" customFormat="1" ht="35.1" customHeight="1" x14ac:dyDescent="0.15">
      <c r="C84" s="875"/>
      <c r="D84" s="878" t="s">
        <v>286</v>
      </c>
      <c r="E84" s="878"/>
      <c r="F84" s="663" t="s">
        <v>67</v>
      </c>
      <c r="G84" s="672" t="s">
        <v>66</v>
      </c>
      <c r="H84" s="669" t="s">
        <v>874</v>
      </c>
      <c r="I84" s="522"/>
    </row>
    <row r="85" spans="3:9" s="406" customFormat="1" ht="35.1" customHeight="1" x14ac:dyDescent="0.15">
      <c r="C85" s="859" t="s">
        <v>827</v>
      </c>
      <c r="D85" s="859"/>
      <c r="E85" s="859"/>
      <c r="F85" s="408" t="s">
        <v>68</v>
      </c>
      <c r="G85" s="400" t="s">
        <v>83</v>
      </c>
      <c r="H85" s="669" t="s">
        <v>828</v>
      </c>
      <c r="I85" s="522"/>
    </row>
    <row r="86" spans="3:9" s="406" customFormat="1" ht="35.1" customHeight="1" x14ac:dyDescent="0.15">
      <c r="C86" s="859" t="s">
        <v>829</v>
      </c>
      <c r="D86" s="859"/>
      <c r="E86" s="859"/>
      <c r="F86" s="663" t="s">
        <v>67</v>
      </c>
      <c r="G86" s="400" t="s">
        <v>83</v>
      </c>
      <c r="H86" s="669" t="s">
        <v>285</v>
      </c>
      <c r="I86" s="522"/>
    </row>
    <row r="87" spans="3:9" s="406" customFormat="1" ht="35.1" customHeight="1" x14ac:dyDescent="0.15">
      <c r="C87" s="859" t="s">
        <v>838</v>
      </c>
      <c r="D87" s="859"/>
      <c r="E87" s="859"/>
      <c r="F87" s="429" t="s">
        <v>830</v>
      </c>
      <c r="G87" s="409" t="s">
        <v>66</v>
      </c>
      <c r="H87" s="669" t="s">
        <v>831</v>
      </c>
      <c r="I87" s="410"/>
    </row>
    <row r="88" spans="3:9" s="406" customFormat="1" x14ac:dyDescent="0.15">
      <c r="C88" s="411"/>
      <c r="D88" s="412"/>
      <c r="E88" s="412"/>
      <c r="F88" s="664"/>
      <c r="G88" s="413"/>
      <c r="H88" s="412"/>
      <c r="I88" s="414"/>
    </row>
    <row r="89" spans="3:9" s="406" customFormat="1" x14ac:dyDescent="0.15">
      <c r="C89" s="411"/>
      <c r="D89" s="412"/>
      <c r="E89" s="412"/>
      <c r="F89" s="664"/>
      <c r="G89" s="413"/>
      <c r="H89" s="412"/>
      <c r="I89" s="414"/>
    </row>
    <row r="90" spans="3:9" s="406" customFormat="1" ht="13.5" customHeight="1" x14ac:dyDescent="0.15">
      <c r="C90" s="411"/>
      <c r="D90" s="412"/>
      <c r="E90" s="412"/>
      <c r="F90" s="664"/>
      <c r="G90" s="414"/>
    </row>
    <row r="91" spans="3:9" x14ac:dyDescent="0.15">
      <c r="G91" s="30"/>
      <c r="H91" s="21"/>
      <c r="I91" s="21"/>
    </row>
    <row r="92" spans="3:9" x14ac:dyDescent="0.15">
      <c r="G92" s="30"/>
      <c r="H92" s="21"/>
      <c r="I92" s="21"/>
    </row>
  </sheetData>
  <sheetProtection password="AA88" sheet="1" objects="1" scenarios="1" selectLockedCells="1"/>
  <mergeCells count="87">
    <mergeCell ref="F18:F26"/>
    <mergeCell ref="C16:D16"/>
    <mergeCell ref="C3:I3"/>
    <mergeCell ref="C4:H4"/>
    <mergeCell ref="C6:H6"/>
    <mergeCell ref="C7:H7"/>
    <mergeCell ref="C8:H8"/>
    <mergeCell ref="C9:H9"/>
    <mergeCell ref="C10:H10"/>
    <mergeCell ref="C11:H11"/>
    <mergeCell ref="C12:H12"/>
    <mergeCell ref="C13:H13"/>
    <mergeCell ref="C14:I14"/>
    <mergeCell ref="E23:E24"/>
    <mergeCell ref="D35:D36"/>
    <mergeCell ref="C17:E17"/>
    <mergeCell ref="C18:C36"/>
    <mergeCell ref="D18:D26"/>
    <mergeCell ref="E19:E20"/>
    <mergeCell ref="E21:E22"/>
    <mergeCell ref="F27:F29"/>
    <mergeCell ref="D27:D29"/>
    <mergeCell ref="D30:D32"/>
    <mergeCell ref="E30:E32"/>
    <mergeCell ref="F30:F32"/>
    <mergeCell ref="G30:G32"/>
    <mergeCell ref="G18:G26"/>
    <mergeCell ref="G27:G28"/>
    <mergeCell ref="D50:D53"/>
    <mergeCell ref="F50:F53"/>
    <mergeCell ref="G50:G53"/>
    <mergeCell ref="C37:D37"/>
    <mergeCell ref="C38:C63"/>
    <mergeCell ref="D38:D41"/>
    <mergeCell ref="F38:F41"/>
    <mergeCell ref="G38:G41"/>
    <mergeCell ref="D42:E43"/>
    <mergeCell ref="F42:F43"/>
    <mergeCell ref="G42:G43"/>
    <mergeCell ref="D44:E45"/>
    <mergeCell ref="F44:F45"/>
    <mergeCell ref="G44:G45"/>
    <mergeCell ref="D46:D47"/>
    <mergeCell ref="F46:F47"/>
    <mergeCell ref="G46:G47"/>
    <mergeCell ref="D49:E49"/>
    <mergeCell ref="D68:E68"/>
    <mergeCell ref="D54:D56"/>
    <mergeCell ref="F54:F58"/>
    <mergeCell ref="G54:G58"/>
    <mergeCell ref="D57:D58"/>
    <mergeCell ref="E57:E58"/>
    <mergeCell ref="D60:E61"/>
    <mergeCell ref="F60:F61"/>
    <mergeCell ref="G60:G62"/>
    <mergeCell ref="D63:E63"/>
    <mergeCell ref="C65:H65"/>
    <mergeCell ref="C66:D66"/>
    <mergeCell ref="E66:H66"/>
    <mergeCell ref="C67:E67"/>
    <mergeCell ref="G72:G73"/>
    <mergeCell ref="D74:E75"/>
    <mergeCell ref="F74:F75"/>
    <mergeCell ref="G74:G75"/>
    <mergeCell ref="D76:E76"/>
    <mergeCell ref="C69:C70"/>
    <mergeCell ref="C71:C78"/>
    <mergeCell ref="D71:E71"/>
    <mergeCell ref="D72:E73"/>
    <mergeCell ref="F72:F73"/>
    <mergeCell ref="D77:E77"/>
    <mergeCell ref="D78:E78"/>
    <mergeCell ref="F82:F83"/>
    <mergeCell ref="G82:G83"/>
    <mergeCell ref="G79:G81"/>
    <mergeCell ref="I80:I81"/>
    <mergeCell ref="C79:C84"/>
    <mergeCell ref="D79:E79"/>
    <mergeCell ref="F79:F81"/>
    <mergeCell ref="D84:E84"/>
    <mergeCell ref="H80:H81"/>
    <mergeCell ref="C86:E86"/>
    <mergeCell ref="C87:E87"/>
    <mergeCell ref="D80:D81"/>
    <mergeCell ref="E80:E81"/>
    <mergeCell ref="D82:E83"/>
    <mergeCell ref="C85:E85"/>
  </mergeCells>
  <phoneticPr fontId="7"/>
  <pageMargins left="0.70866141732283472" right="0" top="0.19685039370078741" bottom="0" header="0.31496062992125984" footer="0.31496062992125984"/>
  <pageSetup paperSize="9" scale="72" fitToHeight="0" orientation="portrait" r:id="rId1"/>
  <rowBreaks count="2" manualBreakCount="2">
    <brk id="36" min="1" max="9" man="1"/>
    <brk id="63" min="1"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41"/>
  <sheetViews>
    <sheetView showGridLines="0" view="pageBreakPreview" zoomScale="70" zoomScaleNormal="55" zoomScaleSheetLayoutView="70" workbookViewId="0">
      <selection activeCell="AE2" sqref="AE2:AH2"/>
    </sheetView>
  </sheetViews>
  <sheetFormatPr defaultColWidth="3" defaultRowHeight="18" customHeight="1" x14ac:dyDescent="0.15"/>
  <cols>
    <col min="1" max="3" width="3" style="532" customWidth="1"/>
    <col min="4" max="5" width="3" style="693" customWidth="1"/>
    <col min="6" max="7" width="3" style="694" customWidth="1"/>
    <col min="8" max="43" width="3" style="532" customWidth="1"/>
    <col min="44" max="44" width="3" style="540"/>
    <col min="45" max="45" width="11.25" style="538" bestFit="1" customWidth="1"/>
    <col min="46" max="46" width="9.25" style="539" bestFit="1" customWidth="1"/>
    <col min="47" max="16384" width="3" style="540"/>
  </cols>
  <sheetData>
    <row r="1" spans="1:54" s="532" customFormat="1" ht="30" customHeight="1" x14ac:dyDescent="0.15">
      <c r="A1" s="941" t="s">
        <v>546</v>
      </c>
      <c r="B1" s="941"/>
      <c r="C1" s="941"/>
      <c r="D1" s="941"/>
      <c r="E1" s="941"/>
      <c r="F1" s="941"/>
      <c r="G1" s="941"/>
      <c r="H1" s="941"/>
      <c r="I1" s="941"/>
      <c r="J1" s="941"/>
      <c r="K1" s="689"/>
      <c r="L1" s="689"/>
      <c r="M1" s="689"/>
      <c r="N1" s="689"/>
      <c r="O1" s="689"/>
      <c r="P1" s="689"/>
      <c r="Q1" s="689"/>
      <c r="R1" s="689"/>
      <c r="S1" s="689"/>
      <c r="T1" s="689"/>
      <c r="U1" s="689"/>
      <c r="V1" s="689"/>
      <c r="W1" s="689"/>
      <c r="X1" s="689"/>
      <c r="Y1" s="529"/>
      <c r="Z1" s="529"/>
      <c r="AA1" s="529"/>
      <c r="AB1" s="529"/>
      <c r="AC1" s="529"/>
      <c r="AD1" s="529"/>
      <c r="AE1" s="529"/>
      <c r="AF1" s="529"/>
      <c r="AG1" s="529"/>
      <c r="AH1" s="529"/>
      <c r="AI1" s="529"/>
      <c r="AJ1" s="529"/>
      <c r="AK1" s="529"/>
      <c r="AL1" s="529"/>
      <c r="AM1" s="529"/>
      <c r="AN1" s="529"/>
      <c r="AO1" s="529"/>
      <c r="AP1" s="529"/>
      <c r="AQ1" s="529"/>
      <c r="AR1" s="529"/>
      <c r="AS1" s="530"/>
      <c r="AT1" s="531"/>
    </row>
    <row r="2" spans="1:54" ht="30" customHeight="1" x14ac:dyDescent="0.15">
      <c r="A2" s="533"/>
      <c r="B2" s="534"/>
      <c r="C2" s="534"/>
      <c r="D2" s="535"/>
      <c r="E2" s="535"/>
      <c r="F2" s="536"/>
      <c r="G2" s="536"/>
      <c r="H2" s="534"/>
      <c r="I2" s="529"/>
      <c r="J2" s="529"/>
      <c r="K2" s="529"/>
      <c r="L2" s="529"/>
      <c r="M2" s="529"/>
      <c r="N2" s="529"/>
      <c r="O2" s="529"/>
      <c r="P2" s="529"/>
      <c r="Q2" s="529"/>
      <c r="R2" s="529"/>
      <c r="S2" s="529"/>
      <c r="T2" s="529"/>
      <c r="U2" s="529"/>
      <c r="V2" s="529"/>
      <c r="W2" s="529"/>
      <c r="X2" s="529"/>
      <c r="Y2" s="529"/>
      <c r="Z2" s="529"/>
      <c r="AA2" s="529"/>
      <c r="AB2" s="942"/>
      <c r="AC2" s="942"/>
      <c r="AD2" s="537"/>
      <c r="AE2" s="943"/>
      <c r="AF2" s="943"/>
      <c r="AG2" s="943"/>
      <c r="AH2" s="943"/>
      <c r="AI2" s="529" t="s">
        <v>122</v>
      </c>
      <c r="AJ2" s="944"/>
      <c r="AK2" s="945"/>
      <c r="AL2" s="529" t="s">
        <v>547</v>
      </c>
      <c r="AM2" s="944"/>
      <c r="AN2" s="945"/>
      <c r="AO2" s="529" t="s">
        <v>124</v>
      </c>
      <c r="AP2" s="529"/>
      <c r="AQ2" s="529"/>
      <c r="AR2" s="532"/>
    </row>
    <row r="3" spans="1:54" ht="30" customHeight="1" x14ac:dyDescent="0.15">
      <c r="A3" s="541" t="s">
        <v>548</v>
      </c>
      <c r="B3" s="542"/>
      <c r="C3" s="542"/>
      <c r="D3" s="542"/>
      <c r="E3" s="542"/>
      <c r="F3" s="542"/>
      <c r="G3" s="542"/>
      <c r="H3" s="542"/>
      <c r="I3" s="543"/>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44"/>
      <c r="AL3" s="545"/>
      <c r="AM3" s="544"/>
      <c r="AN3" s="544"/>
      <c r="AO3" s="545"/>
      <c r="AP3" s="529"/>
      <c r="AQ3" s="529"/>
      <c r="AR3" s="532"/>
    </row>
    <row r="4" spans="1:54" s="551" customFormat="1" ht="30" customHeight="1" x14ac:dyDescent="0.15">
      <c r="A4" s="546" t="s">
        <v>549</v>
      </c>
      <c r="B4" s="547"/>
      <c r="C4" s="547"/>
      <c r="D4" s="547"/>
      <c r="E4" s="547"/>
      <c r="F4" s="547"/>
      <c r="G4" s="547"/>
      <c r="H4" s="547"/>
      <c r="I4" s="547"/>
      <c r="J4" s="547"/>
      <c r="K4" s="547"/>
      <c r="L4" s="547"/>
      <c r="M4" s="547"/>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48"/>
      <c r="AS4" s="549"/>
      <c r="AT4" s="550"/>
    </row>
    <row r="5" spans="1:54" s="551" customFormat="1" ht="12" customHeight="1" x14ac:dyDescent="0.15">
      <c r="A5" s="541"/>
      <c r="B5" s="534"/>
      <c r="C5" s="552"/>
      <c r="D5" s="552"/>
      <c r="E5" s="552"/>
      <c r="F5" s="552"/>
      <c r="G5" s="552"/>
      <c r="H5" s="552"/>
      <c r="I5" s="552"/>
      <c r="J5" s="529"/>
      <c r="K5" s="529"/>
      <c r="L5" s="529"/>
      <c r="M5" s="529"/>
      <c r="N5" s="529"/>
      <c r="O5" s="529"/>
      <c r="P5" s="529"/>
      <c r="Q5" s="529"/>
      <c r="R5" s="529"/>
      <c r="S5" s="529"/>
      <c r="T5" s="529"/>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48"/>
      <c r="AS5" s="549"/>
      <c r="AT5" s="550"/>
    </row>
    <row r="6" spans="1:54" s="551" customFormat="1" ht="30" customHeight="1" x14ac:dyDescent="0.15">
      <c r="A6" s="553"/>
      <c r="B6" s="553"/>
      <c r="C6" s="553"/>
      <c r="D6" s="554"/>
      <c r="E6" s="554"/>
      <c r="F6" s="555"/>
      <c r="G6" s="555"/>
      <c r="H6" s="946" t="s">
        <v>550</v>
      </c>
      <c r="I6" s="946"/>
      <c r="J6" s="946"/>
      <c r="K6" s="946"/>
      <c r="L6" s="946"/>
      <c r="M6" s="946"/>
      <c r="N6" s="947" t="s">
        <v>551</v>
      </c>
      <c r="O6" s="947"/>
      <c r="P6" s="947"/>
      <c r="Q6" s="947"/>
      <c r="R6" s="947"/>
      <c r="S6" s="947"/>
      <c r="T6" s="556"/>
      <c r="U6" s="948"/>
      <c r="V6" s="948"/>
      <c r="W6" s="948"/>
      <c r="X6" s="948"/>
      <c r="Y6" s="948"/>
      <c r="Z6" s="948"/>
      <c r="AA6" s="948"/>
      <c r="AB6" s="948"/>
      <c r="AC6" s="948"/>
      <c r="AD6" s="948"/>
      <c r="AE6" s="948"/>
      <c r="AF6" s="948"/>
      <c r="AG6" s="948"/>
      <c r="AH6" s="948"/>
      <c r="AI6" s="948"/>
      <c r="AJ6" s="948"/>
      <c r="AK6" s="948"/>
      <c r="AL6" s="948"/>
      <c r="AM6" s="948"/>
      <c r="AN6" s="948"/>
      <c r="AO6" s="948"/>
      <c r="AP6" s="948"/>
      <c r="AQ6" s="948"/>
      <c r="AR6" s="548"/>
      <c r="AS6" s="549"/>
      <c r="AT6" s="550"/>
    </row>
    <row r="7" spans="1:54" s="551" customFormat="1" ht="30" customHeight="1" x14ac:dyDescent="0.15">
      <c r="A7" s="553"/>
      <c r="B7" s="553"/>
      <c r="C7" s="553"/>
      <c r="D7" s="554"/>
      <c r="E7" s="554"/>
      <c r="F7" s="555"/>
      <c r="G7" s="555"/>
      <c r="H7" s="548"/>
      <c r="I7" s="548"/>
      <c r="J7" s="548"/>
      <c r="K7" s="548"/>
      <c r="L7" s="548"/>
      <c r="M7" s="548"/>
      <c r="N7" s="951" t="s">
        <v>552</v>
      </c>
      <c r="O7" s="951"/>
      <c r="P7" s="951"/>
      <c r="Q7" s="951"/>
      <c r="R7" s="951"/>
      <c r="S7" s="951"/>
      <c r="T7" s="556"/>
      <c r="U7" s="952"/>
      <c r="V7" s="952"/>
      <c r="W7" s="952"/>
      <c r="X7" s="952"/>
      <c r="Y7" s="952"/>
      <c r="Z7" s="952"/>
      <c r="AA7" s="952"/>
      <c r="AB7" s="952"/>
      <c r="AC7" s="952"/>
      <c r="AD7" s="952"/>
      <c r="AE7" s="952"/>
      <c r="AF7" s="952"/>
      <c r="AG7" s="952"/>
      <c r="AH7" s="952"/>
      <c r="AI7" s="952"/>
      <c r="AJ7" s="952"/>
      <c r="AK7" s="952"/>
      <c r="AL7" s="952"/>
      <c r="AM7" s="953" t="s">
        <v>553</v>
      </c>
      <c r="AN7" s="953"/>
      <c r="AO7" s="953"/>
      <c r="AP7" s="953"/>
      <c r="AQ7" s="557"/>
      <c r="AR7" s="548"/>
      <c r="AS7" s="549"/>
      <c r="AT7" s="550"/>
    </row>
    <row r="8" spans="1:54" s="551" customFormat="1" ht="30" customHeight="1" x14ac:dyDescent="0.15">
      <c r="A8" s="553"/>
      <c r="B8" s="553"/>
      <c r="C8" s="553"/>
      <c r="D8" s="554"/>
      <c r="E8" s="554"/>
      <c r="F8" s="555"/>
      <c r="G8" s="555"/>
      <c r="H8" s="548"/>
      <c r="I8" s="548"/>
      <c r="J8" s="548"/>
      <c r="K8" s="548"/>
      <c r="L8" s="548"/>
      <c r="M8" s="548"/>
      <c r="N8" s="947" t="s">
        <v>554</v>
      </c>
      <c r="O8" s="947"/>
      <c r="P8" s="947"/>
      <c r="Q8" s="947"/>
      <c r="R8" s="947"/>
      <c r="S8" s="947"/>
      <c r="T8" s="556"/>
      <c r="U8" s="954"/>
      <c r="V8" s="954"/>
      <c r="W8" s="954"/>
      <c r="X8" s="954"/>
      <c r="Y8" s="954"/>
      <c r="Z8" s="954"/>
      <c r="AA8" s="954"/>
      <c r="AB8" s="954"/>
      <c r="AC8" s="954"/>
      <c r="AD8" s="954"/>
      <c r="AE8" s="954"/>
      <c r="AF8" s="954"/>
      <c r="AG8" s="954"/>
      <c r="AH8" s="954"/>
      <c r="AI8" s="954"/>
      <c r="AJ8" s="954"/>
      <c r="AK8" s="954"/>
      <c r="AL8" s="954"/>
      <c r="AM8" s="954"/>
      <c r="AN8" s="954"/>
      <c r="AO8" s="954"/>
      <c r="AP8" s="954"/>
      <c r="AQ8" s="954"/>
      <c r="AR8" s="548"/>
      <c r="AS8" s="549"/>
      <c r="AT8" s="550"/>
    </row>
    <row r="9" spans="1:54" s="551" customFormat="1" ht="30" customHeight="1" x14ac:dyDescent="0.15">
      <c r="A9" s="553"/>
      <c r="B9" s="553"/>
      <c r="C9" s="553"/>
      <c r="D9" s="554"/>
      <c r="E9" s="554"/>
      <c r="F9" s="555"/>
      <c r="G9" s="555"/>
      <c r="H9" s="548"/>
      <c r="I9" s="548"/>
      <c r="J9" s="548"/>
      <c r="K9" s="548"/>
      <c r="L9" s="548"/>
      <c r="M9" s="529"/>
      <c r="N9" s="951" t="s">
        <v>555</v>
      </c>
      <c r="O9" s="951"/>
      <c r="P9" s="951"/>
      <c r="Q9" s="951"/>
      <c r="R9" s="951"/>
      <c r="S9" s="951"/>
      <c r="T9" s="548"/>
      <c r="U9" s="955"/>
      <c r="V9" s="955"/>
      <c r="W9" s="956"/>
      <c r="X9" s="957"/>
      <c r="Y9" s="558" t="s">
        <v>122</v>
      </c>
      <c r="Z9" s="956"/>
      <c r="AA9" s="957"/>
      <c r="AB9" s="558" t="s">
        <v>547</v>
      </c>
      <c r="AC9" s="956"/>
      <c r="AD9" s="957"/>
      <c r="AE9" s="558" t="s">
        <v>124</v>
      </c>
      <c r="AF9" s="532"/>
      <c r="AG9" s="532"/>
      <c r="AH9" s="532"/>
      <c r="AI9" s="532"/>
      <c r="AJ9" s="532"/>
      <c r="AK9" s="532"/>
      <c r="AL9" s="532"/>
      <c r="AM9" s="532"/>
      <c r="AN9" s="532"/>
      <c r="AO9" s="532"/>
      <c r="AP9" s="559"/>
      <c r="AQ9" s="559"/>
      <c r="AR9" s="548"/>
      <c r="AS9" s="549"/>
      <c r="AT9" s="550"/>
    </row>
    <row r="10" spans="1:54" s="551" customFormat="1" ht="30" customHeight="1" x14ac:dyDescent="0.15">
      <c r="A10" s="553"/>
      <c r="B10" s="553"/>
      <c r="C10" s="553"/>
      <c r="D10" s="554"/>
      <c r="E10" s="554"/>
      <c r="F10" s="555"/>
      <c r="G10" s="555"/>
      <c r="H10" s="548"/>
      <c r="I10" s="548"/>
      <c r="J10" s="548"/>
      <c r="K10" s="548"/>
      <c r="L10" s="548"/>
      <c r="M10" s="548"/>
      <c r="N10" s="685"/>
      <c r="O10" s="685"/>
      <c r="P10" s="685"/>
      <c r="Q10" s="685"/>
      <c r="R10" s="685"/>
      <c r="S10" s="560"/>
      <c r="T10" s="561"/>
      <c r="U10" s="561"/>
      <c r="V10" s="561"/>
      <c r="W10" s="561"/>
      <c r="X10" s="562"/>
      <c r="Y10" s="561"/>
      <c r="Z10" s="561"/>
      <c r="AA10" s="561"/>
      <c r="AB10" s="561"/>
      <c r="AC10" s="561"/>
      <c r="AD10" s="556"/>
      <c r="AE10" s="561"/>
      <c r="AF10" s="561"/>
      <c r="AG10" s="561"/>
      <c r="AH10" s="561"/>
      <c r="AI10" s="561"/>
      <c r="AJ10" s="559"/>
      <c r="AK10" s="559"/>
      <c r="AL10" s="559"/>
      <c r="AM10" s="559"/>
      <c r="AN10" s="559"/>
      <c r="AO10" s="559"/>
      <c r="AP10" s="559"/>
      <c r="AQ10" s="559"/>
      <c r="AR10" s="548"/>
      <c r="AS10" s="549"/>
      <c r="AT10" s="550"/>
    </row>
    <row r="11" spans="1:54" ht="30" customHeight="1" x14ac:dyDescent="0.15">
      <c r="A11" s="553"/>
      <c r="B11" s="553"/>
      <c r="C11" s="553"/>
      <c r="D11" s="554"/>
      <c r="E11" s="554"/>
      <c r="F11" s="555"/>
      <c r="G11" s="555"/>
      <c r="H11" s="949" t="s">
        <v>556</v>
      </c>
      <c r="I11" s="949"/>
      <c r="J11" s="949"/>
      <c r="K11" s="949"/>
      <c r="L11" s="949"/>
      <c r="M11" s="949"/>
      <c r="N11" s="947" t="s">
        <v>551</v>
      </c>
      <c r="O11" s="947"/>
      <c r="P11" s="947"/>
      <c r="Q11" s="947"/>
      <c r="R11" s="947"/>
      <c r="S11" s="947"/>
      <c r="T11" s="556"/>
      <c r="U11" s="948"/>
      <c r="V11" s="948"/>
      <c r="W11" s="948"/>
      <c r="X11" s="948"/>
      <c r="Y11" s="948"/>
      <c r="Z11" s="948"/>
      <c r="AA11" s="948"/>
      <c r="AB11" s="948"/>
      <c r="AC11" s="948"/>
      <c r="AD11" s="948"/>
      <c r="AE11" s="948"/>
      <c r="AF11" s="948"/>
      <c r="AG11" s="948"/>
      <c r="AH11" s="948"/>
      <c r="AI11" s="948"/>
      <c r="AJ11" s="948"/>
      <c r="AK11" s="948"/>
      <c r="AL11" s="948"/>
      <c r="AM11" s="948"/>
      <c r="AN11" s="948"/>
      <c r="AO11" s="948"/>
      <c r="AP11" s="948"/>
      <c r="AQ11" s="948"/>
      <c r="AR11" s="532"/>
    </row>
    <row r="12" spans="1:54" ht="30" customHeight="1" x14ac:dyDescent="0.15">
      <c r="A12" s="553"/>
      <c r="B12" s="553"/>
      <c r="C12" s="553"/>
      <c r="D12" s="554"/>
      <c r="E12" s="554"/>
      <c r="F12" s="555"/>
      <c r="G12" s="555"/>
      <c r="H12" s="950"/>
      <c r="I12" s="950"/>
      <c r="J12" s="950"/>
      <c r="K12" s="950"/>
      <c r="L12" s="950"/>
      <c r="M12" s="950"/>
      <c r="N12" s="951" t="s">
        <v>552</v>
      </c>
      <c r="O12" s="951"/>
      <c r="P12" s="951"/>
      <c r="Q12" s="951"/>
      <c r="R12" s="951"/>
      <c r="S12" s="951"/>
      <c r="T12" s="556"/>
      <c r="U12" s="952"/>
      <c r="V12" s="952"/>
      <c r="W12" s="952"/>
      <c r="X12" s="952"/>
      <c r="Y12" s="952"/>
      <c r="Z12" s="952"/>
      <c r="AA12" s="952"/>
      <c r="AB12" s="952"/>
      <c r="AC12" s="952"/>
      <c r="AD12" s="952"/>
      <c r="AE12" s="952"/>
      <c r="AF12" s="952"/>
      <c r="AG12" s="952"/>
      <c r="AH12" s="952"/>
      <c r="AI12" s="952"/>
      <c r="AJ12" s="952"/>
      <c r="AK12" s="952"/>
      <c r="AL12" s="952"/>
      <c r="AM12" s="953" t="s">
        <v>553</v>
      </c>
      <c r="AN12" s="953"/>
      <c r="AO12" s="953"/>
      <c r="AP12" s="953"/>
      <c r="AQ12" s="740"/>
      <c r="AR12" s="532"/>
      <c r="BB12" s="556"/>
    </row>
    <row r="13" spans="1:54" ht="30" customHeight="1" x14ac:dyDescent="0.15">
      <c r="A13" s="553"/>
      <c r="B13" s="553"/>
      <c r="C13" s="553"/>
      <c r="D13" s="554"/>
      <c r="E13" s="554"/>
      <c r="F13" s="555"/>
      <c r="G13" s="555"/>
      <c r="H13" s="548"/>
      <c r="I13" s="548"/>
      <c r="J13" s="548"/>
      <c r="K13" s="548"/>
      <c r="L13" s="548"/>
      <c r="M13" s="548"/>
      <c r="N13" s="947" t="s">
        <v>554</v>
      </c>
      <c r="O13" s="947"/>
      <c r="P13" s="947"/>
      <c r="Q13" s="947"/>
      <c r="R13" s="947"/>
      <c r="S13" s="947"/>
      <c r="T13" s="556"/>
      <c r="U13" s="954"/>
      <c r="V13" s="954"/>
      <c r="W13" s="954"/>
      <c r="X13" s="954"/>
      <c r="Y13" s="954"/>
      <c r="Z13" s="954"/>
      <c r="AA13" s="954"/>
      <c r="AB13" s="954"/>
      <c r="AC13" s="954"/>
      <c r="AD13" s="954"/>
      <c r="AE13" s="954"/>
      <c r="AF13" s="954"/>
      <c r="AG13" s="954"/>
      <c r="AH13" s="954"/>
      <c r="AI13" s="954"/>
      <c r="AJ13" s="954"/>
      <c r="AK13" s="954"/>
      <c r="AL13" s="954"/>
      <c r="AM13" s="954"/>
      <c r="AN13" s="954"/>
      <c r="AO13" s="954"/>
      <c r="AP13" s="954"/>
      <c r="AQ13" s="954"/>
      <c r="AR13" s="532"/>
    </row>
    <row r="14" spans="1:54" ht="30" customHeight="1" x14ac:dyDescent="0.15">
      <c r="A14" s="553"/>
      <c r="B14" s="553"/>
      <c r="C14" s="553"/>
      <c r="D14" s="554"/>
      <c r="E14" s="554"/>
      <c r="F14" s="555"/>
      <c r="G14" s="555"/>
      <c r="H14" s="548"/>
      <c r="I14" s="548"/>
      <c r="J14" s="548"/>
      <c r="K14" s="548"/>
      <c r="L14" s="548"/>
      <c r="M14" s="548"/>
      <c r="S14" s="556"/>
      <c r="T14" s="563"/>
      <c r="U14" s="563"/>
      <c r="V14" s="563"/>
      <c r="W14" s="564"/>
      <c r="X14" s="685"/>
      <c r="Y14" s="685"/>
      <c r="Z14" s="685"/>
      <c r="AA14" s="685"/>
      <c r="AB14" s="565"/>
      <c r="AC14" s="566"/>
      <c r="AD14" s="556"/>
      <c r="AE14" s="556"/>
      <c r="AF14" s="556"/>
      <c r="AG14" s="556"/>
      <c r="AH14" s="556"/>
      <c r="AI14" s="556"/>
      <c r="AJ14" s="556"/>
      <c r="AK14" s="556"/>
      <c r="AL14" s="556"/>
      <c r="AM14" s="556"/>
      <c r="AN14" s="556"/>
      <c r="AO14" s="565"/>
      <c r="AP14" s="565"/>
      <c r="AQ14" s="567"/>
      <c r="AR14" s="532"/>
    </row>
    <row r="15" spans="1:54" ht="30" customHeight="1" x14ac:dyDescent="0.15">
      <c r="A15" s="553"/>
      <c r="B15" s="553"/>
      <c r="C15" s="553"/>
      <c r="D15" s="554"/>
      <c r="E15" s="554"/>
      <c r="F15" s="555"/>
      <c r="G15" s="555"/>
      <c r="H15" s="963"/>
      <c r="I15" s="963"/>
      <c r="J15" s="963"/>
      <c r="K15" s="963"/>
      <c r="L15" s="963"/>
      <c r="M15" s="963"/>
      <c r="N15" s="947"/>
      <c r="O15" s="947"/>
      <c r="P15" s="947"/>
      <c r="Q15" s="947"/>
      <c r="R15" s="947"/>
      <c r="S15" s="947"/>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32"/>
    </row>
    <row r="16" spans="1:54" ht="30" customHeight="1" x14ac:dyDescent="0.15">
      <c r="A16" s="553"/>
      <c r="B16" s="553"/>
      <c r="C16" s="553"/>
      <c r="D16" s="554"/>
      <c r="E16" s="554"/>
      <c r="F16" s="555"/>
      <c r="G16" s="555"/>
      <c r="M16" s="568"/>
      <c r="N16" s="951"/>
      <c r="O16" s="951"/>
      <c r="P16" s="951"/>
      <c r="Q16" s="951"/>
      <c r="R16" s="951"/>
      <c r="S16" s="951"/>
      <c r="T16" s="556"/>
      <c r="U16" s="556"/>
      <c r="V16" s="556"/>
      <c r="W16" s="556"/>
      <c r="X16" s="556"/>
      <c r="Y16" s="556"/>
      <c r="Z16" s="556"/>
      <c r="AA16" s="556"/>
      <c r="AB16" s="556"/>
      <c r="AC16" s="556"/>
      <c r="AD16" s="556"/>
      <c r="AE16" s="556"/>
      <c r="AF16" s="556"/>
      <c r="AG16" s="556"/>
      <c r="AH16" s="556"/>
      <c r="AI16" s="556"/>
      <c r="AJ16" s="556"/>
      <c r="AK16" s="556"/>
      <c r="AL16" s="556"/>
      <c r="AM16" s="953"/>
      <c r="AN16" s="953"/>
      <c r="AO16" s="953"/>
      <c r="AP16" s="953"/>
      <c r="AQ16" s="569"/>
      <c r="AR16" s="532"/>
    </row>
    <row r="17" spans="1:46" ht="30" customHeight="1" x14ac:dyDescent="0.15">
      <c r="A17" s="553"/>
      <c r="B17" s="553"/>
      <c r="C17" s="553"/>
      <c r="D17" s="554"/>
      <c r="E17" s="554"/>
      <c r="F17" s="555"/>
      <c r="G17" s="555"/>
      <c r="N17" s="947"/>
      <c r="O17" s="947"/>
      <c r="P17" s="947"/>
      <c r="Q17" s="947"/>
      <c r="R17" s="947"/>
      <c r="S17" s="947"/>
      <c r="T17" s="556"/>
      <c r="U17" s="556"/>
      <c r="V17" s="556"/>
      <c r="W17" s="556"/>
      <c r="X17" s="556"/>
      <c r="Y17" s="556"/>
      <c r="Z17" s="556"/>
      <c r="AA17" s="556"/>
      <c r="AB17" s="556"/>
      <c r="AC17" s="556"/>
      <c r="AD17" s="556"/>
      <c r="AE17" s="556"/>
      <c r="AF17" s="556"/>
      <c r="AG17" s="556"/>
      <c r="AH17" s="556"/>
      <c r="AI17" s="556"/>
      <c r="AJ17" s="556"/>
      <c r="AK17" s="556"/>
      <c r="AL17" s="556"/>
      <c r="AM17" s="953"/>
      <c r="AN17" s="953"/>
      <c r="AO17" s="953"/>
      <c r="AP17" s="953"/>
      <c r="AQ17" s="567"/>
      <c r="AR17" s="532"/>
    </row>
    <row r="18" spans="1:46" ht="36" customHeight="1" x14ac:dyDescent="0.15">
      <c r="A18" s="553"/>
      <c r="B18" s="553"/>
      <c r="C18" s="553"/>
      <c r="D18" s="554"/>
      <c r="E18" s="554"/>
      <c r="F18" s="555"/>
      <c r="G18" s="555"/>
      <c r="H18" s="548"/>
      <c r="I18" s="548"/>
      <c r="J18" s="548"/>
      <c r="K18" s="548"/>
      <c r="L18" s="548"/>
      <c r="M18" s="548"/>
      <c r="N18" s="679"/>
      <c r="O18" s="679"/>
      <c r="P18" s="679"/>
      <c r="Q18" s="679"/>
      <c r="R18" s="679"/>
      <c r="S18" s="570"/>
      <c r="T18" s="570"/>
      <c r="U18" s="570"/>
      <c r="V18" s="570"/>
      <c r="W18" s="570"/>
      <c r="X18" s="570"/>
      <c r="Y18" s="570"/>
      <c r="Z18" s="570"/>
      <c r="AA18" s="570"/>
      <c r="AB18" s="570"/>
      <c r="AC18" s="570"/>
      <c r="AD18" s="570"/>
      <c r="AE18" s="570"/>
      <c r="AF18" s="570"/>
      <c r="AG18" s="570"/>
      <c r="AH18" s="570"/>
      <c r="AI18" s="570"/>
      <c r="AJ18" s="570"/>
      <c r="AK18" s="570"/>
      <c r="AL18" s="570"/>
      <c r="AM18" s="571"/>
      <c r="AN18" s="571"/>
      <c r="AO18" s="571"/>
      <c r="AP18" s="571"/>
      <c r="AQ18" s="535"/>
      <c r="AR18" s="532"/>
    </row>
    <row r="19" spans="1:46" s="532" customFormat="1" ht="30" customHeight="1" x14ac:dyDescent="0.15">
      <c r="A19" s="959" t="s">
        <v>765</v>
      </c>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c r="AM19" s="959"/>
      <c r="AN19" s="959"/>
      <c r="AO19" s="959"/>
      <c r="AP19" s="959"/>
      <c r="AQ19" s="959"/>
      <c r="AS19" s="530"/>
      <c r="AT19" s="531"/>
    </row>
    <row r="20" spans="1:46" s="532" customFormat="1" ht="30" customHeight="1" x14ac:dyDescent="0.15">
      <c r="A20" s="959"/>
      <c r="B20" s="959"/>
      <c r="C20" s="959"/>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959"/>
      <c r="AM20" s="959"/>
      <c r="AN20" s="959"/>
      <c r="AO20" s="959"/>
      <c r="AP20" s="959"/>
      <c r="AQ20" s="959"/>
      <c r="AR20" s="572"/>
      <c r="AS20" s="530"/>
      <c r="AT20" s="531"/>
    </row>
    <row r="21" spans="1:46" s="532" customFormat="1" ht="30" customHeight="1" x14ac:dyDescent="0.15">
      <c r="A21" s="959"/>
      <c r="B21" s="959"/>
      <c r="C21" s="959"/>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959"/>
      <c r="AM21" s="959"/>
      <c r="AN21" s="959"/>
      <c r="AO21" s="959"/>
      <c r="AP21" s="959"/>
      <c r="AQ21" s="959"/>
      <c r="AS21" s="530"/>
      <c r="AT21" s="531"/>
    </row>
    <row r="22" spans="1:46" s="532" customFormat="1" ht="30" customHeight="1" x14ac:dyDescent="0.15">
      <c r="A22" s="960" t="s">
        <v>557</v>
      </c>
      <c r="B22" s="960"/>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S22" s="530"/>
      <c r="AT22" s="531"/>
    </row>
    <row r="23" spans="1:46" s="532" customFormat="1" ht="19.5" customHeight="1" x14ac:dyDescent="0.15">
      <c r="A23" s="687"/>
      <c r="B23" s="687"/>
      <c r="C23" s="687"/>
      <c r="D23" s="687"/>
      <c r="E23" s="687"/>
      <c r="F23" s="687"/>
      <c r="G23" s="687"/>
      <c r="H23" s="687"/>
      <c r="I23" s="687"/>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S23" s="530"/>
      <c r="AT23" s="531"/>
    </row>
    <row r="24" spans="1:46" s="532" customFormat="1" ht="20.100000000000001" customHeight="1" x14ac:dyDescent="0.15">
      <c r="A24" s="961" t="s">
        <v>752</v>
      </c>
      <c r="B24" s="961"/>
      <c r="C24" s="961"/>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961"/>
      <c r="AM24" s="961"/>
      <c r="AN24" s="961"/>
      <c r="AO24" s="961"/>
      <c r="AP24" s="961"/>
      <c r="AQ24" s="961"/>
      <c r="AS24" s="530"/>
      <c r="AT24" s="531"/>
    </row>
    <row r="25" spans="1:46" s="532" customFormat="1" ht="20.100000000000001" customHeight="1" x14ac:dyDescent="0.15">
      <c r="A25" s="961"/>
      <c r="B25" s="961"/>
      <c r="C25" s="961"/>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961"/>
      <c r="AM25" s="961"/>
      <c r="AN25" s="961"/>
      <c r="AO25" s="961"/>
      <c r="AP25" s="961"/>
      <c r="AQ25" s="961"/>
      <c r="AS25" s="530"/>
      <c r="AT25" s="531"/>
    </row>
    <row r="26" spans="1:46" s="532" customFormat="1" ht="20.100000000000001" customHeight="1" x14ac:dyDescent="0.15">
      <c r="A26" s="961"/>
      <c r="B26" s="961"/>
      <c r="C26" s="961"/>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961"/>
      <c r="AM26" s="961"/>
      <c r="AN26" s="961"/>
      <c r="AO26" s="961"/>
      <c r="AP26" s="961"/>
      <c r="AQ26" s="961"/>
      <c r="AS26" s="530"/>
      <c r="AT26" s="531"/>
    </row>
    <row r="27" spans="1:46" ht="6.75" customHeight="1" x14ac:dyDescent="0.15">
      <c r="A27" s="961"/>
      <c r="B27" s="961"/>
      <c r="C27" s="961"/>
      <c r="D27" s="961"/>
      <c r="E27" s="961"/>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961"/>
      <c r="AM27" s="961"/>
      <c r="AN27" s="961"/>
      <c r="AO27" s="961"/>
      <c r="AP27" s="961"/>
      <c r="AQ27" s="961"/>
      <c r="AR27" s="532"/>
    </row>
    <row r="28" spans="1:46" ht="18" customHeight="1" x14ac:dyDescent="0.15">
      <c r="A28" s="961"/>
      <c r="B28" s="961"/>
      <c r="C28" s="961"/>
      <c r="D28" s="961"/>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961"/>
      <c r="AM28" s="961"/>
      <c r="AN28" s="961"/>
      <c r="AO28" s="961"/>
      <c r="AP28" s="961"/>
      <c r="AQ28" s="961"/>
      <c r="AR28" s="532"/>
    </row>
    <row r="29" spans="1:46" ht="18" customHeight="1" x14ac:dyDescent="0.15">
      <c r="A29" s="961"/>
      <c r="B29" s="961"/>
      <c r="C29" s="961"/>
      <c r="D29" s="961"/>
      <c r="E29" s="961"/>
      <c r="F29" s="961"/>
      <c r="G29" s="961"/>
      <c r="H29" s="961"/>
      <c r="I29" s="961"/>
      <c r="J29" s="961"/>
      <c r="K29" s="961"/>
      <c r="L29" s="961"/>
      <c r="M29" s="961"/>
      <c r="N29" s="961"/>
      <c r="O29" s="961"/>
      <c r="P29" s="961"/>
      <c r="Q29" s="961"/>
      <c r="R29" s="961"/>
      <c r="S29" s="961"/>
      <c r="T29" s="961"/>
      <c r="U29" s="961"/>
      <c r="V29" s="961"/>
      <c r="W29" s="961"/>
      <c r="X29" s="961"/>
      <c r="Y29" s="961"/>
      <c r="Z29" s="961"/>
      <c r="AA29" s="961"/>
      <c r="AB29" s="961"/>
      <c r="AC29" s="961"/>
      <c r="AD29" s="961"/>
      <c r="AE29" s="961"/>
      <c r="AF29" s="961"/>
      <c r="AG29" s="961"/>
      <c r="AH29" s="961"/>
      <c r="AI29" s="961"/>
      <c r="AJ29" s="961"/>
      <c r="AK29" s="961"/>
      <c r="AL29" s="961"/>
      <c r="AM29" s="961"/>
      <c r="AN29" s="961"/>
      <c r="AO29" s="961"/>
      <c r="AP29" s="961"/>
      <c r="AQ29" s="961"/>
      <c r="AR29" s="557"/>
    </row>
    <row r="30" spans="1:46" ht="32.25" customHeight="1" x14ac:dyDescent="0.15">
      <c r="A30" s="573"/>
      <c r="B30" s="573"/>
      <c r="C30" s="573"/>
      <c r="D30" s="573"/>
      <c r="E30" s="573"/>
      <c r="F30" s="573"/>
      <c r="G30" s="573"/>
      <c r="H30" s="573"/>
      <c r="I30" s="573"/>
      <c r="J30" s="573"/>
      <c r="K30" s="573"/>
      <c r="L30" s="573"/>
      <c r="M30" s="573"/>
      <c r="N30" s="573"/>
      <c r="O30" s="573"/>
      <c r="P30" s="573"/>
      <c r="Q30" s="573"/>
      <c r="R30" s="573"/>
      <c r="S30" s="573"/>
      <c r="T30" s="573"/>
      <c r="U30" s="574"/>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57"/>
    </row>
    <row r="31" spans="1:46" ht="27" customHeight="1" x14ac:dyDescent="0.15">
      <c r="A31" s="548"/>
      <c r="B31" s="548"/>
      <c r="C31" s="548"/>
      <c r="D31" s="554"/>
      <c r="E31" s="554"/>
      <c r="F31" s="555"/>
      <c r="G31" s="555"/>
      <c r="H31" s="548"/>
      <c r="I31" s="548"/>
      <c r="J31" s="548"/>
      <c r="K31" s="548"/>
      <c r="L31" s="548"/>
      <c r="M31" s="548"/>
      <c r="N31" s="548"/>
      <c r="O31" s="548"/>
      <c r="P31" s="548"/>
      <c r="Q31" s="548"/>
      <c r="R31" s="962" t="s">
        <v>558</v>
      </c>
      <c r="S31" s="962"/>
      <c r="T31" s="962"/>
      <c r="U31" s="962"/>
      <c r="V31" s="962"/>
      <c r="W31" s="962"/>
      <c r="X31" s="962"/>
      <c r="Y31" s="962"/>
      <c r="Z31" s="962"/>
      <c r="AA31" s="548"/>
      <c r="AB31" s="548"/>
      <c r="AC31" s="548"/>
      <c r="AD31" s="548"/>
      <c r="AE31" s="548"/>
      <c r="AF31" s="548"/>
      <c r="AG31" s="548"/>
      <c r="AH31" s="548"/>
      <c r="AI31" s="548"/>
      <c r="AJ31" s="529"/>
      <c r="AK31" s="575"/>
      <c r="AL31" s="575"/>
      <c r="AM31" s="575"/>
      <c r="AN31" s="575"/>
      <c r="AO31" s="575"/>
      <c r="AP31" s="529"/>
      <c r="AQ31" s="529"/>
      <c r="AR31" s="557"/>
    </row>
    <row r="32" spans="1:46" ht="27" customHeight="1" x14ac:dyDescent="0.15">
      <c r="A32" s="576"/>
      <c r="B32" s="576"/>
      <c r="C32" s="576"/>
      <c r="D32" s="576"/>
      <c r="E32" s="576"/>
      <c r="F32" s="576"/>
      <c r="G32" s="576"/>
      <c r="H32" s="576"/>
      <c r="I32" s="576"/>
      <c r="J32" s="576"/>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K32" s="576"/>
      <c r="AL32" s="576"/>
      <c r="AM32" s="576"/>
      <c r="AN32" s="576"/>
      <c r="AO32" s="576"/>
      <c r="AP32" s="576"/>
      <c r="AQ32" s="576"/>
      <c r="AR32" s="532"/>
    </row>
    <row r="33" spans="1:46" x14ac:dyDescent="0.15">
      <c r="A33" s="577" t="s">
        <v>559</v>
      </c>
      <c r="B33" s="578"/>
      <c r="C33" s="578"/>
      <c r="D33" s="578"/>
      <c r="E33" s="578"/>
      <c r="F33" s="578"/>
      <c r="G33" s="578"/>
      <c r="H33" s="578"/>
      <c r="I33" s="578"/>
      <c r="J33" s="579"/>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57"/>
    </row>
    <row r="34" spans="1:46" ht="30" customHeight="1" x14ac:dyDescent="0.15">
      <c r="C34" s="970" t="s">
        <v>876</v>
      </c>
      <c r="D34" s="970"/>
      <c r="E34" s="970"/>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0"/>
      <c r="AD34" s="970"/>
      <c r="AE34" s="970"/>
      <c r="AF34" s="970"/>
      <c r="AG34" s="576"/>
      <c r="AH34" s="576"/>
      <c r="AI34" s="576"/>
      <c r="AJ34" s="576"/>
      <c r="AK34" s="576"/>
      <c r="AL34" s="576"/>
      <c r="AM34" s="576"/>
      <c r="AN34" s="576"/>
      <c r="AO34" s="576"/>
      <c r="AP34" s="580"/>
      <c r="AQ34" s="580"/>
      <c r="AR34" s="557"/>
    </row>
    <row r="35" spans="1:46" ht="21" customHeight="1" x14ac:dyDescent="0.15">
      <c r="A35" s="581"/>
      <c r="B35" s="581"/>
      <c r="C35" s="580"/>
      <c r="D35" s="580"/>
      <c r="E35" s="580"/>
      <c r="F35" s="580"/>
      <c r="G35" s="580"/>
      <c r="H35" s="580"/>
      <c r="I35" s="580"/>
      <c r="J35" s="580"/>
      <c r="K35" s="580"/>
      <c r="L35" s="580"/>
      <c r="M35" s="582"/>
      <c r="N35" s="583"/>
      <c r="O35" s="581"/>
      <c r="P35" s="581"/>
      <c r="Q35" s="580"/>
      <c r="R35" s="580"/>
      <c r="S35" s="580"/>
      <c r="T35" s="580"/>
      <c r="U35" s="580"/>
      <c r="V35" s="580"/>
      <c r="W35" s="580"/>
      <c r="X35" s="580"/>
      <c r="Y35" s="580"/>
      <c r="Z35" s="580"/>
      <c r="AA35" s="580"/>
      <c r="AB35" s="584"/>
      <c r="AC35" s="581"/>
      <c r="AD35" s="581"/>
      <c r="AE35" s="585"/>
      <c r="AF35" s="585"/>
      <c r="AG35" s="585"/>
      <c r="AH35" s="585"/>
      <c r="AI35" s="585"/>
      <c r="AJ35" s="585"/>
      <c r="AK35" s="585"/>
      <c r="AL35" s="585"/>
      <c r="AM35" s="585"/>
      <c r="AN35" s="585"/>
      <c r="AO35" s="585"/>
      <c r="AP35" s="585"/>
      <c r="AQ35" s="585"/>
      <c r="AR35" s="586"/>
    </row>
    <row r="36" spans="1:46" ht="30" customHeight="1" x14ac:dyDescent="0.15">
      <c r="A36" s="577" t="s">
        <v>560</v>
      </c>
      <c r="B36" s="572"/>
      <c r="C36" s="572"/>
      <c r="D36" s="572"/>
      <c r="E36" s="572"/>
      <c r="F36" s="572"/>
      <c r="G36" s="572"/>
      <c r="H36" s="572"/>
      <c r="I36" s="572"/>
      <c r="J36" s="572"/>
      <c r="K36" s="572"/>
      <c r="L36" s="572"/>
      <c r="M36" s="572"/>
      <c r="N36" s="572"/>
      <c r="O36" s="572"/>
      <c r="P36" s="572"/>
      <c r="Q36" s="572"/>
      <c r="R36" s="971"/>
      <c r="S36" s="971"/>
      <c r="T36" s="971"/>
      <c r="U36" s="971"/>
      <c r="V36" s="971"/>
      <c r="W36" s="971"/>
      <c r="X36" s="971"/>
      <c r="Y36" s="971"/>
      <c r="Z36" s="971"/>
      <c r="AA36" s="572"/>
      <c r="AB36" s="572"/>
      <c r="AC36" s="572"/>
      <c r="AD36" s="572"/>
      <c r="AE36" s="572"/>
      <c r="AF36" s="572"/>
      <c r="AG36" s="572"/>
      <c r="AH36" s="572"/>
      <c r="AI36" s="572"/>
      <c r="AJ36" s="572"/>
      <c r="AK36" s="572"/>
      <c r="AL36" s="572"/>
      <c r="AM36" s="572"/>
      <c r="AN36" s="572"/>
      <c r="AO36" s="572"/>
      <c r="AP36" s="572"/>
      <c r="AQ36" s="572"/>
      <c r="AR36" s="557"/>
    </row>
    <row r="37" spans="1:46" ht="30" customHeight="1" x14ac:dyDescent="0.15">
      <c r="A37" s="587"/>
      <c r="B37" s="587"/>
      <c r="C37" s="972"/>
      <c r="D37" s="972"/>
      <c r="E37" s="972"/>
      <c r="F37" s="972"/>
      <c r="G37" s="972"/>
      <c r="H37" s="972"/>
      <c r="I37" s="972"/>
      <c r="J37" s="972"/>
      <c r="K37" s="972"/>
      <c r="L37" s="972"/>
      <c r="M37" s="972"/>
      <c r="N37" s="972"/>
      <c r="O37" s="972"/>
      <c r="P37" s="972"/>
      <c r="Q37" s="972"/>
      <c r="R37" s="972"/>
      <c r="S37" s="972"/>
      <c r="T37" s="972"/>
      <c r="U37" s="972"/>
      <c r="V37" s="972"/>
      <c r="W37" s="973" t="s">
        <v>753</v>
      </c>
      <c r="X37" s="973"/>
      <c r="Y37" s="973"/>
      <c r="Z37" s="973"/>
      <c r="AA37" s="973"/>
      <c r="AB37" s="973"/>
      <c r="AC37" s="973"/>
      <c r="AD37" s="973"/>
      <c r="AE37" s="973"/>
      <c r="AF37" s="973"/>
      <c r="AG37" s="588"/>
      <c r="AH37" s="588"/>
      <c r="AI37" s="588"/>
      <c r="AJ37" s="588"/>
      <c r="AK37" s="588"/>
      <c r="AL37" s="588"/>
      <c r="AM37" s="588"/>
      <c r="AN37" s="588"/>
      <c r="AO37" s="588"/>
      <c r="AP37" s="588"/>
      <c r="AQ37" s="587"/>
      <c r="AR37" s="589"/>
    </row>
    <row r="38" spans="1:46" ht="21" customHeight="1" x14ac:dyDescent="0.15">
      <c r="A38" s="578"/>
      <c r="B38" s="581"/>
      <c r="C38" s="590"/>
      <c r="D38" s="590"/>
      <c r="E38" s="590"/>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c r="AE38" s="590"/>
      <c r="AF38" s="590"/>
      <c r="AG38" s="588"/>
      <c r="AH38" s="588"/>
      <c r="AI38" s="588"/>
      <c r="AJ38" s="588"/>
      <c r="AK38" s="588"/>
      <c r="AL38" s="588"/>
      <c r="AM38" s="588"/>
      <c r="AN38" s="588"/>
      <c r="AO38" s="588"/>
      <c r="AP38" s="588"/>
      <c r="AQ38" s="590"/>
      <c r="AR38" s="557"/>
    </row>
    <row r="39" spans="1:46" ht="56.25" customHeight="1" x14ac:dyDescent="0.15">
      <c r="A39" s="688"/>
      <c r="B39" s="588"/>
      <c r="C39" s="588"/>
      <c r="D39" s="588"/>
      <c r="E39" s="588"/>
      <c r="F39" s="588"/>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57"/>
    </row>
    <row r="40" spans="1:46" ht="21.75" customHeight="1" x14ac:dyDescent="0.15">
      <c r="A40" s="591"/>
      <c r="B40" s="592"/>
      <c r="C40" s="592"/>
      <c r="D40" s="592"/>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32"/>
    </row>
    <row r="41" spans="1:46" ht="30" customHeight="1" x14ac:dyDescent="0.15">
      <c r="A41" s="593"/>
      <c r="B41" s="593"/>
      <c r="C41" s="593"/>
      <c r="D41" s="593"/>
      <c r="E41" s="593"/>
      <c r="F41" s="593"/>
      <c r="G41" s="593"/>
      <c r="H41" s="593"/>
      <c r="I41" s="593"/>
      <c r="J41" s="593"/>
      <c r="K41" s="593"/>
      <c r="L41" s="593"/>
      <c r="M41" s="593"/>
      <c r="N41" s="593"/>
      <c r="O41" s="593"/>
      <c r="P41" s="593"/>
      <c r="Q41" s="593"/>
      <c r="R41" s="593"/>
      <c r="S41" s="593"/>
      <c r="T41" s="593"/>
      <c r="U41" s="593"/>
      <c r="V41" s="593"/>
      <c r="W41" s="593"/>
      <c r="X41" s="593"/>
      <c r="Y41" s="529"/>
      <c r="Z41" s="529"/>
      <c r="AA41" s="529"/>
      <c r="AB41" s="529"/>
      <c r="AC41" s="529"/>
      <c r="AD41" s="529"/>
      <c r="AE41" s="529"/>
      <c r="AF41" s="529"/>
      <c r="AG41" s="529"/>
      <c r="AH41" s="529"/>
      <c r="AI41" s="529"/>
      <c r="AJ41" s="529"/>
      <c r="AK41" s="529"/>
      <c r="AL41" s="529"/>
      <c r="AM41" s="529"/>
      <c r="AN41" s="529"/>
      <c r="AO41" s="529"/>
      <c r="AP41" s="529"/>
      <c r="AQ41" s="529"/>
      <c r="AR41" s="588"/>
      <c r="AS41" s="588"/>
      <c r="AT41" s="531"/>
    </row>
    <row r="42" spans="1:46" ht="27" customHeight="1" x14ac:dyDescent="0.15">
      <c r="A42" s="548"/>
      <c r="B42" s="548"/>
      <c r="C42" s="548"/>
      <c r="D42" s="554"/>
      <c r="E42" s="554"/>
      <c r="F42" s="555"/>
      <c r="G42" s="555"/>
      <c r="H42" s="548"/>
      <c r="I42" s="548"/>
      <c r="J42" s="548"/>
      <c r="K42" s="548"/>
      <c r="L42" s="548"/>
      <c r="M42" s="548"/>
      <c r="N42" s="548"/>
      <c r="O42" s="548"/>
      <c r="P42" s="548"/>
      <c r="Q42" s="548"/>
      <c r="R42" s="594"/>
      <c r="S42" s="594"/>
      <c r="T42" s="594"/>
      <c r="U42" s="594"/>
      <c r="V42" s="594"/>
      <c r="W42" s="594"/>
      <c r="X42" s="594"/>
      <c r="Y42" s="594"/>
      <c r="Z42" s="594"/>
      <c r="AA42" s="548"/>
      <c r="AB42" s="548"/>
      <c r="AC42" s="548"/>
      <c r="AD42" s="548"/>
      <c r="AE42" s="548"/>
      <c r="AF42" s="548"/>
      <c r="AG42" s="548"/>
      <c r="AH42" s="548"/>
      <c r="AI42" s="548"/>
      <c r="AJ42" s="529" t="s">
        <v>561</v>
      </c>
      <c r="AK42" s="958" t="s">
        <v>562</v>
      </c>
      <c r="AL42" s="958"/>
      <c r="AM42" s="575" t="s">
        <v>563</v>
      </c>
      <c r="AN42" s="958" t="s">
        <v>564</v>
      </c>
      <c r="AO42" s="958"/>
      <c r="AP42" s="529" t="s">
        <v>565</v>
      </c>
      <c r="AQ42" s="529" t="s">
        <v>566</v>
      </c>
      <c r="AR42" s="557"/>
    </row>
    <row r="43" spans="1:46" ht="27" customHeight="1" x14ac:dyDescent="0.15">
      <c r="A43" s="576"/>
      <c r="B43" s="576"/>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32"/>
    </row>
    <row r="44" spans="1:46" ht="21" customHeight="1" x14ac:dyDescent="0.15">
      <c r="A44" s="578"/>
      <c r="B44" s="581"/>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0"/>
      <c r="AQ44" s="590"/>
      <c r="AR44" s="557"/>
    </row>
    <row r="45" spans="1:46" x14ac:dyDescent="0.15">
      <c r="A45" s="577" t="s">
        <v>567</v>
      </c>
      <c r="B45" s="578"/>
      <c r="C45" s="578"/>
      <c r="D45" s="578"/>
      <c r="E45" s="578"/>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c r="AP45" s="578"/>
      <c r="AQ45" s="578"/>
      <c r="AR45" s="557"/>
    </row>
    <row r="46" spans="1:46" ht="21" customHeight="1" x14ac:dyDescent="0.15">
      <c r="A46" s="579" t="s">
        <v>568</v>
      </c>
      <c r="B46" s="578"/>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c r="AP46" s="578"/>
      <c r="AQ46" s="578"/>
      <c r="AR46" s="557"/>
    </row>
    <row r="47" spans="1:46" ht="21" customHeight="1" x14ac:dyDescent="0.15">
      <c r="A47" s="579"/>
      <c r="B47" s="578"/>
      <c r="C47" s="578"/>
      <c r="D47" s="578"/>
      <c r="E47" s="578"/>
      <c r="F47" s="578"/>
      <c r="G47" s="578"/>
      <c r="H47" s="578"/>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c r="AP47" s="578"/>
      <c r="AQ47" s="578"/>
      <c r="AR47" s="557"/>
    </row>
    <row r="48" spans="1:46" s="599" customFormat="1" ht="17.25" x14ac:dyDescent="0.15">
      <c r="A48" s="577" t="s">
        <v>569</v>
      </c>
      <c r="B48" s="557"/>
      <c r="C48" s="557"/>
      <c r="D48" s="595"/>
      <c r="E48" s="595"/>
      <c r="F48" s="596"/>
      <c r="G48" s="596"/>
      <c r="H48" s="595"/>
      <c r="I48" s="595"/>
      <c r="J48" s="557"/>
      <c r="K48" s="557"/>
      <c r="L48" s="557"/>
      <c r="M48" s="557"/>
      <c r="N48" s="557"/>
      <c r="O48" s="557"/>
      <c r="P48" s="557"/>
      <c r="Q48" s="557"/>
      <c r="R48" s="557"/>
      <c r="S48" s="557"/>
      <c r="T48" s="557"/>
      <c r="U48" s="557"/>
      <c r="V48" s="565"/>
      <c r="W48" s="565"/>
      <c r="X48" s="557"/>
      <c r="Y48" s="557"/>
      <c r="Z48" s="557"/>
      <c r="AA48" s="557"/>
      <c r="AB48" s="557"/>
      <c r="AC48" s="557"/>
      <c r="AD48" s="557"/>
      <c r="AE48" s="557"/>
      <c r="AF48" s="557"/>
      <c r="AG48" s="557"/>
      <c r="AH48" s="557"/>
      <c r="AI48" s="557"/>
      <c r="AJ48" s="557"/>
      <c r="AK48" s="557"/>
      <c r="AL48" s="557"/>
      <c r="AM48" s="557"/>
      <c r="AN48" s="557"/>
      <c r="AO48" s="557"/>
      <c r="AP48" s="557"/>
      <c r="AQ48" s="557"/>
      <c r="AR48" s="557"/>
      <c r="AS48" s="597"/>
      <c r="AT48" s="598"/>
    </row>
    <row r="49" spans="1:50" ht="39.75" customHeight="1" x14ac:dyDescent="0.15">
      <c r="A49" s="600"/>
      <c r="B49" s="600"/>
      <c r="C49" s="964" t="s">
        <v>570</v>
      </c>
      <c r="D49" s="965"/>
      <c r="E49" s="965"/>
      <c r="F49" s="965"/>
      <c r="G49" s="965"/>
      <c r="H49" s="965"/>
      <c r="I49" s="965"/>
      <c r="J49" s="965"/>
      <c r="K49" s="965"/>
      <c r="L49" s="965"/>
      <c r="M49" s="965"/>
      <c r="N49" s="965"/>
      <c r="O49" s="965"/>
      <c r="P49" s="966"/>
      <c r="Q49" s="967">
        <f>IF(K89="","",K89)</f>
        <v>0</v>
      </c>
      <c r="R49" s="968"/>
      <c r="S49" s="968"/>
      <c r="T49" s="968"/>
      <c r="U49" s="968"/>
      <c r="V49" s="968"/>
      <c r="W49" s="968"/>
      <c r="X49" s="968"/>
      <c r="Y49" s="968"/>
      <c r="Z49" s="968"/>
      <c r="AA49" s="968"/>
      <c r="AB49" s="968"/>
      <c r="AC49" s="968"/>
      <c r="AD49" s="968"/>
      <c r="AE49" s="968"/>
      <c r="AF49" s="968"/>
      <c r="AG49" s="968"/>
      <c r="AH49" s="968"/>
      <c r="AI49" s="968"/>
      <c r="AJ49" s="968"/>
      <c r="AK49" s="969" t="s">
        <v>121</v>
      </c>
      <c r="AL49" s="969"/>
      <c r="AM49" s="601"/>
      <c r="AN49" s="601"/>
      <c r="AO49" s="602"/>
      <c r="AP49" s="578"/>
      <c r="AQ49" s="578"/>
      <c r="AR49" s="557"/>
    </row>
    <row r="50" spans="1:50" ht="39.75" customHeight="1" x14ac:dyDescent="0.15">
      <c r="A50" s="600"/>
      <c r="B50" s="600"/>
      <c r="C50" s="964" t="s">
        <v>136</v>
      </c>
      <c r="D50" s="965"/>
      <c r="E50" s="965"/>
      <c r="F50" s="965"/>
      <c r="G50" s="965"/>
      <c r="H50" s="965"/>
      <c r="I50" s="965"/>
      <c r="J50" s="965"/>
      <c r="K50" s="965"/>
      <c r="L50" s="965"/>
      <c r="M50" s="965"/>
      <c r="N50" s="965"/>
      <c r="O50" s="965"/>
      <c r="P50" s="966"/>
      <c r="Q50" s="967">
        <f>IF(S89="","",S89)</f>
        <v>0</v>
      </c>
      <c r="R50" s="968"/>
      <c r="S50" s="968"/>
      <c r="T50" s="968"/>
      <c r="U50" s="968"/>
      <c r="V50" s="968"/>
      <c r="W50" s="968"/>
      <c r="X50" s="968"/>
      <c r="Y50" s="968"/>
      <c r="Z50" s="968"/>
      <c r="AA50" s="968"/>
      <c r="AB50" s="968"/>
      <c r="AC50" s="968"/>
      <c r="AD50" s="968"/>
      <c r="AE50" s="968"/>
      <c r="AF50" s="968"/>
      <c r="AG50" s="968"/>
      <c r="AH50" s="968"/>
      <c r="AI50" s="968"/>
      <c r="AJ50" s="968"/>
      <c r="AK50" s="969" t="s">
        <v>121</v>
      </c>
      <c r="AL50" s="969"/>
      <c r="AM50" s="601"/>
      <c r="AN50" s="601"/>
      <c r="AO50" s="602"/>
      <c r="AP50" s="578"/>
      <c r="AQ50" s="578"/>
      <c r="AR50" s="557"/>
    </row>
    <row r="51" spans="1:50" ht="39.75" customHeight="1" x14ac:dyDescent="0.15">
      <c r="A51" s="600"/>
      <c r="B51" s="600"/>
      <c r="C51" s="964" t="s">
        <v>571</v>
      </c>
      <c r="D51" s="965"/>
      <c r="E51" s="965"/>
      <c r="F51" s="965"/>
      <c r="G51" s="965"/>
      <c r="H51" s="965"/>
      <c r="I51" s="965"/>
      <c r="J51" s="965"/>
      <c r="K51" s="965"/>
      <c r="L51" s="965"/>
      <c r="M51" s="965"/>
      <c r="N51" s="965"/>
      <c r="O51" s="965"/>
      <c r="P51" s="966"/>
      <c r="Q51" s="974">
        <f>IF(AF89="","",AF89)</f>
        <v>0</v>
      </c>
      <c r="R51" s="968"/>
      <c r="S51" s="968"/>
      <c r="T51" s="968"/>
      <c r="U51" s="968"/>
      <c r="V51" s="968"/>
      <c r="W51" s="968"/>
      <c r="X51" s="968"/>
      <c r="Y51" s="968"/>
      <c r="Z51" s="968"/>
      <c r="AA51" s="968"/>
      <c r="AB51" s="968"/>
      <c r="AC51" s="968"/>
      <c r="AD51" s="968"/>
      <c r="AE51" s="968"/>
      <c r="AF51" s="968"/>
      <c r="AG51" s="968"/>
      <c r="AH51" s="968"/>
      <c r="AI51" s="968"/>
      <c r="AJ51" s="968"/>
      <c r="AK51" s="969" t="s">
        <v>121</v>
      </c>
      <c r="AL51" s="969"/>
      <c r="AM51" s="601"/>
      <c r="AN51" s="601"/>
      <c r="AO51" s="602"/>
      <c r="AP51" s="578"/>
      <c r="AQ51" s="578"/>
      <c r="AR51" s="557"/>
    </row>
    <row r="52" spans="1:50" ht="21" customHeight="1" x14ac:dyDescent="0.15">
      <c r="A52" s="579"/>
      <c r="B52" s="578"/>
      <c r="C52" s="578"/>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c r="AL52" s="578"/>
      <c r="AM52" s="578"/>
      <c r="AN52" s="578"/>
      <c r="AO52" s="578"/>
      <c r="AP52" s="578"/>
      <c r="AQ52" s="578"/>
      <c r="AR52" s="557"/>
    </row>
    <row r="53" spans="1:50" x14ac:dyDescent="0.15">
      <c r="A53" s="603"/>
      <c r="B53" s="604"/>
      <c r="C53" s="604"/>
      <c r="D53" s="604"/>
      <c r="E53" s="604"/>
      <c r="F53" s="604"/>
      <c r="G53" s="604"/>
      <c r="H53" s="604"/>
      <c r="I53" s="604"/>
      <c r="J53" s="604"/>
      <c r="K53" s="604"/>
      <c r="L53" s="604"/>
      <c r="M53" s="604"/>
      <c r="N53" s="604"/>
      <c r="O53" s="604"/>
      <c r="P53" s="604"/>
      <c r="Q53" s="604"/>
      <c r="R53" s="604"/>
      <c r="S53" s="604"/>
      <c r="T53" s="604"/>
      <c r="U53" s="604"/>
      <c r="V53" s="604"/>
      <c r="W53" s="604"/>
      <c r="X53" s="604"/>
      <c r="Y53" s="604"/>
      <c r="Z53" s="604"/>
      <c r="AA53" s="604"/>
      <c r="AB53" s="604"/>
      <c r="AC53" s="604"/>
      <c r="AD53" s="604"/>
      <c r="AE53" s="604"/>
      <c r="AF53" s="604"/>
      <c r="AG53" s="604"/>
      <c r="AH53" s="604"/>
      <c r="AI53" s="604"/>
      <c r="AJ53" s="604"/>
      <c r="AK53" s="604"/>
      <c r="AL53" s="604"/>
      <c r="AM53" s="604"/>
      <c r="AN53" s="604"/>
      <c r="AO53" s="604"/>
      <c r="AP53" s="604"/>
      <c r="AQ53" s="604"/>
      <c r="AR53" s="557"/>
    </row>
    <row r="54" spans="1:50" x14ac:dyDescent="0.15">
      <c r="A54" s="603"/>
      <c r="B54" s="534"/>
      <c r="C54" s="578"/>
      <c r="D54" s="578"/>
      <c r="E54" s="57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8"/>
      <c r="AO54" s="578"/>
      <c r="AP54" s="578"/>
      <c r="AQ54" s="578"/>
      <c r="AR54" s="557"/>
    </row>
    <row r="55" spans="1:50" s="599" customFormat="1" ht="30" customHeight="1" x14ac:dyDescent="0.15">
      <c r="A55" s="577" t="s">
        <v>572</v>
      </c>
      <c r="B55" s="557"/>
      <c r="C55" s="557"/>
      <c r="D55" s="595"/>
      <c r="E55" s="595"/>
      <c r="F55" s="596"/>
      <c r="G55" s="596"/>
      <c r="H55" s="595"/>
      <c r="I55" s="595"/>
      <c r="J55" s="557"/>
      <c r="K55" s="557"/>
      <c r="L55" s="557"/>
      <c r="M55" s="557"/>
      <c r="N55" s="557"/>
      <c r="O55" s="557"/>
      <c r="P55" s="557"/>
      <c r="Q55" s="557"/>
      <c r="R55" s="557"/>
      <c r="S55" s="557"/>
      <c r="T55" s="557"/>
      <c r="U55" s="557"/>
      <c r="V55" s="532"/>
      <c r="W55" s="532"/>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97"/>
      <c r="AT55" s="598"/>
    </row>
    <row r="56" spans="1:50" ht="39.75" customHeight="1" x14ac:dyDescent="0.15">
      <c r="B56" s="605"/>
      <c r="C56" s="975" t="s">
        <v>573</v>
      </c>
      <c r="D56" s="976"/>
      <c r="E56" s="976"/>
      <c r="F56" s="976"/>
      <c r="G56" s="976"/>
      <c r="H56" s="976"/>
      <c r="I56" s="976"/>
      <c r="J56" s="976"/>
      <c r="K56" s="976"/>
      <c r="L56" s="976"/>
      <c r="M56" s="976"/>
      <c r="N56" s="976"/>
      <c r="O56" s="976"/>
      <c r="P56" s="977"/>
      <c r="Q56" s="684"/>
      <c r="R56" s="978"/>
      <c r="S56" s="978"/>
      <c r="T56" s="978"/>
      <c r="U56" s="979"/>
      <c r="V56" s="979"/>
      <c r="W56" s="979"/>
      <c r="X56" s="979"/>
      <c r="Y56" s="978" t="s">
        <v>122</v>
      </c>
      <c r="Z56" s="978"/>
      <c r="AA56" s="980"/>
      <c r="AB56" s="979"/>
      <c r="AC56" s="979"/>
      <c r="AD56" s="979"/>
      <c r="AE56" s="978" t="s">
        <v>547</v>
      </c>
      <c r="AF56" s="978"/>
      <c r="AG56" s="979"/>
      <c r="AH56" s="979"/>
      <c r="AI56" s="979"/>
      <c r="AJ56" s="979"/>
      <c r="AK56" s="978" t="s">
        <v>574</v>
      </c>
      <c r="AL56" s="978"/>
      <c r="AM56" s="606"/>
      <c r="AN56" s="601"/>
      <c r="AO56" s="602"/>
      <c r="AP56" s="579"/>
      <c r="AQ56" s="579"/>
      <c r="AV56" s="532"/>
    </row>
    <row r="57" spans="1:50" ht="39.75" customHeight="1" x14ac:dyDescent="0.15">
      <c r="A57" s="607"/>
      <c r="B57" s="607"/>
      <c r="C57" s="975" t="s">
        <v>575</v>
      </c>
      <c r="D57" s="976"/>
      <c r="E57" s="976"/>
      <c r="F57" s="976"/>
      <c r="G57" s="976"/>
      <c r="H57" s="976"/>
      <c r="I57" s="976"/>
      <c r="J57" s="976"/>
      <c r="K57" s="976"/>
      <c r="L57" s="976"/>
      <c r="M57" s="976"/>
      <c r="N57" s="976"/>
      <c r="O57" s="976"/>
      <c r="P57" s="977"/>
      <c r="Q57" s="684"/>
      <c r="R57" s="978"/>
      <c r="S57" s="978"/>
      <c r="T57" s="978"/>
      <c r="U57" s="979"/>
      <c r="V57" s="979"/>
      <c r="W57" s="979"/>
      <c r="X57" s="979"/>
      <c r="Y57" s="978" t="s">
        <v>122</v>
      </c>
      <c r="Z57" s="978"/>
      <c r="AA57" s="979"/>
      <c r="AB57" s="979"/>
      <c r="AC57" s="979"/>
      <c r="AD57" s="979"/>
      <c r="AE57" s="978" t="s">
        <v>547</v>
      </c>
      <c r="AF57" s="978"/>
      <c r="AG57" s="979"/>
      <c r="AH57" s="979"/>
      <c r="AI57" s="979"/>
      <c r="AJ57" s="979"/>
      <c r="AK57" s="978" t="s">
        <v>574</v>
      </c>
      <c r="AL57" s="978"/>
      <c r="AM57" s="606"/>
      <c r="AN57" s="601"/>
      <c r="AO57" s="602"/>
      <c r="AP57" s="579"/>
      <c r="AQ57" s="579"/>
      <c r="AX57" s="532"/>
    </row>
    <row r="58" spans="1:50" ht="35.1" customHeight="1" x14ac:dyDescent="0.15">
      <c r="A58" s="607"/>
      <c r="B58" s="607"/>
      <c r="C58" s="975" t="s">
        <v>576</v>
      </c>
      <c r="D58" s="976"/>
      <c r="E58" s="976"/>
      <c r="F58" s="976"/>
      <c r="G58" s="976"/>
      <c r="H58" s="976"/>
      <c r="I58" s="976"/>
      <c r="J58" s="976"/>
      <c r="K58" s="976"/>
      <c r="L58" s="976"/>
      <c r="M58" s="976"/>
      <c r="N58" s="976"/>
      <c r="O58" s="976"/>
      <c r="P58" s="977"/>
      <c r="Q58" s="684"/>
      <c r="R58" s="978"/>
      <c r="S58" s="978"/>
      <c r="T58" s="978"/>
      <c r="U58" s="979"/>
      <c r="V58" s="979"/>
      <c r="W58" s="979"/>
      <c r="X58" s="979"/>
      <c r="Y58" s="978" t="s">
        <v>122</v>
      </c>
      <c r="Z58" s="978"/>
      <c r="AA58" s="979"/>
      <c r="AB58" s="979"/>
      <c r="AC58" s="979"/>
      <c r="AD58" s="979"/>
      <c r="AE58" s="978" t="s">
        <v>547</v>
      </c>
      <c r="AF58" s="978"/>
      <c r="AG58" s="979"/>
      <c r="AH58" s="979"/>
      <c r="AI58" s="979"/>
      <c r="AJ58" s="979"/>
      <c r="AK58" s="978" t="s">
        <v>574</v>
      </c>
      <c r="AL58" s="978"/>
      <c r="AM58" s="606"/>
      <c r="AN58" s="601"/>
      <c r="AO58" s="602"/>
      <c r="AP58" s="579"/>
      <c r="AQ58" s="579"/>
      <c r="AR58" s="532"/>
    </row>
    <row r="59" spans="1:50" s="599" customFormat="1" ht="30" customHeight="1" x14ac:dyDescent="0.15">
      <c r="A59" s="607"/>
      <c r="B59" s="607"/>
      <c r="C59" s="607"/>
      <c r="D59" s="608"/>
      <c r="E59" s="608"/>
      <c r="F59" s="609"/>
      <c r="G59" s="609"/>
      <c r="H59" s="608"/>
      <c r="I59" s="608"/>
      <c r="J59" s="607"/>
      <c r="K59" s="607"/>
      <c r="L59" s="607"/>
      <c r="M59" s="607"/>
      <c r="N59" s="607"/>
      <c r="O59" s="607"/>
      <c r="P59" s="607"/>
      <c r="Q59" s="607"/>
      <c r="R59" s="607"/>
      <c r="S59" s="607"/>
      <c r="T59" s="607"/>
      <c r="U59" s="607"/>
      <c r="V59" s="532"/>
      <c r="W59" s="532"/>
      <c r="X59" s="607"/>
      <c r="Y59" s="607"/>
      <c r="Z59" s="607"/>
      <c r="AA59" s="607"/>
      <c r="AB59" s="607"/>
      <c r="AC59" s="607"/>
      <c r="AD59" s="607"/>
      <c r="AE59" s="607"/>
      <c r="AF59" s="607"/>
      <c r="AG59" s="607"/>
      <c r="AH59" s="607"/>
      <c r="AI59" s="607"/>
      <c r="AJ59" s="607"/>
      <c r="AK59" s="607"/>
      <c r="AL59" s="608"/>
      <c r="AM59" s="607"/>
      <c r="AN59" s="607"/>
      <c r="AO59" s="607"/>
      <c r="AP59" s="579"/>
      <c r="AQ59" s="579"/>
      <c r="AR59" s="557"/>
      <c r="AS59" s="597"/>
      <c r="AT59" s="598"/>
    </row>
    <row r="60" spans="1:50" s="599" customFormat="1" ht="30" customHeight="1" x14ac:dyDescent="0.15">
      <c r="A60" s="607"/>
      <c r="B60" s="607"/>
      <c r="C60" s="607"/>
      <c r="D60" s="608"/>
      <c r="E60" s="608"/>
      <c r="F60" s="609"/>
      <c r="G60" s="609"/>
      <c r="H60" s="608"/>
      <c r="I60" s="608"/>
      <c r="J60" s="607"/>
      <c r="K60" s="607"/>
      <c r="L60" s="607"/>
      <c r="M60" s="607"/>
      <c r="N60" s="607"/>
      <c r="O60" s="607"/>
      <c r="P60" s="607"/>
      <c r="Q60" s="607"/>
      <c r="R60" s="607"/>
      <c r="S60" s="607"/>
      <c r="T60" s="607"/>
      <c r="U60" s="607"/>
      <c r="V60" s="532"/>
      <c r="W60" s="532"/>
      <c r="X60" s="607"/>
      <c r="Y60" s="607"/>
      <c r="Z60" s="607"/>
      <c r="AA60" s="607"/>
      <c r="AB60" s="607"/>
      <c r="AC60" s="607"/>
      <c r="AD60" s="607"/>
      <c r="AE60" s="607"/>
      <c r="AF60" s="607"/>
      <c r="AG60" s="607"/>
      <c r="AH60" s="607"/>
      <c r="AI60" s="607"/>
      <c r="AJ60" s="607"/>
      <c r="AK60" s="607"/>
      <c r="AL60" s="608"/>
      <c r="AM60" s="607"/>
      <c r="AN60" s="607"/>
      <c r="AO60" s="607"/>
      <c r="AP60" s="579"/>
      <c r="AQ60" s="579"/>
      <c r="AR60" s="557"/>
      <c r="AS60" s="597"/>
      <c r="AT60" s="598"/>
    </row>
    <row r="61" spans="1:50" s="599" customFormat="1" ht="21" customHeight="1" x14ac:dyDescent="0.15">
      <c r="A61" s="577" t="s">
        <v>577</v>
      </c>
      <c r="B61" s="577"/>
      <c r="C61" s="577"/>
      <c r="D61" s="608"/>
      <c r="E61" s="608"/>
      <c r="F61" s="609"/>
      <c r="G61" s="609"/>
      <c r="H61" s="608"/>
      <c r="I61" s="608"/>
      <c r="J61" s="607"/>
      <c r="K61" s="607"/>
      <c r="L61" s="607"/>
      <c r="M61" s="607"/>
      <c r="N61" s="607"/>
      <c r="O61" s="607"/>
      <c r="P61" s="607"/>
      <c r="Q61" s="607"/>
      <c r="R61" s="607"/>
      <c r="S61" s="607"/>
      <c r="T61" s="607"/>
      <c r="U61" s="607"/>
      <c r="V61" s="532"/>
      <c r="W61" s="532"/>
      <c r="X61" s="607"/>
      <c r="Y61" s="607"/>
      <c r="Z61" s="607"/>
      <c r="AA61" s="607"/>
      <c r="AB61" s="607"/>
      <c r="AC61" s="607"/>
      <c r="AD61" s="607"/>
      <c r="AE61" s="607"/>
      <c r="AF61" s="607"/>
      <c r="AG61" s="607"/>
      <c r="AH61" s="607"/>
      <c r="AI61" s="607"/>
      <c r="AJ61" s="607"/>
      <c r="AK61" s="607"/>
      <c r="AL61" s="608"/>
      <c r="AM61" s="607"/>
      <c r="AN61" s="607"/>
      <c r="AO61" s="607"/>
      <c r="AP61" s="607"/>
      <c r="AQ61" s="607"/>
      <c r="AR61" s="557"/>
      <c r="AS61" s="597"/>
      <c r="AT61" s="598"/>
    </row>
    <row r="62" spans="1:50" s="599" customFormat="1" ht="21" customHeight="1" x14ac:dyDescent="0.15">
      <c r="A62" s="579" t="s">
        <v>578</v>
      </c>
      <c r="B62" s="607"/>
      <c r="C62" s="607"/>
      <c r="D62" s="608"/>
      <c r="E62" s="608"/>
      <c r="F62" s="609"/>
      <c r="G62" s="609"/>
      <c r="H62" s="608"/>
      <c r="I62" s="608"/>
      <c r="J62" s="607"/>
      <c r="K62" s="607"/>
      <c r="L62" s="607"/>
      <c r="M62" s="607"/>
      <c r="N62" s="607"/>
      <c r="O62" s="607"/>
      <c r="P62" s="607"/>
      <c r="Q62" s="607"/>
      <c r="R62" s="607"/>
      <c r="S62" s="607"/>
      <c r="T62" s="607"/>
      <c r="U62" s="607"/>
      <c r="V62" s="532"/>
      <c r="W62" s="532"/>
      <c r="X62" s="607"/>
      <c r="Y62" s="607"/>
      <c r="Z62" s="607"/>
      <c r="AA62" s="607"/>
      <c r="AB62" s="607"/>
      <c r="AC62" s="607"/>
      <c r="AD62" s="607"/>
      <c r="AE62" s="607"/>
      <c r="AF62" s="607"/>
      <c r="AG62" s="607"/>
      <c r="AH62" s="607"/>
      <c r="AI62" s="607"/>
      <c r="AJ62" s="607"/>
      <c r="AK62" s="607"/>
      <c r="AL62" s="608"/>
      <c r="AM62" s="607"/>
      <c r="AN62" s="607"/>
      <c r="AO62" s="607"/>
      <c r="AP62" s="607"/>
      <c r="AQ62" s="607"/>
      <c r="AR62" s="557"/>
      <c r="AS62" s="597"/>
      <c r="AT62" s="598"/>
    </row>
    <row r="63" spans="1:50" s="599" customFormat="1" ht="21" customHeight="1" x14ac:dyDescent="0.15">
      <c r="A63" s="607"/>
      <c r="B63" s="607"/>
      <c r="C63" s="607"/>
      <c r="D63" s="608"/>
      <c r="E63" s="608"/>
      <c r="F63" s="609"/>
      <c r="G63" s="609"/>
      <c r="H63" s="608"/>
      <c r="I63" s="608"/>
      <c r="J63" s="607"/>
      <c r="K63" s="607"/>
      <c r="L63" s="607"/>
      <c r="M63" s="607"/>
      <c r="N63" s="607"/>
      <c r="O63" s="607"/>
      <c r="P63" s="607"/>
      <c r="Q63" s="607"/>
      <c r="R63" s="607"/>
      <c r="S63" s="607"/>
      <c r="T63" s="607"/>
      <c r="U63" s="607"/>
      <c r="V63" s="532"/>
      <c r="W63" s="532"/>
      <c r="X63" s="607"/>
      <c r="Y63" s="607"/>
      <c r="Z63" s="607"/>
      <c r="AA63" s="607"/>
      <c r="AB63" s="607"/>
      <c r="AC63" s="607"/>
      <c r="AD63" s="607"/>
      <c r="AE63" s="607"/>
      <c r="AF63" s="607"/>
      <c r="AG63" s="607"/>
      <c r="AH63" s="607"/>
      <c r="AI63" s="607"/>
      <c r="AJ63" s="607"/>
      <c r="AK63" s="607"/>
      <c r="AL63" s="608"/>
      <c r="AM63" s="607"/>
      <c r="AN63" s="607"/>
      <c r="AO63" s="607"/>
      <c r="AP63" s="607"/>
      <c r="AQ63" s="607"/>
      <c r="AR63" s="557"/>
      <c r="AS63" s="597"/>
      <c r="AT63" s="598"/>
    </row>
    <row r="64" spans="1:50" s="599" customFormat="1" ht="21" customHeight="1" x14ac:dyDescent="0.15">
      <c r="A64" s="577" t="s">
        <v>579</v>
      </c>
      <c r="B64" s="577"/>
      <c r="C64" s="577"/>
      <c r="D64" s="577"/>
      <c r="E64" s="577"/>
      <c r="F64" s="577"/>
      <c r="G64" s="577"/>
      <c r="H64" s="577"/>
      <c r="I64" s="577"/>
      <c r="J64" s="577"/>
      <c r="K64" s="577"/>
      <c r="L64" s="577"/>
      <c r="M64" s="577"/>
      <c r="N64" s="577"/>
      <c r="O64" s="577"/>
      <c r="P64" s="577"/>
      <c r="Q64" s="577"/>
      <c r="R64" s="607"/>
      <c r="S64" s="607"/>
      <c r="T64" s="607"/>
      <c r="U64" s="607"/>
      <c r="V64" s="610"/>
      <c r="W64" s="610"/>
      <c r="X64" s="607"/>
      <c r="Y64" s="607"/>
      <c r="Z64" s="607"/>
      <c r="AA64" s="607"/>
      <c r="AB64" s="607"/>
      <c r="AC64" s="607"/>
      <c r="AD64" s="607"/>
      <c r="AE64" s="607"/>
      <c r="AF64" s="607"/>
      <c r="AG64" s="607"/>
      <c r="AH64" s="607"/>
      <c r="AI64" s="607"/>
      <c r="AJ64" s="607"/>
      <c r="AK64" s="607"/>
      <c r="AL64" s="608"/>
      <c r="AM64" s="607"/>
      <c r="AN64" s="607"/>
      <c r="AO64" s="607"/>
      <c r="AP64" s="607"/>
      <c r="AQ64" s="607"/>
      <c r="AR64" s="557"/>
      <c r="AS64" s="597"/>
      <c r="AT64" s="598"/>
    </row>
    <row r="65" spans="1:46" s="599" customFormat="1" ht="21" customHeight="1" x14ac:dyDescent="0.15">
      <c r="A65" s="579" t="s">
        <v>580</v>
      </c>
      <c r="B65" s="607"/>
      <c r="C65" s="607"/>
      <c r="D65" s="608"/>
      <c r="E65" s="608"/>
      <c r="F65" s="609"/>
      <c r="G65" s="609"/>
      <c r="H65" s="608"/>
      <c r="I65" s="608"/>
      <c r="J65" s="607"/>
      <c r="K65" s="607"/>
      <c r="L65" s="607"/>
      <c r="M65" s="607"/>
      <c r="N65" s="607"/>
      <c r="O65" s="607"/>
      <c r="P65" s="607"/>
      <c r="Q65" s="607"/>
      <c r="R65" s="607"/>
      <c r="S65" s="607"/>
      <c r="T65" s="607"/>
      <c r="U65" s="607"/>
      <c r="V65" s="610"/>
      <c r="W65" s="610"/>
      <c r="X65" s="607"/>
      <c r="Y65" s="607"/>
      <c r="Z65" s="607"/>
      <c r="AA65" s="607"/>
      <c r="AB65" s="607"/>
      <c r="AC65" s="607"/>
      <c r="AD65" s="607"/>
      <c r="AE65" s="607"/>
      <c r="AF65" s="607"/>
      <c r="AG65" s="607"/>
      <c r="AH65" s="607"/>
      <c r="AI65" s="607"/>
      <c r="AJ65" s="607"/>
      <c r="AK65" s="607"/>
      <c r="AL65" s="608"/>
      <c r="AM65" s="607"/>
      <c r="AN65" s="607"/>
      <c r="AO65" s="607"/>
      <c r="AP65" s="607"/>
      <c r="AQ65" s="607"/>
      <c r="AR65" s="557"/>
      <c r="AS65" s="597"/>
      <c r="AT65" s="598"/>
    </row>
    <row r="66" spans="1:46" s="599" customFormat="1" ht="21" customHeight="1" x14ac:dyDescent="0.15">
      <c r="A66" s="579"/>
      <c r="B66" s="607"/>
      <c r="C66" s="607"/>
      <c r="D66" s="608"/>
      <c r="E66" s="608"/>
      <c r="F66" s="609"/>
      <c r="G66" s="609"/>
      <c r="H66" s="608"/>
      <c r="I66" s="608"/>
      <c r="J66" s="607"/>
      <c r="K66" s="607"/>
      <c r="L66" s="607"/>
      <c r="M66" s="607"/>
      <c r="N66" s="607"/>
      <c r="O66" s="607"/>
      <c r="P66" s="607"/>
      <c r="Q66" s="607"/>
      <c r="R66" s="607"/>
      <c r="S66" s="607"/>
      <c r="T66" s="607"/>
      <c r="U66" s="607"/>
      <c r="V66" s="610"/>
      <c r="W66" s="610"/>
      <c r="X66" s="607"/>
      <c r="Y66" s="607"/>
      <c r="Z66" s="607"/>
      <c r="AA66" s="607"/>
      <c r="AB66" s="607"/>
      <c r="AC66" s="607"/>
      <c r="AD66" s="607"/>
      <c r="AE66" s="607"/>
      <c r="AF66" s="607"/>
      <c r="AG66" s="607"/>
      <c r="AH66" s="607"/>
      <c r="AI66" s="607"/>
      <c r="AJ66" s="607"/>
      <c r="AK66" s="607"/>
      <c r="AL66" s="608"/>
      <c r="AM66" s="607"/>
      <c r="AN66" s="607"/>
      <c r="AO66" s="607"/>
      <c r="AP66" s="607"/>
      <c r="AQ66" s="607"/>
      <c r="AR66" s="557"/>
      <c r="AS66" s="597"/>
      <c r="AT66" s="598"/>
    </row>
    <row r="67" spans="1:46" s="599" customFormat="1" ht="21" customHeight="1" x14ac:dyDescent="0.15">
      <c r="A67" s="577" t="s">
        <v>581</v>
      </c>
      <c r="B67" s="577"/>
      <c r="C67" s="577"/>
      <c r="D67" s="577"/>
      <c r="E67" s="577"/>
      <c r="F67" s="577"/>
      <c r="G67" s="577"/>
      <c r="H67" s="577"/>
      <c r="I67" s="577"/>
      <c r="J67" s="577"/>
      <c r="K67" s="577"/>
      <c r="L67" s="577"/>
      <c r="M67" s="577"/>
      <c r="N67" s="577"/>
      <c r="O67" s="577"/>
      <c r="P67" s="607"/>
      <c r="Q67" s="607"/>
      <c r="R67" s="607"/>
      <c r="S67" s="607"/>
      <c r="T67" s="607"/>
      <c r="U67" s="607"/>
      <c r="V67" s="610"/>
      <c r="W67" s="610"/>
      <c r="X67" s="607"/>
      <c r="Y67" s="607"/>
      <c r="Z67" s="607"/>
      <c r="AA67" s="607"/>
      <c r="AB67" s="607"/>
      <c r="AC67" s="607"/>
      <c r="AD67" s="607"/>
      <c r="AE67" s="607"/>
      <c r="AF67" s="607"/>
      <c r="AG67" s="607"/>
      <c r="AH67" s="607"/>
      <c r="AI67" s="607"/>
      <c r="AJ67" s="607"/>
      <c r="AK67" s="607"/>
      <c r="AL67" s="608"/>
      <c r="AM67" s="607"/>
      <c r="AN67" s="607"/>
      <c r="AO67" s="607"/>
      <c r="AP67" s="607"/>
      <c r="AQ67" s="607"/>
      <c r="AR67" s="557"/>
      <c r="AS67" s="597"/>
      <c r="AT67" s="598"/>
    </row>
    <row r="68" spans="1:46" s="599" customFormat="1" ht="21" customHeight="1" x14ac:dyDescent="0.15">
      <c r="A68" s="579" t="s">
        <v>582</v>
      </c>
      <c r="B68" s="607"/>
      <c r="C68" s="607"/>
      <c r="D68" s="608"/>
      <c r="E68" s="608"/>
      <c r="F68" s="609"/>
      <c r="G68" s="609"/>
      <c r="H68" s="608"/>
      <c r="I68" s="608"/>
      <c r="J68" s="607"/>
      <c r="K68" s="607"/>
      <c r="L68" s="607"/>
      <c r="M68" s="607"/>
      <c r="N68" s="607"/>
      <c r="O68" s="607"/>
      <c r="P68" s="607"/>
      <c r="Q68" s="607"/>
      <c r="R68" s="607"/>
      <c r="S68" s="607"/>
      <c r="T68" s="607"/>
      <c r="U68" s="607"/>
      <c r="V68" s="610"/>
      <c r="W68" s="610"/>
      <c r="X68" s="607"/>
      <c r="Y68" s="607"/>
      <c r="Z68" s="607"/>
      <c r="AA68" s="607"/>
      <c r="AB68" s="607"/>
      <c r="AC68" s="607"/>
      <c r="AD68" s="607"/>
      <c r="AE68" s="607"/>
      <c r="AF68" s="607"/>
      <c r="AG68" s="607"/>
      <c r="AH68" s="607"/>
      <c r="AI68" s="607"/>
      <c r="AJ68" s="607"/>
      <c r="AK68" s="607"/>
      <c r="AL68" s="608"/>
      <c r="AM68" s="607"/>
      <c r="AN68" s="607"/>
      <c r="AO68" s="607"/>
      <c r="AP68" s="607"/>
      <c r="AQ68" s="607"/>
      <c r="AR68" s="557"/>
      <c r="AS68" s="597"/>
      <c r="AT68" s="598"/>
    </row>
    <row r="69" spans="1:46" s="599" customFormat="1" ht="21" customHeight="1" x14ac:dyDescent="0.15">
      <c r="A69" s="607"/>
      <c r="B69" s="607"/>
      <c r="C69" s="607"/>
      <c r="D69" s="608"/>
      <c r="E69" s="608"/>
      <c r="F69" s="609"/>
      <c r="G69" s="609"/>
      <c r="H69" s="608"/>
      <c r="I69" s="608"/>
      <c r="J69" s="607"/>
      <c r="K69" s="607"/>
      <c r="L69" s="607"/>
      <c r="M69" s="607"/>
      <c r="N69" s="607"/>
      <c r="O69" s="607"/>
      <c r="P69" s="607"/>
      <c r="Q69" s="607"/>
      <c r="R69" s="607"/>
      <c r="S69" s="607"/>
      <c r="T69" s="607"/>
      <c r="U69" s="607"/>
      <c r="V69" s="532"/>
      <c r="W69" s="532"/>
      <c r="X69" s="607"/>
      <c r="Y69" s="607"/>
      <c r="Z69" s="607"/>
      <c r="AA69" s="607"/>
      <c r="AB69" s="607"/>
      <c r="AC69" s="607"/>
      <c r="AD69" s="607"/>
      <c r="AE69" s="607"/>
      <c r="AF69" s="607"/>
      <c r="AG69" s="607"/>
      <c r="AH69" s="607"/>
      <c r="AI69" s="607"/>
      <c r="AJ69" s="607"/>
      <c r="AK69" s="607"/>
      <c r="AL69" s="608"/>
      <c r="AM69" s="607"/>
      <c r="AN69" s="607"/>
      <c r="AO69" s="607"/>
      <c r="AP69" s="607"/>
      <c r="AQ69" s="607"/>
      <c r="AR69" s="557"/>
      <c r="AS69" s="597"/>
      <c r="AT69" s="598"/>
    </row>
    <row r="70" spans="1:46" s="599" customFormat="1" x14ac:dyDescent="0.15">
      <c r="A70" s="604"/>
      <c r="B70" s="607"/>
      <c r="C70" s="607"/>
      <c r="D70" s="608"/>
      <c r="E70" s="608"/>
      <c r="F70" s="609"/>
      <c r="G70" s="609"/>
      <c r="H70" s="608"/>
      <c r="I70" s="608"/>
      <c r="J70" s="607"/>
      <c r="K70" s="607"/>
      <c r="L70" s="607"/>
      <c r="M70" s="607"/>
      <c r="N70" s="607"/>
      <c r="O70" s="607"/>
      <c r="P70" s="607"/>
      <c r="Q70" s="607"/>
      <c r="R70" s="607"/>
      <c r="S70" s="607"/>
      <c r="T70" s="607"/>
      <c r="U70" s="607"/>
      <c r="V70" s="610"/>
      <c r="W70" s="610"/>
      <c r="X70" s="607"/>
      <c r="Y70" s="607"/>
      <c r="Z70" s="607"/>
      <c r="AA70" s="607"/>
      <c r="AB70" s="607"/>
      <c r="AC70" s="607"/>
      <c r="AD70" s="607"/>
      <c r="AE70" s="607"/>
      <c r="AF70" s="607"/>
      <c r="AG70" s="607"/>
      <c r="AH70" s="607"/>
      <c r="AI70" s="607"/>
      <c r="AJ70" s="607"/>
      <c r="AK70" s="607"/>
      <c r="AL70" s="608"/>
      <c r="AM70" s="607"/>
      <c r="AN70" s="607"/>
      <c r="AO70" s="607"/>
      <c r="AP70" s="607"/>
      <c r="AQ70" s="607"/>
      <c r="AR70" s="557"/>
      <c r="AS70" s="597"/>
      <c r="AT70" s="598"/>
    </row>
    <row r="71" spans="1:46" ht="30" customHeight="1" x14ac:dyDescent="0.15">
      <c r="A71" s="591" t="s">
        <v>583</v>
      </c>
      <c r="B71" s="592"/>
      <c r="C71" s="592"/>
      <c r="D71" s="592"/>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92"/>
      <c r="AC71" s="592"/>
      <c r="AD71" s="592"/>
      <c r="AE71" s="592"/>
      <c r="AF71" s="592"/>
      <c r="AG71" s="592"/>
      <c r="AH71" s="592"/>
      <c r="AI71" s="592"/>
      <c r="AJ71" s="592"/>
      <c r="AK71" s="592"/>
      <c r="AL71" s="592"/>
      <c r="AM71" s="592"/>
      <c r="AN71" s="592"/>
      <c r="AO71" s="592"/>
      <c r="AP71" s="592"/>
      <c r="AQ71" s="592"/>
      <c r="AR71" s="532"/>
    </row>
    <row r="72" spans="1:46" ht="30" customHeight="1" x14ac:dyDescent="0.15">
      <c r="A72" s="981" t="s">
        <v>584</v>
      </c>
      <c r="B72" s="981"/>
      <c r="C72" s="981"/>
      <c r="D72" s="981"/>
      <c r="E72" s="981"/>
      <c r="F72" s="981"/>
      <c r="G72" s="981"/>
      <c r="H72" s="981"/>
      <c r="I72" s="981"/>
      <c r="J72" s="592"/>
      <c r="K72" s="592"/>
      <c r="L72" s="592"/>
      <c r="M72" s="592"/>
      <c r="N72" s="592"/>
      <c r="O72" s="592"/>
      <c r="P72" s="592"/>
      <c r="Q72" s="592"/>
      <c r="R72" s="592"/>
      <c r="S72" s="592"/>
      <c r="T72" s="592"/>
      <c r="U72" s="592"/>
      <c r="V72" s="592"/>
      <c r="W72" s="592"/>
      <c r="X72" s="592"/>
      <c r="Y72" s="529"/>
      <c r="Z72" s="529"/>
      <c r="AA72" s="529"/>
      <c r="AB72" s="529"/>
      <c r="AC72" s="529"/>
      <c r="AD72" s="529"/>
      <c r="AE72" s="529"/>
      <c r="AF72" s="529"/>
      <c r="AG72" s="529"/>
      <c r="AH72" s="529"/>
      <c r="AI72" s="529"/>
      <c r="AJ72" s="529"/>
      <c r="AK72" s="529"/>
      <c r="AL72" s="529"/>
      <c r="AM72" s="529"/>
      <c r="AN72" s="529"/>
      <c r="AO72" s="529"/>
      <c r="AP72" s="529"/>
      <c r="AQ72" s="529"/>
      <c r="AR72" s="568"/>
      <c r="AS72" s="568"/>
      <c r="AT72" s="531"/>
    </row>
    <row r="73" spans="1:46" ht="30" customHeight="1" x14ac:dyDescent="0.15">
      <c r="A73" s="533"/>
      <c r="B73" s="534"/>
      <c r="C73" s="534"/>
      <c r="D73" s="535"/>
      <c r="E73" s="535"/>
      <c r="F73" s="536"/>
      <c r="G73" s="536"/>
      <c r="H73" s="534"/>
      <c r="I73" s="529"/>
      <c r="J73" s="529"/>
      <c r="K73" s="529"/>
      <c r="L73" s="529"/>
      <c r="M73" s="529"/>
      <c r="N73" s="529"/>
      <c r="O73" s="529"/>
      <c r="P73" s="529"/>
      <c r="Q73" s="529"/>
      <c r="R73" s="529"/>
      <c r="S73" s="529"/>
      <c r="T73" s="529"/>
      <c r="U73" s="529"/>
      <c r="V73" s="529"/>
      <c r="W73" s="529"/>
      <c r="X73" s="529"/>
      <c r="Y73" s="529"/>
      <c r="Z73" s="529"/>
      <c r="AA73" s="529"/>
      <c r="AB73" s="529"/>
      <c r="AC73" s="529"/>
      <c r="AD73" s="537"/>
      <c r="AE73" s="951" t="str">
        <f>IF(AE2="","",AE2)</f>
        <v/>
      </c>
      <c r="AF73" s="951"/>
      <c r="AG73" s="951"/>
      <c r="AH73" s="951"/>
      <c r="AI73" s="529" t="s">
        <v>122</v>
      </c>
      <c r="AJ73" s="942" t="str">
        <f>IF(AJ2="","",AJ2)</f>
        <v/>
      </c>
      <c r="AK73" s="942"/>
      <c r="AL73" s="529" t="s">
        <v>547</v>
      </c>
      <c r="AM73" s="942" t="str">
        <f>IF(AM2="","",AM2)</f>
        <v/>
      </c>
      <c r="AN73" s="942"/>
      <c r="AO73" s="529" t="s">
        <v>124</v>
      </c>
      <c r="AP73" s="529"/>
      <c r="AQ73" s="529"/>
      <c r="AR73" s="568"/>
      <c r="AS73" s="568"/>
      <c r="AT73" s="531"/>
    </row>
    <row r="74" spans="1:46" ht="30" customHeight="1" x14ac:dyDescent="0.15">
      <c r="A74" s="548"/>
      <c r="B74" s="548"/>
      <c r="C74" s="548"/>
      <c r="D74" s="554"/>
      <c r="E74" s="554"/>
      <c r="F74" s="555"/>
      <c r="G74" s="555"/>
      <c r="H74" s="548"/>
      <c r="I74" s="548"/>
      <c r="J74" s="548"/>
      <c r="K74" s="548"/>
      <c r="L74" s="548"/>
      <c r="M74" s="548"/>
      <c r="N74" s="548"/>
      <c r="O74" s="548"/>
      <c r="P74" s="548"/>
      <c r="Q74" s="548"/>
      <c r="R74" s="548"/>
      <c r="S74" s="548"/>
      <c r="T74" s="548"/>
      <c r="U74" s="548"/>
      <c r="V74" s="548"/>
      <c r="W74" s="548"/>
      <c r="X74" s="548"/>
      <c r="Y74" s="548"/>
      <c r="Z74" s="548"/>
      <c r="AA74" s="548"/>
      <c r="AB74" s="548"/>
      <c r="AC74" s="548"/>
      <c r="AD74" s="548"/>
      <c r="AE74" s="548"/>
      <c r="AF74" s="548"/>
      <c r="AG74" s="548"/>
      <c r="AH74" s="548"/>
      <c r="AI74" s="548"/>
      <c r="AJ74" s="529" t="s">
        <v>585</v>
      </c>
      <c r="AK74" s="958" t="s">
        <v>586</v>
      </c>
      <c r="AL74" s="958"/>
      <c r="AM74" s="575" t="s">
        <v>587</v>
      </c>
      <c r="AN74" s="958" t="s">
        <v>588</v>
      </c>
      <c r="AO74" s="958"/>
      <c r="AP74" s="529" t="s">
        <v>565</v>
      </c>
      <c r="AQ74" s="529" t="s">
        <v>566</v>
      </c>
      <c r="AR74" s="532"/>
    </row>
    <row r="75" spans="1:46" ht="30" customHeight="1" x14ac:dyDescent="0.15">
      <c r="A75" s="548"/>
      <c r="B75" s="548"/>
      <c r="C75" s="548"/>
      <c r="D75" s="554"/>
      <c r="E75" s="554"/>
      <c r="F75" s="555"/>
      <c r="G75" s="555"/>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29"/>
      <c r="AK75" s="680"/>
      <c r="AL75" s="680"/>
      <c r="AM75" s="575"/>
      <c r="AN75" s="680"/>
      <c r="AO75" s="680"/>
      <c r="AP75" s="529"/>
      <c r="AQ75" s="529"/>
      <c r="AR75" s="532"/>
    </row>
    <row r="76" spans="1:46" ht="30" customHeight="1" x14ac:dyDescent="0.15">
      <c r="A76" s="568"/>
      <c r="C76" s="577"/>
      <c r="D76" s="982" t="s">
        <v>589</v>
      </c>
      <c r="E76" s="982"/>
      <c r="F76" s="982"/>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2"/>
      <c r="AJ76" s="982"/>
      <c r="AK76" s="982"/>
      <c r="AL76" s="982"/>
      <c r="AM76" s="982"/>
      <c r="AN76" s="577"/>
      <c r="AO76" s="577"/>
      <c r="AP76" s="568"/>
      <c r="AQ76" s="568"/>
      <c r="AR76" s="532"/>
    </row>
    <row r="77" spans="1:46" ht="30" customHeight="1" x14ac:dyDescent="0.15">
      <c r="A77" s="568"/>
      <c r="B77" s="577"/>
      <c r="C77" s="577"/>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577"/>
      <c r="AO77" s="577"/>
      <c r="AP77" s="591"/>
      <c r="AQ77" s="568"/>
      <c r="AR77" s="532"/>
    </row>
    <row r="78" spans="1:46" ht="30" customHeight="1" x14ac:dyDescent="0.15">
      <c r="A78" s="568"/>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91"/>
      <c r="AQ78" s="568"/>
      <c r="AR78" s="532"/>
    </row>
    <row r="79" spans="1:46" ht="24.95" customHeight="1" x14ac:dyDescent="0.15">
      <c r="A79" s="568"/>
      <c r="B79" s="568"/>
      <c r="C79" s="568"/>
      <c r="D79" s="983" t="s">
        <v>590</v>
      </c>
      <c r="E79" s="983"/>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568"/>
      <c r="AO79" s="568"/>
      <c r="AP79" s="568"/>
      <c r="AQ79" s="568"/>
      <c r="AR79" s="532"/>
    </row>
    <row r="80" spans="1:46" ht="20.100000000000001" customHeight="1" x14ac:dyDescent="0.15">
      <c r="A80" s="568"/>
      <c r="B80" s="568"/>
      <c r="C80" s="568"/>
      <c r="D80" s="568"/>
      <c r="E80" s="568"/>
      <c r="F80" s="568"/>
      <c r="G80" s="568"/>
      <c r="H80" s="568"/>
      <c r="I80" s="568"/>
      <c r="J80" s="568"/>
      <c r="K80" s="568"/>
      <c r="L80" s="568"/>
      <c r="M80" s="568"/>
      <c r="N80" s="568"/>
      <c r="O80" s="568"/>
      <c r="P80" s="568"/>
      <c r="Q80" s="568"/>
      <c r="R80" s="568"/>
      <c r="S80" s="568"/>
      <c r="T80" s="568"/>
      <c r="U80" s="568"/>
      <c r="V80" s="568"/>
      <c r="W80" s="568"/>
      <c r="X80" s="568"/>
      <c r="Y80" s="568"/>
      <c r="Z80" s="568"/>
      <c r="AA80" s="568"/>
      <c r="AB80" s="568"/>
      <c r="AC80" s="568"/>
      <c r="AD80" s="568"/>
      <c r="AE80" s="568"/>
      <c r="AF80" s="984" t="s">
        <v>591</v>
      </c>
      <c r="AG80" s="984"/>
      <c r="AH80" s="984"/>
      <c r="AI80" s="984"/>
      <c r="AJ80" s="984"/>
      <c r="AK80" s="984"/>
      <c r="AL80" s="984"/>
      <c r="AM80" s="984"/>
      <c r="AN80" s="568"/>
      <c r="AO80" s="568"/>
      <c r="AP80" s="568"/>
      <c r="AQ80" s="568"/>
      <c r="AR80" s="532"/>
    </row>
    <row r="81" spans="1:44" ht="30" customHeight="1" x14ac:dyDescent="0.15">
      <c r="A81" s="568"/>
      <c r="B81" s="568"/>
      <c r="C81" s="568"/>
      <c r="D81" s="985" t="s">
        <v>592</v>
      </c>
      <c r="E81" s="986"/>
      <c r="F81" s="986"/>
      <c r="G81" s="986"/>
      <c r="H81" s="986"/>
      <c r="I81" s="986"/>
      <c r="J81" s="987"/>
      <c r="K81" s="985" t="s">
        <v>593</v>
      </c>
      <c r="L81" s="986"/>
      <c r="M81" s="986"/>
      <c r="N81" s="986"/>
      <c r="O81" s="986"/>
      <c r="P81" s="986"/>
      <c r="Q81" s="986"/>
      <c r="R81" s="987"/>
      <c r="S81" s="985" t="s">
        <v>594</v>
      </c>
      <c r="T81" s="986"/>
      <c r="U81" s="986"/>
      <c r="V81" s="986"/>
      <c r="W81" s="986"/>
      <c r="X81" s="986"/>
      <c r="Y81" s="986"/>
      <c r="Z81" s="987"/>
      <c r="AA81" s="985" t="s">
        <v>595</v>
      </c>
      <c r="AB81" s="986"/>
      <c r="AC81" s="986"/>
      <c r="AD81" s="986"/>
      <c r="AE81" s="987"/>
      <c r="AF81" s="985" t="s">
        <v>596</v>
      </c>
      <c r="AG81" s="986"/>
      <c r="AH81" s="986"/>
      <c r="AI81" s="986"/>
      <c r="AJ81" s="986"/>
      <c r="AK81" s="986"/>
      <c r="AL81" s="986"/>
      <c r="AM81" s="987"/>
      <c r="AN81" s="568"/>
      <c r="AO81" s="568"/>
      <c r="AP81" s="568"/>
      <c r="AQ81" s="568"/>
      <c r="AR81" s="591"/>
    </row>
    <row r="82" spans="1:44" ht="22.5" customHeight="1" x14ac:dyDescent="0.15">
      <c r="A82" s="568"/>
      <c r="B82" s="568"/>
      <c r="C82" s="568"/>
      <c r="D82" s="988"/>
      <c r="E82" s="989"/>
      <c r="F82" s="989"/>
      <c r="G82" s="989"/>
      <c r="H82" s="989"/>
      <c r="I82" s="989"/>
      <c r="J82" s="990"/>
      <c r="K82" s="988"/>
      <c r="L82" s="989"/>
      <c r="M82" s="989"/>
      <c r="N82" s="989"/>
      <c r="O82" s="989"/>
      <c r="P82" s="989"/>
      <c r="Q82" s="989"/>
      <c r="R82" s="990"/>
      <c r="S82" s="988"/>
      <c r="T82" s="989"/>
      <c r="U82" s="989"/>
      <c r="V82" s="989"/>
      <c r="W82" s="989"/>
      <c r="X82" s="989"/>
      <c r="Y82" s="989"/>
      <c r="Z82" s="990"/>
      <c r="AA82" s="988"/>
      <c r="AB82" s="989"/>
      <c r="AC82" s="989"/>
      <c r="AD82" s="989"/>
      <c r="AE82" s="990"/>
      <c r="AF82" s="988"/>
      <c r="AG82" s="989"/>
      <c r="AH82" s="989"/>
      <c r="AI82" s="989"/>
      <c r="AJ82" s="989"/>
      <c r="AK82" s="989"/>
      <c r="AL82" s="989"/>
      <c r="AM82" s="990"/>
      <c r="AN82" s="568"/>
      <c r="AO82" s="568"/>
      <c r="AP82" s="568"/>
      <c r="AQ82" s="568"/>
      <c r="AR82" s="532"/>
    </row>
    <row r="83" spans="1:44" ht="27" customHeight="1" x14ac:dyDescent="0.15">
      <c r="A83" s="568"/>
      <c r="B83" s="568"/>
      <c r="C83" s="568"/>
      <c r="D83" s="985" t="s">
        <v>597</v>
      </c>
      <c r="E83" s="986"/>
      <c r="F83" s="986"/>
      <c r="G83" s="986"/>
      <c r="H83" s="986"/>
      <c r="I83" s="986"/>
      <c r="J83" s="987"/>
      <c r="K83" s="991">
        <f>'10-1_超高層_概略予算書（まとめ）'!I23</f>
        <v>0</v>
      </c>
      <c r="L83" s="992"/>
      <c r="M83" s="992"/>
      <c r="N83" s="992"/>
      <c r="O83" s="992"/>
      <c r="P83" s="992"/>
      <c r="Q83" s="992"/>
      <c r="R83" s="993"/>
      <c r="S83" s="991">
        <f>'10-1_超高層_概略予算書（まとめ）'!N23</f>
        <v>0</v>
      </c>
      <c r="T83" s="992"/>
      <c r="U83" s="992"/>
      <c r="V83" s="992"/>
      <c r="W83" s="992"/>
      <c r="X83" s="992"/>
      <c r="Y83" s="992"/>
      <c r="Z83" s="993"/>
      <c r="AA83" s="997" t="s">
        <v>598</v>
      </c>
      <c r="AB83" s="998"/>
      <c r="AC83" s="998"/>
      <c r="AD83" s="998"/>
      <c r="AE83" s="999"/>
      <c r="AF83" s="991">
        <f>'10-1_超高層_概略予算書（まとめ）'!$X$23</f>
        <v>0</v>
      </c>
      <c r="AG83" s="992"/>
      <c r="AH83" s="992"/>
      <c r="AI83" s="992"/>
      <c r="AJ83" s="992"/>
      <c r="AK83" s="992"/>
      <c r="AL83" s="992"/>
      <c r="AM83" s="993"/>
      <c r="AN83" s="568"/>
      <c r="AO83" s="568"/>
      <c r="AP83" s="568"/>
      <c r="AQ83" s="568"/>
      <c r="AR83" s="532"/>
    </row>
    <row r="84" spans="1:44" ht="27" customHeight="1" x14ac:dyDescent="0.15">
      <c r="A84" s="568"/>
      <c r="B84" s="568"/>
      <c r="C84" s="568"/>
      <c r="D84" s="988"/>
      <c r="E84" s="989"/>
      <c r="F84" s="989"/>
      <c r="G84" s="989"/>
      <c r="H84" s="989"/>
      <c r="I84" s="989"/>
      <c r="J84" s="990"/>
      <c r="K84" s="994"/>
      <c r="L84" s="995"/>
      <c r="M84" s="995"/>
      <c r="N84" s="995"/>
      <c r="O84" s="995"/>
      <c r="P84" s="995"/>
      <c r="Q84" s="995"/>
      <c r="R84" s="996"/>
      <c r="S84" s="994"/>
      <c r="T84" s="995"/>
      <c r="U84" s="995"/>
      <c r="V84" s="995"/>
      <c r="W84" s="995"/>
      <c r="X84" s="995"/>
      <c r="Y84" s="995"/>
      <c r="Z84" s="996"/>
      <c r="AA84" s="1000"/>
      <c r="AB84" s="1001"/>
      <c r="AC84" s="1001"/>
      <c r="AD84" s="1001"/>
      <c r="AE84" s="1002"/>
      <c r="AF84" s="994"/>
      <c r="AG84" s="995"/>
      <c r="AH84" s="995"/>
      <c r="AI84" s="995"/>
      <c r="AJ84" s="995"/>
      <c r="AK84" s="995"/>
      <c r="AL84" s="995"/>
      <c r="AM84" s="996"/>
      <c r="AN84" s="568"/>
      <c r="AO84" s="568"/>
      <c r="AP84" s="568"/>
      <c r="AQ84" s="568"/>
      <c r="AR84" s="532"/>
    </row>
    <row r="85" spans="1:44" ht="27" customHeight="1" x14ac:dyDescent="0.15">
      <c r="A85" s="568"/>
      <c r="B85" s="568"/>
      <c r="C85" s="568"/>
      <c r="D85" s="985" t="s">
        <v>599</v>
      </c>
      <c r="E85" s="986"/>
      <c r="F85" s="986"/>
      <c r="G85" s="986"/>
      <c r="H85" s="986"/>
      <c r="I85" s="986"/>
      <c r="J85" s="987"/>
      <c r="K85" s="991">
        <f>'10-1_超高層_概略予算書（まとめ）'!I26</f>
        <v>0</v>
      </c>
      <c r="L85" s="992"/>
      <c r="M85" s="992"/>
      <c r="N85" s="992"/>
      <c r="O85" s="992"/>
      <c r="P85" s="992"/>
      <c r="Q85" s="992"/>
      <c r="R85" s="993"/>
      <c r="S85" s="991">
        <f>'10-1_超高層_概略予算書（まとめ）'!N26</f>
        <v>0</v>
      </c>
      <c r="T85" s="992"/>
      <c r="U85" s="992"/>
      <c r="V85" s="992"/>
      <c r="W85" s="992"/>
      <c r="X85" s="992"/>
      <c r="Y85" s="992"/>
      <c r="Z85" s="993"/>
      <c r="AA85" s="1000"/>
      <c r="AB85" s="1001"/>
      <c r="AC85" s="1001"/>
      <c r="AD85" s="1001"/>
      <c r="AE85" s="1002"/>
      <c r="AF85" s="991">
        <f>'10-1_超高層_概略予算書（まとめ）'!$X$26</f>
        <v>0</v>
      </c>
      <c r="AG85" s="992"/>
      <c r="AH85" s="992"/>
      <c r="AI85" s="992"/>
      <c r="AJ85" s="992"/>
      <c r="AK85" s="992"/>
      <c r="AL85" s="992"/>
      <c r="AM85" s="993"/>
      <c r="AN85" s="568"/>
      <c r="AO85" s="568"/>
      <c r="AP85" s="568"/>
      <c r="AQ85" s="568"/>
      <c r="AR85" s="532"/>
    </row>
    <row r="86" spans="1:44" ht="27" customHeight="1" x14ac:dyDescent="0.15">
      <c r="A86" s="568"/>
      <c r="B86" s="568"/>
      <c r="C86" s="568"/>
      <c r="D86" s="988"/>
      <c r="E86" s="989"/>
      <c r="F86" s="989"/>
      <c r="G86" s="989"/>
      <c r="H86" s="989"/>
      <c r="I86" s="989"/>
      <c r="J86" s="990"/>
      <c r="K86" s="994"/>
      <c r="L86" s="995"/>
      <c r="M86" s="995"/>
      <c r="N86" s="995"/>
      <c r="O86" s="995"/>
      <c r="P86" s="995"/>
      <c r="Q86" s="995"/>
      <c r="R86" s="996"/>
      <c r="S86" s="994"/>
      <c r="T86" s="995"/>
      <c r="U86" s="995"/>
      <c r="V86" s="995"/>
      <c r="W86" s="995"/>
      <c r="X86" s="995"/>
      <c r="Y86" s="995"/>
      <c r="Z86" s="996"/>
      <c r="AA86" s="1000"/>
      <c r="AB86" s="1001"/>
      <c r="AC86" s="1001"/>
      <c r="AD86" s="1001"/>
      <c r="AE86" s="1002"/>
      <c r="AF86" s="994"/>
      <c r="AG86" s="995"/>
      <c r="AH86" s="995"/>
      <c r="AI86" s="995"/>
      <c r="AJ86" s="995"/>
      <c r="AK86" s="995"/>
      <c r="AL86" s="995"/>
      <c r="AM86" s="996"/>
      <c r="AN86" s="568"/>
      <c r="AO86" s="568"/>
      <c r="AP86" s="568"/>
      <c r="AQ86" s="568"/>
      <c r="AR86" s="532"/>
    </row>
    <row r="87" spans="1:44" ht="27" customHeight="1" x14ac:dyDescent="0.15">
      <c r="A87" s="568"/>
      <c r="B87" s="568"/>
      <c r="C87" s="568"/>
      <c r="D87" s="985" t="s">
        <v>600</v>
      </c>
      <c r="E87" s="986"/>
      <c r="F87" s="986"/>
      <c r="G87" s="986"/>
      <c r="H87" s="986"/>
      <c r="I87" s="986"/>
      <c r="J87" s="987"/>
      <c r="K87" s="991">
        <f>'10-1_超高層_概略予算書（まとめ）'!I29</f>
        <v>0</v>
      </c>
      <c r="L87" s="992"/>
      <c r="M87" s="992"/>
      <c r="N87" s="992"/>
      <c r="O87" s="992"/>
      <c r="P87" s="992"/>
      <c r="Q87" s="992"/>
      <c r="R87" s="993"/>
      <c r="S87" s="991">
        <f>'10-1_超高層_概略予算書（まとめ）'!N29</f>
        <v>0</v>
      </c>
      <c r="T87" s="992"/>
      <c r="U87" s="992"/>
      <c r="V87" s="992"/>
      <c r="W87" s="992"/>
      <c r="X87" s="992"/>
      <c r="Y87" s="992"/>
      <c r="Z87" s="993"/>
      <c r="AA87" s="1000"/>
      <c r="AB87" s="1001"/>
      <c r="AC87" s="1001"/>
      <c r="AD87" s="1001"/>
      <c r="AE87" s="1002"/>
      <c r="AF87" s="991">
        <f>'10-1_超高層_概略予算書（まとめ）'!$X$29</f>
        <v>0</v>
      </c>
      <c r="AG87" s="992"/>
      <c r="AH87" s="992"/>
      <c r="AI87" s="992"/>
      <c r="AJ87" s="992"/>
      <c r="AK87" s="992"/>
      <c r="AL87" s="992"/>
      <c r="AM87" s="993"/>
      <c r="AN87" s="568"/>
      <c r="AO87" s="568"/>
      <c r="AP87" s="568"/>
      <c r="AQ87" s="568"/>
      <c r="AR87" s="532"/>
    </row>
    <row r="88" spans="1:44" ht="27" customHeight="1" x14ac:dyDescent="0.15">
      <c r="A88" s="568"/>
      <c r="B88" s="568"/>
      <c r="C88" s="568"/>
      <c r="D88" s="988"/>
      <c r="E88" s="989"/>
      <c r="F88" s="989"/>
      <c r="G88" s="989"/>
      <c r="H88" s="989"/>
      <c r="I88" s="989"/>
      <c r="J88" s="990"/>
      <c r="K88" s="994"/>
      <c r="L88" s="995"/>
      <c r="M88" s="995"/>
      <c r="N88" s="995"/>
      <c r="O88" s="995"/>
      <c r="P88" s="995"/>
      <c r="Q88" s="995"/>
      <c r="R88" s="996"/>
      <c r="S88" s="994"/>
      <c r="T88" s="995"/>
      <c r="U88" s="995"/>
      <c r="V88" s="995"/>
      <c r="W88" s="995"/>
      <c r="X88" s="995"/>
      <c r="Y88" s="995"/>
      <c r="Z88" s="996"/>
      <c r="AA88" s="1003"/>
      <c r="AB88" s="1004"/>
      <c r="AC88" s="1004"/>
      <c r="AD88" s="1004"/>
      <c r="AE88" s="1005"/>
      <c r="AF88" s="994"/>
      <c r="AG88" s="995"/>
      <c r="AH88" s="995"/>
      <c r="AI88" s="995"/>
      <c r="AJ88" s="995"/>
      <c r="AK88" s="995"/>
      <c r="AL88" s="995"/>
      <c r="AM88" s="996"/>
      <c r="AN88" s="568"/>
      <c r="AO88" s="568"/>
      <c r="AP88" s="568"/>
      <c r="AQ88" s="568"/>
      <c r="AR88" s="532"/>
    </row>
    <row r="89" spans="1:44" ht="27" customHeight="1" x14ac:dyDescent="0.15">
      <c r="A89" s="568"/>
      <c r="B89" s="568"/>
      <c r="C89" s="568"/>
      <c r="D89" s="985" t="s">
        <v>601</v>
      </c>
      <c r="E89" s="986"/>
      <c r="F89" s="986"/>
      <c r="G89" s="986"/>
      <c r="H89" s="986"/>
      <c r="I89" s="986"/>
      <c r="J89" s="987"/>
      <c r="K89" s="991">
        <f>'10-1_超高層_概略予算書（まとめ）'!I30</f>
        <v>0</v>
      </c>
      <c r="L89" s="992"/>
      <c r="M89" s="992"/>
      <c r="N89" s="992"/>
      <c r="O89" s="992"/>
      <c r="P89" s="992"/>
      <c r="Q89" s="992"/>
      <c r="R89" s="993"/>
      <c r="S89" s="991">
        <f>'10-1_超高層_概略予算書（まとめ）'!N30</f>
        <v>0</v>
      </c>
      <c r="T89" s="992"/>
      <c r="U89" s="992"/>
      <c r="V89" s="992"/>
      <c r="W89" s="992"/>
      <c r="X89" s="992"/>
      <c r="Y89" s="992"/>
      <c r="Z89" s="993"/>
      <c r="AA89" s="1006"/>
      <c r="AB89" s="1006"/>
      <c r="AC89" s="1006"/>
      <c r="AD89" s="1006"/>
      <c r="AE89" s="1006"/>
      <c r="AF89" s="991">
        <f>'10-1_超高層_概略予算書（まとめ）'!X30</f>
        <v>0</v>
      </c>
      <c r="AG89" s="992"/>
      <c r="AH89" s="992"/>
      <c r="AI89" s="992"/>
      <c r="AJ89" s="992"/>
      <c r="AK89" s="992"/>
      <c r="AL89" s="992"/>
      <c r="AM89" s="993"/>
      <c r="AN89" s="568"/>
      <c r="AO89" s="568"/>
      <c r="AP89" s="568"/>
      <c r="AQ89" s="568"/>
      <c r="AR89" s="532"/>
    </row>
    <row r="90" spans="1:44" ht="27" customHeight="1" x14ac:dyDescent="0.15">
      <c r="A90" s="568"/>
      <c r="B90" s="568"/>
      <c r="C90" s="568"/>
      <c r="D90" s="988"/>
      <c r="E90" s="989"/>
      <c r="F90" s="989"/>
      <c r="G90" s="989"/>
      <c r="H90" s="989"/>
      <c r="I90" s="989"/>
      <c r="J90" s="990"/>
      <c r="K90" s="994"/>
      <c r="L90" s="995"/>
      <c r="M90" s="995"/>
      <c r="N90" s="995"/>
      <c r="O90" s="995"/>
      <c r="P90" s="995"/>
      <c r="Q90" s="995"/>
      <c r="R90" s="996"/>
      <c r="S90" s="994"/>
      <c r="T90" s="995"/>
      <c r="U90" s="995"/>
      <c r="V90" s="995"/>
      <c r="W90" s="995"/>
      <c r="X90" s="995"/>
      <c r="Y90" s="995"/>
      <c r="Z90" s="996"/>
      <c r="AA90" s="1006"/>
      <c r="AB90" s="1006"/>
      <c r="AC90" s="1006"/>
      <c r="AD90" s="1006"/>
      <c r="AE90" s="1006"/>
      <c r="AF90" s="994"/>
      <c r="AG90" s="995"/>
      <c r="AH90" s="995"/>
      <c r="AI90" s="995"/>
      <c r="AJ90" s="995"/>
      <c r="AK90" s="995"/>
      <c r="AL90" s="995"/>
      <c r="AM90" s="996"/>
      <c r="AN90" s="568"/>
      <c r="AO90" s="568"/>
      <c r="AP90" s="568"/>
      <c r="AQ90" s="568"/>
      <c r="AR90" s="532"/>
    </row>
    <row r="91" spans="1:44" ht="27" customHeight="1" x14ac:dyDescent="0.15">
      <c r="A91" s="568"/>
      <c r="B91" s="568"/>
      <c r="C91" s="568"/>
      <c r="D91" s="591" t="s">
        <v>602</v>
      </c>
      <c r="E91" s="568"/>
      <c r="F91" s="568"/>
      <c r="G91" s="568"/>
      <c r="H91" s="568"/>
      <c r="I91" s="568"/>
      <c r="J91" s="568"/>
      <c r="K91" s="568"/>
      <c r="L91" s="568"/>
      <c r="M91" s="568"/>
      <c r="N91" s="568"/>
      <c r="O91" s="568"/>
      <c r="P91" s="568"/>
      <c r="Q91" s="568"/>
      <c r="R91" s="568"/>
      <c r="S91" s="568"/>
      <c r="T91" s="568"/>
      <c r="U91" s="568"/>
      <c r="V91" s="568"/>
      <c r="W91" s="568"/>
      <c r="X91" s="568"/>
      <c r="Y91" s="568"/>
      <c r="Z91" s="568"/>
      <c r="AA91" s="568"/>
      <c r="AB91" s="568"/>
      <c r="AC91" s="568"/>
      <c r="AD91" s="568"/>
      <c r="AE91" s="568"/>
      <c r="AF91" s="568"/>
      <c r="AG91" s="568"/>
      <c r="AH91" s="568"/>
      <c r="AI91" s="568"/>
      <c r="AJ91" s="568"/>
      <c r="AK91" s="568"/>
      <c r="AL91" s="568"/>
      <c r="AM91" s="568"/>
      <c r="AN91" s="568"/>
      <c r="AO91" s="568"/>
      <c r="AP91" s="568"/>
      <c r="AQ91" s="568"/>
      <c r="AR91" s="532"/>
    </row>
    <row r="92" spans="1:44" ht="54" customHeight="1" x14ac:dyDescent="0.15">
      <c r="A92" s="568"/>
      <c r="B92" s="568"/>
      <c r="C92" s="568"/>
      <c r="D92" s="656" t="s">
        <v>603</v>
      </c>
      <c r="E92" s="568"/>
      <c r="F92" s="568"/>
      <c r="G92" s="568"/>
      <c r="H92" s="568"/>
      <c r="I92" s="568"/>
      <c r="J92" s="568"/>
      <c r="K92" s="568"/>
      <c r="L92" s="568"/>
      <c r="M92" s="568"/>
      <c r="N92" s="568"/>
      <c r="O92" s="568"/>
      <c r="P92" s="568"/>
      <c r="Q92" s="568"/>
      <c r="R92" s="568"/>
      <c r="S92" s="568"/>
      <c r="T92" s="568"/>
      <c r="U92" s="568"/>
      <c r="V92" s="568"/>
      <c r="W92" s="568"/>
      <c r="X92" s="568"/>
      <c r="Y92" s="568"/>
      <c r="Z92" s="568"/>
      <c r="AA92" s="568"/>
      <c r="AB92" s="568"/>
      <c r="AC92" s="568"/>
      <c r="AD92" s="568"/>
      <c r="AE92" s="568"/>
      <c r="AF92" s="568"/>
      <c r="AG92" s="568"/>
      <c r="AH92" s="568"/>
      <c r="AI92" s="568"/>
      <c r="AJ92" s="568"/>
      <c r="AK92" s="568"/>
      <c r="AL92" s="568"/>
      <c r="AM92" s="568"/>
      <c r="AN92" s="568"/>
      <c r="AO92" s="568"/>
      <c r="AP92" s="568"/>
      <c r="AQ92" s="568"/>
      <c r="AR92" s="532"/>
    </row>
    <row r="93" spans="1:44" ht="27" customHeight="1" x14ac:dyDescent="0.15">
      <c r="A93" s="568"/>
      <c r="B93" s="568"/>
      <c r="C93" s="568"/>
      <c r="D93" s="591"/>
      <c r="E93" s="568"/>
      <c r="F93" s="568"/>
      <c r="G93" s="568"/>
      <c r="H93" s="568"/>
      <c r="I93" s="568"/>
      <c r="J93" s="568"/>
      <c r="K93" s="568"/>
      <c r="L93" s="568"/>
      <c r="M93" s="568"/>
      <c r="N93" s="568"/>
      <c r="O93" s="568"/>
      <c r="P93" s="568"/>
      <c r="Q93" s="568"/>
      <c r="R93" s="568"/>
      <c r="S93" s="568"/>
      <c r="T93" s="568"/>
      <c r="U93" s="568"/>
      <c r="V93" s="568"/>
      <c r="W93" s="568"/>
      <c r="X93" s="568"/>
      <c r="Y93" s="568"/>
      <c r="Z93" s="568"/>
      <c r="AA93" s="568"/>
      <c r="AB93" s="568"/>
      <c r="AC93" s="568"/>
      <c r="AD93" s="568"/>
      <c r="AE93" s="568"/>
      <c r="AF93" s="568"/>
      <c r="AG93" s="568"/>
      <c r="AH93" s="568"/>
      <c r="AI93" s="568"/>
      <c r="AJ93" s="568"/>
      <c r="AK93" s="568"/>
      <c r="AL93" s="568"/>
      <c r="AM93" s="568"/>
      <c r="AN93" s="568"/>
      <c r="AO93" s="568"/>
      <c r="AP93" s="568"/>
      <c r="AQ93" s="568"/>
      <c r="AR93" s="532"/>
    </row>
    <row r="94" spans="1:44" ht="27" customHeight="1" x14ac:dyDescent="0.15">
      <c r="A94" s="568"/>
      <c r="B94" s="568"/>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c r="AA94" s="568"/>
      <c r="AB94" s="568"/>
      <c r="AC94" s="568"/>
      <c r="AD94" s="568"/>
      <c r="AE94" s="568"/>
      <c r="AF94" s="568"/>
      <c r="AG94" s="568"/>
      <c r="AH94" s="568"/>
      <c r="AI94" s="568"/>
      <c r="AJ94" s="568"/>
      <c r="AK94" s="568"/>
      <c r="AL94" s="568"/>
      <c r="AM94" s="568"/>
      <c r="AN94" s="568"/>
      <c r="AO94" s="568"/>
      <c r="AP94" s="568"/>
      <c r="AQ94" s="568"/>
      <c r="AR94" s="532"/>
    </row>
    <row r="95" spans="1:44" ht="27" customHeight="1" x14ac:dyDescent="0.15">
      <c r="A95" s="568"/>
      <c r="B95" s="568"/>
      <c r="C95" s="568"/>
      <c r="D95" s="568"/>
      <c r="E95" s="568"/>
      <c r="F95" s="568"/>
      <c r="G95" s="568"/>
      <c r="H95" s="568"/>
      <c r="I95" s="568"/>
      <c r="J95" s="568"/>
      <c r="K95" s="568"/>
      <c r="L95" s="568"/>
      <c r="M95" s="568"/>
      <c r="N95" s="568"/>
      <c r="O95" s="568"/>
      <c r="P95" s="568"/>
      <c r="Q95" s="568"/>
      <c r="R95" s="568"/>
      <c r="S95" s="568"/>
      <c r="T95" s="568"/>
      <c r="U95" s="568"/>
      <c r="V95" s="568"/>
      <c r="W95" s="568"/>
      <c r="X95" s="568"/>
      <c r="Y95" s="568"/>
      <c r="Z95" s="568"/>
      <c r="AA95" s="568"/>
      <c r="AB95" s="568"/>
      <c r="AC95" s="568"/>
      <c r="AD95" s="568"/>
      <c r="AE95" s="568"/>
      <c r="AF95" s="568"/>
      <c r="AG95" s="568"/>
      <c r="AH95" s="568"/>
      <c r="AI95" s="568"/>
      <c r="AJ95" s="568"/>
      <c r="AK95" s="568"/>
      <c r="AL95" s="568"/>
      <c r="AM95" s="568"/>
      <c r="AN95" s="568"/>
      <c r="AO95" s="568"/>
      <c r="AP95" s="568"/>
      <c r="AQ95" s="568"/>
      <c r="AR95" s="532"/>
    </row>
    <row r="96" spans="1:44" ht="27" customHeight="1" x14ac:dyDescent="0.15">
      <c r="A96" s="568"/>
      <c r="B96" s="568"/>
      <c r="C96" s="568"/>
      <c r="D96" s="568"/>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8"/>
      <c r="AQ96" s="568"/>
      <c r="AR96" s="532"/>
    </row>
    <row r="97" spans="1:46" ht="30" customHeight="1" x14ac:dyDescent="0.15">
      <c r="A97" s="981" t="s">
        <v>604</v>
      </c>
      <c r="B97" s="981"/>
      <c r="C97" s="981"/>
      <c r="D97" s="981"/>
      <c r="E97" s="592"/>
      <c r="F97" s="592"/>
      <c r="G97" s="592"/>
      <c r="H97" s="592"/>
      <c r="I97" s="592"/>
      <c r="J97" s="592"/>
      <c r="K97" s="592"/>
      <c r="L97" s="592"/>
      <c r="M97" s="592"/>
      <c r="N97" s="592"/>
      <c r="O97" s="592"/>
      <c r="P97" s="592"/>
      <c r="Q97" s="592"/>
      <c r="R97" s="592"/>
      <c r="S97" s="592"/>
      <c r="T97" s="592"/>
      <c r="U97" s="592"/>
      <c r="V97" s="592"/>
      <c r="W97" s="592"/>
      <c r="X97" s="592"/>
      <c r="Y97" s="529"/>
      <c r="Z97" s="529"/>
      <c r="AA97" s="529"/>
      <c r="AB97" s="529"/>
      <c r="AC97" s="529"/>
      <c r="AD97" s="529"/>
      <c r="AE97" s="529"/>
      <c r="AF97" s="529"/>
      <c r="AG97" s="529"/>
      <c r="AH97" s="529"/>
      <c r="AI97" s="529"/>
      <c r="AJ97" s="529"/>
      <c r="AK97" s="529"/>
      <c r="AL97" s="529"/>
      <c r="AM97" s="529"/>
      <c r="AN97" s="529"/>
      <c r="AO97" s="529"/>
      <c r="AP97" s="529"/>
      <c r="AQ97" s="529"/>
      <c r="AR97" s="592"/>
      <c r="AS97" s="592"/>
      <c r="AT97" s="531"/>
    </row>
    <row r="98" spans="1:46" ht="30" customHeight="1" x14ac:dyDescent="0.15">
      <c r="A98" s="533"/>
      <c r="B98" s="534"/>
      <c r="C98" s="534"/>
      <c r="D98" s="535"/>
      <c r="E98" s="535"/>
      <c r="F98" s="536"/>
      <c r="G98" s="536"/>
      <c r="H98" s="534"/>
      <c r="I98" s="529"/>
      <c r="J98" s="529"/>
      <c r="K98" s="529"/>
      <c r="L98" s="529"/>
      <c r="M98" s="529"/>
      <c r="N98" s="529"/>
      <c r="O98" s="529"/>
      <c r="P98" s="529"/>
      <c r="Q98" s="529"/>
      <c r="R98" s="529"/>
      <c r="S98" s="529"/>
      <c r="T98" s="529"/>
      <c r="U98" s="529"/>
      <c r="V98" s="529"/>
      <c r="W98" s="529"/>
      <c r="X98" s="529"/>
      <c r="Y98" s="529"/>
      <c r="Z98" s="529"/>
      <c r="AA98" s="529"/>
      <c r="AB98" s="529"/>
      <c r="AC98" s="529"/>
      <c r="AD98" s="537"/>
      <c r="AE98" s="951" t="str">
        <f>IF(AE2="","",AE2)</f>
        <v/>
      </c>
      <c r="AF98" s="951"/>
      <c r="AG98" s="951"/>
      <c r="AH98" s="951"/>
      <c r="AI98" s="529" t="s">
        <v>122</v>
      </c>
      <c r="AJ98" s="942" t="str">
        <f>IF(AJ2="","",AJ2)</f>
        <v/>
      </c>
      <c r="AK98" s="942"/>
      <c r="AL98" s="529" t="s">
        <v>547</v>
      </c>
      <c r="AM98" s="942" t="str">
        <f>IF(AM2="","",AM2)</f>
        <v/>
      </c>
      <c r="AN98" s="942"/>
      <c r="AO98" s="529" t="s">
        <v>124</v>
      </c>
      <c r="AP98" s="529"/>
      <c r="AQ98" s="529"/>
      <c r="AR98" s="532"/>
    </row>
    <row r="99" spans="1:46" ht="30" customHeight="1" x14ac:dyDescent="0.15">
      <c r="A99" s="548"/>
      <c r="B99" s="548"/>
      <c r="C99" s="548"/>
      <c r="D99" s="554"/>
      <c r="E99" s="554"/>
      <c r="F99" s="555"/>
      <c r="G99" s="555"/>
      <c r="H99" s="548"/>
      <c r="I99" s="548"/>
      <c r="J99" s="548"/>
      <c r="K99" s="548"/>
      <c r="L99" s="548"/>
      <c r="M99" s="548"/>
      <c r="N99" s="548"/>
      <c r="O99" s="548"/>
      <c r="P99" s="548"/>
      <c r="Q99" s="548"/>
      <c r="R99" s="548"/>
      <c r="S99" s="548"/>
      <c r="T99" s="548"/>
      <c r="U99" s="548"/>
      <c r="V99" s="548"/>
      <c r="W99" s="548"/>
      <c r="X99" s="548"/>
      <c r="Y99" s="548"/>
      <c r="Z99" s="548"/>
      <c r="AA99" s="548"/>
      <c r="AB99" s="548"/>
      <c r="AC99" s="548"/>
      <c r="AD99" s="548"/>
      <c r="AE99" s="548"/>
      <c r="AF99" s="548"/>
      <c r="AG99" s="548"/>
      <c r="AH99" s="548"/>
      <c r="AI99" s="548"/>
      <c r="AJ99" s="529" t="s">
        <v>585</v>
      </c>
      <c r="AK99" s="958" t="s">
        <v>605</v>
      </c>
      <c r="AL99" s="958"/>
      <c r="AM99" s="575" t="s">
        <v>587</v>
      </c>
      <c r="AN99" s="958" t="s">
        <v>588</v>
      </c>
      <c r="AO99" s="958"/>
      <c r="AP99" s="529" t="s">
        <v>565</v>
      </c>
      <c r="AQ99" s="529" t="s">
        <v>566</v>
      </c>
      <c r="AR99" s="532"/>
    </row>
    <row r="100" spans="1:46" ht="30" customHeight="1" x14ac:dyDescent="0.15">
      <c r="A100" s="1007" t="s">
        <v>86</v>
      </c>
      <c r="B100" s="1007"/>
      <c r="C100" s="1007"/>
      <c r="D100" s="1007"/>
      <c r="E100" s="1007"/>
      <c r="F100" s="1007"/>
      <c r="G100" s="1007"/>
      <c r="H100" s="1007"/>
      <c r="I100" s="1007"/>
      <c r="J100" s="1007"/>
      <c r="K100" s="1007"/>
      <c r="L100" s="1007"/>
      <c r="M100" s="1007"/>
      <c r="N100" s="1007"/>
      <c r="O100" s="1007"/>
      <c r="P100" s="1007"/>
      <c r="Q100" s="1007"/>
      <c r="R100" s="1007"/>
      <c r="S100" s="1007"/>
      <c r="T100" s="1007"/>
      <c r="U100" s="1007"/>
      <c r="V100" s="1007"/>
      <c r="W100" s="1007"/>
      <c r="X100" s="1007"/>
      <c r="Y100" s="1007"/>
      <c r="Z100" s="1007"/>
      <c r="AA100" s="1007"/>
      <c r="AB100" s="1007"/>
      <c r="AC100" s="1007"/>
      <c r="AD100" s="1007"/>
      <c r="AE100" s="1007"/>
      <c r="AF100" s="1007"/>
      <c r="AG100" s="1007"/>
      <c r="AH100" s="1007"/>
      <c r="AI100" s="1007"/>
      <c r="AJ100" s="1007"/>
      <c r="AK100" s="1007"/>
      <c r="AL100" s="1007"/>
      <c r="AM100" s="1007"/>
      <c r="AN100" s="1007"/>
      <c r="AO100" s="1007"/>
      <c r="AP100" s="1007"/>
      <c r="AQ100" s="1007"/>
      <c r="AR100" s="532"/>
    </row>
    <row r="101" spans="1:46" ht="30" customHeight="1" x14ac:dyDescent="0.15">
      <c r="A101" s="537"/>
      <c r="B101" s="537"/>
      <c r="C101" s="537"/>
      <c r="D101" s="537"/>
      <c r="E101" s="537"/>
      <c r="F101" s="537"/>
      <c r="G101" s="537"/>
      <c r="H101" s="537"/>
      <c r="I101" s="537"/>
      <c r="J101" s="537"/>
      <c r="K101" s="537"/>
      <c r="L101" s="537"/>
      <c r="M101" s="537"/>
      <c r="N101" s="537"/>
      <c r="O101" s="537"/>
      <c r="P101" s="537"/>
      <c r="Q101" s="537"/>
      <c r="R101" s="537"/>
      <c r="S101" s="537"/>
      <c r="T101" s="537"/>
      <c r="U101" s="537"/>
      <c r="V101" s="537"/>
      <c r="W101" s="537"/>
      <c r="X101" s="537"/>
      <c r="Y101" s="537"/>
      <c r="Z101" s="537"/>
      <c r="AA101" s="537"/>
      <c r="AB101" s="537"/>
      <c r="AC101" s="537"/>
      <c r="AD101" s="537"/>
      <c r="AE101" s="537"/>
      <c r="AF101" s="537"/>
      <c r="AG101" s="537"/>
      <c r="AH101" s="537"/>
      <c r="AI101" s="537"/>
      <c r="AJ101" s="537"/>
      <c r="AK101" s="537"/>
      <c r="AL101" s="537"/>
      <c r="AM101" s="537"/>
      <c r="AN101" s="537"/>
      <c r="AO101" s="537"/>
      <c r="AP101" s="537"/>
      <c r="AQ101" s="537"/>
      <c r="AR101" s="532"/>
    </row>
    <row r="102" spans="1:46" ht="12.75" customHeight="1" x14ac:dyDescent="0.15">
      <c r="A102" s="683"/>
      <c r="B102" s="683"/>
      <c r="C102" s="683"/>
      <c r="D102" s="683"/>
      <c r="E102" s="683"/>
      <c r="F102" s="683"/>
      <c r="G102" s="683"/>
      <c r="H102" s="683"/>
      <c r="I102" s="683"/>
      <c r="J102" s="683"/>
      <c r="K102" s="683"/>
      <c r="L102" s="683"/>
      <c r="M102" s="683"/>
      <c r="N102" s="683"/>
      <c r="O102" s="683"/>
      <c r="P102" s="683"/>
      <c r="Q102" s="683"/>
      <c r="R102" s="683"/>
      <c r="S102" s="683"/>
      <c r="T102" s="683"/>
      <c r="U102" s="683"/>
      <c r="V102" s="683"/>
      <c r="W102" s="683"/>
      <c r="X102" s="683"/>
      <c r="Y102" s="683"/>
      <c r="Z102" s="683"/>
      <c r="AA102" s="683"/>
      <c r="AB102" s="683"/>
      <c r="AC102" s="683"/>
      <c r="AD102" s="683"/>
      <c r="AE102" s="683"/>
      <c r="AF102" s="683"/>
      <c r="AG102" s="683"/>
      <c r="AH102" s="683"/>
      <c r="AI102" s="683"/>
      <c r="AJ102" s="683"/>
      <c r="AK102" s="683"/>
      <c r="AL102" s="683"/>
      <c r="AM102" s="683"/>
      <c r="AN102" s="683"/>
      <c r="AO102" s="683"/>
      <c r="AP102" s="683"/>
      <c r="AQ102" s="683"/>
      <c r="AR102" s="532"/>
    </row>
    <row r="103" spans="1:46" ht="24.95" customHeight="1" x14ac:dyDescent="0.15">
      <c r="A103" s="1008" t="s">
        <v>606</v>
      </c>
      <c r="B103" s="1008"/>
      <c r="C103" s="1008"/>
      <c r="D103" s="1008"/>
      <c r="E103" s="1008"/>
      <c r="F103" s="1008"/>
      <c r="G103" s="1008"/>
      <c r="H103" s="1008"/>
      <c r="I103" s="611" t="s">
        <v>607</v>
      </c>
      <c r="J103" s="1009"/>
      <c r="K103" s="1009"/>
      <c r="L103" s="1009"/>
      <c r="M103" s="1009"/>
      <c r="N103" s="1009"/>
      <c r="O103" s="1009"/>
      <c r="P103" s="1009"/>
      <c r="Q103" s="1009"/>
      <c r="R103" s="1009"/>
      <c r="S103" s="1009"/>
      <c r="T103" s="1009"/>
      <c r="U103" s="1009"/>
      <c r="V103" s="1009"/>
      <c r="W103" s="1009"/>
      <c r="X103" s="1009"/>
      <c r="Y103" s="1009"/>
      <c r="Z103" s="1009"/>
      <c r="AA103" s="1009"/>
      <c r="AB103" s="1009"/>
      <c r="AC103" s="1009"/>
      <c r="AD103" s="1009"/>
      <c r="AE103" s="1009"/>
      <c r="AF103" s="1009"/>
      <c r="AG103" s="1009"/>
      <c r="AH103" s="1009"/>
      <c r="AI103" s="1009"/>
      <c r="AJ103" s="1009"/>
      <c r="AK103" s="1009"/>
      <c r="AL103" s="1009"/>
      <c r="AM103" s="1009"/>
      <c r="AN103" s="1009"/>
      <c r="AO103" s="607"/>
      <c r="AP103" s="607"/>
      <c r="AQ103" s="607"/>
      <c r="AR103" s="532"/>
    </row>
    <row r="104" spans="1:46" ht="12" customHeight="1" x14ac:dyDescent="0.15">
      <c r="A104" s="690"/>
      <c r="B104" s="690"/>
      <c r="C104" s="690"/>
      <c r="D104" s="690"/>
      <c r="E104" s="690"/>
      <c r="F104" s="690"/>
      <c r="G104" s="690"/>
      <c r="H104" s="690"/>
      <c r="I104" s="529"/>
      <c r="J104" s="612"/>
      <c r="K104" s="612"/>
      <c r="L104" s="612"/>
      <c r="M104" s="612"/>
      <c r="N104" s="612"/>
      <c r="O104" s="612"/>
      <c r="P104" s="612"/>
      <c r="Q104" s="612"/>
      <c r="R104" s="612"/>
      <c r="S104" s="612"/>
      <c r="T104" s="612"/>
      <c r="U104" s="612"/>
      <c r="V104" s="612"/>
      <c r="W104" s="612"/>
      <c r="X104" s="612"/>
      <c r="Y104" s="612"/>
      <c r="Z104" s="612"/>
      <c r="AA104" s="612"/>
      <c r="AB104" s="612"/>
      <c r="AC104" s="612"/>
      <c r="AD104" s="612"/>
      <c r="AE104" s="612"/>
      <c r="AF104" s="612"/>
      <c r="AG104" s="612"/>
      <c r="AH104" s="607"/>
      <c r="AI104" s="607"/>
      <c r="AJ104" s="607"/>
      <c r="AK104" s="607"/>
      <c r="AL104" s="607"/>
      <c r="AM104" s="607"/>
      <c r="AN104" s="607"/>
      <c r="AO104" s="607"/>
      <c r="AP104" s="607"/>
      <c r="AQ104" s="607"/>
      <c r="AR104" s="532"/>
    </row>
    <row r="105" spans="1:46" ht="30" customHeight="1" x14ac:dyDescent="0.15">
      <c r="A105" s="548"/>
      <c r="B105" s="1010" t="s">
        <v>608</v>
      </c>
      <c r="C105" s="1010"/>
      <c r="D105" s="1010"/>
      <c r="E105" s="1010"/>
      <c r="F105" s="1010"/>
      <c r="G105" s="1010"/>
      <c r="H105" s="1010"/>
      <c r="I105" s="1010"/>
      <c r="J105" s="1010"/>
      <c r="K105" s="1010"/>
      <c r="L105" s="1010" t="s">
        <v>609</v>
      </c>
      <c r="M105" s="1010"/>
      <c r="N105" s="1010"/>
      <c r="O105" s="1010"/>
      <c r="P105" s="1010"/>
      <c r="Q105" s="1010"/>
      <c r="R105" s="1010"/>
      <c r="S105" s="1010"/>
      <c r="T105" s="1010"/>
      <c r="U105" s="1010"/>
      <c r="V105" s="1010" t="s">
        <v>610</v>
      </c>
      <c r="W105" s="1010"/>
      <c r="X105" s="1010"/>
      <c r="Y105" s="1010"/>
      <c r="Z105" s="1010"/>
      <c r="AA105" s="1010"/>
      <c r="AB105" s="1010"/>
      <c r="AC105" s="1010"/>
      <c r="AD105" s="1010" t="s">
        <v>611</v>
      </c>
      <c r="AE105" s="1010"/>
      <c r="AF105" s="1010"/>
      <c r="AG105" s="1010"/>
      <c r="AH105" s="1010" t="s">
        <v>612</v>
      </c>
      <c r="AI105" s="1010"/>
      <c r="AJ105" s="1010"/>
      <c r="AK105" s="1010"/>
      <c r="AL105" s="1010"/>
      <c r="AM105" s="1010"/>
      <c r="AN105" s="1010"/>
      <c r="AO105" s="1010"/>
      <c r="AP105" s="1010"/>
      <c r="AQ105" s="534"/>
      <c r="AR105" s="591"/>
    </row>
    <row r="106" spans="1:46" ht="22.5" customHeight="1" x14ac:dyDescent="0.15">
      <c r="A106" s="548"/>
      <c r="B106" s="1010"/>
      <c r="C106" s="1010"/>
      <c r="D106" s="1010"/>
      <c r="E106" s="1010"/>
      <c r="F106" s="1010"/>
      <c r="G106" s="1010"/>
      <c r="H106" s="1010"/>
      <c r="I106" s="1010"/>
      <c r="J106" s="1010"/>
      <c r="K106" s="1010"/>
      <c r="L106" s="1010"/>
      <c r="M106" s="1010"/>
      <c r="N106" s="1010"/>
      <c r="O106" s="1010"/>
      <c r="P106" s="1010"/>
      <c r="Q106" s="1010"/>
      <c r="R106" s="1010"/>
      <c r="S106" s="1010"/>
      <c r="T106" s="1010"/>
      <c r="U106" s="1010"/>
      <c r="V106" s="1010" t="s">
        <v>613</v>
      </c>
      <c r="W106" s="1010"/>
      <c r="X106" s="1010" t="s">
        <v>122</v>
      </c>
      <c r="Y106" s="1010"/>
      <c r="Z106" s="1010" t="s">
        <v>547</v>
      </c>
      <c r="AA106" s="1010"/>
      <c r="AB106" s="1010" t="s">
        <v>574</v>
      </c>
      <c r="AC106" s="1010"/>
      <c r="AD106" s="1010"/>
      <c r="AE106" s="1010"/>
      <c r="AF106" s="1010"/>
      <c r="AG106" s="1010"/>
      <c r="AH106" s="1010"/>
      <c r="AI106" s="1010"/>
      <c r="AJ106" s="1010"/>
      <c r="AK106" s="1010"/>
      <c r="AL106" s="1010"/>
      <c r="AM106" s="1010"/>
      <c r="AN106" s="1010"/>
      <c r="AO106" s="1010"/>
      <c r="AP106" s="1010"/>
      <c r="AQ106" s="548"/>
      <c r="AR106" s="532"/>
    </row>
    <row r="107" spans="1:46" ht="27" customHeight="1" x14ac:dyDescent="0.15">
      <c r="A107" s="548"/>
      <c r="B107" s="1011"/>
      <c r="C107" s="1011"/>
      <c r="D107" s="1011"/>
      <c r="E107" s="1011"/>
      <c r="F107" s="1011"/>
      <c r="G107" s="1011"/>
      <c r="H107" s="1011"/>
      <c r="I107" s="1011"/>
      <c r="J107" s="1011"/>
      <c r="K107" s="1011"/>
      <c r="L107" s="1011"/>
      <c r="M107" s="1011"/>
      <c r="N107" s="1011"/>
      <c r="O107" s="1011"/>
      <c r="P107" s="1011"/>
      <c r="Q107" s="1011"/>
      <c r="R107" s="1011"/>
      <c r="S107" s="1011"/>
      <c r="T107" s="1011"/>
      <c r="U107" s="1011"/>
      <c r="V107" s="1012"/>
      <c r="W107" s="1012"/>
      <c r="X107" s="1012"/>
      <c r="Y107" s="1012"/>
      <c r="Z107" s="1012"/>
      <c r="AA107" s="1012"/>
      <c r="AB107" s="1012"/>
      <c r="AC107" s="1012"/>
      <c r="AD107" s="1012"/>
      <c r="AE107" s="1012"/>
      <c r="AF107" s="1012"/>
      <c r="AG107" s="1012"/>
      <c r="AH107" s="1011"/>
      <c r="AI107" s="1011"/>
      <c r="AJ107" s="1011"/>
      <c r="AK107" s="1011"/>
      <c r="AL107" s="1011"/>
      <c r="AM107" s="1011"/>
      <c r="AN107" s="1011"/>
      <c r="AO107" s="1011"/>
      <c r="AP107" s="1011"/>
      <c r="AQ107" s="548"/>
      <c r="AR107" s="532"/>
    </row>
    <row r="108" spans="1:46" ht="27" customHeight="1" x14ac:dyDescent="0.15">
      <c r="A108" s="548"/>
      <c r="B108" s="1011"/>
      <c r="C108" s="1011"/>
      <c r="D108" s="1011"/>
      <c r="E108" s="1011"/>
      <c r="F108" s="1011"/>
      <c r="G108" s="1011"/>
      <c r="H108" s="1011"/>
      <c r="I108" s="1011"/>
      <c r="J108" s="1011"/>
      <c r="K108" s="1011"/>
      <c r="L108" s="1011"/>
      <c r="M108" s="1011"/>
      <c r="N108" s="1011"/>
      <c r="O108" s="1011"/>
      <c r="P108" s="1011"/>
      <c r="Q108" s="1011"/>
      <c r="R108" s="1011"/>
      <c r="S108" s="1011"/>
      <c r="T108" s="1011"/>
      <c r="U108" s="1011"/>
      <c r="V108" s="1012"/>
      <c r="W108" s="1012"/>
      <c r="X108" s="1012"/>
      <c r="Y108" s="1012"/>
      <c r="Z108" s="1012"/>
      <c r="AA108" s="1012"/>
      <c r="AB108" s="1012"/>
      <c r="AC108" s="1012"/>
      <c r="AD108" s="1012"/>
      <c r="AE108" s="1012"/>
      <c r="AF108" s="1012"/>
      <c r="AG108" s="1012"/>
      <c r="AH108" s="1011"/>
      <c r="AI108" s="1011"/>
      <c r="AJ108" s="1011"/>
      <c r="AK108" s="1011"/>
      <c r="AL108" s="1011"/>
      <c r="AM108" s="1011"/>
      <c r="AN108" s="1011"/>
      <c r="AO108" s="1011"/>
      <c r="AP108" s="1011"/>
      <c r="AQ108" s="548"/>
      <c r="AR108" s="532"/>
    </row>
    <row r="109" spans="1:46" ht="27" customHeight="1" x14ac:dyDescent="0.15">
      <c r="A109" s="548"/>
      <c r="B109" s="1011"/>
      <c r="C109" s="1011"/>
      <c r="D109" s="1011"/>
      <c r="E109" s="1011"/>
      <c r="F109" s="1011"/>
      <c r="G109" s="1011"/>
      <c r="H109" s="1011"/>
      <c r="I109" s="1011"/>
      <c r="J109" s="1011"/>
      <c r="K109" s="1011"/>
      <c r="L109" s="1011"/>
      <c r="M109" s="1011"/>
      <c r="N109" s="1011"/>
      <c r="O109" s="1011"/>
      <c r="P109" s="1011"/>
      <c r="Q109" s="1011"/>
      <c r="R109" s="1011"/>
      <c r="S109" s="1011"/>
      <c r="T109" s="1011"/>
      <c r="U109" s="1011"/>
      <c r="V109" s="1012"/>
      <c r="W109" s="1012"/>
      <c r="X109" s="1012"/>
      <c r="Y109" s="1012"/>
      <c r="Z109" s="1012"/>
      <c r="AA109" s="1012"/>
      <c r="AB109" s="1012"/>
      <c r="AC109" s="1012"/>
      <c r="AD109" s="1012"/>
      <c r="AE109" s="1012"/>
      <c r="AF109" s="1012"/>
      <c r="AG109" s="1012"/>
      <c r="AH109" s="1011"/>
      <c r="AI109" s="1011"/>
      <c r="AJ109" s="1011"/>
      <c r="AK109" s="1011"/>
      <c r="AL109" s="1011"/>
      <c r="AM109" s="1011"/>
      <c r="AN109" s="1011"/>
      <c r="AO109" s="1011"/>
      <c r="AP109" s="1011"/>
      <c r="AQ109" s="548"/>
      <c r="AR109" s="532"/>
    </row>
    <row r="110" spans="1:46" ht="27" customHeight="1" x14ac:dyDescent="0.15">
      <c r="A110" s="548"/>
      <c r="B110" s="1011"/>
      <c r="C110" s="1011"/>
      <c r="D110" s="1011"/>
      <c r="E110" s="1011"/>
      <c r="F110" s="1011"/>
      <c r="G110" s="1011"/>
      <c r="H110" s="1011"/>
      <c r="I110" s="1011"/>
      <c r="J110" s="1011"/>
      <c r="K110" s="1011"/>
      <c r="L110" s="1011"/>
      <c r="M110" s="1011"/>
      <c r="N110" s="1011"/>
      <c r="O110" s="1011"/>
      <c r="P110" s="1011"/>
      <c r="Q110" s="1011"/>
      <c r="R110" s="1011"/>
      <c r="S110" s="1011"/>
      <c r="T110" s="1011"/>
      <c r="U110" s="1011"/>
      <c r="V110" s="1012"/>
      <c r="W110" s="1012"/>
      <c r="X110" s="1012"/>
      <c r="Y110" s="1012"/>
      <c r="Z110" s="1012"/>
      <c r="AA110" s="1012"/>
      <c r="AB110" s="1012"/>
      <c r="AC110" s="1012"/>
      <c r="AD110" s="1012"/>
      <c r="AE110" s="1012"/>
      <c r="AF110" s="1012"/>
      <c r="AG110" s="1012"/>
      <c r="AH110" s="1011"/>
      <c r="AI110" s="1011"/>
      <c r="AJ110" s="1011"/>
      <c r="AK110" s="1011"/>
      <c r="AL110" s="1011"/>
      <c r="AM110" s="1011"/>
      <c r="AN110" s="1011"/>
      <c r="AO110" s="1011"/>
      <c r="AP110" s="1011"/>
      <c r="AQ110" s="548"/>
      <c r="AR110" s="532"/>
    </row>
    <row r="111" spans="1:46" ht="27" customHeight="1" x14ac:dyDescent="0.15">
      <c r="A111" s="548"/>
      <c r="B111" s="1011"/>
      <c r="C111" s="1011"/>
      <c r="D111" s="1011"/>
      <c r="E111" s="1011"/>
      <c r="F111" s="1011"/>
      <c r="G111" s="1011"/>
      <c r="H111" s="1011"/>
      <c r="I111" s="1011"/>
      <c r="J111" s="1011"/>
      <c r="K111" s="1011"/>
      <c r="L111" s="1011"/>
      <c r="M111" s="1011"/>
      <c r="N111" s="1011"/>
      <c r="O111" s="1011"/>
      <c r="P111" s="1011"/>
      <c r="Q111" s="1011"/>
      <c r="R111" s="1011"/>
      <c r="S111" s="1011"/>
      <c r="T111" s="1011"/>
      <c r="U111" s="1011"/>
      <c r="V111" s="1012"/>
      <c r="W111" s="1012"/>
      <c r="X111" s="1012"/>
      <c r="Y111" s="1012"/>
      <c r="Z111" s="1012"/>
      <c r="AA111" s="1012"/>
      <c r="AB111" s="1012"/>
      <c r="AC111" s="1012"/>
      <c r="AD111" s="1012"/>
      <c r="AE111" s="1012"/>
      <c r="AF111" s="1012"/>
      <c r="AG111" s="1012"/>
      <c r="AH111" s="1011"/>
      <c r="AI111" s="1011"/>
      <c r="AJ111" s="1011"/>
      <c r="AK111" s="1011"/>
      <c r="AL111" s="1011"/>
      <c r="AM111" s="1011"/>
      <c r="AN111" s="1011"/>
      <c r="AO111" s="1011"/>
      <c r="AP111" s="1011"/>
      <c r="AQ111" s="548"/>
      <c r="AR111" s="532"/>
    </row>
    <row r="112" spans="1:46" ht="27" customHeight="1" x14ac:dyDescent="0.15">
      <c r="A112" s="548"/>
      <c r="B112" s="1011"/>
      <c r="C112" s="1011"/>
      <c r="D112" s="1011"/>
      <c r="E112" s="1011"/>
      <c r="F112" s="1011"/>
      <c r="G112" s="1011"/>
      <c r="H112" s="1011"/>
      <c r="I112" s="1011"/>
      <c r="J112" s="1011"/>
      <c r="K112" s="1011"/>
      <c r="L112" s="1011"/>
      <c r="M112" s="1011"/>
      <c r="N112" s="1011"/>
      <c r="O112" s="1011"/>
      <c r="P112" s="1011"/>
      <c r="Q112" s="1011"/>
      <c r="R112" s="1011"/>
      <c r="S112" s="1011"/>
      <c r="T112" s="1011"/>
      <c r="U112" s="1011"/>
      <c r="V112" s="1012"/>
      <c r="W112" s="1012"/>
      <c r="X112" s="1012"/>
      <c r="Y112" s="1012"/>
      <c r="Z112" s="1012"/>
      <c r="AA112" s="1012"/>
      <c r="AB112" s="1012"/>
      <c r="AC112" s="1012"/>
      <c r="AD112" s="1012"/>
      <c r="AE112" s="1012"/>
      <c r="AF112" s="1012"/>
      <c r="AG112" s="1012"/>
      <c r="AH112" s="1011"/>
      <c r="AI112" s="1011"/>
      <c r="AJ112" s="1011"/>
      <c r="AK112" s="1011"/>
      <c r="AL112" s="1011"/>
      <c r="AM112" s="1011"/>
      <c r="AN112" s="1011"/>
      <c r="AO112" s="1011"/>
      <c r="AP112" s="1011"/>
      <c r="AQ112" s="548"/>
      <c r="AR112" s="532"/>
    </row>
    <row r="113" spans="1:44" ht="27" customHeight="1" x14ac:dyDescent="0.15">
      <c r="A113" s="548"/>
      <c r="B113" s="1011"/>
      <c r="C113" s="1011"/>
      <c r="D113" s="1011"/>
      <c r="E113" s="1011"/>
      <c r="F113" s="1011"/>
      <c r="G113" s="1011"/>
      <c r="H113" s="1011"/>
      <c r="I113" s="1011"/>
      <c r="J113" s="1011"/>
      <c r="K113" s="1011"/>
      <c r="L113" s="1011"/>
      <c r="M113" s="1011"/>
      <c r="N113" s="1011"/>
      <c r="O113" s="1011"/>
      <c r="P113" s="1011"/>
      <c r="Q113" s="1011"/>
      <c r="R113" s="1011"/>
      <c r="S113" s="1011"/>
      <c r="T113" s="1011"/>
      <c r="U113" s="1011"/>
      <c r="V113" s="1012"/>
      <c r="W113" s="1012"/>
      <c r="X113" s="1012"/>
      <c r="Y113" s="1012"/>
      <c r="Z113" s="1012"/>
      <c r="AA113" s="1012"/>
      <c r="AB113" s="1012"/>
      <c r="AC113" s="1012"/>
      <c r="AD113" s="1012"/>
      <c r="AE113" s="1012"/>
      <c r="AF113" s="1012"/>
      <c r="AG113" s="1012"/>
      <c r="AH113" s="1011"/>
      <c r="AI113" s="1011"/>
      <c r="AJ113" s="1011"/>
      <c r="AK113" s="1011"/>
      <c r="AL113" s="1011"/>
      <c r="AM113" s="1011"/>
      <c r="AN113" s="1011"/>
      <c r="AO113" s="1011"/>
      <c r="AP113" s="1011"/>
      <c r="AQ113" s="548"/>
      <c r="AR113" s="532"/>
    </row>
    <row r="114" spans="1:44" ht="27" customHeight="1" x14ac:dyDescent="0.15">
      <c r="A114" s="548"/>
      <c r="B114" s="1011"/>
      <c r="C114" s="1011"/>
      <c r="D114" s="1011"/>
      <c r="E114" s="1011"/>
      <c r="F114" s="1011"/>
      <c r="G114" s="1011"/>
      <c r="H114" s="1011"/>
      <c r="I114" s="1011"/>
      <c r="J114" s="1011"/>
      <c r="K114" s="1011"/>
      <c r="L114" s="1011"/>
      <c r="M114" s="1011"/>
      <c r="N114" s="1011"/>
      <c r="O114" s="1011"/>
      <c r="P114" s="1011"/>
      <c r="Q114" s="1011"/>
      <c r="R114" s="1011"/>
      <c r="S114" s="1011"/>
      <c r="T114" s="1011"/>
      <c r="U114" s="1011"/>
      <c r="V114" s="1012"/>
      <c r="W114" s="1012"/>
      <c r="X114" s="1012"/>
      <c r="Y114" s="1012"/>
      <c r="Z114" s="1012"/>
      <c r="AA114" s="1012"/>
      <c r="AB114" s="1012"/>
      <c r="AC114" s="1012"/>
      <c r="AD114" s="1012"/>
      <c r="AE114" s="1012"/>
      <c r="AF114" s="1012"/>
      <c r="AG114" s="1012"/>
      <c r="AH114" s="1011"/>
      <c r="AI114" s="1011"/>
      <c r="AJ114" s="1011"/>
      <c r="AK114" s="1011"/>
      <c r="AL114" s="1011"/>
      <c r="AM114" s="1011"/>
      <c r="AN114" s="1011"/>
      <c r="AO114" s="1011"/>
      <c r="AP114" s="1011"/>
      <c r="AQ114" s="548"/>
      <c r="AR114" s="532"/>
    </row>
    <row r="115" spans="1:44" ht="27" customHeight="1" x14ac:dyDescent="0.15">
      <c r="A115" s="548"/>
      <c r="B115" s="1011"/>
      <c r="C115" s="1011"/>
      <c r="D115" s="1011"/>
      <c r="E115" s="1011"/>
      <c r="F115" s="1011"/>
      <c r="G115" s="1011"/>
      <c r="H115" s="1011"/>
      <c r="I115" s="1011"/>
      <c r="J115" s="1011"/>
      <c r="K115" s="1011"/>
      <c r="L115" s="1011"/>
      <c r="M115" s="1011"/>
      <c r="N115" s="1011"/>
      <c r="O115" s="1011"/>
      <c r="P115" s="1011"/>
      <c r="Q115" s="1011"/>
      <c r="R115" s="1011"/>
      <c r="S115" s="1011"/>
      <c r="T115" s="1011"/>
      <c r="U115" s="1011"/>
      <c r="V115" s="1012"/>
      <c r="W115" s="1012"/>
      <c r="X115" s="1012"/>
      <c r="Y115" s="1012"/>
      <c r="Z115" s="1012"/>
      <c r="AA115" s="1012"/>
      <c r="AB115" s="1012"/>
      <c r="AC115" s="1012"/>
      <c r="AD115" s="1012"/>
      <c r="AE115" s="1012"/>
      <c r="AF115" s="1012"/>
      <c r="AG115" s="1012"/>
      <c r="AH115" s="1011"/>
      <c r="AI115" s="1011"/>
      <c r="AJ115" s="1011"/>
      <c r="AK115" s="1011"/>
      <c r="AL115" s="1011"/>
      <c r="AM115" s="1011"/>
      <c r="AN115" s="1011"/>
      <c r="AO115" s="1011"/>
      <c r="AP115" s="1011"/>
      <c r="AQ115" s="548"/>
      <c r="AR115" s="532"/>
    </row>
    <row r="116" spans="1:44" ht="27" customHeight="1" x14ac:dyDescent="0.15">
      <c r="A116" s="548"/>
      <c r="B116" s="1011"/>
      <c r="C116" s="1011"/>
      <c r="D116" s="1011"/>
      <c r="E116" s="1011"/>
      <c r="F116" s="1011"/>
      <c r="G116" s="1011"/>
      <c r="H116" s="1011"/>
      <c r="I116" s="1011"/>
      <c r="J116" s="1011"/>
      <c r="K116" s="1011"/>
      <c r="L116" s="1011"/>
      <c r="M116" s="1011"/>
      <c r="N116" s="1011"/>
      <c r="O116" s="1011"/>
      <c r="P116" s="1011"/>
      <c r="Q116" s="1011"/>
      <c r="R116" s="1011"/>
      <c r="S116" s="1011"/>
      <c r="T116" s="1011"/>
      <c r="U116" s="1011"/>
      <c r="V116" s="1012"/>
      <c r="W116" s="1012"/>
      <c r="X116" s="1012"/>
      <c r="Y116" s="1012"/>
      <c r="Z116" s="1012"/>
      <c r="AA116" s="1012"/>
      <c r="AB116" s="1012"/>
      <c r="AC116" s="1012"/>
      <c r="AD116" s="1012"/>
      <c r="AE116" s="1012"/>
      <c r="AF116" s="1012"/>
      <c r="AG116" s="1012"/>
      <c r="AH116" s="1011"/>
      <c r="AI116" s="1011"/>
      <c r="AJ116" s="1011"/>
      <c r="AK116" s="1011"/>
      <c r="AL116" s="1011"/>
      <c r="AM116" s="1011"/>
      <c r="AN116" s="1011"/>
      <c r="AO116" s="1011"/>
      <c r="AP116" s="1011"/>
      <c r="AQ116" s="548"/>
      <c r="AR116" s="532"/>
    </row>
    <row r="117" spans="1:44" ht="27" customHeight="1" x14ac:dyDescent="0.15">
      <c r="A117" s="548"/>
      <c r="B117" s="1011"/>
      <c r="C117" s="1011"/>
      <c r="D117" s="1011"/>
      <c r="E117" s="1011"/>
      <c r="F117" s="1011"/>
      <c r="G117" s="1011"/>
      <c r="H117" s="1011"/>
      <c r="I117" s="1011"/>
      <c r="J117" s="1011"/>
      <c r="K117" s="1011"/>
      <c r="L117" s="1011"/>
      <c r="M117" s="1011"/>
      <c r="N117" s="1011"/>
      <c r="O117" s="1011"/>
      <c r="P117" s="1011"/>
      <c r="Q117" s="1011"/>
      <c r="R117" s="1011"/>
      <c r="S117" s="1011"/>
      <c r="T117" s="1011"/>
      <c r="U117" s="1011"/>
      <c r="V117" s="1012"/>
      <c r="W117" s="1012"/>
      <c r="X117" s="1012"/>
      <c r="Y117" s="1012"/>
      <c r="Z117" s="1012"/>
      <c r="AA117" s="1012"/>
      <c r="AB117" s="1012"/>
      <c r="AC117" s="1012"/>
      <c r="AD117" s="1012"/>
      <c r="AE117" s="1012"/>
      <c r="AF117" s="1012"/>
      <c r="AG117" s="1012"/>
      <c r="AH117" s="1011"/>
      <c r="AI117" s="1011"/>
      <c r="AJ117" s="1011"/>
      <c r="AK117" s="1011"/>
      <c r="AL117" s="1011"/>
      <c r="AM117" s="1011"/>
      <c r="AN117" s="1011"/>
      <c r="AO117" s="1011"/>
      <c r="AP117" s="1011"/>
      <c r="AQ117" s="548"/>
      <c r="AR117" s="532"/>
    </row>
    <row r="118" spans="1:44" ht="27" customHeight="1" x14ac:dyDescent="0.15">
      <c r="A118" s="548"/>
      <c r="B118" s="1013"/>
      <c r="C118" s="1014"/>
      <c r="D118" s="1014"/>
      <c r="E118" s="1014"/>
      <c r="F118" s="1014"/>
      <c r="G118" s="1014"/>
      <c r="H118" s="1014"/>
      <c r="I118" s="1014"/>
      <c r="J118" s="1014"/>
      <c r="K118" s="1015"/>
      <c r="L118" s="1011"/>
      <c r="M118" s="1011"/>
      <c r="N118" s="1011"/>
      <c r="O118" s="1011"/>
      <c r="P118" s="1011"/>
      <c r="Q118" s="1011"/>
      <c r="R118" s="1011"/>
      <c r="S118" s="1011"/>
      <c r="T118" s="1011"/>
      <c r="U118" s="1011"/>
      <c r="V118" s="1012"/>
      <c r="W118" s="1012"/>
      <c r="X118" s="1016"/>
      <c r="Y118" s="1017"/>
      <c r="Z118" s="1016"/>
      <c r="AA118" s="1017"/>
      <c r="AB118" s="1016"/>
      <c r="AC118" s="1017"/>
      <c r="AD118" s="1012"/>
      <c r="AE118" s="1012"/>
      <c r="AF118" s="1012"/>
      <c r="AG118" s="1012"/>
      <c r="AH118" s="1013"/>
      <c r="AI118" s="1014"/>
      <c r="AJ118" s="1014"/>
      <c r="AK118" s="1014"/>
      <c r="AL118" s="1014"/>
      <c r="AM118" s="1014"/>
      <c r="AN118" s="1014"/>
      <c r="AO118" s="1014"/>
      <c r="AP118" s="1015"/>
      <c r="AQ118" s="548"/>
      <c r="AR118" s="532"/>
    </row>
    <row r="119" spans="1:44" ht="27" customHeight="1" x14ac:dyDescent="0.15">
      <c r="A119" s="548"/>
      <c r="B119" s="1011"/>
      <c r="C119" s="1011"/>
      <c r="D119" s="1011"/>
      <c r="E119" s="1011"/>
      <c r="F119" s="1011"/>
      <c r="G119" s="1011"/>
      <c r="H119" s="1011"/>
      <c r="I119" s="1011"/>
      <c r="J119" s="1011"/>
      <c r="K119" s="1011"/>
      <c r="L119" s="1011"/>
      <c r="M119" s="1011"/>
      <c r="N119" s="1011"/>
      <c r="O119" s="1011"/>
      <c r="P119" s="1011"/>
      <c r="Q119" s="1011"/>
      <c r="R119" s="1011"/>
      <c r="S119" s="1011"/>
      <c r="T119" s="1011"/>
      <c r="U119" s="1011"/>
      <c r="V119" s="1012"/>
      <c r="W119" s="1012"/>
      <c r="X119" s="1012"/>
      <c r="Y119" s="1012"/>
      <c r="Z119" s="1012"/>
      <c r="AA119" s="1012"/>
      <c r="AB119" s="1012"/>
      <c r="AC119" s="1012"/>
      <c r="AD119" s="1012"/>
      <c r="AE119" s="1012"/>
      <c r="AF119" s="1012"/>
      <c r="AG119" s="1012"/>
      <c r="AH119" s="1011"/>
      <c r="AI119" s="1011"/>
      <c r="AJ119" s="1011"/>
      <c r="AK119" s="1011"/>
      <c r="AL119" s="1011"/>
      <c r="AM119" s="1011"/>
      <c r="AN119" s="1011"/>
      <c r="AO119" s="1011"/>
      <c r="AP119" s="1011"/>
      <c r="AQ119" s="548"/>
      <c r="AR119" s="532"/>
    </row>
    <row r="120" spans="1:44" ht="27" customHeight="1" x14ac:dyDescent="0.15">
      <c r="A120" s="548"/>
      <c r="B120" s="1011"/>
      <c r="C120" s="1011"/>
      <c r="D120" s="1011"/>
      <c r="E120" s="1011"/>
      <c r="F120" s="1011"/>
      <c r="G120" s="1011"/>
      <c r="H120" s="1011"/>
      <c r="I120" s="1011"/>
      <c r="J120" s="1011"/>
      <c r="K120" s="1011"/>
      <c r="L120" s="1011"/>
      <c r="M120" s="1011"/>
      <c r="N120" s="1011"/>
      <c r="O120" s="1011"/>
      <c r="P120" s="1011"/>
      <c r="Q120" s="1011"/>
      <c r="R120" s="1011"/>
      <c r="S120" s="1011"/>
      <c r="T120" s="1011"/>
      <c r="U120" s="1011"/>
      <c r="V120" s="1012"/>
      <c r="W120" s="1012"/>
      <c r="X120" s="1012"/>
      <c r="Y120" s="1012"/>
      <c r="Z120" s="1012"/>
      <c r="AA120" s="1012"/>
      <c r="AB120" s="1012"/>
      <c r="AC120" s="1012"/>
      <c r="AD120" s="1012"/>
      <c r="AE120" s="1012"/>
      <c r="AF120" s="1012"/>
      <c r="AG120" s="1012"/>
      <c r="AH120" s="1011"/>
      <c r="AI120" s="1011"/>
      <c r="AJ120" s="1011"/>
      <c r="AK120" s="1011"/>
      <c r="AL120" s="1011"/>
      <c r="AM120" s="1011"/>
      <c r="AN120" s="1011"/>
      <c r="AO120" s="1011"/>
      <c r="AP120" s="1011"/>
      <c r="AQ120" s="548"/>
      <c r="AR120" s="532"/>
    </row>
    <row r="121" spans="1:44" ht="27" customHeight="1" x14ac:dyDescent="0.15">
      <c r="A121" s="548"/>
      <c r="B121" s="1011"/>
      <c r="C121" s="1011"/>
      <c r="D121" s="1011"/>
      <c r="E121" s="1011"/>
      <c r="F121" s="1011"/>
      <c r="G121" s="1011"/>
      <c r="H121" s="1011"/>
      <c r="I121" s="1011"/>
      <c r="J121" s="1011"/>
      <c r="K121" s="1011"/>
      <c r="L121" s="1011"/>
      <c r="M121" s="1011"/>
      <c r="N121" s="1011"/>
      <c r="O121" s="1011"/>
      <c r="P121" s="1011"/>
      <c r="Q121" s="1011"/>
      <c r="R121" s="1011"/>
      <c r="S121" s="1011"/>
      <c r="T121" s="1011"/>
      <c r="U121" s="1011"/>
      <c r="V121" s="1012"/>
      <c r="W121" s="1012"/>
      <c r="X121" s="1012"/>
      <c r="Y121" s="1012"/>
      <c r="Z121" s="1012"/>
      <c r="AA121" s="1012"/>
      <c r="AB121" s="1012"/>
      <c r="AC121" s="1012"/>
      <c r="AD121" s="1012"/>
      <c r="AE121" s="1012"/>
      <c r="AF121" s="1012"/>
      <c r="AG121" s="1012"/>
      <c r="AH121" s="1011"/>
      <c r="AI121" s="1011"/>
      <c r="AJ121" s="1011"/>
      <c r="AK121" s="1011"/>
      <c r="AL121" s="1011"/>
      <c r="AM121" s="1011"/>
      <c r="AN121" s="1011"/>
      <c r="AO121" s="1011"/>
      <c r="AP121" s="1011"/>
      <c r="AQ121" s="548"/>
      <c r="AR121" s="532"/>
    </row>
    <row r="122" spans="1:44" ht="27" customHeight="1" x14ac:dyDescent="0.15">
      <c r="A122" s="548"/>
      <c r="B122" s="1011"/>
      <c r="C122" s="1011"/>
      <c r="D122" s="1011"/>
      <c r="E122" s="1011"/>
      <c r="F122" s="1011"/>
      <c r="G122" s="1011"/>
      <c r="H122" s="1011"/>
      <c r="I122" s="1011"/>
      <c r="J122" s="1011"/>
      <c r="K122" s="1011"/>
      <c r="L122" s="1011"/>
      <c r="M122" s="1011"/>
      <c r="N122" s="1011"/>
      <c r="O122" s="1011"/>
      <c r="P122" s="1011"/>
      <c r="Q122" s="1011"/>
      <c r="R122" s="1011"/>
      <c r="S122" s="1011"/>
      <c r="T122" s="1011"/>
      <c r="U122" s="1011"/>
      <c r="V122" s="1012"/>
      <c r="W122" s="1012"/>
      <c r="X122" s="1012"/>
      <c r="Y122" s="1012"/>
      <c r="Z122" s="1012"/>
      <c r="AA122" s="1012"/>
      <c r="AB122" s="1012"/>
      <c r="AC122" s="1012"/>
      <c r="AD122" s="1012"/>
      <c r="AE122" s="1012"/>
      <c r="AF122" s="1012"/>
      <c r="AG122" s="1012"/>
      <c r="AH122" s="1011"/>
      <c r="AI122" s="1011"/>
      <c r="AJ122" s="1011"/>
      <c r="AK122" s="1011"/>
      <c r="AL122" s="1011"/>
      <c r="AM122" s="1011"/>
      <c r="AN122" s="1011"/>
      <c r="AO122" s="1011"/>
      <c r="AP122" s="1011"/>
      <c r="AQ122" s="548"/>
      <c r="AR122" s="532"/>
    </row>
    <row r="123" spans="1:44" ht="27" customHeight="1" x14ac:dyDescent="0.15">
      <c r="A123" s="548"/>
      <c r="B123" s="1011"/>
      <c r="C123" s="1011"/>
      <c r="D123" s="1011"/>
      <c r="E123" s="1011"/>
      <c r="F123" s="1011"/>
      <c r="G123" s="1011"/>
      <c r="H123" s="1011"/>
      <c r="I123" s="1011"/>
      <c r="J123" s="1011"/>
      <c r="K123" s="1011"/>
      <c r="L123" s="1011"/>
      <c r="M123" s="1011"/>
      <c r="N123" s="1011"/>
      <c r="O123" s="1011"/>
      <c r="P123" s="1011"/>
      <c r="Q123" s="1011"/>
      <c r="R123" s="1011"/>
      <c r="S123" s="1011"/>
      <c r="T123" s="1011"/>
      <c r="U123" s="1011"/>
      <c r="V123" s="1012"/>
      <c r="W123" s="1012"/>
      <c r="X123" s="1012"/>
      <c r="Y123" s="1012"/>
      <c r="Z123" s="1012"/>
      <c r="AA123" s="1012"/>
      <c r="AB123" s="1012"/>
      <c r="AC123" s="1012"/>
      <c r="AD123" s="1012"/>
      <c r="AE123" s="1012"/>
      <c r="AF123" s="1012"/>
      <c r="AG123" s="1012"/>
      <c r="AH123" s="1011"/>
      <c r="AI123" s="1011"/>
      <c r="AJ123" s="1011"/>
      <c r="AK123" s="1011"/>
      <c r="AL123" s="1011"/>
      <c r="AM123" s="1011"/>
      <c r="AN123" s="1011"/>
      <c r="AO123" s="1011"/>
      <c r="AP123" s="1011"/>
      <c r="AQ123" s="548"/>
      <c r="AR123" s="532"/>
    </row>
    <row r="124" spans="1:44" ht="27" customHeight="1" x14ac:dyDescent="0.15">
      <c r="A124" s="548"/>
      <c r="B124" s="1011"/>
      <c r="C124" s="1011"/>
      <c r="D124" s="1011"/>
      <c r="E124" s="1011"/>
      <c r="F124" s="1011"/>
      <c r="G124" s="1011"/>
      <c r="H124" s="1011"/>
      <c r="I124" s="1011"/>
      <c r="J124" s="1011"/>
      <c r="K124" s="1011"/>
      <c r="L124" s="1011"/>
      <c r="M124" s="1011"/>
      <c r="N124" s="1011"/>
      <c r="O124" s="1011"/>
      <c r="P124" s="1011"/>
      <c r="Q124" s="1011"/>
      <c r="R124" s="1011"/>
      <c r="S124" s="1011"/>
      <c r="T124" s="1011"/>
      <c r="U124" s="1011"/>
      <c r="V124" s="1012"/>
      <c r="W124" s="1012"/>
      <c r="X124" s="1012"/>
      <c r="Y124" s="1012"/>
      <c r="Z124" s="1012"/>
      <c r="AA124" s="1012"/>
      <c r="AB124" s="1012"/>
      <c r="AC124" s="1012"/>
      <c r="AD124" s="1012"/>
      <c r="AE124" s="1012"/>
      <c r="AF124" s="1012"/>
      <c r="AG124" s="1012"/>
      <c r="AH124" s="1011"/>
      <c r="AI124" s="1011"/>
      <c r="AJ124" s="1011"/>
      <c r="AK124" s="1011"/>
      <c r="AL124" s="1011"/>
      <c r="AM124" s="1011"/>
      <c r="AN124" s="1011"/>
      <c r="AO124" s="1011"/>
      <c r="AP124" s="1011"/>
      <c r="AQ124" s="548"/>
      <c r="AR124" s="532"/>
    </row>
    <row r="125" spans="1:44" ht="27" customHeight="1" x14ac:dyDescent="0.15">
      <c r="A125" s="548"/>
      <c r="B125" s="1011"/>
      <c r="C125" s="1011"/>
      <c r="D125" s="1011"/>
      <c r="E125" s="1011"/>
      <c r="F125" s="1011"/>
      <c r="G125" s="1011"/>
      <c r="H125" s="1011"/>
      <c r="I125" s="1011"/>
      <c r="J125" s="1011"/>
      <c r="K125" s="1011"/>
      <c r="L125" s="1011"/>
      <c r="M125" s="1011"/>
      <c r="N125" s="1011"/>
      <c r="O125" s="1011"/>
      <c r="P125" s="1011"/>
      <c r="Q125" s="1011"/>
      <c r="R125" s="1011"/>
      <c r="S125" s="1011"/>
      <c r="T125" s="1011"/>
      <c r="U125" s="1011"/>
      <c r="V125" s="1012"/>
      <c r="W125" s="1012"/>
      <c r="X125" s="1012"/>
      <c r="Y125" s="1012"/>
      <c r="Z125" s="1012"/>
      <c r="AA125" s="1012"/>
      <c r="AB125" s="1012"/>
      <c r="AC125" s="1012"/>
      <c r="AD125" s="1012"/>
      <c r="AE125" s="1012"/>
      <c r="AF125" s="1012"/>
      <c r="AG125" s="1012"/>
      <c r="AH125" s="1011"/>
      <c r="AI125" s="1011"/>
      <c r="AJ125" s="1011"/>
      <c r="AK125" s="1011"/>
      <c r="AL125" s="1011"/>
      <c r="AM125" s="1011"/>
      <c r="AN125" s="1011"/>
      <c r="AO125" s="1011"/>
      <c r="AP125" s="1011"/>
      <c r="AQ125" s="548"/>
      <c r="AR125" s="532"/>
    </row>
    <row r="126" spans="1:44" ht="27" customHeight="1" x14ac:dyDescent="0.15">
      <c r="A126" s="548"/>
      <c r="B126" s="1011"/>
      <c r="C126" s="1011"/>
      <c r="D126" s="1011"/>
      <c r="E126" s="1011"/>
      <c r="F126" s="1011"/>
      <c r="G126" s="1011"/>
      <c r="H126" s="1011"/>
      <c r="I126" s="1011"/>
      <c r="J126" s="1011"/>
      <c r="K126" s="1011"/>
      <c r="L126" s="1011"/>
      <c r="M126" s="1011"/>
      <c r="N126" s="1011"/>
      <c r="O126" s="1011"/>
      <c r="P126" s="1011"/>
      <c r="Q126" s="1011"/>
      <c r="R126" s="1011"/>
      <c r="S126" s="1011"/>
      <c r="T126" s="1011"/>
      <c r="U126" s="1011"/>
      <c r="V126" s="1012"/>
      <c r="W126" s="1012"/>
      <c r="X126" s="1012"/>
      <c r="Y126" s="1012"/>
      <c r="Z126" s="1012"/>
      <c r="AA126" s="1012"/>
      <c r="AB126" s="1012"/>
      <c r="AC126" s="1012"/>
      <c r="AD126" s="1012"/>
      <c r="AE126" s="1012"/>
      <c r="AF126" s="1012"/>
      <c r="AG126" s="1012"/>
      <c r="AH126" s="1011"/>
      <c r="AI126" s="1011"/>
      <c r="AJ126" s="1011"/>
      <c r="AK126" s="1011"/>
      <c r="AL126" s="1011"/>
      <c r="AM126" s="1011"/>
      <c r="AN126" s="1011"/>
      <c r="AO126" s="1011"/>
      <c r="AP126" s="1011"/>
      <c r="AQ126" s="548"/>
      <c r="AR126" s="532"/>
    </row>
    <row r="127" spans="1:44" ht="27" customHeight="1" x14ac:dyDescent="0.15">
      <c r="A127" s="548"/>
      <c r="B127" s="1011"/>
      <c r="C127" s="1011"/>
      <c r="D127" s="1011"/>
      <c r="E127" s="1011"/>
      <c r="F127" s="1011"/>
      <c r="G127" s="1011"/>
      <c r="H127" s="1011"/>
      <c r="I127" s="1011"/>
      <c r="J127" s="1011"/>
      <c r="K127" s="1011"/>
      <c r="L127" s="1011"/>
      <c r="M127" s="1011"/>
      <c r="N127" s="1011"/>
      <c r="O127" s="1011"/>
      <c r="P127" s="1011"/>
      <c r="Q127" s="1011"/>
      <c r="R127" s="1011"/>
      <c r="S127" s="1011"/>
      <c r="T127" s="1011"/>
      <c r="U127" s="1011"/>
      <c r="V127" s="1012"/>
      <c r="W127" s="1012"/>
      <c r="X127" s="1012"/>
      <c r="Y127" s="1012"/>
      <c r="Z127" s="1012"/>
      <c r="AA127" s="1012"/>
      <c r="AB127" s="1012"/>
      <c r="AC127" s="1012"/>
      <c r="AD127" s="1012"/>
      <c r="AE127" s="1012"/>
      <c r="AF127" s="1012"/>
      <c r="AG127" s="1012"/>
      <c r="AH127" s="1011"/>
      <c r="AI127" s="1011"/>
      <c r="AJ127" s="1011"/>
      <c r="AK127" s="1011"/>
      <c r="AL127" s="1011"/>
      <c r="AM127" s="1011"/>
      <c r="AN127" s="1011"/>
      <c r="AO127" s="1011"/>
      <c r="AP127" s="1011"/>
      <c r="AQ127" s="548"/>
      <c r="AR127" s="532"/>
    </row>
    <row r="128" spans="1:44" ht="27" customHeight="1" x14ac:dyDescent="0.15">
      <c r="A128" s="548"/>
      <c r="B128" s="1011"/>
      <c r="C128" s="1011"/>
      <c r="D128" s="1011"/>
      <c r="E128" s="1011"/>
      <c r="F128" s="1011"/>
      <c r="G128" s="1011"/>
      <c r="H128" s="1011"/>
      <c r="I128" s="1011"/>
      <c r="J128" s="1011"/>
      <c r="K128" s="1011"/>
      <c r="L128" s="1011"/>
      <c r="M128" s="1011"/>
      <c r="N128" s="1011"/>
      <c r="O128" s="1011"/>
      <c r="P128" s="1011"/>
      <c r="Q128" s="1011"/>
      <c r="R128" s="1011"/>
      <c r="S128" s="1011"/>
      <c r="T128" s="1011"/>
      <c r="U128" s="1011"/>
      <c r="V128" s="1012"/>
      <c r="W128" s="1012"/>
      <c r="X128" s="1012"/>
      <c r="Y128" s="1012"/>
      <c r="Z128" s="1012"/>
      <c r="AA128" s="1012"/>
      <c r="AB128" s="1012"/>
      <c r="AC128" s="1012"/>
      <c r="AD128" s="1012"/>
      <c r="AE128" s="1012"/>
      <c r="AF128" s="1012"/>
      <c r="AG128" s="1012"/>
      <c r="AH128" s="1011"/>
      <c r="AI128" s="1011"/>
      <c r="AJ128" s="1011"/>
      <c r="AK128" s="1011"/>
      <c r="AL128" s="1011"/>
      <c r="AM128" s="1011"/>
      <c r="AN128" s="1011"/>
      <c r="AO128" s="1011"/>
      <c r="AP128" s="1011"/>
      <c r="AQ128" s="548"/>
      <c r="AR128" s="532"/>
    </row>
    <row r="129" spans="1:55" ht="27" customHeight="1" x14ac:dyDescent="0.15">
      <c r="A129" s="548"/>
      <c r="B129" s="1011"/>
      <c r="C129" s="1011"/>
      <c r="D129" s="1011"/>
      <c r="E129" s="1011"/>
      <c r="F129" s="1011"/>
      <c r="G129" s="1011"/>
      <c r="H129" s="1011"/>
      <c r="I129" s="1011"/>
      <c r="J129" s="1011"/>
      <c r="K129" s="1011"/>
      <c r="L129" s="1011"/>
      <c r="M129" s="1011"/>
      <c r="N129" s="1011"/>
      <c r="O129" s="1011"/>
      <c r="P129" s="1011"/>
      <c r="Q129" s="1011"/>
      <c r="R129" s="1011"/>
      <c r="S129" s="1011"/>
      <c r="T129" s="1011"/>
      <c r="U129" s="1011"/>
      <c r="V129" s="1012"/>
      <c r="W129" s="1012"/>
      <c r="X129" s="1012"/>
      <c r="Y129" s="1012"/>
      <c r="Z129" s="1012"/>
      <c r="AA129" s="1012"/>
      <c r="AB129" s="1012"/>
      <c r="AC129" s="1012"/>
      <c r="AD129" s="1012"/>
      <c r="AE129" s="1012"/>
      <c r="AF129" s="1012"/>
      <c r="AG129" s="1012"/>
      <c r="AH129" s="1011"/>
      <c r="AI129" s="1011"/>
      <c r="AJ129" s="1011"/>
      <c r="AK129" s="1011"/>
      <c r="AL129" s="1011"/>
      <c r="AM129" s="1011"/>
      <c r="AN129" s="1011"/>
      <c r="AO129" s="1011"/>
      <c r="AP129" s="1011"/>
      <c r="AQ129" s="548"/>
      <c r="AR129" s="532"/>
    </row>
    <row r="130" spans="1:55" ht="27" customHeight="1" x14ac:dyDescent="0.15">
      <c r="A130" s="548"/>
      <c r="B130" s="1011"/>
      <c r="C130" s="1011"/>
      <c r="D130" s="1011"/>
      <c r="E130" s="1011"/>
      <c r="F130" s="1011"/>
      <c r="G130" s="1011"/>
      <c r="H130" s="1011"/>
      <c r="I130" s="1011"/>
      <c r="J130" s="1011"/>
      <c r="K130" s="1011"/>
      <c r="L130" s="1011"/>
      <c r="M130" s="1011"/>
      <c r="N130" s="1011"/>
      <c r="O130" s="1011"/>
      <c r="P130" s="1011"/>
      <c r="Q130" s="1011"/>
      <c r="R130" s="1011"/>
      <c r="S130" s="1011"/>
      <c r="T130" s="1011"/>
      <c r="U130" s="1011"/>
      <c r="V130" s="1012"/>
      <c r="W130" s="1012"/>
      <c r="X130" s="1012"/>
      <c r="Y130" s="1012"/>
      <c r="Z130" s="1012"/>
      <c r="AA130" s="1012"/>
      <c r="AB130" s="1012"/>
      <c r="AC130" s="1012"/>
      <c r="AD130" s="1012"/>
      <c r="AE130" s="1012"/>
      <c r="AF130" s="1012"/>
      <c r="AG130" s="1012"/>
      <c r="AH130" s="1011"/>
      <c r="AI130" s="1011"/>
      <c r="AJ130" s="1011"/>
      <c r="AK130" s="1011"/>
      <c r="AL130" s="1011"/>
      <c r="AM130" s="1011"/>
      <c r="AN130" s="1011"/>
      <c r="AO130" s="1011"/>
      <c r="AP130" s="1011"/>
      <c r="AQ130" s="548"/>
      <c r="AR130" s="532"/>
    </row>
    <row r="131" spans="1:55" ht="27" customHeight="1" x14ac:dyDescent="0.15">
      <c r="A131" s="548"/>
      <c r="B131" s="1011"/>
      <c r="C131" s="1011"/>
      <c r="D131" s="1011"/>
      <c r="E131" s="1011"/>
      <c r="F131" s="1011"/>
      <c r="G131" s="1011"/>
      <c r="H131" s="1011"/>
      <c r="I131" s="1011"/>
      <c r="J131" s="1011"/>
      <c r="K131" s="1011"/>
      <c r="L131" s="1011"/>
      <c r="M131" s="1011"/>
      <c r="N131" s="1011"/>
      <c r="O131" s="1011"/>
      <c r="P131" s="1011"/>
      <c r="Q131" s="1011"/>
      <c r="R131" s="1011"/>
      <c r="S131" s="1011"/>
      <c r="T131" s="1011"/>
      <c r="U131" s="1011"/>
      <c r="V131" s="1012"/>
      <c r="W131" s="1012"/>
      <c r="X131" s="1012"/>
      <c r="Y131" s="1012"/>
      <c r="Z131" s="1012"/>
      <c r="AA131" s="1012"/>
      <c r="AB131" s="1012"/>
      <c r="AC131" s="1012"/>
      <c r="AD131" s="1012"/>
      <c r="AE131" s="1012"/>
      <c r="AF131" s="1012"/>
      <c r="AG131" s="1012"/>
      <c r="AH131" s="1011"/>
      <c r="AI131" s="1011"/>
      <c r="AJ131" s="1011"/>
      <c r="AK131" s="1011"/>
      <c r="AL131" s="1011"/>
      <c r="AM131" s="1011"/>
      <c r="AN131" s="1011"/>
      <c r="AO131" s="1011"/>
      <c r="AP131" s="1011"/>
      <c r="AQ131" s="548"/>
      <c r="AR131" s="532"/>
    </row>
    <row r="132" spans="1:55" ht="27" customHeight="1" x14ac:dyDescent="0.15">
      <c r="A132" s="548"/>
      <c r="B132" s="1011"/>
      <c r="C132" s="1011"/>
      <c r="D132" s="1011"/>
      <c r="E132" s="1011"/>
      <c r="F132" s="1011"/>
      <c r="G132" s="1011"/>
      <c r="H132" s="1011"/>
      <c r="I132" s="1011"/>
      <c r="J132" s="1011"/>
      <c r="K132" s="1011"/>
      <c r="L132" s="1011"/>
      <c r="M132" s="1011"/>
      <c r="N132" s="1011"/>
      <c r="O132" s="1011"/>
      <c r="P132" s="1011"/>
      <c r="Q132" s="1011"/>
      <c r="R132" s="1011"/>
      <c r="S132" s="1011"/>
      <c r="T132" s="1011"/>
      <c r="U132" s="1011"/>
      <c r="V132" s="1012"/>
      <c r="W132" s="1012"/>
      <c r="X132" s="1012"/>
      <c r="Y132" s="1012"/>
      <c r="Z132" s="1012"/>
      <c r="AA132" s="1012"/>
      <c r="AB132" s="1012"/>
      <c r="AC132" s="1012"/>
      <c r="AD132" s="1012"/>
      <c r="AE132" s="1012"/>
      <c r="AF132" s="1012"/>
      <c r="AG132" s="1012"/>
      <c r="AH132" s="1011"/>
      <c r="AI132" s="1011"/>
      <c r="AJ132" s="1011"/>
      <c r="AK132" s="1011"/>
      <c r="AL132" s="1011"/>
      <c r="AM132" s="1011"/>
      <c r="AN132" s="1011"/>
      <c r="AO132" s="1011"/>
      <c r="AP132" s="1011"/>
      <c r="AQ132" s="548"/>
      <c r="AR132" s="532"/>
    </row>
    <row r="133" spans="1:55" ht="27" customHeight="1" x14ac:dyDescent="0.15">
      <c r="A133" s="548"/>
      <c r="B133" s="1011"/>
      <c r="C133" s="1011"/>
      <c r="D133" s="1011"/>
      <c r="E133" s="1011"/>
      <c r="F133" s="1011"/>
      <c r="G133" s="1011"/>
      <c r="H133" s="1011"/>
      <c r="I133" s="1011"/>
      <c r="J133" s="1011"/>
      <c r="K133" s="1011"/>
      <c r="L133" s="1011"/>
      <c r="M133" s="1011"/>
      <c r="N133" s="1011"/>
      <c r="O133" s="1011"/>
      <c r="P133" s="1011"/>
      <c r="Q133" s="1011"/>
      <c r="R133" s="1011"/>
      <c r="S133" s="1011"/>
      <c r="T133" s="1011"/>
      <c r="U133" s="1011"/>
      <c r="V133" s="1012"/>
      <c r="W133" s="1012"/>
      <c r="X133" s="1012"/>
      <c r="Y133" s="1012"/>
      <c r="Z133" s="1012"/>
      <c r="AA133" s="1012"/>
      <c r="AB133" s="1012"/>
      <c r="AC133" s="1012"/>
      <c r="AD133" s="1012"/>
      <c r="AE133" s="1012"/>
      <c r="AF133" s="1012"/>
      <c r="AG133" s="1012"/>
      <c r="AH133" s="1011"/>
      <c r="AI133" s="1011"/>
      <c r="AJ133" s="1011"/>
      <c r="AK133" s="1011"/>
      <c r="AL133" s="1011"/>
      <c r="AM133" s="1011"/>
      <c r="AN133" s="1011"/>
      <c r="AO133" s="1011"/>
      <c r="AP133" s="1011"/>
      <c r="AQ133" s="548"/>
      <c r="AR133" s="532"/>
    </row>
    <row r="134" spans="1:55" ht="27" customHeight="1" x14ac:dyDescent="0.15">
      <c r="A134" s="548"/>
      <c r="B134" s="1011"/>
      <c r="C134" s="1011"/>
      <c r="D134" s="1011"/>
      <c r="E134" s="1011"/>
      <c r="F134" s="1011"/>
      <c r="G134" s="1011"/>
      <c r="H134" s="1011"/>
      <c r="I134" s="1011"/>
      <c r="J134" s="1011"/>
      <c r="K134" s="1011"/>
      <c r="L134" s="1011"/>
      <c r="M134" s="1011"/>
      <c r="N134" s="1011"/>
      <c r="O134" s="1011"/>
      <c r="P134" s="1011"/>
      <c r="Q134" s="1011"/>
      <c r="R134" s="1011"/>
      <c r="S134" s="1011"/>
      <c r="T134" s="1011"/>
      <c r="U134" s="1011"/>
      <c r="V134" s="1012"/>
      <c r="W134" s="1012"/>
      <c r="X134" s="1012"/>
      <c r="Y134" s="1012"/>
      <c r="Z134" s="1012"/>
      <c r="AA134" s="1012"/>
      <c r="AB134" s="1012"/>
      <c r="AC134" s="1012"/>
      <c r="AD134" s="1012"/>
      <c r="AE134" s="1012"/>
      <c r="AF134" s="1012"/>
      <c r="AG134" s="1012"/>
      <c r="AH134" s="1011"/>
      <c r="AI134" s="1011"/>
      <c r="AJ134" s="1011"/>
      <c r="AK134" s="1011"/>
      <c r="AL134" s="1011"/>
      <c r="AM134" s="1011"/>
      <c r="AN134" s="1011"/>
      <c r="AO134" s="1011"/>
      <c r="AP134" s="1011"/>
      <c r="AQ134" s="548"/>
      <c r="AR134" s="532"/>
    </row>
    <row r="135" spans="1:55" ht="27" customHeight="1" x14ac:dyDescent="0.15">
      <c r="A135" s="548"/>
      <c r="B135" s="1011"/>
      <c r="C135" s="1011"/>
      <c r="D135" s="1011"/>
      <c r="E135" s="1011"/>
      <c r="F135" s="1011"/>
      <c r="G135" s="1011"/>
      <c r="H135" s="1011"/>
      <c r="I135" s="1011"/>
      <c r="J135" s="1011"/>
      <c r="K135" s="1011"/>
      <c r="L135" s="1011"/>
      <c r="M135" s="1011"/>
      <c r="N135" s="1011"/>
      <c r="O135" s="1011"/>
      <c r="P135" s="1011"/>
      <c r="Q135" s="1011"/>
      <c r="R135" s="1011"/>
      <c r="S135" s="1011"/>
      <c r="T135" s="1011"/>
      <c r="U135" s="1011"/>
      <c r="V135" s="1012"/>
      <c r="W135" s="1012"/>
      <c r="X135" s="1012"/>
      <c r="Y135" s="1012"/>
      <c r="Z135" s="1012"/>
      <c r="AA135" s="1012"/>
      <c r="AB135" s="1012"/>
      <c r="AC135" s="1012"/>
      <c r="AD135" s="1012"/>
      <c r="AE135" s="1012"/>
      <c r="AF135" s="1012"/>
      <c r="AG135" s="1012"/>
      <c r="AH135" s="1011"/>
      <c r="AI135" s="1011"/>
      <c r="AJ135" s="1011"/>
      <c r="AK135" s="1011"/>
      <c r="AL135" s="1011"/>
      <c r="AM135" s="1011"/>
      <c r="AN135" s="1011"/>
      <c r="AO135" s="1011"/>
      <c r="AP135" s="1011"/>
      <c r="AQ135" s="548"/>
      <c r="AR135" s="532"/>
    </row>
    <row r="136" spans="1:55" ht="27" customHeight="1" x14ac:dyDescent="0.15">
      <c r="A136" s="548"/>
      <c r="B136" s="1011"/>
      <c r="C136" s="1011"/>
      <c r="D136" s="1011"/>
      <c r="E136" s="1011"/>
      <c r="F136" s="1011"/>
      <c r="G136" s="1011"/>
      <c r="H136" s="1011"/>
      <c r="I136" s="1011"/>
      <c r="J136" s="1011"/>
      <c r="K136" s="1011"/>
      <c r="L136" s="1011"/>
      <c r="M136" s="1011"/>
      <c r="N136" s="1011"/>
      <c r="O136" s="1011"/>
      <c r="P136" s="1011"/>
      <c r="Q136" s="1011"/>
      <c r="R136" s="1011"/>
      <c r="S136" s="1011"/>
      <c r="T136" s="1011"/>
      <c r="U136" s="1011"/>
      <c r="V136" s="1012"/>
      <c r="W136" s="1012"/>
      <c r="X136" s="1012"/>
      <c r="Y136" s="1012"/>
      <c r="Z136" s="1012"/>
      <c r="AA136" s="1012"/>
      <c r="AB136" s="1012"/>
      <c r="AC136" s="1012"/>
      <c r="AD136" s="1012"/>
      <c r="AE136" s="1012"/>
      <c r="AF136" s="1012"/>
      <c r="AG136" s="1012"/>
      <c r="AH136" s="1011"/>
      <c r="AI136" s="1011"/>
      <c r="AJ136" s="1011"/>
      <c r="AK136" s="1011"/>
      <c r="AL136" s="1011"/>
      <c r="AM136" s="1011"/>
      <c r="AN136" s="1011"/>
      <c r="AO136" s="1011"/>
      <c r="AP136" s="1011"/>
      <c r="AQ136" s="548"/>
      <c r="AR136" s="532"/>
    </row>
    <row r="137" spans="1:55" ht="15.75" customHeight="1" x14ac:dyDescent="0.15">
      <c r="A137" s="548"/>
      <c r="B137" s="548"/>
      <c r="C137" s="548"/>
      <c r="D137" s="554"/>
      <c r="E137" s="554"/>
      <c r="F137" s="555"/>
      <c r="G137" s="555"/>
      <c r="H137" s="548"/>
      <c r="I137" s="548"/>
      <c r="J137" s="548"/>
      <c r="K137" s="548"/>
      <c r="L137" s="548"/>
      <c r="M137" s="548"/>
      <c r="N137" s="548"/>
      <c r="O137" s="548"/>
      <c r="P137" s="548"/>
      <c r="Q137" s="548"/>
      <c r="R137" s="548"/>
      <c r="S137" s="548"/>
      <c r="T137" s="548"/>
      <c r="U137" s="548"/>
      <c r="V137" s="548"/>
      <c r="W137" s="548"/>
      <c r="X137" s="548"/>
      <c r="Y137" s="548"/>
      <c r="Z137" s="548"/>
      <c r="AA137" s="548"/>
      <c r="AB137" s="548"/>
      <c r="AC137" s="548"/>
      <c r="AD137" s="548"/>
      <c r="AE137" s="548"/>
      <c r="AF137" s="548"/>
      <c r="AG137" s="548"/>
      <c r="AH137" s="548"/>
      <c r="AI137" s="613"/>
      <c r="AJ137" s="529"/>
      <c r="AK137" s="613"/>
      <c r="AL137" s="548"/>
      <c r="AM137" s="548"/>
      <c r="AN137" s="548"/>
      <c r="AO137" s="548"/>
      <c r="AP137" s="548"/>
      <c r="AQ137" s="548"/>
      <c r="AR137" s="532"/>
    </row>
    <row r="138" spans="1:55" ht="30" customHeight="1" x14ac:dyDescent="0.15">
      <c r="A138" s="548"/>
      <c r="B138" s="1020" t="s">
        <v>614</v>
      </c>
      <c r="C138" s="1020"/>
      <c r="D138" s="1020"/>
      <c r="E138" s="1020"/>
      <c r="F138" s="1020"/>
      <c r="G138" s="1020"/>
      <c r="H138" s="1020"/>
      <c r="I138" s="1020"/>
      <c r="J138" s="1020"/>
      <c r="K138" s="1020"/>
      <c r="L138" s="1020"/>
      <c r="M138" s="1020"/>
      <c r="N138" s="1020"/>
      <c r="O138" s="1020"/>
      <c r="P138" s="1020"/>
      <c r="Q138" s="1020"/>
      <c r="R138" s="1020"/>
      <c r="S138" s="1020"/>
      <c r="T138" s="1020"/>
      <c r="U138" s="1020"/>
      <c r="V138" s="1020"/>
      <c r="W138" s="1020"/>
      <c r="X138" s="1020"/>
      <c r="Y138" s="1020"/>
      <c r="Z138" s="1020"/>
      <c r="AA138" s="1020"/>
      <c r="AB138" s="1020"/>
      <c r="AC138" s="1020"/>
      <c r="AD138" s="1020"/>
      <c r="AE138" s="1020"/>
      <c r="AF138" s="1020"/>
      <c r="AG138" s="1020"/>
      <c r="AH138" s="1020"/>
      <c r="AI138" s="1020"/>
      <c r="AJ138" s="1020"/>
      <c r="AK138" s="1020"/>
      <c r="AL138" s="1020"/>
      <c r="AM138" s="1020"/>
      <c r="AN138" s="1020"/>
      <c r="AO138" s="1020"/>
      <c r="AP138" s="1020"/>
      <c r="AQ138" s="682"/>
      <c r="AR138" s="614"/>
      <c r="AS138" s="615"/>
      <c r="AT138" s="616"/>
      <c r="AU138" s="614"/>
      <c r="AV138" s="614"/>
      <c r="AW138" s="614"/>
      <c r="AX138" s="614"/>
      <c r="AY138" s="614"/>
      <c r="AZ138" s="614"/>
      <c r="BA138" s="614"/>
      <c r="BB138" s="614"/>
      <c r="BC138" s="614"/>
    </row>
    <row r="139" spans="1:55" ht="30" customHeight="1" x14ac:dyDescent="0.15">
      <c r="A139" s="548"/>
      <c r="B139" s="1020"/>
      <c r="C139" s="1020"/>
      <c r="D139" s="1020"/>
      <c r="E139" s="1020"/>
      <c r="F139" s="1020"/>
      <c r="G139" s="1020"/>
      <c r="H139" s="1020"/>
      <c r="I139" s="1020"/>
      <c r="J139" s="1020"/>
      <c r="K139" s="1020"/>
      <c r="L139" s="1020"/>
      <c r="M139" s="1020"/>
      <c r="N139" s="1020"/>
      <c r="O139" s="1020"/>
      <c r="P139" s="1020"/>
      <c r="Q139" s="1020"/>
      <c r="R139" s="1020"/>
      <c r="S139" s="1020"/>
      <c r="T139" s="1020"/>
      <c r="U139" s="1020"/>
      <c r="V139" s="1020"/>
      <c r="W139" s="1020"/>
      <c r="X139" s="1020"/>
      <c r="Y139" s="1020"/>
      <c r="Z139" s="1020"/>
      <c r="AA139" s="1020"/>
      <c r="AB139" s="1020"/>
      <c r="AC139" s="1020"/>
      <c r="AD139" s="1020"/>
      <c r="AE139" s="1020"/>
      <c r="AF139" s="1020"/>
      <c r="AG139" s="1020"/>
      <c r="AH139" s="1020"/>
      <c r="AI139" s="1020"/>
      <c r="AJ139" s="1020"/>
      <c r="AK139" s="1020"/>
      <c r="AL139" s="1020"/>
      <c r="AM139" s="1020"/>
      <c r="AN139" s="1020"/>
      <c r="AO139" s="1020"/>
      <c r="AP139" s="1020"/>
      <c r="AQ139" s="682"/>
      <c r="AR139" s="614"/>
      <c r="AS139" s="615"/>
      <c r="AT139" s="616"/>
      <c r="AU139" s="614"/>
      <c r="AV139" s="614"/>
      <c r="AW139" s="614"/>
      <c r="AX139" s="614"/>
      <c r="AY139" s="614"/>
      <c r="AZ139" s="614"/>
      <c r="BA139" s="614"/>
      <c r="BB139" s="614"/>
      <c r="BC139" s="614"/>
    </row>
    <row r="140" spans="1:55" ht="30" customHeight="1" x14ac:dyDescent="0.15">
      <c r="A140" s="548"/>
      <c r="B140" s="1021" t="s">
        <v>877</v>
      </c>
      <c r="C140" s="1021"/>
      <c r="D140" s="1021"/>
      <c r="E140" s="1021"/>
      <c r="F140" s="1021"/>
      <c r="G140" s="1021"/>
      <c r="H140" s="1021"/>
      <c r="I140" s="1021"/>
      <c r="J140" s="1021"/>
      <c r="K140" s="1021"/>
      <c r="L140" s="1021"/>
      <c r="M140" s="1021"/>
      <c r="N140" s="1021"/>
      <c r="O140" s="1021"/>
      <c r="P140" s="1021"/>
      <c r="Q140" s="1021"/>
      <c r="R140" s="1021"/>
      <c r="S140" s="1021"/>
      <c r="T140" s="1021"/>
      <c r="U140" s="1021"/>
      <c r="V140" s="1021"/>
      <c r="W140" s="1021"/>
      <c r="X140" s="1021"/>
      <c r="Y140" s="1021"/>
      <c r="Z140" s="1021"/>
      <c r="AA140" s="1021"/>
      <c r="AB140" s="1021"/>
      <c r="AC140" s="1021"/>
      <c r="AD140" s="1021"/>
      <c r="AE140" s="1021"/>
      <c r="AF140" s="1021"/>
      <c r="AG140" s="1021"/>
      <c r="AH140" s="1021"/>
      <c r="AI140" s="1021"/>
      <c r="AJ140" s="1021"/>
      <c r="AK140" s="1021"/>
      <c r="AL140" s="1021"/>
      <c r="AM140" s="1021"/>
      <c r="AN140" s="1021"/>
      <c r="AO140" s="1021"/>
      <c r="AP140" s="1021"/>
      <c r="AQ140" s="682"/>
      <c r="AR140" s="617"/>
      <c r="AS140" s="618"/>
      <c r="AT140" s="619"/>
      <c r="AU140" s="617"/>
      <c r="AV140" s="617"/>
      <c r="AW140" s="617"/>
      <c r="AX140" s="617"/>
      <c r="AY140" s="617"/>
      <c r="AZ140" s="617"/>
      <c r="BA140" s="617"/>
      <c r="BB140" s="617"/>
      <c r="BC140" s="617"/>
    </row>
    <row r="141" spans="1:55" ht="30" customHeight="1" x14ac:dyDescent="0.15">
      <c r="A141" s="548"/>
      <c r="B141" s="1021"/>
      <c r="C141" s="1021"/>
      <c r="D141" s="1021"/>
      <c r="E141" s="1021"/>
      <c r="F141" s="1021"/>
      <c r="G141" s="1021"/>
      <c r="H141" s="1021"/>
      <c r="I141" s="1021"/>
      <c r="J141" s="1021"/>
      <c r="K141" s="1021"/>
      <c r="L141" s="1021"/>
      <c r="M141" s="1021"/>
      <c r="N141" s="1021"/>
      <c r="O141" s="1021"/>
      <c r="P141" s="1021"/>
      <c r="Q141" s="1021"/>
      <c r="R141" s="1021"/>
      <c r="S141" s="1021"/>
      <c r="T141" s="1021"/>
      <c r="U141" s="1021"/>
      <c r="V141" s="1021"/>
      <c r="W141" s="1021"/>
      <c r="X141" s="1021"/>
      <c r="Y141" s="1021"/>
      <c r="Z141" s="1021"/>
      <c r="AA141" s="1021"/>
      <c r="AB141" s="1021"/>
      <c r="AC141" s="1021"/>
      <c r="AD141" s="1021"/>
      <c r="AE141" s="1021"/>
      <c r="AF141" s="1021"/>
      <c r="AG141" s="1021"/>
      <c r="AH141" s="1021"/>
      <c r="AI141" s="1021"/>
      <c r="AJ141" s="1021"/>
      <c r="AK141" s="1021"/>
      <c r="AL141" s="1021"/>
      <c r="AM141" s="1021"/>
      <c r="AN141" s="1021"/>
      <c r="AO141" s="1021"/>
      <c r="AP141" s="1021"/>
      <c r="AQ141" s="682"/>
      <c r="AR141" s="617"/>
      <c r="AS141" s="618"/>
      <c r="AT141" s="619"/>
      <c r="AU141" s="617"/>
      <c r="AV141" s="617"/>
      <c r="AW141" s="617"/>
      <c r="AX141" s="617"/>
      <c r="AY141" s="617"/>
      <c r="AZ141" s="617"/>
      <c r="BA141" s="617"/>
      <c r="BB141" s="617"/>
      <c r="BC141" s="617"/>
    </row>
    <row r="142" spans="1:55" ht="30" customHeight="1" x14ac:dyDescent="0.15">
      <c r="A142" s="548"/>
      <c r="B142" s="1021"/>
      <c r="C142" s="1021"/>
      <c r="D142" s="1021"/>
      <c r="E142" s="1021"/>
      <c r="F142" s="1021"/>
      <c r="G142" s="1021"/>
      <c r="H142" s="1021"/>
      <c r="I142" s="1021"/>
      <c r="J142" s="1021"/>
      <c r="K142" s="1021"/>
      <c r="L142" s="1021"/>
      <c r="M142" s="1021"/>
      <c r="N142" s="1021"/>
      <c r="O142" s="1021"/>
      <c r="P142" s="1021"/>
      <c r="Q142" s="1021"/>
      <c r="R142" s="1021"/>
      <c r="S142" s="1021"/>
      <c r="T142" s="1021"/>
      <c r="U142" s="1021"/>
      <c r="V142" s="1021"/>
      <c r="W142" s="1021"/>
      <c r="X142" s="1021"/>
      <c r="Y142" s="1021"/>
      <c r="Z142" s="1021"/>
      <c r="AA142" s="1021"/>
      <c r="AB142" s="1021"/>
      <c r="AC142" s="1021"/>
      <c r="AD142" s="1021"/>
      <c r="AE142" s="1021"/>
      <c r="AF142" s="1021"/>
      <c r="AG142" s="1021"/>
      <c r="AH142" s="1021"/>
      <c r="AI142" s="1021"/>
      <c r="AJ142" s="1021"/>
      <c r="AK142" s="1021"/>
      <c r="AL142" s="1021"/>
      <c r="AM142" s="1021"/>
      <c r="AN142" s="1021"/>
      <c r="AO142" s="1021"/>
      <c r="AP142" s="1021"/>
      <c r="AQ142" s="682"/>
      <c r="AR142" s="617"/>
      <c r="AS142" s="618"/>
      <c r="AT142" s="619"/>
      <c r="AU142" s="617"/>
      <c r="AV142" s="617"/>
      <c r="AW142" s="617"/>
      <c r="AX142" s="617"/>
      <c r="AY142" s="617"/>
      <c r="AZ142" s="617"/>
      <c r="BA142" s="617"/>
      <c r="BB142" s="617"/>
      <c r="BC142" s="617"/>
    </row>
    <row r="143" spans="1:55" ht="30" customHeight="1" x14ac:dyDescent="0.15">
      <c r="A143" s="981" t="s">
        <v>615</v>
      </c>
      <c r="B143" s="981"/>
      <c r="C143" s="981"/>
      <c r="D143" s="981"/>
      <c r="E143" s="592"/>
      <c r="F143" s="592"/>
      <c r="G143" s="592"/>
      <c r="H143" s="592"/>
      <c r="I143" s="592"/>
      <c r="J143" s="592"/>
      <c r="K143" s="592"/>
      <c r="L143" s="592"/>
      <c r="M143" s="592"/>
      <c r="N143" s="592"/>
      <c r="O143" s="592"/>
      <c r="P143" s="592"/>
      <c r="Q143" s="592"/>
      <c r="R143" s="592"/>
      <c r="S143" s="592"/>
      <c r="T143" s="592"/>
      <c r="U143" s="592"/>
      <c r="V143" s="592"/>
      <c r="W143" s="592"/>
      <c r="X143" s="592"/>
      <c r="Y143" s="592"/>
      <c r="Z143" s="592"/>
      <c r="AA143" s="592"/>
      <c r="AB143" s="592"/>
      <c r="AC143" s="592"/>
      <c r="AD143" s="592"/>
      <c r="AE143" s="592"/>
      <c r="AF143" s="592"/>
      <c r="AG143" s="592"/>
      <c r="AH143" s="592"/>
      <c r="AI143" s="592"/>
      <c r="AJ143" s="592"/>
      <c r="AK143" s="592"/>
      <c r="AL143" s="592"/>
      <c r="AM143" s="592"/>
      <c r="AN143" s="592"/>
      <c r="AO143" s="592"/>
      <c r="AP143" s="592"/>
      <c r="AQ143" s="592"/>
      <c r="AR143" s="592"/>
      <c r="AS143" s="592"/>
      <c r="AT143" s="592"/>
    </row>
    <row r="144" spans="1:55" ht="30" customHeight="1" x14ac:dyDescent="0.15">
      <c r="A144" s="548"/>
      <c r="B144" s="548"/>
      <c r="C144" s="548"/>
      <c r="D144" s="554"/>
      <c r="E144" s="554"/>
      <c r="F144" s="555"/>
      <c r="G144" s="555"/>
      <c r="H144" s="548"/>
      <c r="I144" s="548"/>
      <c r="J144" s="548"/>
      <c r="K144" s="548"/>
      <c r="L144" s="548"/>
      <c r="M144" s="548"/>
      <c r="N144" s="548"/>
      <c r="O144" s="548"/>
      <c r="P144" s="548"/>
      <c r="Q144" s="548"/>
      <c r="R144" s="548"/>
      <c r="S144" s="548"/>
      <c r="T144" s="548"/>
      <c r="U144" s="548"/>
      <c r="V144" s="548"/>
      <c r="W144" s="548"/>
      <c r="X144" s="548"/>
      <c r="Y144" s="548"/>
      <c r="Z144" s="548"/>
      <c r="AA144" s="548"/>
      <c r="AB144" s="548"/>
      <c r="AC144" s="548"/>
      <c r="AD144" s="548"/>
      <c r="AE144" s="548"/>
      <c r="AF144" s="548"/>
      <c r="AG144" s="548"/>
      <c r="AH144" s="548"/>
      <c r="AI144" s="548"/>
      <c r="AJ144" s="529" t="s">
        <v>616</v>
      </c>
      <c r="AK144" s="958" t="s">
        <v>617</v>
      </c>
      <c r="AL144" s="958"/>
      <c r="AM144" s="575" t="s">
        <v>618</v>
      </c>
      <c r="AN144" s="958" t="s">
        <v>619</v>
      </c>
      <c r="AO144" s="958"/>
      <c r="AP144" s="529" t="s">
        <v>565</v>
      </c>
      <c r="AQ144" s="529" t="s">
        <v>566</v>
      </c>
      <c r="AR144" s="532"/>
    </row>
    <row r="145" spans="1:44" ht="30" customHeight="1" x14ac:dyDescent="0.15">
      <c r="A145" s="548"/>
      <c r="B145" s="548"/>
      <c r="C145" s="548"/>
      <c r="D145" s="554"/>
      <c r="E145" s="554"/>
      <c r="F145" s="555"/>
      <c r="G145" s="555"/>
      <c r="H145" s="548"/>
      <c r="I145" s="548"/>
      <c r="J145" s="548"/>
      <c r="K145" s="548"/>
      <c r="L145" s="548"/>
      <c r="M145" s="548"/>
      <c r="N145" s="548"/>
      <c r="O145" s="548"/>
      <c r="P145" s="548"/>
      <c r="Q145" s="548"/>
      <c r="R145" s="548"/>
      <c r="S145" s="548"/>
      <c r="T145" s="548"/>
      <c r="U145" s="548"/>
      <c r="V145" s="548"/>
      <c r="W145" s="548"/>
      <c r="X145" s="548"/>
      <c r="Y145" s="548"/>
      <c r="Z145" s="548"/>
      <c r="AA145" s="548"/>
      <c r="AB145" s="548"/>
      <c r="AC145" s="548"/>
      <c r="AD145" s="548"/>
      <c r="AE145" s="548"/>
      <c r="AF145" s="548"/>
      <c r="AG145" s="548"/>
      <c r="AH145" s="548"/>
      <c r="AI145" s="548"/>
      <c r="AJ145" s="529"/>
      <c r="AK145" s="690"/>
      <c r="AL145" s="690"/>
      <c r="AM145" s="529"/>
      <c r="AN145" s="690"/>
      <c r="AO145" s="690"/>
      <c r="AP145" s="529"/>
      <c r="AQ145" s="529"/>
      <c r="AR145" s="532"/>
    </row>
    <row r="146" spans="1:44" ht="30" customHeight="1" x14ac:dyDescent="0.15">
      <c r="A146" s="1022" t="s">
        <v>620</v>
      </c>
      <c r="B146" s="1022"/>
      <c r="C146" s="1022"/>
      <c r="D146" s="1022"/>
      <c r="E146" s="1022"/>
      <c r="F146" s="1022"/>
      <c r="G146" s="1022"/>
      <c r="H146" s="1022"/>
      <c r="I146" s="1022"/>
      <c r="J146" s="1022"/>
      <c r="K146" s="1022"/>
      <c r="L146" s="1022"/>
      <c r="M146" s="1022"/>
      <c r="N146" s="1022"/>
      <c r="O146" s="1022"/>
      <c r="P146" s="1022"/>
      <c r="Q146" s="1022"/>
      <c r="R146" s="1022"/>
      <c r="S146" s="1022"/>
      <c r="T146" s="1022"/>
      <c r="U146" s="1022"/>
      <c r="V146" s="1022"/>
      <c r="W146" s="1022"/>
      <c r="X146" s="1022"/>
      <c r="Y146" s="1022"/>
      <c r="Z146" s="1022"/>
      <c r="AA146" s="1022"/>
      <c r="AB146" s="1022"/>
      <c r="AC146" s="1022"/>
      <c r="AD146" s="1022"/>
      <c r="AE146" s="1022"/>
      <c r="AF146" s="1022"/>
      <c r="AG146" s="1022"/>
      <c r="AH146" s="1022"/>
      <c r="AI146" s="1022"/>
      <c r="AJ146" s="1022"/>
      <c r="AK146" s="1022"/>
      <c r="AL146" s="1022"/>
      <c r="AM146" s="1022"/>
      <c r="AN146" s="1022"/>
      <c r="AO146" s="1022"/>
      <c r="AP146" s="1022"/>
      <c r="AQ146" s="1022"/>
      <c r="AR146" s="532"/>
    </row>
    <row r="147" spans="1:44" ht="30" customHeight="1" x14ac:dyDescent="0.15">
      <c r="A147" s="1022"/>
      <c r="B147" s="1022"/>
      <c r="C147" s="1022"/>
      <c r="D147" s="1022"/>
      <c r="E147" s="1022"/>
      <c r="F147" s="1022"/>
      <c r="G147" s="1022"/>
      <c r="H147" s="1022"/>
      <c r="I147" s="1022"/>
      <c r="J147" s="1022"/>
      <c r="K147" s="1022"/>
      <c r="L147" s="1022"/>
      <c r="M147" s="1022"/>
      <c r="N147" s="1022"/>
      <c r="O147" s="1022"/>
      <c r="P147" s="1022"/>
      <c r="Q147" s="1022"/>
      <c r="R147" s="1022"/>
      <c r="S147" s="1022"/>
      <c r="T147" s="1022"/>
      <c r="U147" s="1022"/>
      <c r="V147" s="1022"/>
      <c r="W147" s="1022"/>
      <c r="X147" s="1022"/>
      <c r="Y147" s="1022"/>
      <c r="Z147" s="1022"/>
      <c r="AA147" s="1022"/>
      <c r="AB147" s="1022"/>
      <c r="AC147" s="1022"/>
      <c r="AD147" s="1022"/>
      <c r="AE147" s="1022"/>
      <c r="AF147" s="1022"/>
      <c r="AG147" s="1022"/>
      <c r="AH147" s="1022"/>
      <c r="AI147" s="1022"/>
      <c r="AJ147" s="1022"/>
      <c r="AK147" s="1022"/>
      <c r="AL147" s="1022"/>
      <c r="AM147" s="1022"/>
      <c r="AN147" s="1022"/>
      <c r="AO147" s="1022"/>
      <c r="AP147" s="1022"/>
      <c r="AQ147" s="1022"/>
      <c r="AR147" s="532"/>
    </row>
    <row r="148" spans="1:44" ht="30" customHeight="1" x14ac:dyDescent="0.15">
      <c r="A148" s="548"/>
      <c r="B148" s="548"/>
      <c r="C148" s="548"/>
      <c r="D148" s="554"/>
      <c r="E148" s="554"/>
      <c r="F148" s="555"/>
      <c r="G148" s="555"/>
      <c r="H148" s="548"/>
      <c r="I148" s="548"/>
      <c r="J148" s="548"/>
      <c r="K148" s="548"/>
      <c r="L148" s="548"/>
      <c r="M148" s="548"/>
      <c r="N148" s="548"/>
      <c r="O148" s="548"/>
      <c r="P148" s="548"/>
      <c r="Q148" s="548"/>
      <c r="R148" s="548"/>
      <c r="S148" s="548"/>
      <c r="T148" s="548"/>
      <c r="U148" s="548"/>
      <c r="V148" s="548"/>
      <c r="W148" s="548"/>
      <c r="X148" s="548"/>
      <c r="Y148" s="548"/>
      <c r="Z148" s="548"/>
      <c r="AA148" s="548"/>
      <c r="AB148" s="548"/>
      <c r="AC148" s="548"/>
      <c r="AD148" s="548"/>
      <c r="AE148" s="548"/>
      <c r="AF148" s="548"/>
      <c r="AG148" s="548"/>
      <c r="AH148" s="548"/>
      <c r="AI148" s="548"/>
      <c r="AJ148" s="548"/>
      <c r="AK148" s="548"/>
      <c r="AL148" s="548"/>
      <c r="AM148" s="548"/>
      <c r="AN148" s="548"/>
      <c r="AO148" s="548"/>
      <c r="AP148" s="548"/>
      <c r="AQ148" s="548"/>
      <c r="AR148" s="532"/>
    </row>
    <row r="149" spans="1:44" ht="30" customHeight="1" x14ac:dyDescent="0.15">
      <c r="A149" s="1018" t="s">
        <v>621</v>
      </c>
      <c r="B149" s="1018"/>
      <c r="C149" s="1018"/>
      <c r="D149" s="1018"/>
      <c r="E149" s="1018"/>
      <c r="F149" s="1018"/>
      <c r="G149" s="1018"/>
      <c r="H149" s="1018"/>
      <c r="I149" s="1018"/>
      <c r="J149" s="1018"/>
      <c r="K149" s="1018"/>
      <c r="L149" s="1018"/>
      <c r="M149" s="1018"/>
      <c r="N149" s="1018"/>
      <c r="O149" s="1018"/>
      <c r="P149" s="1018"/>
      <c r="Q149" s="1018"/>
      <c r="R149" s="1018"/>
      <c r="S149" s="1018"/>
      <c r="T149" s="1018"/>
      <c r="U149" s="1018"/>
      <c r="V149" s="1018"/>
      <c r="W149" s="1018"/>
      <c r="X149" s="1018"/>
      <c r="Y149" s="1018"/>
      <c r="Z149" s="1018"/>
      <c r="AA149" s="1018"/>
      <c r="AB149" s="1018"/>
      <c r="AC149" s="1018"/>
      <c r="AD149" s="1018"/>
      <c r="AE149" s="1018"/>
      <c r="AF149" s="1018"/>
      <c r="AG149" s="1018"/>
      <c r="AH149" s="1018"/>
      <c r="AI149" s="1018"/>
      <c r="AJ149" s="1018"/>
      <c r="AK149" s="1018"/>
      <c r="AL149" s="1018"/>
      <c r="AM149" s="1018"/>
      <c r="AN149" s="1018"/>
      <c r="AO149" s="1018"/>
      <c r="AP149" s="1018"/>
      <c r="AQ149" s="1018"/>
      <c r="AR149" s="532"/>
    </row>
    <row r="150" spans="1:44" ht="30" customHeight="1" x14ac:dyDescent="0.15">
      <c r="A150" s="1018"/>
      <c r="B150" s="1018"/>
      <c r="C150" s="1018"/>
      <c r="D150" s="1018"/>
      <c r="E150" s="1018"/>
      <c r="F150" s="1018"/>
      <c r="G150" s="1018"/>
      <c r="H150" s="1018"/>
      <c r="I150" s="1018"/>
      <c r="J150" s="1018"/>
      <c r="K150" s="1018"/>
      <c r="L150" s="1018"/>
      <c r="M150" s="1018"/>
      <c r="N150" s="1018"/>
      <c r="O150" s="1018"/>
      <c r="P150" s="1018"/>
      <c r="Q150" s="1018"/>
      <c r="R150" s="1018"/>
      <c r="S150" s="1018"/>
      <c r="T150" s="1018"/>
      <c r="U150" s="1018"/>
      <c r="V150" s="1018"/>
      <c r="W150" s="1018"/>
      <c r="X150" s="1018"/>
      <c r="Y150" s="1018"/>
      <c r="Z150" s="1018"/>
      <c r="AA150" s="1018"/>
      <c r="AB150" s="1018"/>
      <c r="AC150" s="1018"/>
      <c r="AD150" s="1018"/>
      <c r="AE150" s="1018"/>
      <c r="AF150" s="1018"/>
      <c r="AG150" s="1018"/>
      <c r="AH150" s="1018"/>
      <c r="AI150" s="1018"/>
      <c r="AJ150" s="1018"/>
      <c r="AK150" s="1018"/>
      <c r="AL150" s="1018"/>
      <c r="AM150" s="1018"/>
      <c r="AN150" s="1018"/>
      <c r="AO150" s="1018"/>
      <c r="AP150" s="1018"/>
      <c r="AQ150" s="1018"/>
      <c r="AR150" s="532"/>
    </row>
    <row r="151" spans="1:44" ht="30" customHeight="1" x14ac:dyDescent="0.15">
      <c r="A151" s="1018"/>
      <c r="B151" s="1018"/>
      <c r="C151" s="1018"/>
      <c r="D151" s="1018"/>
      <c r="E151" s="1018"/>
      <c r="F151" s="1018"/>
      <c r="G151" s="1018"/>
      <c r="H151" s="1018"/>
      <c r="I151" s="1018"/>
      <c r="J151" s="1018"/>
      <c r="K151" s="1018"/>
      <c r="L151" s="1018"/>
      <c r="M151" s="1018"/>
      <c r="N151" s="1018"/>
      <c r="O151" s="1018"/>
      <c r="P151" s="1018"/>
      <c r="Q151" s="1018"/>
      <c r="R151" s="1018"/>
      <c r="S151" s="1018"/>
      <c r="T151" s="1018"/>
      <c r="U151" s="1018"/>
      <c r="V151" s="1018"/>
      <c r="W151" s="1018"/>
      <c r="X151" s="1018"/>
      <c r="Y151" s="1018"/>
      <c r="Z151" s="1018"/>
      <c r="AA151" s="1018"/>
      <c r="AB151" s="1018"/>
      <c r="AC151" s="1018"/>
      <c r="AD151" s="1018"/>
      <c r="AE151" s="1018"/>
      <c r="AF151" s="1018"/>
      <c r="AG151" s="1018"/>
      <c r="AH151" s="1018"/>
      <c r="AI151" s="1018"/>
      <c r="AJ151" s="1018"/>
      <c r="AK151" s="1018"/>
      <c r="AL151" s="1018"/>
      <c r="AM151" s="1018"/>
      <c r="AN151" s="1018"/>
      <c r="AO151" s="1018"/>
      <c r="AP151" s="1018"/>
      <c r="AQ151" s="1018"/>
      <c r="AR151" s="532"/>
    </row>
    <row r="152" spans="1:44" ht="30" customHeight="1" x14ac:dyDescent="0.15">
      <c r="A152" s="1018"/>
      <c r="B152" s="1018"/>
      <c r="C152" s="1018"/>
      <c r="D152" s="1018"/>
      <c r="E152" s="1018"/>
      <c r="F152" s="1018"/>
      <c r="G152" s="1018"/>
      <c r="H152" s="1018"/>
      <c r="I152" s="1018"/>
      <c r="J152" s="1018"/>
      <c r="K152" s="1018"/>
      <c r="L152" s="1018"/>
      <c r="M152" s="1018"/>
      <c r="N152" s="1018"/>
      <c r="O152" s="1018"/>
      <c r="P152" s="1018"/>
      <c r="Q152" s="1018"/>
      <c r="R152" s="1018"/>
      <c r="S152" s="1018"/>
      <c r="T152" s="1018"/>
      <c r="U152" s="1018"/>
      <c r="V152" s="1018"/>
      <c r="W152" s="1018"/>
      <c r="X152" s="1018"/>
      <c r="Y152" s="1018"/>
      <c r="Z152" s="1018"/>
      <c r="AA152" s="1018"/>
      <c r="AB152" s="1018"/>
      <c r="AC152" s="1018"/>
      <c r="AD152" s="1018"/>
      <c r="AE152" s="1018"/>
      <c r="AF152" s="1018"/>
      <c r="AG152" s="1018"/>
      <c r="AH152" s="1018"/>
      <c r="AI152" s="1018"/>
      <c r="AJ152" s="1018"/>
      <c r="AK152" s="1018"/>
      <c r="AL152" s="1018"/>
      <c r="AM152" s="1018"/>
      <c r="AN152" s="1018"/>
      <c r="AO152" s="1018"/>
      <c r="AP152" s="1018"/>
      <c r="AQ152" s="1018"/>
      <c r="AR152" s="532"/>
    </row>
    <row r="153" spans="1:44" ht="30" customHeight="1" x14ac:dyDescent="0.15">
      <c r="A153" s="1018"/>
      <c r="B153" s="1018"/>
      <c r="C153" s="1018"/>
      <c r="D153" s="1018"/>
      <c r="E153" s="1018"/>
      <c r="F153" s="1018"/>
      <c r="G153" s="1018"/>
      <c r="H153" s="1018"/>
      <c r="I153" s="1018"/>
      <c r="J153" s="1018"/>
      <c r="K153" s="1018"/>
      <c r="L153" s="1018"/>
      <c r="M153" s="1018"/>
      <c r="N153" s="1018"/>
      <c r="O153" s="1018"/>
      <c r="P153" s="1018"/>
      <c r="Q153" s="1018"/>
      <c r="R153" s="1018"/>
      <c r="S153" s="1018"/>
      <c r="T153" s="1018"/>
      <c r="U153" s="1018"/>
      <c r="V153" s="1018"/>
      <c r="W153" s="1018"/>
      <c r="X153" s="1018"/>
      <c r="Y153" s="1018"/>
      <c r="Z153" s="1018"/>
      <c r="AA153" s="1018"/>
      <c r="AB153" s="1018"/>
      <c r="AC153" s="1018"/>
      <c r="AD153" s="1018"/>
      <c r="AE153" s="1018"/>
      <c r="AF153" s="1018"/>
      <c r="AG153" s="1018"/>
      <c r="AH153" s="1018"/>
      <c r="AI153" s="1018"/>
      <c r="AJ153" s="1018"/>
      <c r="AK153" s="1018"/>
      <c r="AL153" s="1018"/>
      <c r="AM153" s="1018"/>
      <c r="AN153" s="1018"/>
      <c r="AO153" s="1018"/>
      <c r="AP153" s="1018"/>
      <c r="AQ153" s="1018"/>
      <c r="AR153" s="532"/>
    </row>
    <row r="154" spans="1:44" ht="30" customHeight="1" x14ac:dyDescent="0.15">
      <c r="A154" s="613"/>
      <c r="B154" s="613"/>
      <c r="C154" s="613"/>
      <c r="D154" s="620"/>
      <c r="E154" s="620"/>
      <c r="F154" s="621"/>
      <c r="G154" s="621"/>
      <c r="H154" s="613"/>
      <c r="I154" s="613"/>
      <c r="J154" s="613"/>
      <c r="K154" s="613"/>
      <c r="L154" s="613"/>
      <c r="M154" s="613"/>
      <c r="N154" s="613"/>
      <c r="O154" s="613"/>
      <c r="P154" s="613"/>
      <c r="Q154" s="613"/>
      <c r="R154" s="613"/>
      <c r="S154" s="613"/>
      <c r="T154" s="613"/>
      <c r="U154" s="613"/>
      <c r="V154" s="613"/>
      <c r="W154" s="613"/>
      <c r="X154" s="613"/>
      <c r="Y154" s="613"/>
      <c r="Z154" s="613"/>
      <c r="AA154" s="613"/>
      <c r="AB154" s="613"/>
      <c r="AC154" s="613"/>
      <c r="AD154" s="613"/>
      <c r="AE154" s="613"/>
      <c r="AF154" s="613"/>
      <c r="AG154" s="613"/>
      <c r="AH154" s="613"/>
      <c r="AI154" s="613"/>
      <c r="AJ154" s="613"/>
      <c r="AK154" s="613"/>
      <c r="AL154" s="613"/>
      <c r="AM154" s="613"/>
      <c r="AN154" s="613"/>
      <c r="AO154" s="613"/>
      <c r="AP154" s="613"/>
      <c r="AQ154" s="613"/>
      <c r="AR154" s="532"/>
    </row>
    <row r="155" spans="1:44" ht="30" customHeight="1" x14ac:dyDescent="0.15">
      <c r="A155" s="1019" t="s">
        <v>622</v>
      </c>
      <c r="B155" s="1019"/>
      <c r="C155" s="1019"/>
      <c r="D155" s="1019"/>
      <c r="E155" s="1019"/>
      <c r="F155" s="1019"/>
      <c r="G155" s="1019"/>
      <c r="H155" s="1019"/>
      <c r="I155" s="1019"/>
      <c r="J155" s="1019"/>
      <c r="K155" s="1019"/>
      <c r="L155" s="1019"/>
      <c r="M155" s="1019"/>
      <c r="N155" s="1019"/>
      <c r="O155" s="1019"/>
      <c r="P155" s="1019"/>
      <c r="Q155" s="1019"/>
      <c r="R155" s="1019"/>
      <c r="S155" s="1019"/>
      <c r="T155" s="1019"/>
      <c r="U155" s="1019"/>
      <c r="V155" s="1019"/>
      <c r="W155" s="1019"/>
      <c r="X155" s="1019"/>
      <c r="Y155" s="1019"/>
      <c r="Z155" s="1019"/>
      <c r="AA155" s="1019"/>
      <c r="AB155" s="1019"/>
      <c r="AC155" s="1019"/>
      <c r="AD155" s="1019"/>
      <c r="AE155" s="1019"/>
      <c r="AF155" s="1019"/>
      <c r="AG155" s="1019"/>
      <c r="AH155" s="1019"/>
      <c r="AI155" s="1019"/>
      <c r="AJ155" s="1019"/>
      <c r="AK155" s="1019"/>
      <c r="AL155" s="1019"/>
      <c r="AM155" s="1019"/>
      <c r="AN155" s="1019"/>
      <c r="AO155" s="1019"/>
      <c r="AP155" s="1019"/>
      <c r="AQ155" s="1019"/>
      <c r="AR155" s="532"/>
    </row>
    <row r="156" spans="1:44" ht="30" customHeight="1" x14ac:dyDescent="0.15">
      <c r="A156" s="1019"/>
      <c r="B156" s="1019"/>
      <c r="C156" s="1019"/>
      <c r="D156" s="1019"/>
      <c r="E156" s="1019"/>
      <c r="F156" s="1019"/>
      <c r="G156" s="1019"/>
      <c r="H156" s="1019"/>
      <c r="I156" s="1019"/>
      <c r="J156" s="1019"/>
      <c r="K156" s="1019"/>
      <c r="L156" s="1019"/>
      <c r="M156" s="1019"/>
      <c r="N156" s="1019"/>
      <c r="O156" s="1019"/>
      <c r="P156" s="1019"/>
      <c r="Q156" s="1019"/>
      <c r="R156" s="1019"/>
      <c r="S156" s="1019"/>
      <c r="T156" s="1019"/>
      <c r="U156" s="1019"/>
      <c r="V156" s="1019"/>
      <c r="W156" s="1019"/>
      <c r="X156" s="1019"/>
      <c r="Y156" s="1019"/>
      <c r="Z156" s="1019"/>
      <c r="AA156" s="1019"/>
      <c r="AB156" s="1019"/>
      <c r="AC156" s="1019"/>
      <c r="AD156" s="1019"/>
      <c r="AE156" s="1019"/>
      <c r="AF156" s="1019"/>
      <c r="AG156" s="1019"/>
      <c r="AH156" s="1019"/>
      <c r="AI156" s="1019"/>
      <c r="AJ156" s="1019"/>
      <c r="AK156" s="1019"/>
      <c r="AL156" s="1019"/>
      <c r="AM156" s="1019"/>
      <c r="AN156" s="1019"/>
      <c r="AO156" s="1019"/>
      <c r="AP156" s="1019"/>
      <c r="AQ156" s="1019"/>
      <c r="AR156" s="532"/>
    </row>
    <row r="157" spans="1:44" ht="30" customHeight="1" x14ac:dyDescent="0.15">
      <c r="A157" s="1018" t="s">
        <v>623</v>
      </c>
      <c r="B157" s="1018"/>
      <c r="C157" s="1018"/>
      <c r="D157" s="1018"/>
      <c r="E157" s="1018"/>
      <c r="F157" s="1018"/>
      <c r="G157" s="1018"/>
      <c r="H157" s="1018"/>
      <c r="I157" s="1018"/>
      <c r="J157" s="1018"/>
      <c r="K157" s="1018"/>
      <c r="L157" s="1018"/>
      <c r="M157" s="1018"/>
      <c r="N157" s="1018"/>
      <c r="O157" s="1018"/>
      <c r="P157" s="1018"/>
      <c r="Q157" s="1018"/>
      <c r="R157" s="1018"/>
      <c r="S157" s="1018"/>
      <c r="T157" s="1018"/>
      <c r="U157" s="1018"/>
      <c r="V157" s="1018"/>
      <c r="W157" s="1018"/>
      <c r="X157" s="1018"/>
      <c r="Y157" s="1018"/>
      <c r="Z157" s="1018"/>
      <c r="AA157" s="1018"/>
      <c r="AB157" s="1018"/>
      <c r="AC157" s="1018"/>
      <c r="AD157" s="1018"/>
      <c r="AE157" s="1018"/>
      <c r="AF157" s="1018"/>
      <c r="AG157" s="1018"/>
      <c r="AH157" s="1018"/>
      <c r="AI157" s="1018"/>
      <c r="AJ157" s="1018"/>
      <c r="AK157" s="1018"/>
      <c r="AL157" s="1018"/>
      <c r="AM157" s="1018"/>
      <c r="AN157" s="1018"/>
      <c r="AO157" s="1018"/>
      <c r="AP157" s="1018"/>
      <c r="AQ157" s="1018"/>
      <c r="AR157" s="532"/>
    </row>
    <row r="158" spans="1:44" ht="30" customHeight="1" x14ac:dyDescent="0.15">
      <c r="A158" s="1018"/>
      <c r="B158" s="1018"/>
      <c r="C158" s="1018"/>
      <c r="D158" s="1018"/>
      <c r="E158" s="1018"/>
      <c r="F158" s="1018"/>
      <c r="G158" s="1018"/>
      <c r="H158" s="1018"/>
      <c r="I158" s="1018"/>
      <c r="J158" s="1018"/>
      <c r="K158" s="1018"/>
      <c r="L158" s="1018"/>
      <c r="M158" s="1018"/>
      <c r="N158" s="1018"/>
      <c r="O158" s="1018"/>
      <c r="P158" s="1018"/>
      <c r="Q158" s="1018"/>
      <c r="R158" s="1018"/>
      <c r="S158" s="1018"/>
      <c r="T158" s="1018"/>
      <c r="U158" s="1018"/>
      <c r="V158" s="1018"/>
      <c r="W158" s="1018"/>
      <c r="X158" s="1018"/>
      <c r="Y158" s="1018"/>
      <c r="Z158" s="1018"/>
      <c r="AA158" s="1018"/>
      <c r="AB158" s="1018"/>
      <c r="AC158" s="1018"/>
      <c r="AD158" s="1018"/>
      <c r="AE158" s="1018"/>
      <c r="AF158" s="1018"/>
      <c r="AG158" s="1018"/>
      <c r="AH158" s="1018"/>
      <c r="AI158" s="1018"/>
      <c r="AJ158" s="1018"/>
      <c r="AK158" s="1018"/>
      <c r="AL158" s="1018"/>
      <c r="AM158" s="1018"/>
      <c r="AN158" s="1018"/>
      <c r="AO158" s="1018"/>
      <c r="AP158" s="1018"/>
      <c r="AQ158" s="1018"/>
      <c r="AR158" s="532"/>
    </row>
    <row r="159" spans="1:44" ht="30" customHeight="1" x14ac:dyDescent="0.15">
      <c r="A159" s="1018"/>
      <c r="B159" s="1018"/>
      <c r="C159" s="1018"/>
      <c r="D159" s="1018"/>
      <c r="E159" s="1018"/>
      <c r="F159" s="1018"/>
      <c r="G159" s="1018"/>
      <c r="H159" s="1018"/>
      <c r="I159" s="1018"/>
      <c r="J159" s="1018"/>
      <c r="K159" s="1018"/>
      <c r="L159" s="1018"/>
      <c r="M159" s="1018"/>
      <c r="N159" s="1018"/>
      <c r="O159" s="1018"/>
      <c r="P159" s="1018"/>
      <c r="Q159" s="1018"/>
      <c r="R159" s="1018"/>
      <c r="S159" s="1018"/>
      <c r="T159" s="1018"/>
      <c r="U159" s="1018"/>
      <c r="V159" s="1018"/>
      <c r="W159" s="1018"/>
      <c r="X159" s="1018"/>
      <c r="Y159" s="1018"/>
      <c r="Z159" s="1018"/>
      <c r="AA159" s="1018"/>
      <c r="AB159" s="1018"/>
      <c r="AC159" s="1018"/>
      <c r="AD159" s="1018"/>
      <c r="AE159" s="1018"/>
      <c r="AF159" s="1018"/>
      <c r="AG159" s="1018"/>
      <c r="AH159" s="1018"/>
      <c r="AI159" s="1018"/>
      <c r="AJ159" s="1018"/>
      <c r="AK159" s="1018"/>
      <c r="AL159" s="1018"/>
      <c r="AM159" s="1018"/>
      <c r="AN159" s="1018"/>
      <c r="AO159" s="1018"/>
      <c r="AP159" s="1018"/>
      <c r="AQ159" s="1018"/>
      <c r="AR159" s="532"/>
    </row>
    <row r="160" spans="1:44" ht="30" customHeight="1" x14ac:dyDescent="0.15">
      <c r="A160" s="1018"/>
      <c r="B160" s="1018"/>
      <c r="C160" s="1018"/>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1018"/>
      <c r="AF160" s="1018"/>
      <c r="AG160" s="1018"/>
      <c r="AH160" s="1018"/>
      <c r="AI160" s="1018"/>
      <c r="AJ160" s="1018"/>
      <c r="AK160" s="1018"/>
      <c r="AL160" s="1018"/>
      <c r="AM160" s="1018"/>
      <c r="AN160" s="1018"/>
      <c r="AO160" s="1018"/>
      <c r="AP160" s="1018"/>
      <c r="AQ160" s="1018"/>
      <c r="AR160" s="532"/>
    </row>
    <row r="161" spans="1:44" ht="30" customHeight="1" x14ac:dyDescent="0.15">
      <c r="A161" s="613" t="s">
        <v>624</v>
      </c>
      <c r="B161" s="613"/>
      <c r="C161" s="613"/>
      <c r="D161" s="620"/>
      <c r="E161" s="620"/>
      <c r="F161" s="621"/>
      <c r="G161" s="621"/>
      <c r="H161" s="613"/>
      <c r="I161" s="613"/>
      <c r="J161" s="613"/>
      <c r="K161" s="613"/>
      <c r="L161" s="613"/>
      <c r="M161" s="613"/>
      <c r="N161" s="613"/>
      <c r="O161" s="613"/>
      <c r="P161" s="613"/>
      <c r="Q161" s="613"/>
      <c r="R161" s="613"/>
      <c r="S161" s="613"/>
      <c r="T161" s="613"/>
      <c r="U161" s="613"/>
      <c r="V161" s="613"/>
      <c r="W161" s="613"/>
      <c r="X161" s="613"/>
      <c r="Y161" s="613"/>
      <c r="Z161" s="613"/>
      <c r="AA161" s="613"/>
      <c r="AB161" s="613"/>
      <c r="AC161" s="613"/>
      <c r="AD161" s="613"/>
      <c r="AE161" s="613"/>
      <c r="AF161" s="613"/>
      <c r="AG161" s="613"/>
      <c r="AH161" s="613"/>
      <c r="AI161" s="613"/>
      <c r="AJ161" s="613"/>
      <c r="AK161" s="613"/>
      <c r="AL161" s="613"/>
      <c r="AM161" s="613"/>
      <c r="AN161" s="613"/>
      <c r="AO161" s="613"/>
      <c r="AP161" s="613"/>
      <c r="AQ161" s="613"/>
      <c r="AR161" s="532"/>
    </row>
    <row r="162" spans="1:44" ht="30" customHeight="1" x14ac:dyDescent="0.15">
      <c r="A162" s="1018" t="s">
        <v>625</v>
      </c>
      <c r="B162" s="1018"/>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1018"/>
      <c r="AF162" s="1018"/>
      <c r="AG162" s="1018"/>
      <c r="AH162" s="1018"/>
      <c r="AI162" s="1018"/>
      <c r="AJ162" s="1018"/>
      <c r="AK162" s="1018"/>
      <c r="AL162" s="1018"/>
      <c r="AM162" s="1018"/>
      <c r="AN162" s="1018"/>
      <c r="AO162" s="1018"/>
      <c r="AP162" s="1018"/>
      <c r="AQ162" s="1018"/>
      <c r="AR162" s="532"/>
    </row>
    <row r="163" spans="1:44" ht="30" customHeight="1" x14ac:dyDescent="0.15">
      <c r="A163" s="1018"/>
      <c r="B163" s="1018"/>
      <c r="C163" s="1018"/>
      <c r="D163" s="1018"/>
      <c r="E163" s="1018"/>
      <c r="F163" s="1018"/>
      <c r="G163" s="1018"/>
      <c r="H163" s="1018"/>
      <c r="I163" s="1018"/>
      <c r="J163" s="1018"/>
      <c r="K163" s="1018"/>
      <c r="L163" s="1018"/>
      <c r="M163" s="1018"/>
      <c r="N163" s="1018"/>
      <c r="O163" s="1018"/>
      <c r="P163" s="1018"/>
      <c r="Q163" s="1018"/>
      <c r="R163" s="1018"/>
      <c r="S163" s="1018"/>
      <c r="T163" s="1018"/>
      <c r="U163" s="1018"/>
      <c r="V163" s="1018"/>
      <c r="W163" s="1018"/>
      <c r="X163" s="1018"/>
      <c r="Y163" s="1018"/>
      <c r="Z163" s="1018"/>
      <c r="AA163" s="1018"/>
      <c r="AB163" s="1018"/>
      <c r="AC163" s="1018"/>
      <c r="AD163" s="1018"/>
      <c r="AE163" s="1018"/>
      <c r="AF163" s="1018"/>
      <c r="AG163" s="1018"/>
      <c r="AH163" s="1018"/>
      <c r="AI163" s="1018"/>
      <c r="AJ163" s="1018"/>
      <c r="AK163" s="1018"/>
      <c r="AL163" s="1018"/>
      <c r="AM163" s="1018"/>
      <c r="AN163" s="1018"/>
      <c r="AO163" s="1018"/>
      <c r="AP163" s="1018"/>
      <c r="AQ163" s="1018"/>
      <c r="AR163" s="532"/>
    </row>
    <row r="164" spans="1:44" ht="30" customHeight="1" x14ac:dyDescent="0.15">
      <c r="A164" s="1018"/>
      <c r="B164" s="1018"/>
      <c r="C164" s="1018"/>
      <c r="D164" s="1018"/>
      <c r="E164" s="1018"/>
      <c r="F164" s="1018"/>
      <c r="G164" s="1018"/>
      <c r="H164" s="1018"/>
      <c r="I164" s="1018"/>
      <c r="J164" s="1018"/>
      <c r="K164" s="1018"/>
      <c r="L164" s="1018"/>
      <c r="M164" s="1018"/>
      <c r="N164" s="1018"/>
      <c r="O164" s="1018"/>
      <c r="P164" s="1018"/>
      <c r="Q164" s="1018"/>
      <c r="R164" s="1018"/>
      <c r="S164" s="1018"/>
      <c r="T164" s="1018"/>
      <c r="U164" s="1018"/>
      <c r="V164" s="1018"/>
      <c r="W164" s="1018"/>
      <c r="X164" s="1018"/>
      <c r="Y164" s="1018"/>
      <c r="Z164" s="1018"/>
      <c r="AA164" s="1018"/>
      <c r="AB164" s="1018"/>
      <c r="AC164" s="1018"/>
      <c r="AD164" s="1018"/>
      <c r="AE164" s="1018"/>
      <c r="AF164" s="1018"/>
      <c r="AG164" s="1018"/>
      <c r="AH164" s="1018"/>
      <c r="AI164" s="1018"/>
      <c r="AJ164" s="1018"/>
      <c r="AK164" s="1018"/>
      <c r="AL164" s="1018"/>
      <c r="AM164" s="1018"/>
      <c r="AN164" s="1018"/>
      <c r="AO164" s="1018"/>
      <c r="AP164" s="1018"/>
      <c r="AQ164" s="1018"/>
      <c r="AR164" s="532"/>
    </row>
    <row r="165" spans="1:44" ht="30" customHeight="1" x14ac:dyDescent="0.15">
      <c r="A165" s="1018"/>
      <c r="B165" s="1018"/>
      <c r="C165" s="1018"/>
      <c r="D165" s="1018"/>
      <c r="E165" s="1018"/>
      <c r="F165" s="1018"/>
      <c r="G165" s="1018"/>
      <c r="H165" s="1018"/>
      <c r="I165" s="1018"/>
      <c r="J165" s="1018"/>
      <c r="K165" s="1018"/>
      <c r="L165" s="1018"/>
      <c r="M165" s="1018"/>
      <c r="N165" s="1018"/>
      <c r="O165" s="1018"/>
      <c r="P165" s="1018"/>
      <c r="Q165" s="1018"/>
      <c r="R165" s="1018"/>
      <c r="S165" s="1018"/>
      <c r="T165" s="1018"/>
      <c r="U165" s="1018"/>
      <c r="V165" s="1018"/>
      <c r="W165" s="1018"/>
      <c r="X165" s="1018"/>
      <c r="Y165" s="1018"/>
      <c r="Z165" s="1018"/>
      <c r="AA165" s="1018"/>
      <c r="AB165" s="1018"/>
      <c r="AC165" s="1018"/>
      <c r="AD165" s="1018"/>
      <c r="AE165" s="1018"/>
      <c r="AF165" s="1018"/>
      <c r="AG165" s="1018"/>
      <c r="AH165" s="1018"/>
      <c r="AI165" s="1018"/>
      <c r="AJ165" s="1018"/>
      <c r="AK165" s="1018"/>
      <c r="AL165" s="1018"/>
      <c r="AM165" s="1018"/>
      <c r="AN165" s="1018"/>
      <c r="AO165" s="1018"/>
      <c r="AP165" s="1018"/>
      <c r="AQ165" s="1018"/>
      <c r="AR165" s="532"/>
    </row>
    <row r="166" spans="1:44" ht="30" customHeight="1" x14ac:dyDescent="0.15">
      <c r="A166" s="681"/>
      <c r="B166" s="681"/>
      <c r="C166" s="681"/>
      <c r="D166" s="681"/>
      <c r="E166" s="681"/>
      <c r="F166" s="681"/>
      <c r="G166" s="681"/>
      <c r="H166" s="681"/>
      <c r="I166" s="681"/>
      <c r="J166" s="681"/>
      <c r="K166" s="681"/>
      <c r="L166" s="681"/>
      <c r="M166" s="681"/>
      <c r="N166" s="681"/>
      <c r="O166" s="681"/>
      <c r="P166" s="681"/>
      <c r="Q166" s="681"/>
      <c r="R166" s="681"/>
      <c r="S166" s="681"/>
      <c r="T166" s="681"/>
      <c r="U166" s="681"/>
      <c r="V166" s="681"/>
      <c r="W166" s="681"/>
      <c r="X166" s="681"/>
      <c r="Y166" s="681"/>
      <c r="Z166" s="681"/>
      <c r="AA166" s="681"/>
      <c r="AB166" s="681"/>
      <c r="AC166" s="681"/>
      <c r="AD166" s="681"/>
      <c r="AE166" s="681"/>
      <c r="AF166" s="681"/>
      <c r="AG166" s="681"/>
      <c r="AH166" s="681"/>
      <c r="AI166" s="681"/>
      <c r="AJ166" s="681"/>
      <c r="AK166" s="681"/>
      <c r="AL166" s="681"/>
      <c r="AM166" s="681"/>
      <c r="AN166" s="681"/>
      <c r="AO166" s="681"/>
      <c r="AP166" s="681"/>
      <c r="AQ166" s="681"/>
      <c r="AR166" s="532"/>
    </row>
    <row r="167" spans="1:44" ht="30" customHeight="1" x14ac:dyDescent="0.15">
      <c r="A167" s="1018" t="s">
        <v>626</v>
      </c>
      <c r="B167" s="1018"/>
      <c r="C167" s="1018"/>
      <c r="D167" s="1018"/>
      <c r="E167" s="1018"/>
      <c r="F167" s="1018"/>
      <c r="G167" s="1018"/>
      <c r="H167" s="1018"/>
      <c r="I167" s="1018"/>
      <c r="J167" s="1018"/>
      <c r="K167" s="1018"/>
      <c r="L167" s="1018"/>
      <c r="M167" s="1018"/>
      <c r="N167" s="1018"/>
      <c r="O167" s="1018"/>
      <c r="P167" s="1018"/>
      <c r="Q167" s="1018"/>
      <c r="R167" s="1018"/>
      <c r="S167" s="1018"/>
      <c r="T167" s="1018"/>
      <c r="U167" s="1018"/>
      <c r="V167" s="1018"/>
      <c r="W167" s="1018"/>
      <c r="X167" s="1018"/>
      <c r="Y167" s="1018"/>
      <c r="Z167" s="1018"/>
      <c r="AA167" s="1018"/>
      <c r="AB167" s="1018"/>
      <c r="AC167" s="1018"/>
      <c r="AD167" s="1018"/>
      <c r="AE167" s="1018"/>
      <c r="AF167" s="1018"/>
      <c r="AG167" s="1018"/>
      <c r="AH167" s="1018"/>
      <c r="AI167" s="1018"/>
      <c r="AJ167" s="1018"/>
      <c r="AK167" s="1018"/>
      <c r="AL167" s="1018"/>
      <c r="AM167" s="1018"/>
      <c r="AN167" s="1018"/>
      <c r="AO167" s="1018"/>
      <c r="AP167" s="1018"/>
      <c r="AQ167" s="1018"/>
      <c r="AR167" s="532"/>
    </row>
    <row r="168" spans="1:44" ht="30" customHeight="1" x14ac:dyDescent="0.15">
      <c r="A168" s="1018"/>
      <c r="B168" s="1018"/>
      <c r="C168" s="1018"/>
      <c r="D168" s="1018"/>
      <c r="E168" s="1018"/>
      <c r="F168" s="1018"/>
      <c r="G168" s="1018"/>
      <c r="H168" s="1018"/>
      <c r="I168" s="1018"/>
      <c r="J168" s="1018"/>
      <c r="K168" s="1018"/>
      <c r="L168" s="1018"/>
      <c r="M168" s="1018"/>
      <c r="N168" s="1018"/>
      <c r="O168" s="1018"/>
      <c r="P168" s="1018"/>
      <c r="Q168" s="1018"/>
      <c r="R168" s="1018"/>
      <c r="S168" s="1018"/>
      <c r="T168" s="1018"/>
      <c r="U168" s="1018"/>
      <c r="V168" s="1018"/>
      <c r="W168" s="1018"/>
      <c r="X168" s="1018"/>
      <c r="Y168" s="1018"/>
      <c r="Z168" s="1018"/>
      <c r="AA168" s="1018"/>
      <c r="AB168" s="1018"/>
      <c r="AC168" s="1018"/>
      <c r="AD168" s="1018"/>
      <c r="AE168" s="1018"/>
      <c r="AF168" s="1018"/>
      <c r="AG168" s="1018"/>
      <c r="AH168" s="1018"/>
      <c r="AI168" s="1018"/>
      <c r="AJ168" s="1018"/>
      <c r="AK168" s="1018"/>
      <c r="AL168" s="1018"/>
      <c r="AM168" s="1018"/>
      <c r="AN168" s="1018"/>
      <c r="AO168" s="1018"/>
      <c r="AP168" s="1018"/>
      <c r="AQ168" s="1018"/>
      <c r="AR168" s="532"/>
    </row>
    <row r="169" spans="1:44" ht="30" customHeight="1" x14ac:dyDescent="0.15">
      <c r="A169" s="1018"/>
      <c r="B169" s="1018"/>
      <c r="C169" s="1018"/>
      <c r="D169" s="1018"/>
      <c r="E169" s="1018"/>
      <c r="F169" s="1018"/>
      <c r="G169" s="1018"/>
      <c r="H169" s="1018"/>
      <c r="I169" s="1018"/>
      <c r="J169" s="1018"/>
      <c r="K169" s="1018"/>
      <c r="L169" s="1018"/>
      <c r="M169" s="1018"/>
      <c r="N169" s="1018"/>
      <c r="O169" s="1018"/>
      <c r="P169" s="1018"/>
      <c r="Q169" s="1018"/>
      <c r="R169" s="1018"/>
      <c r="S169" s="1018"/>
      <c r="T169" s="1018"/>
      <c r="U169" s="1018"/>
      <c r="V169" s="1018"/>
      <c r="W169" s="1018"/>
      <c r="X169" s="1018"/>
      <c r="Y169" s="1018"/>
      <c r="Z169" s="1018"/>
      <c r="AA169" s="1018"/>
      <c r="AB169" s="1018"/>
      <c r="AC169" s="1018"/>
      <c r="AD169" s="1018"/>
      <c r="AE169" s="1018"/>
      <c r="AF169" s="1018"/>
      <c r="AG169" s="1018"/>
      <c r="AH169" s="1018"/>
      <c r="AI169" s="1018"/>
      <c r="AJ169" s="1018"/>
      <c r="AK169" s="1018"/>
      <c r="AL169" s="1018"/>
      <c r="AM169" s="1018"/>
      <c r="AN169" s="1018"/>
      <c r="AO169" s="1018"/>
      <c r="AP169" s="1018"/>
      <c r="AQ169" s="1018"/>
      <c r="AR169" s="532"/>
    </row>
    <row r="170" spans="1:44" ht="30" customHeight="1" x14ac:dyDescent="0.15">
      <c r="A170" s="1018"/>
      <c r="B170" s="1018"/>
      <c r="C170" s="1018"/>
      <c r="D170" s="1018"/>
      <c r="E170" s="1018"/>
      <c r="F170" s="1018"/>
      <c r="G170" s="1018"/>
      <c r="H170" s="1018"/>
      <c r="I170" s="1018"/>
      <c r="J170" s="1018"/>
      <c r="K170" s="1018"/>
      <c r="L170" s="1018"/>
      <c r="M170" s="1018"/>
      <c r="N170" s="1018"/>
      <c r="O170" s="1018"/>
      <c r="P170" s="1018"/>
      <c r="Q170" s="1018"/>
      <c r="R170" s="1018"/>
      <c r="S170" s="1018"/>
      <c r="T170" s="1018"/>
      <c r="U170" s="1018"/>
      <c r="V170" s="1018"/>
      <c r="W170" s="1018"/>
      <c r="X170" s="1018"/>
      <c r="Y170" s="1018"/>
      <c r="Z170" s="1018"/>
      <c r="AA170" s="1018"/>
      <c r="AB170" s="1018"/>
      <c r="AC170" s="1018"/>
      <c r="AD170" s="1018"/>
      <c r="AE170" s="1018"/>
      <c r="AF170" s="1018"/>
      <c r="AG170" s="1018"/>
      <c r="AH170" s="1018"/>
      <c r="AI170" s="1018"/>
      <c r="AJ170" s="1018"/>
      <c r="AK170" s="1018"/>
      <c r="AL170" s="1018"/>
      <c r="AM170" s="1018"/>
      <c r="AN170" s="1018"/>
      <c r="AO170" s="1018"/>
      <c r="AP170" s="1018"/>
      <c r="AQ170" s="1018"/>
      <c r="AR170" s="532"/>
    </row>
    <row r="171" spans="1:44" ht="30" customHeight="1" x14ac:dyDescent="0.15">
      <c r="A171" s="613"/>
      <c r="B171" s="613"/>
      <c r="C171" s="613"/>
      <c r="D171" s="620"/>
      <c r="E171" s="620"/>
      <c r="F171" s="621"/>
      <c r="G171" s="621"/>
      <c r="H171" s="613"/>
      <c r="I171" s="613"/>
      <c r="J171" s="613"/>
      <c r="K171" s="613"/>
      <c r="L171" s="613"/>
      <c r="M171" s="613"/>
      <c r="N171" s="613"/>
      <c r="O171" s="613"/>
      <c r="P171" s="613"/>
      <c r="Q171" s="613"/>
      <c r="R171" s="613"/>
      <c r="S171" s="613"/>
      <c r="T171" s="613"/>
      <c r="U171" s="613"/>
      <c r="V171" s="613"/>
      <c r="W171" s="613"/>
      <c r="X171" s="613"/>
      <c r="Y171" s="613"/>
      <c r="Z171" s="613"/>
      <c r="AA171" s="613"/>
      <c r="AB171" s="613"/>
      <c r="AC171" s="613"/>
      <c r="AD171" s="613"/>
      <c r="AE171" s="613"/>
      <c r="AF171" s="613"/>
      <c r="AG171" s="613"/>
      <c r="AH171" s="613"/>
      <c r="AI171" s="613"/>
      <c r="AJ171" s="613"/>
      <c r="AK171" s="613"/>
      <c r="AL171" s="613"/>
      <c r="AM171" s="613"/>
      <c r="AN171" s="613"/>
      <c r="AO171" s="613"/>
      <c r="AP171" s="613"/>
      <c r="AQ171" s="613"/>
      <c r="AR171" s="532"/>
    </row>
    <row r="172" spans="1:44" ht="30" customHeight="1" x14ac:dyDescent="0.15">
      <c r="A172" s="1018" t="s">
        <v>627</v>
      </c>
      <c r="B172" s="1018"/>
      <c r="C172" s="1018"/>
      <c r="D172" s="1018"/>
      <c r="E172" s="1018"/>
      <c r="F172" s="1018"/>
      <c r="G172" s="1018"/>
      <c r="H172" s="1018"/>
      <c r="I172" s="1018"/>
      <c r="J172" s="1018"/>
      <c r="K172" s="1018"/>
      <c r="L172" s="1018"/>
      <c r="M172" s="1018"/>
      <c r="N172" s="1018"/>
      <c r="O172" s="1018"/>
      <c r="P172" s="1018"/>
      <c r="Q172" s="1018"/>
      <c r="R172" s="1018"/>
      <c r="S172" s="1018"/>
      <c r="T172" s="1018"/>
      <c r="U172" s="1018"/>
      <c r="V172" s="1018"/>
      <c r="W172" s="1018"/>
      <c r="X172" s="1018"/>
      <c r="Y172" s="1018"/>
      <c r="Z172" s="1018"/>
      <c r="AA172" s="1018"/>
      <c r="AB172" s="1018"/>
      <c r="AC172" s="1018"/>
      <c r="AD172" s="1018"/>
      <c r="AE172" s="1018"/>
      <c r="AF172" s="1018"/>
      <c r="AG172" s="1018"/>
      <c r="AH172" s="1018"/>
      <c r="AI172" s="1018"/>
      <c r="AJ172" s="1018"/>
      <c r="AK172" s="1018"/>
      <c r="AL172" s="1018"/>
      <c r="AM172" s="1018"/>
      <c r="AN172" s="1018"/>
      <c r="AO172" s="1018"/>
      <c r="AP172" s="1018"/>
      <c r="AQ172" s="1018"/>
      <c r="AR172" s="532"/>
    </row>
    <row r="173" spans="1:44" ht="30" customHeight="1" x14ac:dyDescent="0.15">
      <c r="A173" s="101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18"/>
      <c r="AF173" s="1018"/>
      <c r="AG173" s="1018"/>
      <c r="AH173" s="1018"/>
      <c r="AI173" s="1018"/>
      <c r="AJ173" s="1018"/>
      <c r="AK173" s="1018"/>
      <c r="AL173" s="1018"/>
      <c r="AM173" s="1018"/>
      <c r="AN173" s="1018"/>
      <c r="AO173" s="1018"/>
      <c r="AP173" s="1018"/>
      <c r="AQ173" s="1018"/>
      <c r="AR173" s="532"/>
    </row>
    <row r="174" spans="1:44" ht="30" customHeight="1" x14ac:dyDescent="0.15">
      <c r="A174" s="1018"/>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1018"/>
      <c r="AJ174" s="1018"/>
      <c r="AK174" s="1018"/>
      <c r="AL174" s="1018"/>
      <c r="AM174" s="1018"/>
      <c r="AN174" s="1018"/>
      <c r="AO174" s="1018"/>
      <c r="AP174" s="1018"/>
      <c r="AQ174" s="1018"/>
      <c r="AR174" s="532"/>
    </row>
    <row r="175" spans="1:44" ht="30" customHeight="1" x14ac:dyDescent="0.15">
      <c r="A175" s="1018"/>
      <c r="B175" s="1018"/>
      <c r="C175" s="1018"/>
      <c r="D175" s="1018"/>
      <c r="E175" s="1018"/>
      <c r="F175" s="1018"/>
      <c r="G175" s="1018"/>
      <c r="H175" s="1018"/>
      <c r="I175" s="1018"/>
      <c r="J175" s="1018"/>
      <c r="K175" s="1018"/>
      <c r="L175" s="1018"/>
      <c r="M175" s="1018"/>
      <c r="N175" s="1018"/>
      <c r="O175" s="1018"/>
      <c r="P175" s="1018"/>
      <c r="Q175" s="1018"/>
      <c r="R175" s="1018"/>
      <c r="S175" s="1018"/>
      <c r="T175" s="1018"/>
      <c r="U175" s="1018"/>
      <c r="V175" s="1018"/>
      <c r="W175" s="1018"/>
      <c r="X175" s="1018"/>
      <c r="Y175" s="1018"/>
      <c r="Z175" s="1018"/>
      <c r="AA175" s="1018"/>
      <c r="AB175" s="1018"/>
      <c r="AC175" s="1018"/>
      <c r="AD175" s="1018"/>
      <c r="AE175" s="1018"/>
      <c r="AF175" s="1018"/>
      <c r="AG175" s="1018"/>
      <c r="AH175" s="1018"/>
      <c r="AI175" s="1018"/>
      <c r="AJ175" s="1018"/>
      <c r="AK175" s="1018"/>
      <c r="AL175" s="1018"/>
      <c r="AM175" s="1018"/>
      <c r="AN175" s="1018"/>
      <c r="AO175" s="1018"/>
      <c r="AP175" s="1018"/>
      <c r="AQ175" s="1018"/>
      <c r="AR175" s="532"/>
    </row>
    <row r="176" spans="1:44" ht="30" customHeight="1" x14ac:dyDescent="0.15">
      <c r="A176" s="613"/>
      <c r="B176" s="613"/>
      <c r="C176" s="613"/>
      <c r="D176" s="620"/>
      <c r="E176" s="620"/>
      <c r="F176" s="621"/>
      <c r="G176" s="621"/>
      <c r="H176" s="613"/>
      <c r="I176" s="613"/>
      <c r="J176" s="613"/>
      <c r="K176" s="613"/>
      <c r="L176" s="613"/>
      <c r="M176" s="613"/>
      <c r="N176" s="613"/>
      <c r="O176" s="613"/>
      <c r="P176" s="613"/>
      <c r="Q176" s="613"/>
      <c r="R176" s="613"/>
      <c r="S176" s="613"/>
      <c r="T176" s="613"/>
      <c r="U176" s="613"/>
      <c r="V176" s="613"/>
      <c r="W176" s="613"/>
      <c r="X176" s="613"/>
      <c r="Y176" s="613"/>
      <c r="Z176" s="613"/>
      <c r="AA176" s="613"/>
      <c r="AB176" s="613"/>
      <c r="AC176" s="613"/>
      <c r="AD176" s="613"/>
      <c r="AE176" s="613"/>
      <c r="AF176" s="613"/>
      <c r="AG176" s="613"/>
      <c r="AH176" s="613"/>
      <c r="AI176" s="613"/>
      <c r="AJ176" s="613"/>
      <c r="AK176" s="613"/>
      <c r="AL176" s="613"/>
      <c r="AM176" s="613"/>
      <c r="AN176" s="613"/>
      <c r="AO176" s="613"/>
      <c r="AP176" s="613"/>
      <c r="AQ176" s="613"/>
      <c r="AR176" s="532"/>
    </row>
    <row r="177" spans="1:65" ht="30" customHeight="1" x14ac:dyDescent="0.15">
      <c r="A177" s="548"/>
      <c r="B177" s="548"/>
      <c r="C177" s="548"/>
      <c r="D177" s="554"/>
      <c r="E177" s="554"/>
      <c r="F177" s="555"/>
      <c r="G177" s="555"/>
      <c r="H177" s="548"/>
      <c r="I177" s="548"/>
      <c r="J177" s="548"/>
      <c r="K177" s="548"/>
      <c r="L177" s="548"/>
      <c r="M177" s="548"/>
      <c r="N177" s="548"/>
      <c r="O177" s="548"/>
      <c r="P177" s="548"/>
      <c r="Q177" s="548"/>
      <c r="R177" s="548"/>
      <c r="S177" s="548"/>
      <c r="T177" s="548"/>
      <c r="U177" s="548"/>
      <c r="V177" s="548"/>
      <c r="W177" s="548"/>
      <c r="X177" s="548"/>
      <c r="Y177" s="548"/>
      <c r="Z177" s="548"/>
      <c r="AA177" s="548"/>
      <c r="AB177" s="548"/>
      <c r="AC177" s="548"/>
      <c r="AD177" s="548"/>
      <c r="AE177" s="548"/>
      <c r="AF177" s="548"/>
      <c r="AG177" s="548"/>
      <c r="AH177" s="548"/>
      <c r="AI177" s="548"/>
      <c r="AJ177" s="548"/>
      <c r="AK177" s="548"/>
      <c r="AL177" s="613" t="s">
        <v>628</v>
      </c>
      <c r="AM177" s="548"/>
      <c r="AN177" s="548"/>
      <c r="AO177" s="548"/>
      <c r="AP177" s="548"/>
      <c r="AQ177" s="548"/>
      <c r="AR177" s="532"/>
    </row>
    <row r="178" spans="1:65" ht="30" customHeight="1" x14ac:dyDescent="0.15">
      <c r="A178" s="548"/>
      <c r="B178" s="548"/>
      <c r="C178" s="548"/>
      <c r="D178" s="554"/>
      <c r="E178" s="554"/>
      <c r="F178" s="555"/>
      <c r="G178" s="555"/>
      <c r="H178" s="548"/>
      <c r="I178" s="548"/>
      <c r="J178" s="548"/>
      <c r="K178" s="548"/>
      <c r="L178" s="548"/>
      <c r="M178" s="548"/>
      <c r="N178" s="548"/>
      <c r="O178" s="548"/>
      <c r="P178" s="548"/>
      <c r="Q178" s="548"/>
      <c r="R178" s="548"/>
      <c r="S178" s="548"/>
      <c r="T178" s="548"/>
      <c r="U178" s="548"/>
      <c r="V178" s="548"/>
      <c r="W178" s="548"/>
      <c r="X178" s="548"/>
      <c r="Y178" s="548"/>
      <c r="Z178" s="548"/>
      <c r="AA178" s="548"/>
      <c r="AB178" s="548"/>
      <c r="AC178" s="548"/>
      <c r="AD178" s="548"/>
      <c r="AE178" s="548"/>
      <c r="AF178" s="548"/>
      <c r="AG178" s="548"/>
      <c r="AH178" s="548"/>
      <c r="AI178" s="613"/>
      <c r="AJ178" s="529"/>
      <c r="AK178" s="613"/>
      <c r="AL178" s="548"/>
      <c r="AM178" s="548"/>
      <c r="AN178" s="548"/>
      <c r="AO178" s="548"/>
      <c r="AP178" s="548"/>
      <c r="AQ178" s="548"/>
      <c r="AR178" s="532"/>
    </row>
    <row r="179" spans="1:65" ht="28.5" customHeight="1" x14ac:dyDescent="0.15">
      <c r="A179" s="981" t="s">
        <v>629</v>
      </c>
      <c r="B179" s="981"/>
      <c r="C179" s="981"/>
      <c r="D179" s="981"/>
      <c r="E179" s="592"/>
      <c r="F179" s="592"/>
      <c r="G179" s="592"/>
      <c r="H179" s="592"/>
      <c r="I179" s="592"/>
      <c r="J179" s="592"/>
      <c r="K179" s="592"/>
      <c r="L179" s="592"/>
      <c r="M179" s="592"/>
      <c r="N179" s="592"/>
      <c r="O179" s="592"/>
      <c r="P179" s="592"/>
      <c r="Q179" s="592"/>
      <c r="R179" s="592"/>
      <c r="S179" s="592"/>
      <c r="T179" s="592"/>
      <c r="U179" s="592"/>
      <c r="V179" s="592"/>
      <c r="W179" s="592"/>
      <c r="X179" s="592"/>
      <c r="Y179" s="529"/>
      <c r="Z179" s="529"/>
      <c r="AA179" s="529"/>
      <c r="AB179" s="529"/>
      <c r="AC179" s="529"/>
      <c r="AD179" s="529"/>
      <c r="AE179" s="529"/>
      <c r="AF179" s="529"/>
      <c r="AG179" s="529"/>
      <c r="AH179" s="529"/>
      <c r="AI179" s="529"/>
      <c r="AJ179" s="529"/>
      <c r="AK179" s="529"/>
      <c r="AL179" s="529"/>
      <c r="AM179" s="529"/>
      <c r="AN179" s="529"/>
      <c r="AO179" s="529"/>
      <c r="AP179" s="529"/>
      <c r="AQ179" s="529"/>
      <c r="AR179" s="592"/>
      <c r="AS179" s="592"/>
      <c r="AT179" s="592"/>
      <c r="AU179" s="592"/>
      <c r="AV179" s="592"/>
      <c r="AW179" s="592"/>
      <c r="AX179" s="592"/>
      <c r="AY179" s="592"/>
      <c r="AZ179" s="592"/>
      <c r="BA179" s="592"/>
      <c r="BB179" s="592"/>
      <c r="BC179" s="592"/>
      <c r="BD179" s="592"/>
      <c r="BE179" s="592"/>
      <c r="BF179" s="592"/>
      <c r="BG179" s="592"/>
      <c r="BH179" s="592"/>
      <c r="BI179" s="592"/>
      <c r="BJ179" s="592"/>
      <c r="BK179" s="592"/>
      <c r="BL179" s="592"/>
      <c r="BM179" s="592"/>
    </row>
    <row r="180" spans="1:65" ht="28.5" customHeight="1" x14ac:dyDescent="0.15">
      <c r="A180" s="533"/>
      <c r="B180" s="534"/>
      <c r="C180" s="534"/>
      <c r="D180" s="535"/>
      <c r="E180" s="535"/>
      <c r="F180" s="536"/>
      <c r="G180" s="536"/>
      <c r="H180" s="534"/>
      <c r="I180" s="529"/>
      <c r="J180" s="529"/>
      <c r="K180" s="529"/>
      <c r="L180" s="529"/>
      <c r="M180" s="529"/>
      <c r="N180" s="529"/>
      <c r="O180" s="529"/>
      <c r="P180" s="529"/>
      <c r="Q180" s="529"/>
      <c r="R180" s="529"/>
      <c r="S180" s="529"/>
      <c r="T180" s="529"/>
      <c r="U180" s="529"/>
      <c r="V180" s="529"/>
      <c r="W180" s="529"/>
      <c r="X180" s="529"/>
      <c r="Y180" s="529"/>
      <c r="Z180" s="529"/>
      <c r="AA180" s="529"/>
      <c r="AB180" s="529"/>
      <c r="AC180" s="529"/>
      <c r="AD180" s="529"/>
      <c r="AE180" s="529"/>
      <c r="AF180" s="529"/>
      <c r="AG180" s="529"/>
      <c r="AH180" s="529"/>
      <c r="AI180" s="548"/>
      <c r="AJ180" s="529" t="s">
        <v>630</v>
      </c>
      <c r="AK180" s="958" t="s">
        <v>631</v>
      </c>
      <c r="AL180" s="958"/>
      <c r="AM180" s="575" t="s">
        <v>632</v>
      </c>
      <c r="AN180" s="958" t="s">
        <v>631</v>
      </c>
      <c r="AO180" s="958"/>
      <c r="AP180" s="529" t="s">
        <v>565</v>
      </c>
      <c r="AQ180" s="529" t="s">
        <v>566</v>
      </c>
      <c r="AR180" s="532"/>
    </row>
    <row r="181" spans="1:65" ht="28.5" customHeight="1" x14ac:dyDescent="0.15">
      <c r="A181" s="548"/>
      <c r="B181" s="548"/>
      <c r="C181" s="548"/>
      <c r="D181" s="554"/>
      <c r="E181" s="554"/>
      <c r="F181" s="555"/>
      <c r="G181" s="555"/>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R181" s="532"/>
    </row>
    <row r="182" spans="1:65" ht="30" customHeight="1" x14ac:dyDescent="0.15">
      <c r="A182" s="541" t="s">
        <v>633</v>
      </c>
      <c r="B182" s="542"/>
      <c r="C182" s="542"/>
      <c r="D182" s="542"/>
      <c r="E182" s="542"/>
      <c r="F182" s="542"/>
      <c r="G182" s="542"/>
      <c r="H182" s="542"/>
      <c r="I182" s="543"/>
      <c r="J182" s="529"/>
      <c r="K182" s="529"/>
      <c r="L182" s="529"/>
      <c r="M182" s="529"/>
      <c r="N182" s="529"/>
      <c r="O182" s="529"/>
      <c r="P182" s="529"/>
      <c r="Q182" s="529"/>
      <c r="R182" s="529"/>
      <c r="S182" s="529"/>
      <c r="T182" s="529"/>
      <c r="U182" s="529"/>
      <c r="V182" s="529"/>
      <c r="W182" s="529"/>
      <c r="X182" s="529"/>
      <c r="Y182" s="529"/>
      <c r="Z182" s="529"/>
      <c r="AA182" s="529"/>
      <c r="AB182" s="529"/>
      <c r="AC182" s="529"/>
      <c r="AD182" s="529"/>
      <c r="AE182" s="529"/>
      <c r="AF182" s="529"/>
      <c r="AG182" s="529"/>
      <c r="AH182" s="529"/>
      <c r="AI182" s="529"/>
      <c r="AJ182" s="529"/>
      <c r="AK182" s="544"/>
      <c r="AL182" s="545"/>
      <c r="AM182" s="544"/>
      <c r="AN182" s="544"/>
      <c r="AO182" s="545"/>
      <c r="AP182" s="529"/>
      <c r="AQ182" s="529"/>
      <c r="AR182" s="532"/>
    </row>
    <row r="183" spans="1:65" ht="30" customHeight="1" x14ac:dyDescent="0.15">
      <c r="A183" s="546" t="s">
        <v>634</v>
      </c>
      <c r="B183" s="622"/>
      <c r="C183" s="622"/>
      <c r="D183" s="622"/>
      <c r="E183" s="622"/>
      <c r="F183" s="622"/>
      <c r="G183" s="622"/>
      <c r="H183" s="622"/>
      <c r="I183" s="622"/>
      <c r="J183" s="622"/>
      <c r="K183" s="622"/>
      <c r="L183" s="622"/>
      <c r="M183" s="622"/>
      <c r="N183" s="529"/>
      <c r="O183" s="529"/>
      <c r="P183" s="529"/>
      <c r="Q183" s="529"/>
      <c r="R183" s="529"/>
      <c r="S183" s="529"/>
      <c r="T183" s="529"/>
      <c r="U183" s="529"/>
      <c r="V183" s="529"/>
      <c r="W183" s="529"/>
      <c r="X183" s="529"/>
      <c r="Y183" s="529"/>
      <c r="Z183" s="529"/>
      <c r="AA183" s="529"/>
      <c r="AB183" s="529"/>
      <c r="AC183" s="529"/>
      <c r="AD183" s="529"/>
      <c r="AE183" s="529"/>
      <c r="AF183" s="529"/>
      <c r="AG183" s="529"/>
      <c r="AH183" s="529"/>
      <c r="AI183" s="529"/>
      <c r="AJ183" s="529"/>
      <c r="AK183" s="529"/>
      <c r="AL183" s="529"/>
      <c r="AM183" s="529"/>
      <c r="AN183" s="529"/>
      <c r="AO183" s="529"/>
      <c r="AP183" s="529"/>
      <c r="AQ183" s="529"/>
      <c r="AR183" s="532"/>
    </row>
    <row r="184" spans="1:65" ht="30" customHeight="1" x14ac:dyDescent="0.15">
      <c r="A184" s="1028" t="s">
        <v>766</v>
      </c>
      <c r="B184" s="1028"/>
      <c r="C184" s="1028"/>
      <c r="D184" s="1028"/>
      <c r="E184" s="1028"/>
      <c r="F184" s="1028"/>
      <c r="G184" s="1028"/>
      <c r="H184" s="1028"/>
      <c r="I184" s="1028"/>
      <c r="J184" s="1028"/>
      <c r="K184" s="1028"/>
      <c r="L184" s="1028"/>
      <c r="M184" s="1028"/>
      <c r="N184" s="1028"/>
      <c r="O184" s="1028"/>
      <c r="P184" s="1028"/>
      <c r="Q184" s="1028"/>
      <c r="R184" s="1028"/>
      <c r="S184" s="1028"/>
      <c r="T184" s="1028"/>
      <c r="U184" s="1028"/>
      <c r="V184" s="1028"/>
      <c r="W184" s="1028"/>
      <c r="X184" s="1028"/>
      <c r="Y184" s="1028"/>
      <c r="Z184" s="1028"/>
      <c r="AA184" s="1028"/>
      <c r="AB184" s="1028"/>
      <c r="AC184" s="1028"/>
      <c r="AD184" s="1028"/>
      <c r="AE184" s="1028"/>
      <c r="AF184" s="1028"/>
      <c r="AG184" s="1028"/>
      <c r="AH184" s="1028"/>
      <c r="AI184" s="1028"/>
      <c r="AJ184" s="1028"/>
      <c r="AK184" s="1028"/>
      <c r="AL184" s="1028"/>
      <c r="AM184" s="1028"/>
      <c r="AN184" s="1028"/>
      <c r="AO184" s="1028"/>
      <c r="AP184" s="1028"/>
      <c r="AQ184" s="1028"/>
      <c r="AR184" s="532"/>
    </row>
    <row r="185" spans="1:65" ht="30" customHeight="1" x14ac:dyDescent="0.15">
      <c r="A185" s="1028"/>
      <c r="B185" s="1028"/>
      <c r="C185" s="1028"/>
      <c r="D185" s="1028"/>
      <c r="E185" s="1028"/>
      <c r="F185" s="1028"/>
      <c r="G185" s="1028"/>
      <c r="H185" s="1028"/>
      <c r="I185" s="1028"/>
      <c r="J185" s="1028"/>
      <c r="K185" s="1028"/>
      <c r="L185" s="1028"/>
      <c r="M185" s="1028"/>
      <c r="N185" s="1028"/>
      <c r="O185" s="1028"/>
      <c r="P185" s="1028"/>
      <c r="Q185" s="1028"/>
      <c r="R185" s="1028"/>
      <c r="S185" s="1028"/>
      <c r="T185" s="1028"/>
      <c r="U185" s="1028"/>
      <c r="V185" s="1028"/>
      <c r="W185" s="1028"/>
      <c r="X185" s="1028"/>
      <c r="Y185" s="1028"/>
      <c r="Z185" s="1028"/>
      <c r="AA185" s="1028"/>
      <c r="AB185" s="1028"/>
      <c r="AC185" s="1028"/>
      <c r="AD185" s="1028"/>
      <c r="AE185" s="1028"/>
      <c r="AF185" s="1028"/>
      <c r="AG185" s="1028"/>
      <c r="AH185" s="1028"/>
      <c r="AI185" s="1028"/>
      <c r="AJ185" s="1028"/>
      <c r="AK185" s="1028"/>
      <c r="AL185" s="1028"/>
      <c r="AM185" s="1028"/>
      <c r="AN185" s="1028"/>
      <c r="AO185" s="1028"/>
      <c r="AP185" s="1028"/>
      <c r="AQ185" s="1028"/>
      <c r="AR185" s="532"/>
    </row>
    <row r="186" spans="1:65" ht="30" customHeight="1" x14ac:dyDescent="0.15">
      <c r="A186" s="1028"/>
      <c r="B186" s="1028"/>
      <c r="C186" s="1028"/>
      <c r="D186" s="1028"/>
      <c r="E186" s="1028"/>
      <c r="F186" s="1028"/>
      <c r="G186" s="1028"/>
      <c r="H186" s="1028"/>
      <c r="I186" s="1028"/>
      <c r="J186" s="1028"/>
      <c r="K186" s="1028"/>
      <c r="L186" s="1028"/>
      <c r="M186" s="1028"/>
      <c r="N186" s="1028"/>
      <c r="O186" s="1028"/>
      <c r="P186" s="1028"/>
      <c r="Q186" s="1028"/>
      <c r="R186" s="1028"/>
      <c r="S186" s="1028"/>
      <c r="T186" s="1028"/>
      <c r="U186" s="1028"/>
      <c r="V186" s="1028"/>
      <c r="W186" s="1028"/>
      <c r="X186" s="1028"/>
      <c r="Y186" s="1028"/>
      <c r="Z186" s="1028"/>
      <c r="AA186" s="1028"/>
      <c r="AB186" s="1028"/>
      <c r="AC186" s="1028"/>
      <c r="AD186" s="1028"/>
      <c r="AE186" s="1028"/>
      <c r="AF186" s="1028"/>
      <c r="AG186" s="1028"/>
      <c r="AH186" s="1028"/>
      <c r="AI186" s="1028"/>
      <c r="AJ186" s="1028"/>
      <c r="AK186" s="1028"/>
      <c r="AL186" s="1028"/>
      <c r="AM186" s="1028"/>
      <c r="AN186" s="1028"/>
      <c r="AO186" s="1028"/>
      <c r="AP186" s="1028"/>
      <c r="AQ186" s="1028"/>
      <c r="AR186" s="532"/>
    </row>
    <row r="187" spans="1:65" ht="60" customHeight="1" x14ac:dyDescent="0.15">
      <c r="A187" s="1029" t="s">
        <v>635</v>
      </c>
      <c r="B187" s="1029"/>
      <c r="C187" s="1029"/>
      <c r="D187" s="1029"/>
      <c r="E187" s="1029"/>
      <c r="F187" s="1029"/>
      <c r="G187" s="1029"/>
      <c r="H187" s="1029"/>
      <c r="I187" s="1029"/>
      <c r="J187" s="1029"/>
      <c r="K187" s="1029"/>
      <c r="L187" s="1029"/>
      <c r="M187" s="1029"/>
      <c r="N187" s="1029"/>
      <c r="O187" s="1029"/>
      <c r="P187" s="1029"/>
      <c r="Q187" s="1029"/>
      <c r="R187" s="1029"/>
      <c r="S187" s="1029"/>
      <c r="T187" s="1029"/>
      <c r="U187" s="1029"/>
      <c r="V187" s="1029"/>
      <c r="W187" s="1029"/>
      <c r="X187" s="1029"/>
      <c r="Y187" s="1029"/>
      <c r="Z187" s="1029"/>
      <c r="AA187" s="1029"/>
      <c r="AB187" s="1029"/>
      <c r="AC187" s="1029"/>
      <c r="AD187" s="1029"/>
      <c r="AE187" s="1029"/>
      <c r="AF187" s="1029"/>
      <c r="AG187" s="1029"/>
      <c r="AH187" s="1029"/>
      <c r="AI187" s="1029"/>
      <c r="AJ187" s="1029"/>
      <c r="AK187" s="1029"/>
      <c r="AL187" s="1029"/>
      <c r="AM187" s="1029"/>
      <c r="AN187" s="1029"/>
      <c r="AO187" s="1029"/>
      <c r="AP187" s="1029"/>
      <c r="AQ187" s="1029"/>
      <c r="AR187" s="532"/>
    </row>
    <row r="188" spans="1:65" ht="13.5" customHeight="1" x14ac:dyDescent="0.15">
      <c r="A188" s="623"/>
      <c r="B188" s="623"/>
      <c r="C188" s="623"/>
      <c r="D188" s="623"/>
      <c r="E188" s="623"/>
      <c r="F188" s="623"/>
      <c r="G188" s="623"/>
      <c r="H188" s="623"/>
      <c r="I188" s="623"/>
      <c r="J188" s="623"/>
      <c r="K188" s="623"/>
      <c r="L188" s="623"/>
      <c r="M188" s="623"/>
      <c r="N188" s="623"/>
      <c r="O188" s="623"/>
      <c r="P188" s="623"/>
      <c r="Q188" s="623"/>
      <c r="R188" s="623"/>
      <c r="S188" s="623"/>
      <c r="T188" s="623"/>
      <c r="U188" s="623"/>
      <c r="V188" s="623"/>
      <c r="W188" s="623"/>
      <c r="X188" s="623"/>
      <c r="Y188" s="623"/>
      <c r="Z188" s="623"/>
      <c r="AA188" s="623"/>
      <c r="AB188" s="623"/>
      <c r="AC188" s="623"/>
      <c r="AD188" s="623"/>
      <c r="AE188" s="623"/>
      <c r="AF188" s="623"/>
      <c r="AG188" s="623"/>
      <c r="AH188" s="623"/>
      <c r="AI188" s="623"/>
      <c r="AJ188" s="623"/>
      <c r="AK188" s="623"/>
      <c r="AL188" s="623"/>
      <c r="AM188" s="623"/>
      <c r="AN188" s="623"/>
      <c r="AO188" s="623"/>
      <c r="AP188" s="623"/>
      <c r="AQ188" s="623"/>
      <c r="AR188" s="532"/>
    </row>
    <row r="189" spans="1:65" s="630" customFormat="1" ht="17.25" customHeight="1" x14ac:dyDescent="0.15">
      <c r="A189" s="624" t="s">
        <v>636</v>
      </c>
      <c r="B189" s="624"/>
      <c r="C189" s="625" t="s">
        <v>637</v>
      </c>
      <c r="D189" s="624"/>
      <c r="E189" s="626"/>
      <c r="F189" s="626"/>
      <c r="G189" s="626"/>
      <c r="H189" s="626"/>
      <c r="I189" s="626"/>
      <c r="J189" s="626"/>
      <c r="K189" s="626"/>
      <c r="L189" s="626"/>
      <c r="M189" s="626"/>
      <c r="N189" s="626"/>
      <c r="O189" s="626"/>
      <c r="P189" s="626"/>
      <c r="Q189" s="626"/>
      <c r="R189" s="626"/>
      <c r="S189" s="626"/>
      <c r="T189" s="626"/>
      <c r="U189" s="626"/>
      <c r="V189" s="626"/>
      <c r="W189" s="626"/>
      <c r="X189" s="626"/>
      <c r="Y189" s="626"/>
      <c r="Z189" s="626"/>
      <c r="AA189" s="626"/>
      <c r="AB189" s="626"/>
      <c r="AC189" s="626"/>
      <c r="AD189" s="626"/>
      <c r="AE189" s="626"/>
      <c r="AF189" s="626"/>
      <c r="AG189" s="626"/>
      <c r="AH189" s="626"/>
      <c r="AI189" s="626"/>
      <c r="AJ189" s="626"/>
      <c r="AK189" s="626"/>
      <c r="AL189" s="626"/>
      <c r="AM189" s="626"/>
      <c r="AN189" s="626"/>
      <c r="AO189" s="626"/>
      <c r="AP189" s="626"/>
      <c r="AQ189" s="626"/>
      <c r="AR189" s="627"/>
      <c r="AS189" s="628"/>
      <c r="AT189" s="629"/>
    </row>
    <row r="190" spans="1:65" s="630" customFormat="1" ht="17.25" customHeight="1" x14ac:dyDescent="0.15">
      <c r="A190" s="529"/>
      <c r="B190" s="624"/>
      <c r="C190" s="1030" t="s">
        <v>638</v>
      </c>
      <c r="D190" s="1030"/>
      <c r="E190" s="1030"/>
      <c r="F190" s="1030"/>
      <c r="G190" s="1030"/>
      <c r="H190" s="1030"/>
      <c r="I190" s="1030"/>
      <c r="J190" s="1030"/>
      <c r="K190" s="1030"/>
      <c r="L190" s="1030"/>
      <c r="M190" s="1030"/>
      <c r="N190" s="1030"/>
      <c r="O190" s="1030"/>
      <c r="P190" s="1030"/>
      <c r="Q190" s="1030"/>
      <c r="R190" s="1030"/>
      <c r="S190" s="1030"/>
      <c r="T190" s="1030"/>
      <c r="U190" s="1030"/>
      <c r="V190" s="1030"/>
      <c r="W190" s="1030"/>
      <c r="X190" s="1030"/>
      <c r="Y190" s="1030"/>
      <c r="Z190" s="1030"/>
      <c r="AA190" s="1030"/>
      <c r="AB190" s="1030"/>
      <c r="AC190" s="1030"/>
      <c r="AD190" s="1030"/>
      <c r="AE190" s="1030"/>
      <c r="AF190" s="1030"/>
      <c r="AG190" s="1030"/>
      <c r="AH190" s="1030"/>
      <c r="AI190" s="1030"/>
      <c r="AJ190" s="1030"/>
      <c r="AK190" s="1030"/>
      <c r="AL190" s="1030"/>
      <c r="AM190" s="1030"/>
      <c r="AN190" s="1030"/>
      <c r="AO190" s="1030"/>
      <c r="AP190" s="1030"/>
      <c r="AQ190" s="1030"/>
      <c r="AR190" s="627"/>
      <c r="AS190" s="628"/>
      <c r="AT190" s="629"/>
    </row>
    <row r="191" spans="1:65" s="630" customFormat="1" ht="7.5" customHeight="1" x14ac:dyDescent="0.15">
      <c r="A191" s="529"/>
      <c r="B191" s="624"/>
      <c r="C191" s="624"/>
      <c r="D191" s="624"/>
      <c r="E191" s="626"/>
      <c r="F191" s="626"/>
      <c r="G191" s="626"/>
      <c r="H191" s="626"/>
      <c r="I191" s="626"/>
      <c r="J191" s="626"/>
      <c r="K191" s="626"/>
      <c r="L191" s="626"/>
      <c r="M191" s="626"/>
      <c r="N191" s="626"/>
      <c r="O191" s="626"/>
      <c r="P191" s="626"/>
      <c r="Q191" s="626"/>
      <c r="R191" s="626"/>
      <c r="S191" s="626"/>
      <c r="T191" s="626"/>
      <c r="U191" s="626"/>
      <c r="V191" s="626"/>
      <c r="W191" s="626"/>
      <c r="X191" s="626"/>
      <c r="Y191" s="626"/>
      <c r="Z191" s="626"/>
      <c r="AA191" s="626"/>
      <c r="AB191" s="626"/>
      <c r="AC191" s="626"/>
      <c r="AD191" s="626"/>
      <c r="AE191" s="626"/>
      <c r="AF191" s="626"/>
      <c r="AG191" s="626"/>
      <c r="AH191" s="626"/>
      <c r="AI191" s="626"/>
      <c r="AJ191" s="626"/>
      <c r="AK191" s="626"/>
      <c r="AL191" s="626"/>
      <c r="AM191" s="626"/>
      <c r="AN191" s="626"/>
      <c r="AO191" s="626"/>
      <c r="AP191" s="626"/>
      <c r="AQ191" s="626"/>
      <c r="AR191" s="627"/>
      <c r="AS191" s="628"/>
      <c r="AT191" s="629"/>
    </row>
    <row r="192" spans="1:65" s="630" customFormat="1" ht="17.25" customHeight="1" x14ac:dyDescent="0.15">
      <c r="A192" s="624" t="s">
        <v>639</v>
      </c>
      <c r="B192" s="624"/>
      <c r="C192" s="625" t="s">
        <v>640</v>
      </c>
      <c r="D192" s="624"/>
      <c r="E192" s="626"/>
      <c r="F192" s="626"/>
      <c r="G192" s="626"/>
      <c r="H192" s="626"/>
      <c r="I192" s="626"/>
      <c r="J192" s="626"/>
      <c r="K192" s="626"/>
      <c r="L192" s="626"/>
      <c r="M192" s="626"/>
      <c r="N192" s="626"/>
      <c r="O192" s="626"/>
      <c r="P192" s="626"/>
      <c r="Q192" s="626"/>
      <c r="R192" s="626"/>
      <c r="S192" s="626"/>
      <c r="T192" s="626"/>
      <c r="U192" s="626"/>
      <c r="V192" s="626"/>
      <c r="W192" s="626"/>
      <c r="X192" s="626"/>
      <c r="Y192" s="626"/>
      <c r="Z192" s="626"/>
      <c r="AA192" s="626"/>
      <c r="AB192" s="626"/>
      <c r="AC192" s="626"/>
      <c r="AD192" s="626"/>
      <c r="AE192" s="626"/>
      <c r="AF192" s="626"/>
      <c r="AG192" s="626"/>
      <c r="AH192" s="626"/>
      <c r="AI192" s="626"/>
      <c r="AJ192" s="626"/>
      <c r="AK192" s="626"/>
      <c r="AL192" s="626"/>
      <c r="AM192" s="626"/>
      <c r="AN192" s="626"/>
      <c r="AO192" s="626"/>
      <c r="AP192" s="626"/>
      <c r="AQ192" s="626"/>
      <c r="AR192" s="627"/>
      <c r="AS192" s="628"/>
      <c r="AT192" s="629"/>
    </row>
    <row r="193" spans="1:46" s="630" customFormat="1" ht="17.25" customHeight="1" x14ac:dyDescent="0.15">
      <c r="A193" s="529"/>
      <c r="B193" s="624"/>
      <c r="C193" s="624" t="s">
        <v>641</v>
      </c>
      <c r="D193" s="624"/>
      <c r="E193" s="626"/>
      <c r="F193" s="626"/>
      <c r="G193" s="626"/>
      <c r="H193" s="626"/>
      <c r="I193" s="626"/>
      <c r="J193" s="626"/>
      <c r="K193" s="626"/>
      <c r="L193" s="626"/>
      <c r="M193" s="626"/>
      <c r="N193" s="626"/>
      <c r="O193" s="626"/>
      <c r="P193" s="626"/>
      <c r="Q193" s="626"/>
      <c r="R193" s="626"/>
      <c r="S193" s="626"/>
      <c r="T193" s="626"/>
      <c r="U193" s="626"/>
      <c r="V193" s="626"/>
      <c r="W193" s="626"/>
      <c r="X193" s="626"/>
      <c r="Y193" s="626"/>
      <c r="Z193" s="626"/>
      <c r="AA193" s="626"/>
      <c r="AB193" s="626"/>
      <c r="AC193" s="626"/>
      <c r="AD193" s="626"/>
      <c r="AE193" s="626"/>
      <c r="AF193" s="626"/>
      <c r="AG193" s="626"/>
      <c r="AH193" s="626"/>
      <c r="AI193" s="626"/>
      <c r="AJ193" s="626"/>
      <c r="AK193" s="626"/>
      <c r="AL193" s="626"/>
      <c r="AM193" s="626"/>
      <c r="AN193" s="626"/>
      <c r="AO193" s="626"/>
      <c r="AP193" s="626"/>
      <c r="AQ193" s="626"/>
      <c r="AR193" s="627"/>
      <c r="AS193" s="628"/>
      <c r="AT193" s="629"/>
    </row>
    <row r="194" spans="1:46" s="630" customFormat="1" ht="7.5" customHeight="1" x14ac:dyDescent="0.15">
      <c r="A194" s="529"/>
      <c r="B194" s="624"/>
      <c r="C194" s="624"/>
      <c r="D194" s="624"/>
      <c r="E194" s="626"/>
      <c r="F194" s="626"/>
      <c r="G194" s="626"/>
      <c r="H194" s="626"/>
      <c r="I194" s="626"/>
      <c r="J194" s="626"/>
      <c r="K194" s="626"/>
      <c r="L194" s="626"/>
      <c r="M194" s="626"/>
      <c r="N194" s="626"/>
      <c r="O194" s="626"/>
      <c r="P194" s="626"/>
      <c r="Q194" s="626"/>
      <c r="R194" s="626"/>
      <c r="S194" s="626"/>
      <c r="T194" s="626"/>
      <c r="U194" s="626"/>
      <c r="V194" s="626"/>
      <c r="W194" s="626"/>
      <c r="X194" s="626"/>
      <c r="Y194" s="626"/>
      <c r="Z194" s="626"/>
      <c r="AA194" s="626"/>
      <c r="AB194" s="626"/>
      <c r="AC194" s="626"/>
      <c r="AD194" s="626"/>
      <c r="AE194" s="626"/>
      <c r="AF194" s="626"/>
      <c r="AG194" s="626"/>
      <c r="AH194" s="626"/>
      <c r="AI194" s="626"/>
      <c r="AJ194" s="626"/>
      <c r="AK194" s="626"/>
      <c r="AL194" s="626"/>
      <c r="AM194" s="626"/>
      <c r="AN194" s="626"/>
      <c r="AO194" s="626"/>
      <c r="AP194" s="626"/>
      <c r="AQ194" s="626"/>
      <c r="AR194" s="627"/>
      <c r="AS194" s="628"/>
      <c r="AT194" s="629"/>
    </row>
    <row r="195" spans="1:46" s="630" customFormat="1" ht="17.25" customHeight="1" x14ac:dyDescent="0.15">
      <c r="A195" s="624" t="s">
        <v>642</v>
      </c>
      <c r="B195" s="624"/>
      <c r="C195" s="625" t="s">
        <v>643</v>
      </c>
      <c r="D195" s="624"/>
      <c r="E195" s="626"/>
      <c r="F195" s="626"/>
      <c r="G195" s="626"/>
      <c r="H195" s="626"/>
      <c r="I195" s="626"/>
      <c r="J195" s="626"/>
      <c r="K195" s="626"/>
      <c r="L195" s="626"/>
      <c r="M195" s="626"/>
      <c r="N195" s="626"/>
      <c r="O195" s="626"/>
      <c r="P195" s="626"/>
      <c r="Q195" s="626"/>
      <c r="R195" s="626"/>
      <c r="S195" s="626"/>
      <c r="T195" s="626"/>
      <c r="U195" s="626"/>
      <c r="V195" s="626"/>
      <c r="W195" s="626"/>
      <c r="X195" s="626"/>
      <c r="Y195" s="626"/>
      <c r="Z195" s="626"/>
      <c r="AA195" s="626"/>
      <c r="AB195" s="626"/>
      <c r="AC195" s="626"/>
      <c r="AD195" s="626"/>
      <c r="AE195" s="626"/>
      <c r="AF195" s="626"/>
      <c r="AG195" s="626"/>
      <c r="AH195" s="626"/>
      <c r="AI195" s="626"/>
      <c r="AJ195" s="626"/>
      <c r="AK195" s="626"/>
      <c r="AL195" s="626"/>
      <c r="AM195" s="626"/>
      <c r="AN195" s="626"/>
      <c r="AO195" s="626"/>
      <c r="AP195" s="626"/>
      <c r="AQ195" s="626"/>
      <c r="AR195" s="627"/>
      <c r="AS195" s="628"/>
      <c r="AT195" s="629"/>
    </row>
    <row r="196" spans="1:46" s="630" customFormat="1" ht="17.25" customHeight="1" x14ac:dyDescent="0.15">
      <c r="A196" s="529"/>
      <c r="B196" s="624"/>
      <c r="C196" s="624" t="s">
        <v>644</v>
      </c>
      <c r="D196" s="624"/>
      <c r="E196" s="626"/>
      <c r="F196" s="626"/>
      <c r="G196" s="626"/>
      <c r="H196" s="626"/>
      <c r="I196" s="626"/>
      <c r="J196" s="626"/>
      <c r="K196" s="626"/>
      <c r="L196" s="626"/>
      <c r="M196" s="626"/>
      <c r="N196" s="626"/>
      <c r="O196" s="626"/>
      <c r="P196" s="626"/>
      <c r="Q196" s="626"/>
      <c r="R196" s="626"/>
      <c r="S196" s="626"/>
      <c r="T196" s="626"/>
      <c r="U196" s="626"/>
      <c r="V196" s="626"/>
      <c r="W196" s="626"/>
      <c r="X196" s="626"/>
      <c r="Y196" s="626"/>
      <c r="Z196" s="626"/>
      <c r="AA196" s="626"/>
      <c r="AB196" s="626"/>
      <c r="AC196" s="626"/>
      <c r="AD196" s="626"/>
      <c r="AE196" s="626"/>
      <c r="AF196" s="626"/>
      <c r="AG196" s="626"/>
      <c r="AH196" s="626"/>
      <c r="AI196" s="626"/>
      <c r="AJ196" s="626"/>
      <c r="AK196" s="626"/>
      <c r="AL196" s="626"/>
      <c r="AM196" s="626"/>
      <c r="AN196" s="626"/>
      <c r="AO196" s="626"/>
      <c r="AP196" s="626"/>
      <c r="AQ196" s="626"/>
      <c r="AR196" s="627"/>
      <c r="AS196" s="628"/>
      <c r="AT196" s="629"/>
    </row>
    <row r="197" spans="1:46" s="630" customFormat="1" ht="7.5" customHeight="1" x14ac:dyDescent="0.15">
      <c r="A197" s="529"/>
      <c r="B197" s="624"/>
      <c r="C197" s="624"/>
      <c r="D197" s="624"/>
      <c r="E197" s="626"/>
      <c r="F197" s="626"/>
      <c r="G197" s="626"/>
      <c r="H197" s="626"/>
      <c r="I197" s="626"/>
      <c r="J197" s="626"/>
      <c r="K197" s="626"/>
      <c r="L197" s="626"/>
      <c r="M197" s="626"/>
      <c r="N197" s="626"/>
      <c r="O197" s="626"/>
      <c r="P197" s="626"/>
      <c r="Q197" s="626"/>
      <c r="R197" s="626"/>
      <c r="S197" s="626"/>
      <c r="T197" s="626"/>
      <c r="U197" s="626"/>
      <c r="V197" s="626"/>
      <c r="W197" s="626"/>
      <c r="X197" s="626"/>
      <c r="Y197" s="626"/>
      <c r="Z197" s="626"/>
      <c r="AA197" s="626"/>
      <c r="AB197" s="626"/>
      <c r="AC197" s="626"/>
      <c r="AD197" s="626"/>
      <c r="AE197" s="626"/>
      <c r="AF197" s="626"/>
      <c r="AG197" s="626"/>
      <c r="AH197" s="626"/>
      <c r="AI197" s="626"/>
      <c r="AJ197" s="626"/>
      <c r="AK197" s="626"/>
      <c r="AL197" s="626"/>
      <c r="AM197" s="626"/>
      <c r="AN197" s="626"/>
      <c r="AO197" s="626"/>
      <c r="AP197" s="626"/>
      <c r="AQ197" s="626"/>
      <c r="AR197" s="627"/>
      <c r="AS197" s="628"/>
      <c r="AT197" s="629"/>
    </row>
    <row r="198" spans="1:46" s="630" customFormat="1" ht="17.25" customHeight="1" x14ac:dyDescent="0.15">
      <c r="A198" s="624" t="s">
        <v>645</v>
      </c>
      <c r="B198" s="624"/>
      <c r="C198" s="625" t="s">
        <v>646</v>
      </c>
      <c r="D198" s="624"/>
      <c r="E198" s="626"/>
      <c r="F198" s="626"/>
      <c r="G198" s="626"/>
      <c r="H198" s="626"/>
      <c r="I198" s="626"/>
      <c r="J198" s="626"/>
      <c r="K198" s="626"/>
      <c r="L198" s="626"/>
      <c r="M198" s="626"/>
      <c r="N198" s="626"/>
      <c r="O198" s="626"/>
      <c r="P198" s="626"/>
      <c r="Q198" s="626"/>
      <c r="R198" s="626"/>
      <c r="S198" s="626"/>
      <c r="T198" s="626"/>
      <c r="U198" s="626"/>
      <c r="V198" s="626"/>
      <c r="W198" s="626"/>
      <c r="X198" s="626"/>
      <c r="Y198" s="626"/>
      <c r="Z198" s="626"/>
      <c r="AA198" s="626"/>
      <c r="AB198" s="626"/>
      <c r="AC198" s="626"/>
      <c r="AD198" s="626"/>
      <c r="AE198" s="626"/>
      <c r="AF198" s="626"/>
      <c r="AG198" s="626"/>
      <c r="AH198" s="626"/>
      <c r="AI198" s="626"/>
      <c r="AJ198" s="626"/>
      <c r="AK198" s="626"/>
      <c r="AL198" s="626"/>
      <c r="AM198" s="626"/>
      <c r="AN198" s="626"/>
      <c r="AO198" s="626"/>
      <c r="AP198" s="626"/>
      <c r="AQ198" s="626"/>
      <c r="AR198" s="627"/>
      <c r="AS198" s="628"/>
      <c r="AT198" s="629"/>
    </row>
    <row r="199" spans="1:46" s="630" customFormat="1" ht="17.25" customHeight="1" x14ac:dyDescent="0.15">
      <c r="A199" s="529"/>
      <c r="B199" s="624"/>
      <c r="C199" s="624" t="s">
        <v>647</v>
      </c>
      <c r="D199" s="624"/>
      <c r="E199" s="626"/>
      <c r="F199" s="626"/>
      <c r="G199" s="626"/>
      <c r="H199" s="626"/>
      <c r="I199" s="626"/>
      <c r="J199" s="626"/>
      <c r="K199" s="626"/>
      <c r="L199" s="626"/>
      <c r="M199" s="626"/>
      <c r="N199" s="626"/>
      <c r="O199" s="626"/>
      <c r="P199" s="626"/>
      <c r="Q199" s="626"/>
      <c r="R199" s="626"/>
      <c r="S199" s="626"/>
      <c r="T199" s="626"/>
      <c r="U199" s="626"/>
      <c r="V199" s="626"/>
      <c r="W199" s="626"/>
      <c r="X199" s="626"/>
      <c r="Y199" s="626"/>
      <c r="Z199" s="626"/>
      <c r="AA199" s="626"/>
      <c r="AB199" s="626"/>
      <c r="AC199" s="626"/>
      <c r="AD199" s="626"/>
      <c r="AE199" s="626"/>
      <c r="AF199" s="626"/>
      <c r="AG199" s="626"/>
      <c r="AH199" s="626"/>
      <c r="AI199" s="626"/>
      <c r="AJ199" s="626"/>
      <c r="AK199" s="626"/>
      <c r="AL199" s="626"/>
      <c r="AM199" s="626"/>
      <c r="AN199" s="626"/>
      <c r="AO199" s="626"/>
      <c r="AP199" s="626"/>
      <c r="AQ199" s="626"/>
      <c r="AR199" s="627"/>
      <c r="AS199" s="628"/>
      <c r="AT199" s="629"/>
    </row>
    <row r="200" spans="1:46" s="630" customFormat="1" ht="7.5" customHeight="1" x14ac:dyDescent="0.15">
      <c r="A200" s="529"/>
      <c r="B200" s="624"/>
      <c r="C200" s="624"/>
      <c r="D200" s="624"/>
      <c r="E200" s="626"/>
      <c r="F200" s="626"/>
      <c r="G200" s="626"/>
      <c r="H200" s="626"/>
      <c r="I200" s="626"/>
      <c r="J200" s="626"/>
      <c r="K200" s="626"/>
      <c r="L200" s="626"/>
      <c r="M200" s="626"/>
      <c r="N200" s="626"/>
      <c r="O200" s="626"/>
      <c r="P200" s="626"/>
      <c r="Q200" s="626"/>
      <c r="R200" s="626"/>
      <c r="S200" s="626"/>
      <c r="T200" s="626"/>
      <c r="U200" s="626"/>
      <c r="V200" s="626"/>
      <c r="W200" s="626"/>
      <c r="X200" s="626"/>
      <c r="Y200" s="626"/>
      <c r="Z200" s="626"/>
      <c r="AA200" s="626"/>
      <c r="AB200" s="626"/>
      <c r="AC200" s="626"/>
      <c r="AD200" s="626"/>
      <c r="AE200" s="626"/>
      <c r="AF200" s="626"/>
      <c r="AG200" s="626"/>
      <c r="AH200" s="626"/>
      <c r="AI200" s="626"/>
      <c r="AJ200" s="626"/>
      <c r="AK200" s="626"/>
      <c r="AL200" s="626"/>
      <c r="AM200" s="626"/>
      <c r="AN200" s="626"/>
      <c r="AO200" s="626"/>
      <c r="AP200" s="626"/>
      <c r="AQ200" s="626"/>
      <c r="AR200" s="627"/>
      <c r="AS200" s="628"/>
      <c r="AT200" s="629"/>
    </row>
    <row r="201" spans="1:46" s="630" customFormat="1" ht="17.25" customHeight="1" x14ac:dyDescent="0.15">
      <c r="A201" s="624" t="s">
        <v>648</v>
      </c>
      <c r="B201" s="624"/>
      <c r="C201" s="625" t="s">
        <v>649</v>
      </c>
      <c r="D201" s="624"/>
      <c r="E201" s="626"/>
      <c r="F201" s="626"/>
      <c r="G201" s="626"/>
      <c r="H201" s="626"/>
      <c r="I201" s="626"/>
      <c r="J201" s="626"/>
      <c r="K201" s="626"/>
      <c r="L201" s="626"/>
      <c r="M201" s="626"/>
      <c r="N201" s="626"/>
      <c r="O201" s="626"/>
      <c r="P201" s="626"/>
      <c r="Q201" s="626"/>
      <c r="R201" s="626"/>
      <c r="S201" s="626"/>
      <c r="T201" s="626"/>
      <c r="U201" s="626"/>
      <c r="V201" s="626"/>
      <c r="W201" s="626"/>
      <c r="X201" s="626"/>
      <c r="Y201" s="626"/>
      <c r="Z201" s="626"/>
      <c r="AA201" s="626"/>
      <c r="AB201" s="626"/>
      <c r="AC201" s="626"/>
      <c r="AD201" s="626"/>
      <c r="AE201" s="626"/>
      <c r="AF201" s="626"/>
      <c r="AG201" s="626"/>
      <c r="AH201" s="626"/>
      <c r="AI201" s="626"/>
      <c r="AJ201" s="626"/>
      <c r="AK201" s="626"/>
      <c r="AL201" s="626"/>
      <c r="AM201" s="626"/>
      <c r="AN201" s="626"/>
      <c r="AO201" s="626"/>
      <c r="AP201" s="626"/>
      <c r="AQ201" s="626"/>
      <c r="AR201" s="627"/>
      <c r="AS201" s="628"/>
      <c r="AT201" s="629"/>
    </row>
    <row r="202" spans="1:46" s="630" customFormat="1" ht="17.25" customHeight="1" x14ac:dyDescent="0.15">
      <c r="A202" s="529"/>
      <c r="B202" s="624"/>
      <c r="C202" s="624" t="s">
        <v>650</v>
      </c>
      <c r="D202" s="624"/>
      <c r="E202" s="626"/>
      <c r="F202" s="626"/>
      <c r="G202" s="626"/>
      <c r="H202" s="626"/>
      <c r="I202" s="626"/>
      <c r="J202" s="626"/>
      <c r="K202" s="626"/>
      <c r="L202" s="626"/>
      <c r="M202" s="626"/>
      <c r="N202" s="626"/>
      <c r="O202" s="626"/>
      <c r="P202" s="626"/>
      <c r="Q202" s="626"/>
      <c r="R202" s="626"/>
      <c r="S202" s="626"/>
      <c r="T202" s="626"/>
      <c r="U202" s="626"/>
      <c r="V202" s="626"/>
      <c r="W202" s="626"/>
      <c r="X202" s="626"/>
      <c r="Y202" s="626"/>
      <c r="Z202" s="626"/>
      <c r="AA202" s="626"/>
      <c r="AB202" s="626"/>
      <c r="AC202" s="626"/>
      <c r="AD202" s="626"/>
      <c r="AE202" s="626"/>
      <c r="AF202" s="626"/>
      <c r="AG202" s="626"/>
      <c r="AH202" s="626"/>
      <c r="AI202" s="626"/>
      <c r="AJ202" s="626"/>
      <c r="AK202" s="626"/>
      <c r="AL202" s="626"/>
      <c r="AM202" s="626"/>
      <c r="AN202" s="626"/>
      <c r="AO202" s="626"/>
      <c r="AP202" s="626"/>
      <c r="AQ202" s="626"/>
      <c r="AR202" s="627"/>
      <c r="AS202" s="628"/>
      <c r="AT202" s="629"/>
    </row>
    <row r="203" spans="1:46" s="630" customFormat="1" ht="17.25" customHeight="1" x14ac:dyDescent="0.15">
      <c r="A203" s="529"/>
      <c r="B203" s="624"/>
      <c r="C203" s="624" t="s">
        <v>651</v>
      </c>
      <c r="D203" s="624"/>
      <c r="E203" s="626"/>
      <c r="F203" s="626"/>
      <c r="G203" s="626"/>
      <c r="H203" s="626"/>
      <c r="I203" s="626"/>
      <c r="J203" s="626"/>
      <c r="K203" s="626"/>
      <c r="L203" s="626"/>
      <c r="M203" s="626"/>
      <c r="N203" s="626"/>
      <c r="O203" s="626"/>
      <c r="P203" s="626"/>
      <c r="Q203" s="626"/>
      <c r="R203" s="626"/>
      <c r="S203" s="626"/>
      <c r="T203" s="626"/>
      <c r="U203" s="626"/>
      <c r="V203" s="626"/>
      <c r="W203" s="626"/>
      <c r="X203" s="626"/>
      <c r="Y203" s="626"/>
      <c r="Z203" s="626"/>
      <c r="AA203" s="626"/>
      <c r="AB203" s="626"/>
      <c r="AC203" s="626"/>
      <c r="AD203" s="626"/>
      <c r="AE203" s="626"/>
      <c r="AF203" s="626"/>
      <c r="AG203" s="626"/>
      <c r="AH203" s="626"/>
      <c r="AI203" s="626"/>
      <c r="AJ203" s="626"/>
      <c r="AK203" s="626"/>
      <c r="AL203" s="626"/>
      <c r="AM203" s="626"/>
      <c r="AN203" s="626"/>
      <c r="AO203" s="626"/>
      <c r="AP203" s="626"/>
      <c r="AQ203" s="626"/>
      <c r="AR203" s="627"/>
      <c r="AS203" s="628"/>
      <c r="AT203" s="629"/>
    </row>
    <row r="204" spans="1:46" s="630" customFormat="1" ht="7.5" customHeight="1" x14ac:dyDescent="0.15">
      <c r="A204" s="529"/>
      <c r="B204" s="624"/>
      <c r="C204" s="624"/>
      <c r="D204" s="624"/>
      <c r="E204" s="626"/>
      <c r="F204" s="626"/>
      <c r="G204" s="626"/>
      <c r="H204" s="626"/>
      <c r="I204" s="626"/>
      <c r="J204" s="626"/>
      <c r="K204" s="626"/>
      <c r="L204" s="626"/>
      <c r="M204" s="626"/>
      <c r="N204" s="626"/>
      <c r="O204" s="626"/>
      <c r="P204" s="626"/>
      <c r="Q204" s="626"/>
      <c r="R204" s="626"/>
      <c r="S204" s="626"/>
      <c r="T204" s="626"/>
      <c r="U204" s="626"/>
      <c r="V204" s="626"/>
      <c r="W204" s="626"/>
      <c r="X204" s="626"/>
      <c r="Y204" s="626"/>
      <c r="Z204" s="626"/>
      <c r="AA204" s="626"/>
      <c r="AB204" s="626"/>
      <c r="AC204" s="626"/>
      <c r="AD204" s="626"/>
      <c r="AE204" s="626"/>
      <c r="AF204" s="626"/>
      <c r="AG204" s="626"/>
      <c r="AH204" s="626"/>
      <c r="AI204" s="626"/>
      <c r="AJ204" s="626"/>
      <c r="AK204" s="626"/>
      <c r="AL204" s="626"/>
      <c r="AM204" s="626"/>
      <c r="AN204" s="626"/>
      <c r="AO204" s="626"/>
      <c r="AP204" s="626"/>
      <c r="AQ204" s="626"/>
      <c r="AR204" s="627"/>
      <c r="AS204" s="628"/>
      <c r="AT204" s="629"/>
    </row>
    <row r="205" spans="1:46" s="630" customFormat="1" ht="17.25" customHeight="1" x14ac:dyDescent="0.15">
      <c r="A205" s="624" t="s">
        <v>652</v>
      </c>
      <c r="B205" s="624"/>
      <c r="C205" s="625" t="s">
        <v>653</v>
      </c>
      <c r="D205" s="624"/>
      <c r="E205" s="626"/>
      <c r="F205" s="626"/>
      <c r="G205" s="626"/>
      <c r="H205" s="626"/>
      <c r="I205" s="626"/>
      <c r="J205" s="626"/>
      <c r="K205" s="626"/>
      <c r="L205" s="626"/>
      <c r="M205" s="626"/>
      <c r="N205" s="626"/>
      <c r="O205" s="626"/>
      <c r="P205" s="626"/>
      <c r="Q205" s="626"/>
      <c r="R205" s="626"/>
      <c r="S205" s="626"/>
      <c r="T205" s="626"/>
      <c r="U205" s="626"/>
      <c r="V205" s="626"/>
      <c r="W205" s="626"/>
      <c r="X205" s="626"/>
      <c r="Y205" s="626"/>
      <c r="Z205" s="626"/>
      <c r="AA205" s="626"/>
      <c r="AB205" s="626"/>
      <c r="AC205" s="626"/>
      <c r="AD205" s="626"/>
      <c r="AE205" s="626"/>
      <c r="AF205" s="626"/>
      <c r="AG205" s="626"/>
      <c r="AH205" s="626"/>
      <c r="AI205" s="626"/>
      <c r="AJ205" s="626"/>
      <c r="AK205" s="626"/>
      <c r="AL205" s="626"/>
      <c r="AM205" s="626"/>
      <c r="AN205" s="626"/>
      <c r="AO205" s="626"/>
      <c r="AP205" s="626"/>
      <c r="AQ205" s="626"/>
      <c r="AR205" s="627"/>
      <c r="AS205" s="628"/>
      <c r="AT205" s="629"/>
    </row>
    <row r="206" spans="1:46" s="630" customFormat="1" ht="17.25" customHeight="1" x14ac:dyDescent="0.15">
      <c r="A206" s="529"/>
      <c r="B206" s="624"/>
      <c r="C206" s="624" t="s">
        <v>654</v>
      </c>
      <c r="D206" s="624"/>
      <c r="E206" s="626"/>
      <c r="F206" s="626"/>
      <c r="G206" s="626"/>
      <c r="H206" s="626"/>
      <c r="I206" s="626"/>
      <c r="J206" s="626"/>
      <c r="K206" s="626"/>
      <c r="L206" s="626"/>
      <c r="M206" s="626"/>
      <c r="N206" s="626"/>
      <c r="O206" s="626"/>
      <c r="P206" s="626"/>
      <c r="Q206" s="626"/>
      <c r="R206" s="626"/>
      <c r="S206" s="626"/>
      <c r="T206" s="626"/>
      <c r="U206" s="626"/>
      <c r="V206" s="626"/>
      <c r="W206" s="626"/>
      <c r="X206" s="626"/>
      <c r="Y206" s="626"/>
      <c r="Z206" s="626"/>
      <c r="AA206" s="626"/>
      <c r="AB206" s="626"/>
      <c r="AC206" s="626"/>
      <c r="AD206" s="626"/>
      <c r="AE206" s="626"/>
      <c r="AF206" s="626"/>
      <c r="AG206" s="626"/>
      <c r="AH206" s="626"/>
      <c r="AI206" s="626"/>
      <c r="AJ206" s="626"/>
      <c r="AK206" s="626"/>
      <c r="AL206" s="626"/>
      <c r="AM206" s="626"/>
      <c r="AN206" s="626"/>
      <c r="AO206" s="626"/>
      <c r="AP206" s="626"/>
      <c r="AQ206" s="626"/>
      <c r="AR206" s="627"/>
      <c r="AS206" s="628"/>
      <c r="AT206" s="629"/>
    </row>
    <row r="207" spans="1:46" s="630" customFormat="1" ht="17.25" customHeight="1" x14ac:dyDescent="0.15">
      <c r="A207" s="529"/>
      <c r="B207" s="624"/>
      <c r="C207" s="529" t="s">
        <v>655</v>
      </c>
      <c r="D207" s="624"/>
      <c r="E207" s="626"/>
      <c r="F207" s="626"/>
      <c r="G207" s="626"/>
      <c r="H207" s="626"/>
      <c r="I207" s="626"/>
      <c r="J207" s="626"/>
      <c r="K207" s="626"/>
      <c r="L207" s="626"/>
      <c r="M207" s="626"/>
      <c r="N207" s="626"/>
      <c r="O207" s="626"/>
      <c r="P207" s="626"/>
      <c r="Q207" s="626"/>
      <c r="R207" s="626"/>
      <c r="S207" s="626"/>
      <c r="T207" s="626"/>
      <c r="U207" s="626"/>
      <c r="V207" s="626"/>
      <c r="W207" s="626"/>
      <c r="X207" s="626"/>
      <c r="Y207" s="626"/>
      <c r="Z207" s="626"/>
      <c r="AA207" s="626"/>
      <c r="AB207" s="626"/>
      <c r="AC207" s="626"/>
      <c r="AD207" s="626"/>
      <c r="AE207" s="626"/>
      <c r="AF207" s="626"/>
      <c r="AG207" s="626"/>
      <c r="AH207" s="626"/>
      <c r="AI207" s="626"/>
      <c r="AJ207" s="626"/>
      <c r="AK207" s="626"/>
      <c r="AL207" s="626"/>
      <c r="AM207" s="626"/>
      <c r="AN207" s="626"/>
      <c r="AO207" s="626"/>
      <c r="AP207" s="626"/>
      <c r="AQ207" s="626"/>
      <c r="AR207" s="627"/>
      <c r="AS207" s="628"/>
      <c r="AT207" s="629"/>
    </row>
    <row r="208" spans="1:46" s="630" customFormat="1" ht="17.25" customHeight="1" x14ac:dyDescent="0.15">
      <c r="A208" s="529"/>
      <c r="B208" s="624"/>
      <c r="C208" s="624" t="s">
        <v>656</v>
      </c>
      <c r="D208" s="624"/>
      <c r="E208" s="626"/>
      <c r="F208" s="626"/>
      <c r="G208" s="626"/>
      <c r="H208" s="626"/>
      <c r="I208" s="626"/>
      <c r="J208" s="626"/>
      <c r="K208" s="626"/>
      <c r="L208" s="626"/>
      <c r="M208" s="626"/>
      <c r="N208" s="626"/>
      <c r="O208" s="626"/>
      <c r="P208" s="626"/>
      <c r="Q208" s="626"/>
      <c r="R208" s="626"/>
      <c r="S208" s="626"/>
      <c r="T208" s="626"/>
      <c r="U208" s="626"/>
      <c r="V208" s="626"/>
      <c r="W208" s="626"/>
      <c r="X208" s="626"/>
      <c r="Y208" s="626"/>
      <c r="Z208" s="626"/>
      <c r="AA208" s="626"/>
      <c r="AB208" s="626"/>
      <c r="AC208" s="626"/>
      <c r="AD208" s="626"/>
      <c r="AE208" s="626"/>
      <c r="AF208" s="626"/>
      <c r="AG208" s="626"/>
      <c r="AH208" s="626"/>
      <c r="AI208" s="626"/>
      <c r="AJ208" s="626"/>
      <c r="AK208" s="626"/>
      <c r="AL208" s="626"/>
      <c r="AM208" s="626"/>
      <c r="AN208" s="626"/>
      <c r="AO208" s="626"/>
      <c r="AP208" s="626"/>
      <c r="AQ208" s="626"/>
      <c r="AR208" s="627"/>
      <c r="AS208" s="628"/>
      <c r="AT208" s="629"/>
    </row>
    <row r="209" spans="1:46" s="630" customFormat="1" ht="17.25" customHeight="1" x14ac:dyDescent="0.15">
      <c r="A209" s="529"/>
      <c r="B209" s="624"/>
      <c r="C209" s="624" t="s">
        <v>657</v>
      </c>
      <c r="D209" s="624"/>
      <c r="E209" s="626"/>
      <c r="F209" s="626"/>
      <c r="G209" s="626"/>
      <c r="H209" s="626"/>
      <c r="I209" s="626"/>
      <c r="J209" s="626"/>
      <c r="K209" s="626"/>
      <c r="L209" s="626"/>
      <c r="M209" s="626"/>
      <c r="N209" s="626"/>
      <c r="O209" s="626"/>
      <c r="P209" s="626"/>
      <c r="Q209" s="626"/>
      <c r="R209" s="626"/>
      <c r="S209" s="626"/>
      <c r="T209" s="626"/>
      <c r="U209" s="626"/>
      <c r="V209" s="626"/>
      <c r="W209" s="626"/>
      <c r="X209" s="626"/>
      <c r="Y209" s="626"/>
      <c r="Z209" s="626"/>
      <c r="AA209" s="626"/>
      <c r="AB209" s="626"/>
      <c r="AC209" s="626"/>
      <c r="AD209" s="626"/>
      <c r="AE209" s="626"/>
      <c r="AF209" s="626"/>
      <c r="AG209" s="626"/>
      <c r="AH209" s="626"/>
      <c r="AI209" s="626"/>
      <c r="AJ209" s="626"/>
      <c r="AK209" s="626"/>
      <c r="AL209" s="626"/>
      <c r="AM209" s="626"/>
      <c r="AN209" s="626"/>
      <c r="AO209" s="626"/>
      <c r="AP209" s="626"/>
      <c r="AQ209" s="626"/>
      <c r="AR209" s="627"/>
      <c r="AS209" s="628"/>
      <c r="AT209" s="629"/>
    </row>
    <row r="210" spans="1:46" s="630" customFormat="1" ht="17.25" customHeight="1" x14ac:dyDescent="0.15">
      <c r="A210" s="529"/>
      <c r="B210" s="624"/>
      <c r="C210" s="624" t="s">
        <v>658</v>
      </c>
      <c r="D210" s="624"/>
      <c r="E210" s="626"/>
      <c r="F210" s="626"/>
      <c r="G210" s="626"/>
      <c r="H210" s="626"/>
      <c r="I210" s="626"/>
      <c r="J210" s="626"/>
      <c r="K210" s="626"/>
      <c r="L210" s="626"/>
      <c r="M210" s="626"/>
      <c r="N210" s="626"/>
      <c r="O210" s="626"/>
      <c r="P210" s="626"/>
      <c r="Q210" s="626"/>
      <c r="R210" s="626"/>
      <c r="S210" s="626"/>
      <c r="T210" s="626"/>
      <c r="U210" s="626"/>
      <c r="V210" s="626"/>
      <c r="W210" s="626"/>
      <c r="X210" s="626"/>
      <c r="Y210" s="626"/>
      <c r="Z210" s="626"/>
      <c r="AA210" s="626"/>
      <c r="AB210" s="626"/>
      <c r="AC210" s="626"/>
      <c r="AD210" s="626"/>
      <c r="AE210" s="626"/>
      <c r="AF210" s="626"/>
      <c r="AG210" s="626"/>
      <c r="AH210" s="626"/>
      <c r="AI210" s="626"/>
      <c r="AJ210" s="626"/>
      <c r="AK210" s="626"/>
      <c r="AL210" s="626"/>
      <c r="AM210" s="626"/>
      <c r="AN210" s="626"/>
      <c r="AO210" s="626"/>
      <c r="AP210" s="626"/>
      <c r="AQ210" s="626"/>
      <c r="AR210" s="627"/>
      <c r="AS210" s="628"/>
      <c r="AT210" s="629"/>
    </row>
    <row r="211" spans="1:46" s="630" customFormat="1" ht="7.5" customHeight="1" x14ac:dyDescent="0.15">
      <c r="A211" s="529"/>
      <c r="B211" s="624"/>
      <c r="C211" s="624"/>
      <c r="D211" s="624"/>
      <c r="E211" s="626"/>
      <c r="F211" s="626"/>
      <c r="G211" s="626"/>
      <c r="H211" s="626"/>
      <c r="I211" s="626"/>
      <c r="J211" s="626"/>
      <c r="K211" s="626"/>
      <c r="L211" s="626"/>
      <c r="M211" s="626"/>
      <c r="N211" s="626"/>
      <c r="O211" s="626"/>
      <c r="P211" s="626"/>
      <c r="Q211" s="626"/>
      <c r="R211" s="626"/>
      <c r="S211" s="626"/>
      <c r="T211" s="626"/>
      <c r="U211" s="626"/>
      <c r="V211" s="626"/>
      <c r="W211" s="626"/>
      <c r="X211" s="626"/>
      <c r="Y211" s="626"/>
      <c r="Z211" s="626"/>
      <c r="AA211" s="626"/>
      <c r="AB211" s="626"/>
      <c r="AC211" s="626"/>
      <c r="AD211" s="626"/>
      <c r="AE211" s="626"/>
      <c r="AF211" s="626"/>
      <c r="AG211" s="626"/>
      <c r="AH211" s="626"/>
      <c r="AI211" s="626"/>
      <c r="AJ211" s="626"/>
      <c r="AK211" s="626"/>
      <c r="AL211" s="626"/>
      <c r="AM211" s="626"/>
      <c r="AN211" s="626"/>
      <c r="AO211" s="626"/>
      <c r="AP211" s="626"/>
      <c r="AQ211" s="626"/>
      <c r="AR211" s="627"/>
      <c r="AS211" s="628"/>
      <c r="AT211" s="629"/>
    </row>
    <row r="212" spans="1:46" s="630" customFormat="1" ht="17.25" customHeight="1" x14ac:dyDescent="0.15">
      <c r="A212" s="624" t="s">
        <v>659</v>
      </c>
      <c r="B212" s="624"/>
      <c r="C212" s="625" t="s">
        <v>660</v>
      </c>
      <c r="D212" s="624"/>
      <c r="E212" s="626"/>
      <c r="F212" s="626"/>
      <c r="G212" s="626"/>
      <c r="H212" s="626"/>
      <c r="I212" s="626"/>
      <c r="J212" s="626"/>
      <c r="K212" s="626"/>
      <c r="L212" s="626"/>
      <c r="M212" s="626"/>
      <c r="N212" s="626"/>
      <c r="O212" s="626"/>
      <c r="P212" s="626"/>
      <c r="Q212" s="626"/>
      <c r="R212" s="626"/>
      <c r="S212" s="626"/>
      <c r="T212" s="626"/>
      <c r="U212" s="626"/>
      <c r="V212" s="626"/>
      <c r="W212" s="626"/>
      <c r="X212" s="626"/>
      <c r="Y212" s="626"/>
      <c r="Z212" s="626"/>
      <c r="AA212" s="626"/>
      <c r="AB212" s="626"/>
      <c r="AC212" s="626"/>
      <c r="AD212" s="626"/>
      <c r="AE212" s="626"/>
      <c r="AF212" s="626"/>
      <c r="AG212" s="626"/>
      <c r="AH212" s="626"/>
      <c r="AI212" s="626"/>
      <c r="AJ212" s="626"/>
      <c r="AK212" s="626"/>
      <c r="AL212" s="626"/>
      <c r="AM212" s="626"/>
      <c r="AN212" s="626"/>
      <c r="AO212" s="626"/>
      <c r="AP212" s="626"/>
      <c r="AQ212" s="626"/>
      <c r="AR212" s="627"/>
      <c r="AS212" s="628"/>
      <c r="AT212" s="629"/>
    </row>
    <row r="213" spans="1:46" s="630" customFormat="1" ht="17.25" customHeight="1" x14ac:dyDescent="0.15">
      <c r="A213" s="529"/>
      <c r="B213" s="624"/>
      <c r="C213" s="624" t="s">
        <v>661</v>
      </c>
      <c r="D213" s="624"/>
      <c r="E213" s="626"/>
      <c r="F213" s="626"/>
      <c r="G213" s="626"/>
      <c r="H213" s="626"/>
      <c r="I213" s="626"/>
      <c r="J213" s="626"/>
      <c r="K213" s="626"/>
      <c r="L213" s="626"/>
      <c r="M213" s="626"/>
      <c r="N213" s="626"/>
      <c r="O213" s="626"/>
      <c r="P213" s="626"/>
      <c r="Q213" s="626"/>
      <c r="R213" s="626"/>
      <c r="S213" s="626"/>
      <c r="T213" s="626"/>
      <c r="U213" s="626"/>
      <c r="V213" s="626"/>
      <c r="W213" s="626"/>
      <c r="X213" s="626"/>
      <c r="Y213" s="626"/>
      <c r="Z213" s="626"/>
      <c r="AA213" s="626"/>
      <c r="AB213" s="626"/>
      <c r="AC213" s="626"/>
      <c r="AD213" s="626"/>
      <c r="AE213" s="626"/>
      <c r="AF213" s="626"/>
      <c r="AG213" s="626"/>
      <c r="AH213" s="626"/>
      <c r="AI213" s="626"/>
      <c r="AJ213" s="626"/>
      <c r="AK213" s="626"/>
      <c r="AL213" s="626"/>
      <c r="AM213" s="626"/>
      <c r="AN213" s="626"/>
      <c r="AO213" s="626"/>
      <c r="AP213" s="626"/>
      <c r="AQ213" s="626"/>
      <c r="AR213" s="627"/>
      <c r="AS213" s="628"/>
      <c r="AT213" s="629"/>
    </row>
    <row r="214" spans="1:46" s="630" customFormat="1" ht="17.25" customHeight="1" x14ac:dyDescent="0.15">
      <c r="A214" s="529"/>
      <c r="B214" s="624"/>
      <c r="C214" s="624" t="s">
        <v>662</v>
      </c>
      <c r="D214" s="624"/>
      <c r="E214" s="626"/>
      <c r="F214" s="626"/>
      <c r="G214" s="626"/>
      <c r="H214" s="626"/>
      <c r="I214" s="626"/>
      <c r="J214" s="626"/>
      <c r="K214" s="626"/>
      <c r="L214" s="626"/>
      <c r="M214" s="626"/>
      <c r="N214" s="626"/>
      <c r="O214" s="626"/>
      <c r="P214" s="626"/>
      <c r="Q214" s="626"/>
      <c r="R214" s="626"/>
      <c r="S214" s="626"/>
      <c r="T214" s="626"/>
      <c r="U214" s="626"/>
      <c r="V214" s="626"/>
      <c r="W214" s="626"/>
      <c r="X214" s="626"/>
      <c r="Y214" s="626"/>
      <c r="Z214" s="626"/>
      <c r="AA214" s="626"/>
      <c r="AB214" s="626"/>
      <c r="AC214" s="626"/>
      <c r="AD214" s="626"/>
      <c r="AE214" s="626"/>
      <c r="AF214" s="626"/>
      <c r="AG214" s="626"/>
      <c r="AH214" s="626"/>
      <c r="AI214" s="626"/>
      <c r="AJ214" s="626"/>
      <c r="AK214" s="626"/>
      <c r="AL214" s="626"/>
      <c r="AM214" s="626"/>
      <c r="AN214" s="626"/>
      <c r="AO214" s="626"/>
      <c r="AP214" s="626"/>
      <c r="AQ214" s="626"/>
      <c r="AR214" s="627"/>
      <c r="AS214" s="628"/>
      <c r="AT214" s="629"/>
    </row>
    <row r="215" spans="1:46" s="630" customFormat="1" ht="7.5" customHeight="1" x14ac:dyDescent="0.15">
      <c r="A215" s="529"/>
      <c r="B215" s="624"/>
      <c r="C215" s="624"/>
      <c r="D215" s="624"/>
      <c r="E215" s="626"/>
      <c r="F215" s="626"/>
      <c r="G215" s="626"/>
      <c r="H215" s="626"/>
      <c r="I215" s="626"/>
      <c r="J215" s="626"/>
      <c r="K215" s="626"/>
      <c r="L215" s="626"/>
      <c r="M215" s="626"/>
      <c r="N215" s="626"/>
      <c r="O215" s="626"/>
      <c r="P215" s="626"/>
      <c r="Q215" s="626"/>
      <c r="R215" s="626"/>
      <c r="S215" s="626"/>
      <c r="T215" s="626"/>
      <c r="U215" s="626"/>
      <c r="V215" s="626"/>
      <c r="W215" s="626"/>
      <c r="X215" s="626"/>
      <c r="Y215" s="626"/>
      <c r="Z215" s="626"/>
      <c r="AA215" s="626"/>
      <c r="AB215" s="626"/>
      <c r="AC215" s="626"/>
      <c r="AD215" s="626"/>
      <c r="AE215" s="626"/>
      <c r="AF215" s="626"/>
      <c r="AG215" s="626"/>
      <c r="AH215" s="626"/>
      <c r="AI215" s="626"/>
      <c r="AJ215" s="626"/>
      <c r="AK215" s="626"/>
      <c r="AL215" s="626"/>
      <c r="AM215" s="626"/>
      <c r="AN215" s="626"/>
      <c r="AO215" s="626"/>
      <c r="AP215" s="626"/>
      <c r="AQ215" s="626"/>
      <c r="AR215" s="627"/>
      <c r="AS215" s="628"/>
      <c r="AT215" s="629"/>
    </row>
    <row r="216" spans="1:46" s="630" customFormat="1" ht="17.25" customHeight="1" x14ac:dyDescent="0.15">
      <c r="A216" s="624" t="s">
        <v>663</v>
      </c>
      <c r="B216" s="624"/>
      <c r="C216" s="625" t="s">
        <v>664</v>
      </c>
      <c r="D216" s="624"/>
      <c r="E216" s="626"/>
      <c r="F216" s="626"/>
      <c r="G216" s="626"/>
      <c r="H216" s="626"/>
      <c r="I216" s="626"/>
      <c r="J216" s="626"/>
      <c r="K216" s="626"/>
      <c r="L216" s="626"/>
      <c r="M216" s="626"/>
      <c r="N216" s="626"/>
      <c r="O216" s="626"/>
      <c r="P216" s="626"/>
      <c r="Q216" s="626"/>
      <c r="R216" s="626"/>
      <c r="S216" s="626"/>
      <c r="T216" s="626"/>
      <c r="U216" s="626"/>
      <c r="V216" s="626"/>
      <c r="W216" s="626"/>
      <c r="X216" s="626"/>
      <c r="Y216" s="626"/>
      <c r="Z216" s="626"/>
      <c r="AA216" s="626"/>
      <c r="AB216" s="626"/>
      <c r="AC216" s="626"/>
      <c r="AD216" s="626"/>
      <c r="AE216" s="626"/>
      <c r="AF216" s="626"/>
      <c r="AG216" s="626"/>
      <c r="AH216" s="626"/>
      <c r="AI216" s="626"/>
      <c r="AJ216" s="626"/>
      <c r="AK216" s="626"/>
      <c r="AL216" s="626"/>
      <c r="AM216" s="626"/>
      <c r="AN216" s="626"/>
      <c r="AO216" s="626"/>
      <c r="AP216" s="626"/>
      <c r="AQ216" s="626"/>
      <c r="AR216" s="627"/>
      <c r="AS216" s="628"/>
      <c r="AT216" s="629"/>
    </row>
    <row r="217" spans="1:46" s="630" customFormat="1" ht="17.25" customHeight="1" x14ac:dyDescent="0.15">
      <c r="A217" s="529"/>
      <c r="B217" s="624"/>
      <c r="C217" s="624" t="s">
        <v>665</v>
      </c>
      <c r="D217" s="624"/>
      <c r="E217" s="626"/>
      <c r="F217" s="626"/>
      <c r="G217" s="626"/>
      <c r="H217" s="626"/>
      <c r="I217" s="626"/>
      <c r="J217" s="626"/>
      <c r="K217" s="626"/>
      <c r="L217" s="626"/>
      <c r="M217" s="626"/>
      <c r="N217" s="626"/>
      <c r="O217" s="626"/>
      <c r="P217" s="626"/>
      <c r="Q217" s="626"/>
      <c r="R217" s="626"/>
      <c r="S217" s="626"/>
      <c r="T217" s="626"/>
      <c r="U217" s="626"/>
      <c r="V217" s="626"/>
      <c r="W217" s="626"/>
      <c r="X217" s="626"/>
      <c r="Y217" s="626"/>
      <c r="Z217" s="626"/>
      <c r="AA217" s="626"/>
      <c r="AB217" s="626"/>
      <c r="AC217" s="626"/>
      <c r="AD217" s="626"/>
      <c r="AE217" s="626"/>
      <c r="AF217" s="626"/>
      <c r="AG217" s="626"/>
      <c r="AH217" s="626"/>
      <c r="AI217" s="626"/>
      <c r="AJ217" s="626"/>
      <c r="AK217" s="626"/>
      <c r="AL217" s="626"/>
      <c r="AM217" s="626"/>
      <c r="AN217" s="626"/>
      <c r="AO217" s="626"/>
      <c r="AP217" s="626"/>
      <c r="AQ217" s="626"/>
      <c r="AR217" s="627"/>
      <c r="AS217" s="628"/>
      <c r="AT217" s="629"/>
    </row>
    <row r="218" spans="1:46" s="630" customFormat="1" ht="7.5" customHeight="1" x14ac:dyDescent="0.15">
      <c r="A218" s="529"/>
      <c r="B218" s="624"/>
      <c r="C218" s="624"/>
      <c r="D218" s="624"/>
      <c r="E218" s="626"/>
      <c r="F218" s="626"/>
      <c r="G218" s="626"/>
      <c r="H218" s="626"/>
      <c r="I218" s="626"/>
      <c r="J218" s="626"/>
      <c r="K218" s="626"/>
      <c r="L218" s="626"/>
      <c r="M218" s="626"/>
      <c r="N218" s="626"/>
      <c r="O218" s="626"/>
      <c r="P218" s="626"/>
      <c r="Q218" s="626"/>
      <c r="R218" s="626"/>
      <c r="S218" s="626"/>
      <c r="T218" s="626"/>
      <c r="U218" s="626"/>
      <c r="V218" s="626"/>
      <c r="W218" s="626"/>
      <c r="X218" s="626"/>
      <c r="Y218" s="626"/>
      <c r="Z218" s="626"/>
      <c r="AA218" s="626"/>
      <c r="AB218" s="626"/>
      <c r="AC218" s="626"/>
      <c r="AD218" s="626"/>
      <c r="AE218" s="626"/>
      <c r="AF218" s="626"/>
      <c r="AG218" s="626"/>
      <c r="AH218" s="626"/>
      <c r="AI218" s="626"/>
      <c r="AJ218" s="626"/>
      <c r="AK218" s="626"/>
      <c r="AL218" s="626"/>
      <c r="AM218" s="626"/>
      <c r="AN218" s="626"/>
      <c r="AO218" s="626"/>
      <c r="AP218" s="626"/>
      <c r="AQ218" s="626"/>
      <c r="AR218" s="627"/>
      <c r="AS218" s="628"/>
      <c r="AT218" s="629"/>
    </row>
    <row r="219" spans="1:46" s="630" customFormat="1" ht="17.25" customHeight="1" x14ac:dyDescent="0.15">
      <c r="A219" s="624" t="s">
        <v>666</v>
      </c>
      <c r="B219" s="624"/>
      <c r="C219" s="625" t="s">
        <v>667</v>
      </c>
      <c r="D219" s="624"/>
      <c r="E219" s="626"/>
      <c r="F219" s="626"/>
      <c r="G219" s="626"/>
      <c r="H219" s="626"/>
      <c r="I219" s="626"/>
      <c r="J219" s="626"/>
      <c r="K219" s="626"/>
      <c r="L219" s="626"/>
      <c r="M219" s="626"/>
      <c r="N219" s="626"/>
      <c r="O219" s="626"/>
      <c r="P219" s="626"/>
      <c r="Q219" s="626"/>
      <c r="R219" s="626"/>
      <c r="S219" s="626"/>
      <c r="T219" s="626"/>
      <c r="U219" s="626"/>
      <c r="V219" s="626"/>
      <c r="W219" s="626"/>
      <c r="X219" s="626"/>
      <c r="Y219" s="626"/>
      <c r="Z219" s="626"/>
      <c r="AA219" s="626"/>
      <c r="AB219" s="626"/>
      <c r="AC219" s="626"/>
      <c r="AD219" s="626"/>
      <c r="AE219" s="626"/>
      <c r="AF219" s="626"/>
      <c r="AG219" s="626"/>
      <c r="AH219" s="626"/>
      <c r="AI219" s="626"/>
      <c r="AJ219" s="626"/>
      <c r="AK219" s="626"/>
      <c r="AL219" s="626"/>
      <c r="AM219" s="626"/>
      <c r="AN219" s="626"/>
      <c r="AO219" s="626"/>
      <c r="AP219" s="626"/>
      <c r="AQ219" s="626"/>
      <c r="AR219" s="627"/>
      <c r="AS219" s="628"/>
      <c r="AT219" s="629"/>
    </row>
    <row r="220" spans="1:46" s="630" customFormat="1" ht="17.25" customHeight="1" x14ac:dyDescent="0.15">
      <c r="A220" s="529"/>
      <c r="B220" s="624"/>
      <c r="C220" s="624" t="s">
        <v>668</v>
      </c>
      <c r="D220" s="624"/>
      <c r="E220" s="626"/>
      <c r="F220" s="626"/>
      <c r="G220" s="626"/>
      <c r="H220" s="626"/>
      <c r="I220" s="626"/>
      <c r="J220" s="626"/>
      <c r="K220" s="626"/>
      <c r="L220" s="626"/>
      <c r="M220" s="626"/>
      <c r="N220" s="626"/>
      <c r="O220" s="626"/>
      <c r="P220" s="626"/>
      <c r="Q220" s="626"/>
      <c r="R220" s="626"/>
      <c r="S220" s="626"/>
      <c r="T220" s="626"/>
      <c r="U220" s="626"/>
      <c r="V220" s="626"/>
      <c r="W220" s="626"/>
      <c r="X220" s="626"/>
      <c r="Y220" s="626"/>
      <c r="Z220" s="626"/>
      <c r="AA220" s="626"/>
      <c r="AB220" s="626"/>
      <c r="AC220" s="626"/>
      <c r="AD220" s="626"/>
      <c r="AE220" s="626"/>
      <c r="AF220" s="626"/>
      <c r="AG220" s="626"/>
      <c r="AH220" s="626"/>
      <c r="AI220" s="626"/>
      <c r="AJ220" s="626"/>
      <c r="AK220" s="626"/>
      <c r="AL220" s="626"/>
      <c r="AM220" s="626"/>
      <c r="AN220" s="626"/>
      <c r="AO220" s="626"/>
      <c r="AP220" s="626"/>
      <c r="AQ220" s="626"/>
      <c r="AR220" s="627"/>
      <c r="AS220" s="628"/>
      <c r="AT220" s="629"/>
    </row>
    <row r="221" spans="1:46" s="630" customFormat="1" ht="17.25" customHeight="1" x14ac:dyDescent="0.15">
      <c r="A221" s="529"/>
      <c r="B221" s="624"/>
      <c r="C221" s="624" t="s">
        <v>669</v>
      </c>
      <c r="D221" s="624"/>
      <c r="E221" s="626"/>
      <c r="F221" s="626"/>
      <c r="G221" s="626"/>
      <c r="H221" s="626"/>
      <c r="I221" s="626"/>
      <c r="J221" s="626"/>
      <c r="K221" s="626"/>
      <c r="L221" s="626"/>
      <c r="M221" s="626"/>
      <c r="N221" s="626"/>
      <c r="O221" s="626"/>
      <c r="P221" s="626"/>
      <c r="Q221" s="626"/>
      <c r="R221" s="626"/>
      <c r="S221" s="626"/>
      <c r="T221" s="626"/>
      <c r="U221" s="626"/>
      <c r="V221" s="626"/>
      <c r="W221" s="626"/>
      <c r="X221" s="626"/>
      <c r="Y221" s="626"/>
      <c r="Z221" s="626"/>
      <c r="AA221" s="626"/>
      <c r="AB221" s="626"/>
      <c r="AC221" s="626"/>
      <c r="AD221" s="626"/>
      <c r="AE221" s="626"/>
      <c r="AF221" s="626"/>
      <c r="AG221" s="626"/>
      <c r="AH221" s="626"/>
      <c r="AI221" s="626"/>
      <c r="AJ221" s="626"/>
      <c r="AK221" s="626"/>
      <c r="AL221" s="626"/>
      <c r="AM221" s="626"/>
      <c r="AN221" s="626"/>
      <c r="AO221" s="626"/>
      <c r="AP221" s="626"/>
      <c r="AQ221" s="626"/>
      <c r="AR221" s="627"/>
      <c r="AS221" s="628"/>
      <c r="AT221" s="629"/>
    </row>
    <row r="222" spans="1:46" s="630" customFormat="1" ht="7.5" customHeight="1" x14ac:dyDescent="0.15">
      <c r="A222" s="529"/>
      <c r="B222" s="624"/>
      <c r="C222" s="624"/>
      <c r="D222" s="624"/>
      <c r="E222" s="626"/>
      <c r="F222" s="626"/>
      <c r="G222" s="626"/>
      <c r="H222" s="626"/>
      <c r="I222" s="626"/>
      <c r="J222" s="626"/>
      <c r="K222" s="626"/>
      <c r="L222" s="626"/>
      <c r="M222" s="626"/>
      <c r="N222" s="626"/>
      <c r="O222" s="626"/>
      <c r="P222" s="626"/>
      <c r="Q222" s="626"/>
      <c r="R222" s="626"/>
      <c r="S222" s="626"/>
      <c r="T222" s="626"/>
      <c r="U222" s="626"/>
      <c r="V222" s="626"/>
      <c r="W222" s="626"/>
      <c r="X222" s="626"/>
      <c r="Y222" s="626"/>
      <c r="Z222" s="626"/>
      <c r="AA222" s="626"/>
      <c r="AB222" s="626"/>
      <c r="AC222" s="626"/>
      <c r="AD222" s="626"/>
      <c r="AE222" s="626"/>
      <c r="AF222" s="626"/>
      <c r="AG222" s="626"/>
      <c r="AH222" s="626"/>
      <c r="AI222" s="626"/>
      <c r="AJ222" s="626"/>
      <c r="AK222" s="626"/>
      <c r="AL222" s="626"/>
      <c r="AM222" s="626"/>
      <c r="AN222" s="626"/>
      <c r="AO222" s="626"/>
      <c r="AP222" s="626"/>
      <c r="AQ222" s="626"/>
      <c r="AR222" s="627"/>
      <c r="AS222" s="628"/>
      <c r="AT222" s="629"/>
    </row>
    <row r="223" spans="1:46" s="630" customFormat="1" ht="17.25" customHeight="1" x14ac:dyDescent="0.15">
      <c r="A223" s="624" t="s">
        <v>670</v>
      </c>
      <c r="B223" s="624"/>
      <c r="C223" s="625" t="s">
        <v>671</v>
      </c>
      <c r="D223" s="624"/>
      <c r="E223" s="626"/>
      <c r="F223" s="626"/>
      <c r="G223" s="626"/>
      <c r="H223" s="626"/>
      <c r="I223" s="626"/>
      <c r="J223" s="626"/>
      <c r="K223" s="626"/>
      <c r="L223" s="626"/>
      <c r="M223" s="626"/>
      <c r="N223" s="626"/>
      <c r="O223" s="626"/>
      <c r="P223" s="626"/>
      <c r="Q223" s="626"/>
      <c r="R223" s="626"/>
      <c r="S223" s="626"/>
      <c r="T223" s="626"/>
      <c r="U223" s="626"/>
      <c r="V223" s="626"/>
      <c r="W223" s="626"/>
      <c r="X223" s="626"/>
      <c r="Y223" s="626"/>
      <c r="Z223" s="626"/>
      <c r="AA223" s="626"/>
      <c r="AB223" s="626"/>
      <c r="AC223" s="626"/>
      <c r="AD223" s="626"/>
      <c r="AE223" s="626"/>
      <c r="AF223" s="626"/>
      <c r="AG223" s="626"/>
      <c r="AH223" s="626"/>
      <c r="AI223" s="626"/>
      <c r="AJ223" s="626"/>
      <c r="AK223" s="626"/>
      <c r="AL223" s="626"/>
      <c r="AM223" s="626"/>
      <c r="AN223" s="626"/>
      <c r="AO223" s="626"/>
      <c r="AP223" s="626"/>
      <c r="AQ223" s="626"/>
      <c r="AR223" s="627"/>
      <c r="AS223" s="628"/>
      <c r="AT223" s="629"/>
    </row>
    <row r="224" spans="1:46" s="630" customFormat="1" ht="17.25" customHeight="1" x14ac:dyDescent="0.15">
      <c r="A224" s="529"/>
      <c r="B224" s="624"/>
      <c r="C224" s="624" t="s">
        <v>672</v>
      </c>
      <c r="D224" s="624"/>
      <c r="E224" s="626"/>
      <c r="F224" s="626"/>
      <c r="G224" s="626"/>
      <c r="H224" s="626"/>
      <c r="I224" s="626"/>
      <c r="J224" s="626"/>
      <c r="K224" s="626"/>
      <c r="L224" s="626"/>
      <c r="M224" s="626"/>
      <c r="N224" s="626"/>
      <c r="O224" s="626"/>
      <c r="P224" s="626"/>
      <c r="Q224" s="626"/>
      <c r="R224" s="626"/>
      <c r="S224" s="626"/>
      <c r="T224" s="626"/>
      <c r="U224" s="626"/>
      <c r="V224" s="626"/>
      <c r="W224" s="626"/>
      <c r="X224" s="626"/>
      <c r="Y224" s="626"/>
      <c r="Z224" s="626"/>
      <c r="AA224" s="626"/>
      <c r="AB224" s="626"/>
      <c r="AC224" s="626"/>
      <c r="AD224" s="626"/>
      <c r="AE224" s="626"/>
      <c r="AF224" s="626"/>
      <c r="AG224" s="626"/>
      <c r="AH224" s="626"/>
      <c r="AI224" s="626"/>
      <c r="AJ224" s="626"/>
      <c r="AK224" s="626"/>
      <c r="AL224" s="626"/>
      <c r="AM224" s="626"/>
      <c r="AN224" s="626"/>
      <c r="AO224" s="626"/>
      <c r="AP224" s="626"/>
      <c r="AQ224" s="626"/>
      <c r="AR224" s="627"/>
      <c r="AS224" s="628"/>
      <c r="AT224" s="629"/>
    </row>
    <row r="225" spans="1:46" s="630" customFormat="1" ht="17.25" customHeight="1" x14ac:dyDescent="0.15">
      <c r="A225" s="529"/>
      <c r="B225" s="624"/>
      <c r="C225" s="529" t="s">
        <v>673</v>
      </c>
      <c r="D225" s="624"/>
      <c r="E225" s="626"/>
      <c r="F225" s="626"/>
      <c r="G225" s="626"/>
      <c r="H225" s="626"/>
      <c r="I225" s="626"/>
      <c r="J225" s="626"/>
      <c r="K225" s="626"/>
      <c r="L225" s="626"/>
      <c r="M225" s="626"/>
      <c r="N225" s="626"/>
      <c r="O225" s="626"/>
      <c r="P225" s="626"/>
      <c r="Q225" s="626"/>
      <c r="R225" s="626"/>
      <c r="S225" s="626"/>
      <c r="T225" s="626"/>
      <c r="U225" s="626"/>
      <c r="V225" s="626"/>
      <c r="W225" s="626"/>
      <c r="X225" s="626"/>
      <c r="Y225" s="626"/>
      <c r="Z225" s="626"/>
      <c r="AA225" s="626"/>
      <c r="AB225" s="626"/>
      <c r="AC225" s="626"/>
      <c r="AD225" s="626"/>
      <c r="AE225" s="626"/>
      <c r="AF225" s="626"/>
      <c r="AG225" s="626"/>
      <c r="AH225" s="626"/>
      <c r="AI225" s="626"/>
      <c r="AJ225" s="626"/>
      <c r="AK225" s="626"/>
      <c r="AL225" s="626"/>
      <c r="AM225" s="626"/>
      <c r="AN225" s="626"/>
      <c r="AO225" s="626"/>
      <c r="AP225" s="626"/>
      <c r="AQ225" s="626"/>
      <c r="AR225" s="627"/>
      <c r="AS225" s="628"/>
      <c r="AT225" s="629"/>
    </row>
    <row r="226" spans="1:46" s="630" customFormat="1" ht="7.5" customHeight="1" x14ac:dyDescent="0.15">
      <c r="A226" s="624"/>
      <c r="B226" s="624"/>
      <c r="C226" s="624"/>
      <c r="D226" s="624"/>
      <c r="E226" s="626"/>
      <c r="F226" s="626"/>
      <c r="G226" s="626"/>
      <c r="H226" s="626"/>
      <c r="I226" s="626"/>
      <c r="J226" s="626"/>
      <c r="K226" s="626"/>
      <c r="L226" s="626"/>
      <c r="M226" s="626"/>
      <c r="N226" s="626"/>
      <c r="O226" s="626"/>
      <c r="P226" s="626"/>
      <c r="Q226" s="626"/>
      <c r="R226" s="626"/>
      <c r="S226" s="626"/>
      <c r="T226" s="626"/>
      <c r="U226" s="626"/>
      <c r="V226" s="626"/>
      <c r="W226" s="626"/>
      <c r="X226" s="626"/>
      <c r="Y226" s="626"/>
      <c r="Z226" s="626"/>
      <c r="AA226" s="626"/>
      <c r="AB226" s="626"/>
      <c r="AC226" s="626"/>
      <c r="AD226" s="626"/>
      <c r="AE226" s="626"/>
      <c r="AF226" s="626"/>
      <c r="AG226" s="626"/>
      <c r="AH226" s="626"/>
      <c r="AI226" s="626"/>
      <c r="AJ226" s="626"/>
      <c r="AK226" s="626"/>
      <c r="AL226" s="626"/>
      <c r="AM226" s="626"/>
      <c r="AN226" s="626"/>
      <c r="AO226" s="626"/>
      <c r="AP226" s="626"/>
      <c r="AQ226" s="626"/>
      <c r="AR226" s="627"/>
      <c r="AS226" s="628"/>
      <c r="AT226" s="629"/>
    </row>
    <row r="227" spans="1:46" s="630" customFormat="1" ht="17.25" customHeight="1" x14ac:dyDescent="0.15">
      <c r="A227" s="624" t="s">
        <v>674</v>
      </c>
      <c r="B227" s="624"/>
      <c r="C227" s="625" t="s">
        <v>675</v>
      </c>
      <c r="D227" s="624"/>
      <c r="E227" s="626"/>
      <c r="F227" s="626"/>
      <c r="G227" s="626"/>
      <c r="H227" s="626"/>
      <c r="I227" s="626"/>
      <c r="J227" s="626"/>
      <c r="K227" s="626"/>
      <c r="L227" s="626"/>
      <c r="M227" s="626"/>
      <c r="N227" s="626"/>
      <c r="O227" s="626"/>
      <c r="P227" s="626"/>
      <c r="Q227" s="626"/>
      <c r="R227" s="626"/>
      <c r="S227" s="626"/>
      <c r="T227" s="626"/>
      <c r="U227" s="626"/>
      <c r="V227" s="626"/>
      <c r="W227" s="626"/>
      <c r="X227" s="626"/>
      <c r="Y227" s="626"/>
      <c r="Z227" s="626"/>
      <c r="AA227" s="626"/>
      <c r="AB227" s="626"/>
      <c r="AC227" s="626"/>
      <c r="AD227" s="626"/>
      <c r="AE227" s="626"/>
      <c r="AF227" s="626"/>
      <c r="AG227" s="626"/>
      <c r="AH227" s="626"/>
      <c r="AI227" s="626"/>
      <c r="AJ227" s="626"/>
      <c r="AK227" s="626"/>
      <c r="AL227" s="626"/>
      <c r="AM227" s="626"/>
      <c r="AN227" s="626"/>
      <c r="AO227" s="626"/>
      <c r="AP227" s="626"/>
      <c r="AQ227" s="626"/>
      <c r="AR227" s="627"/>
      <c r="AS227" s="628"/>
      <c r="AT227" s="629"/>
    </row>
    <row r="228" spans="1:46" s="630" customFormat="1" ht="17.25" customHeight="1" x14ac:dyDescent="0.15">
      <c r="A228" s="624"/>
      <c r="B228" s="624"/>
      <c r="C228" s="624" t="s">
        <v>676</v>
      </c>
      <c r="D228" s="624"/>
      <c r="E228" s="626"/>
      <c r="F228" s="626"/>
      <c r="G228" s="626"/>
      <c r="H228" s="626"/>
      <c r="I228" s="626"/>
      <c r="J228" s="626"/>
      <c r="K228" s="626"/>
      <c r="L228" s="626"/>
      <c r="M228" s="626"/>
      <c r="N228" s="626"/>
      <c r="O228" s="626"/>
      <c r="P228" s="626"/>
      <c r="Q228" s="626"/>
      <c r="R228" s="626"/>
      <c r="S228" s="626"/>
      <c r="T228" s="626"/>
      <c r="U228" s="626"/>
      <c r="V228" s="626"/>
      <c r="W228" s="626"/>
      <c r="X228" s="626"/>
      <c r="Y228" s="626"/>
      <c r="Z228" s="626"/>
      <c r="AA228" s="626"/>
      <c r="AB228" s="626"/>
      <c r="AC228" s="626"/>
      <c r="AD228" s="626"/>
      <c r="AE228" s="626"/>
      <c r="AF228" s="626"/>
      <c r="AG228" s="626"/>
      <c r="AH228" s="626"/>
      <c r="AI228" s="626"/>
      <c r="AJ228" s="626"/>
      <c r="AK228" s="626"/>
      <c r="AL228" s="626"/>
      <c r="AM228" s="626"/>
      <c r="AN228" s="626"/>
      <c r="AO228" s="626"/>
      <c r="AP228" s="626"/>
      <c r="AQ228" s="626"/>
      <c r="AR228" s="627"/>
      <c r="AS228" s="628"/>
      <c r="AT228" s="629"/>
    </row>
    <row r="229" spans="1:46" s="630" customFormat="1" ht="16.5" customHeight="1" x14ac:dyDescent="0.15">
      <c r="A229" s="624"/>
      <c r="B229" s="624"/>
      <c r="C229" s="624"/>
      <c r="D229" s="624"/>
      <c r="E229" s="626"/>
      <c r="F229" s="626"/>
      <c r="G229" s="626"/>
      <c r="H229" s="626"/>
      <c r="I229" s="626"/>
      <c r="J229" s="626"/>
      <c r="K229" s="626"/>
      <c r="L229" s="626"/>
      <c r="M229" s="626"/>
      <c r="N229" s="626"/>
      <c r="O229" s="626"/>
      <c r="P229" s="626"/>
      <c r="Q229" s="626"/>
      <c r="R229" s="626"/>
      <c r="S229" s="626"/>
      <c r="T229" s="626"/>
      <c r="U229" s="626"/>
      <c r="V229" s="626"/>
      <c r="W229" s="626"/>
      <c r="X229" s="626"/>
      <c r="Y229" s="626"/>
      <c r="Z229" s="626"/>
      <c r="AA229" s="626"/>
      <c r="AB229" s="626"/>
      <c r="AC229" s="626"/>
      <c r="AD229" s="626"/>
      <c r="AE229" s="626"/>
      <c r="AF229" s="626"/>
      <c r="AG229" s="626"/>
      <c r="AH229" s="626"/>
      <c r="AI229" s="626"/>
      <c r="AJ229" s="626"/>
      <c r="AK229" s="626"/>
      <c r="AL229" s="626"/>
      <c r="AM229" s="626"/>
      <c r="AN229" s="626"/>
      <c r="AO229" s="626"/>
      <c r="AP229" s="626"/>
      <c r="AQ229" s="626"/>
      <c r="AR229" s="627"/>
      <c r="AS229" s="628"/>
      <c r="AT229" s="629"/>
    </row>
    <row r="230" spans="1:46" s="630" customFormat="1" ht="16.5" customHeight="1" x14ac:dyDescent="0.15">
      <c r="A230" s="624"/>
      <c r="B230" s="624"/>
      <c r="C230" s="624"/>
      <c r="D230" s="624"/>
      <c r="E230" s="626"/>
      <c r="F230" s="626"/>
      <c r="G230" s="626"/>
      <c r="H230" s="626"/>
      <c r="I230" s="626"/>
      <c r="J230" s="626"/>
      <c r="K230" s="626"/>
      <c r="L230" s="626"/>
      <c r="M230" s="626"/>
      <c r="N230" s="626"/>
      <c r="O230" s="626"/>
      <c r="P230" s="626"/>
      <c r="Q230" s="626"/>
      <c r="R230" s="626"/>
      <c r="S230" s="626"/>
      <c r="T230" s="626"/>
      <c r="U230" s="626"/>
      <c r="V230" s="626"/>
      <c r="W230" s="626"/>
      <c r="X230" s="626"/>
      <c r="Y230" s="626"/>
      <c r="Z230" s="626"/>
      <c r="AA230" s="626"/>
      <c r="AB230" s="626"/>
      <c r="AC230" s="626"/>
      <c r="AD230" s="626"/>
      <c r="AE230" s="626"/>
      <c r="AF230" s="626"/>
      <c r="AG230" s="626"/>
      <c r="AH230" s="626"/>
      <c r="AI230" s="626"/>
      <c r="AJ230" s="626"/>
      <c r="AK230" s="626"/>
      <c r="AL230" s="626"/>
      <c r="AM230" s="626"/>
      <c r="AN230" s="626"/>
      <c r="AO230" s="626"/>
      <c r="AP230" s="626"/>
      <c r="AQ230" s="626"/>
      <c r="AR230" s="627"/>
      <c r="AS230" s="628"/>
      <c r="AT230" s="629"/>
    </row>
    <row r="231" spans="1:46" s="630" customFormat="1" ht="16.5" customHeight="1" x14ac:dyDescent="0.15">
      <c r="A231" s="624"/>
      <c r="B231" s="624"/>
      <c r="C231" s="624"/>
      <c r="D231" s="624"/>
      <c r="E231" s="626"/>
      <c r="F231" s="626"/>
      <c r="G231" s="626"/>
      <c r="H231" s="626"/>
      <c r="I231" s="626"/>
      <c r="J231" s="626"/>
      <c r="K231" s="626"/>
      <c r="L231" s="626"/>
      <c r="M231" s="626"/>
      <c r="N231" s="626"/>
      <c r="O231" s="626"/>
      <c r="P231" s="626"/>
      <c r="Q231" s="626"/>
      <c r="R231" s="626"/>
      <c r="S231" s="626"/>
      <c r="T231" s="626"/>
      <c r="U231" s="626"/>
      <c r="V231" s="626"/>
      <c r="W231" s="626"/>
      <c r="X231" s="626"/>
      <c r="Y231" s="626"/>
      <c r="Z231" s="626"/>
      <c r="AA231" s="626"/>
      <c r="AB231" s="626"/>
      <c r="AC231" s="626"/>
      <c r="AD231" s="626"/>
      <c r="AE231" s="626"/>
      <c r="AF231" s="626"/>
      <c r="AG231" s="626"/>
      <c r="AH231" s="626"/>
      <c r="AI231" s="626"/>
      <c r="AJ231" s="626"/>
      <c r="AK231" s="626"/>
      <c r="AL231" s="626"/>
      <c r="AM231" s="626"/>
      <c r="AN231" s="626"/>
      <c r="AO231" s="626"/>
      <c r="AP231" s="626"/>
      <c r="AQ231" s="626"/>
      <c r="AR231" s="627"/>
      <c r="AS231" s="628"/>
      <c r="AT231" s="629"/>
    </row>
    <row r="232" spans="1:46" ht="14.25" x14ac:dyDescent="0.15">
      <c r="A232" s="1023" t="s">
        <v>677</v>
      </c>
      <c r="B232" s="1023"/>
      <c r="C232" s="1023"/>
      <c r="D232" s="1023"/>
      <c r="E232" s="1023"/>
      <c r="F232" s="1023"/>
      <c r="G232" s="1023"/>
      <c r="H232" s="1023"/>
      <c r="I232" s="1023"/>
      <c r="J232" s="1023"/>
      <c r="K232" s="1023"/>
      <c r="L232" s="1023"/>
      <c r="M232" s="1023"/>
      <c r="N232" s="1023"/>
      <c r="O232" s="1023"/>
      <c r="P232" s="1023"/>
      <c r="Q232" s="1023"/>
      <c r="R232" s="1023"/>
      <c r="S232" s="1023"/>
      <c r="T232" s="1023"/>
      <c r="U232" s="1023"/>
      <c r="V232" s="1023"/>
      <c r="W232" s="1023"/>
      <c r="X232" s="1023"/>
      <c r="Y232" s="1023"/>
      <c r="Z232" s="1023"/>
      <c r="AA232" s="1023"/>
      <c r="AB232" s="1023"/>
      <c r="AC232" s="1023"/>
      <c r="AD232" s="1023"/>
      <c r="AE232" s="1023"/>
      <c r="AF232" s="1023"/>
      <c r="AG232" s="1023"/>
      <c r="AH232" s="1023"/>
      <c r="AI232" s="1023"/>
      <c r="AJ232" s="1023"/>
      <c r="AK232" s="1023"/>
      <c r="AL232" s="1023"/>
      <c r="AM232" s="1023"/>
      <c r="AN232" s="1023"/>
      <c r="AO232" s="1023"/>
      <c r="AP232" s="1023"/>
      <c r="AQ232" s="1023"/>
      <c r="AR232" s="532"/>
    </row>
    <row r="233" spans="1:46" ht="9" customHeight="1" x14ac:dyDescent="0.15">
      <c r="A233" s="678"/>
      <c r="B233" s="678"/>
      <c r="C233" s="678"/>
      <c r="D233" s="678"/>
      <c r="E233" s="678"/>
      <c r="F233" s="678"/>
      <c r="G233" s="678"/>
      <c r="H233" s="678"/>
      <c r="I233" s="678"/>
      <c r="J233" s="678"/>
      <c r="K233" s="678"/>
      <c r="L233" s="678"/>
      <c r="M233" s="678"/>
      <c r="N233" s="678"/>
      <c r="O233" s="678"/>
      <c r="P233" s="678"/>
      <c r="Q233" s="678"/>
      <c r="R233" s="678"/>
      <c r="S233" s="678"/>
      <c r="T233" s="678"/>
      <c r="U233" s="678"/>
      <c r="V233" s="678"/>
      <c r="W233" s="678"/>
      <c r="X233" s="678"/>
      <c r="Y233" s="678"/>
      <c r="Z233" s="678"/>
      <c r="AA233" s="678"/>
      <c r="AB233" s="678"/>
      <c r="AC233" s="678"/>
      <c r="AD233" s="678"/>
      <c r="AE233" s="678"/>
      <c r="AF233" s="678"/>
      <c r="AG233" s="678"/>
      <c r="AH233" s="678"/>
      <c r="AI233" s="678"/>
      <c r="AJ233" s="678"/>
      <c r="AK233" s="678"/>
      <c r="AL233" s="678"/>
      <c r="AM233" s="678"/>
      <c r="AN233" s="678"/>
      <c r="AO233" s="678"/>
      <c r="AP233" s="678"/>
      <c r="AQ233" s="678"/>
      <c r="AR233" s="532"/>
    </row>
    <row r="234" spans="1:46" ht="30" customHeight="1" x14ac:dyDescent="0.15">
      <c r="A234" s="631"/>
      <c r="B234" s="632"/>
      <c r="C234" s="633"/>
      <c r="D234" s="633"/>
      <c r="E234" s="633"/>
      <c r="F234" s="633"/>
      <c r="G234" s="633"/>
      <c r="H234" s="633"/>
      <c r="I234" s="633"/>
      <c r="J234" s="633"/>
      <c r="K234" s="633"/>
      <c r="L234" s="633"/>
      <c r="M234" s="633"/>
      <c r="N234" s="633"/>
      <c r="O234" s="633"/>
      <c r="P234" s="633"/>
      <c r="Q234" s="633"/>
      <c r="R234" s="633"/>
      <c r="S234" s="633"/>
      <c r="T234" s="633"/>
      <c r="U234" s="633"/>
      <c r="V234" s="633"/>
      <c r="W234" s="633"/>
      <c r="X234" s="633"/>
      <c r="Y234" s="633"/>
      <c r="Z234" s="633"/>
      <c r="AA234" s="633"/>
      <c r="AB234" s="548"/>
      <c r="AC234" s="634"/>
      <c r="AD234" s="635"/>
      <c r="AE234" s="943"/>
      <c r="AF234" s="943"/>
      <c r="AG234" s="943"/>
      <c r="AH234" s="943"/>
      <c r="AI234" s="634" t="s">
        <v>122</v>
      </c>
      <c r="AJ234" s="944"/>
      <c r="AK234" s="945"/>
      <c r="AL234" s="634" t="s">
        <v>547</v>
      </c>
      <c r="AM234" s="944"/>
      <c r="AN234" s="945"/>
      <c r="AO234" s="634" t="s">
        <v>124</v>
      </c>
      <c r="AP234" s="548"/>
      <c r="AQ234" s="548"/>
      <c r="AR234" s="532"/>
    </row>
    <row r="235" spans="1:46" ht="11.25" customHeight="1" x14ac:dyDescent="0.15">
      <c r="A235" s="631"/>
      <c r="B235" s="632"/>
      <c r="C235" s="633"/>
      <c r="D235" s="633"/>
      <c r="E235" s="633"/>
      <c r="F235" s="633"/>
      <c r="G235" s="633"/>
      <c r="H235" s="633"/>
      <c r="I235" s="633"/>
      <c r="J235" s="633"/>
      <c r="K235" s="633"/>
      <c r="L235" s="633"/>
      <c r="M235" s="633"/>
      <c r="N235" s="633"/>
      <c r="O235" s="633"/>
      <c r="P235" s="633"/>
      <c r="Q235" s="633"/>
      <c r="R235" s="633"/>
      <c r="S235" s="633"/>
      <c r="T235" s="633"/>
      <c r="U235" s="633"/>
      <c r="V235" s="633"/>
      <c r="W235" s="633"/>
      <c r="X235" s="633"/>
      <c r="Y235" s="633"/>
      <c r="Z235" s="633"/>
      <c r="AA235" s="633"/>
      <c r="AB235" s="634"/>
      <c r="AC235" s="634"/>
      <c r="AD235" s="636"/>
      <c r="AE235" s="636"/>
      <c r="AF235" s="636"/>
      <c r="AG235" s="634"/>
      <c r="AH235" s="636"/>
      <c r="AI235" s="636"/>
      <c r="AJ235" s="636"/>
      <c r="AK235" s="634"/>
      <c r="AL235" s="636"/>
      <c r="AM235" s="636"/>
      <c r="AN235" s="636"/>
      <c r="AO235" s="634"/>
      <c r="AP235" s="548"/>
      <c r="AQ235" s="548"/>
      <c r="AR235" s="532"/>
    </row>
    <row r="236" spans="1:46" ht="30" customHeight="1" x14ac:dyDescent="0.15">
      <c r="A236" s="117"/>
      <c r="B236" s="118"/>
      <c r="C236" s="118"/>
      <c r="D236" s="118"/>
      <c r="E236" s="1024" t="s">
        <v>678</v>
      </c>
      <c r="F236" s="1024"/>
      <c r="G236" s="1024"/>
      <c r="H236" s="1024"/>
      <c r="I236" s="1025" t="s">
        <v>679</v>
      </c>
      <c r="J236" s="1025"/>
      <c r="K236" s="1025"/>
      <c r="L236" s="1025"/>
      <c r="M236" s="1025"/>
      <c r="N236" s="1025"/>
      <c r="O236" s="1026" t="str">
        <f>IF(U7="","",U7)</f>
        <v/>
      </c>
      <c r="P236" s="1026"/>
      <c r="Q236" s="1026"/>
      <c r="R236" s="1026"/>
      <c r="S236" s="1026"/>
      <c r="T236" s="1026"/>
      <c r="U236" s="1026"/>
      <c r="V236" s="1026"/>
      <c r="W236" s="1026"/>
      <c r="X236" s="1026"/>
      <c r="Y236" s="1026"/>
      <c r="Z236" s="1026"/>
      <c r="AA236" s="1026"/>
      <c r="AB236" s="1026"/>
      <c r="AC236" s="1026"/>
      <c r="AD236" s="1026"/>
      <c r="AE236" s="1026"/>
      <c r="AF236" s="1026"/>
      <c r="AG236" s="1026"/>
      <c r="AH236" s="1026"/>
      <c r="AI236" s="1026"/>
      <c r="AJ236" s="1026"/>
      <c r="AK236" s="1027" t="s">
        <v>680</v>
      </c>
      <c r="AL236" s="1027"/>
      <c r="AM236" s="1027"/>
      <c r="AN236" s="1027"/>
      <c r="AO236" s="548"/>
      <c r="AP236" s="548"/>
      <c r="AQ236" s="548"/>
      <c r="AR236" s="532"/>
    </row>
    <row r="237" spans="1:46" ht="30" customHeight="1" x14ac:dyDescent="0.15">
      <c r="A237" s="117"/>
      <c r="B237" s="118"/>
      <c r="C237" s="118"/>
      <c r="D237" s="118"/>
      <c r="E237" s="637"/>
      <c r="F237" s="637"/>
      <c r="G237" s="637"/>
      <c r="H237" s="637"/>
      <c r="I237" s="1025" t="s">
        <v>681</v>
      </c>
      <c r="J237" s="1025"/>
      <c r="K237" s="1025"/>
      <c r="L237" s="1025"/>
      <c r="M237" s="1025"/>
      <c r="N237" s="1025"/>
      <c r="O237" s="1026" t="str">
        <f>IF(U8="","",U8)</f>
        <v/>
      </c>
      <c r="P237" s="1026"/>
      <c r="Q237" s="1026"/>
      <c r="R237" s="1026"/>
      <c r="S237" s="1026"/>
      <c r="T237" s="1026"/>
      <c r="U237" s="1026"/>
      <c r="V237" s="1026"/>
      <c r="W237" s="1026"/>
      <c r="X237" s="1026"/>
      <c r="Y237" s="1026"/>
      <c r="Z237" s="1026"/>
      <c r="AA237" s="1026"/>
      <c r="AB237" s="1026"/>
      <c r="AC237" s="1026"/>
      <c r="AD237" s="1026"/>
      <c r="AE237" s="1026"/>
      <c r="AF237" s="1026"/>
      <c r="AG237" s="1026"/>
      <c r="AH237" s="1026"/>
      <c r="AI237" s="1026"/>
      <c r="AJ237" s="1026"/>
      <c r="AK237" s="1027"/>
      <c r="AL237" s="1027"/>
      <c r="AM237" s="1027"/>
      <c r="AN237" s="1027"/>
      <c r="AO237" s="548"/>
      <c r="AP237" s="548"/>
      <c r="AQ237" s="548"/>
      <c r="AR237" s="532"/>
    </row>
    <row r="238" spans="1:46" ht="15" customHeight="1" x14ac:dyDescent="0.15">
      <c r="A238" s="117"/>
      <c r="B238" s="118"/>
      <c r="C238" s="118"/>
      <c r="D238" s="118"/>
      <c r="E238" s="638"/>
      <c r="F238" s="639"/>
      <c r="G238" s="639"/>
      <c r="H238" s="640"/>
      <c r="I238" s="641"/>
      <c r="J238" s="641"/>
      <c r="K238" s="641"/>
      <c r="L238" s="641"/>
      <c r="M238" s="641"/>
      <c r="N238" s="641"/>
      <c r="O238" s="655"/>
      <c r="P238" s="655"/>
      <c r="Q238" s="655"/>
      <c r="R238" s="655"/>
      <c r="S238" s="655"/>
      <c r="T238" s="655"/>
      <c r="U238" s="655"/>
      <c r="V238" s="655"/>
      <c r="W238" s="655"/>
      <c r="X238" s="655"/>
      <c r="Y238" s="655"/>
      <c r="Z238" s="655"/>
      <c r="AA238" s="655"/>
      <c r="AB238" s="655"/>
      <c r="AC238" s="655"/>
      <c r="AD238" s="655"/>
      <c r="AE238" s="655"/>
      <c r="AF238" s="655"/>
      <c r="AG238" s="655"/>
      <c r="AH238" s="655"/>
      <c r="AI238" s="655"/>
      <c r="AJ238" s="655"/>
      <c r="AK238" s="686"/>
      <c r="AL238" s="686"/>
      <c r="AM238" s="686"/>
      <c r="AN238" s="686"/>
      <c r="AO238" s="548"/>
      <c r="AP238" s="548"/>
      <c r="AQ238" s="548"/>
      <c r="AR238" s="532"/>
    </row>
    <row r="239" spans="1:46" ht="35.1" customHeight="1" x14ac:dyDescent="0.15">
      <c r="A239" s="117"/>
      <c r="B239" s="118"/>
      <c r="C239" s="118"/>
      <c r="D239" s="118"/>
      <c r="E239" s="637" t="s">
        <v>682</v>
      </c>
      <c r="F239" s="637"/>
      <c r="G239" s="637"/>
      <c r="H239" s="637"/>
      <c r="I239" s="1025" t="s">
        <v>679</v>
      </c>
      <c r="J239" s="1025"/>
      <c r="K239" s="1025"/>
      <c r="L239" s="1025"/>
      <c r="M239" s="1025"/>
      <c r="N239" s="1025"/>
      <c r="O239" s="1026" t="str">
        <f>IF(U12="","",U12)</f>
        <v/>
      </c>
      <c r="P239" s="1026"/>
      <c r="Q239" s="1026"/>
      <c r="R239" s="1026"/>
      <c r="S239" s="1026"/>
      <c r="T239" s="1026"/>
      <c r="U239" s="1026"/>
      <c r="V239" s="1026"/>
      <c r="W239" s="1026"/>
      <c r="X239" s="1026"/>
      <c r="Y239" s="1026"/>
      <c r="Z239" s="1026"/>
      <c r="AA239" s="1026"/>
      <c r="AB239" s="1026"/>
      <c r="AC239" s="1026"/>
      <c r="AD239" s="1026"/>
      <c r="AE239" s="1026"/>
      <c r="AF239" s="1026"/>
      <c r="AG239" s="1026"/>
      <c r="AH239" s="1026"/>
      <c r="AI239" s="1026"/>
      <c r="AJ239" s="1026"/>
      <c r="AK239" s="1027" t="s">
        <v>680</v>
      </c>
      <c r="AL239" s="1027"/>
      <c r="AM239" s="1027"/>
      <c r="AN239" s="1027"/>
      <c r="AO239" s="548"/>
      <c r="AP239" s="548"/>
      <c r="AQ239" s="548"/>
      <c r="AR239" s="532"/>
    </row>
    <row r="240" spans="1:46" ht="35.1" customHeight="1" x14ac:dyDescent="0.15">
      <c r="A240" s="117"/>
      <c r="B240" s="118"/>
      <c r="C240" s="118"/>
      <c r="D240" s="118"/>
      <c r="E240" s="637"/>
      <c r="F240" s="637"/>
      <c r="G240" s="637"/>
      <c r="H240" s="637"/>
      <c r="I240" s="1025" t="s">
        <v>681</v>
      </c>
      <c r="J240" s="1025"/>
      <c r="K240" s="1025"/>
      <c r="L240" s="1025"/>
      <c r="M240" s="1025"/>
      <c r="N240" s="1025"/>
      <c r="O240" s="1026" t="str">
        <f>IF(U13="","",U13)</f>
        <v/>
      </c>
      <c r="P240" s="1026"/>
      <c r="Q240" s="1026"/>
      <c r="R240" s="1026"/>
      <c r="S240" s="1026"/>
      <c r="T240" s="1026"/>
      <c r="U240" s="1026"/>
      <c r="V240" s="1026"/>
      <c r="W240" s="1026"/>
      <c r="X240" s="1026"/>
      <c r="Y240" s="1026"/>
      <c r="Z240" s="1026"/>
      <c r="AA240" s="1026"/>
      <c r="AB240" s="1026"/>
      <c r="AC240" s="1026"/>
      <c r="AD240" s="1026"/>
      <c r="AE240" s="1026"/>
      <c r="AF240" s="1026"/>
      <c r="AG240" s="1026"/>
      <c r="AH240" s="1026"/>
      <c r="AI240" s="1026"/>
      <c r="AJ240" s="1026"/>
      <c r="AK240" s="1027"/>
      <c r="AL240" s="1027"/>
      <c r="AM240" s="1027"/>
      <c r="AN240" s="1027"/>
      <c r="AO240" s="548"/>
      <c r="AP240" s="548"/>
      <c r="AQ240" s="548"/>
      <c r="AR240" s="532"/>
    </row>
    <row r="241" spans="1:44" ht="15" customHeight="1" x14ac:dyDescent="0.15">
      <c r="A241" s="117"/>
      <c r="B241" s="118"/>
      <c r="C241" s="118"/>
      <c r="D241" s="118"/>
      <c r="E241" s="638"/>
      <c r="F241" s="639"/>
      <c r="G241" s="639"/>
      <c r="H241" s="640"/>
      <c r="I241" s="642"/>
      <c r="J241" s="642"/>
      <c r="K241" s="642"/>
      <c r="L241" s="642"/>
      <c r="M241" s="642"/>
      <c r="N241" s="642"/>
      <c r="O241" s="637"/>
      <c r="P241" s="637"/>
      <c r="Q241" s="637"/>
      <c r="R241" s="637"/>
      <c r="S241" s="637"/>
      <c r="T241" s="637"/>
      <c r="U241" s="637"/>
      <c r="V241" s="637"/>
      <c r="W241" s="637"/>
      <c r="X241" s="637"/>
      <c r="Y241" s="637"/>
      <c r="Z241" s="637"/>
      <c r="AA241" s="637"/>
      <c r="AB241" s="637"/>
      <c r="AC241" s="637"/>
      <c r="AD241" s="637"/>
      <c r="AE241" s="637"/>
      <c r="AF241" s="637"/>
      <c r="AG241" s="637"/>
      <c r="AH241" s="637"/>
      <c r="AI241" s="637"/>
      <c r="AJ241" s="637"/>
      <c r="AK241" s="643"/>
      <c r="AL241" s="643"/>
      <c r="AM241" s="643"/>
      <c r="AN241" s="643"/>
      <c r="AO241" s="548"/>
      <c r="AP241" s="548"/>
      <c r="AQ241" s="548"/>
      <c r="AR241" s="532"/>
    </row>
  </sheetData>
  <sheetProtection password="AA88" sheet="1" objects="1" scenarios="1" selectLockedCells="1"/>
  <mergeCells count="401">
    <mergeCell ref="I240:N240"/>
    <mergeCell ref="O240:AJ240"/>
    <mergeCell ref="AK240:AN240"/>
    <mergeCell ref="I237:N237"/>
    <mergeCell ref="O237:AJ237"/>
    <mergeCell ref="AK237:AN237"/>
    <mergeCell ref="I239:N239"/>
    <mergeCell ref="O239:AJ239"/>
    <mergeCell ref="AK239:AN239"/>
    <mergeCell ref="A232:AQ232"/>
    <mergeCell ref="AE234:AH234"/>
    <mergeCell ref="AJ234:AK234"/>
    <mergeCell ref="AM234:AN234"/>
    <mergeCell ref="E236:H236"/>
    <mergeCell ref="I236:N236"/>
    <mergeCell ref="O236:AJ236"/>
    <mergeCell ref="AK236:AN236"/>
    <mergeCell ref="A179:D179"/>
    <mergeCell ref="AK180:AL180"/>
    <mergeCell ref="AN180:AO180"/>
    <mergeCell ref="A184:AQ186"/>
    <mergeCell ref="A187:AQ187"/>
    <mergeCell ref="C190:AQ190"/>
    <mergeCell ref="A149:AQ153"/>
    <mergeCell ref="A155:AQ156"/>
    <mergeCell ref="A157:AQ160"/>
    <mergeCell ref="A162:AQ165"/>
    <mergeCell ref="A167:AQ170"/>
    <mergeCell ref="A172:AQ175"/>
    <mergeCell ref="B138:AP139"/>
    <mergeCell ref="B140:AP142"/>
    <mergeCell ref="A143:D143"/>
    <mergeCell ref="AK144:AL144"/>
    <mergeCell ref="AN144:AO144"/>
    <mergeCell ref="A146:AQ147"/>
    <mergeCell ref="AD135:AG135"/>
    <mergeCell ref="AH135:AP135"/>
    <mergeCell ref="B136:K136"/>
    <mergeCell ref="L136:U136"/>
    <mergeCell ref="V136:W136"/>
    <mergeCell ref="X136:Y136"/>
    <mergeCell ref="Z136:AA136"/>
    <mergeCell ref="AB136:AC136"/>
    <mergeCell ref="AD136:AG136"/>
    <mergeCell ref="AH136:AP136"/>
    <mergeCell ref="B135:K135"/>
    <mergeCell ref="L135:U135"/>
    <mergeCell ref="V135:W135"/>
    <mergeCell ref="X135:Y135"/>
    <mergeCell ref="Z135:AA135"/>
    <mergeCell ref="AB135:AC135"/>
    <mergeCell ref="AD133:AG133"/>
    <mergeCell ref="AH133:AP133"/>
    <mergeCell ref="B134:K134"/>
    <mergeCell ref="L134:U134"/>
    <mergeCell ref="V134:W134"/>
    <mergeCell ref="X134:Y134"/>
    <mergeCell ref="Z134:AA134"/>
    <mergeCell ref="AB134:AC134"/>
    <mergeCell ref="AD134:AG134"/>
    <mergeCell ref="AH134:AP134"/>
    <mergeCell ref="B133:K133"/>
    <mergeCell ref="L133:U133"/>
    <mergeCell ref="V133:W133"/>
    <mergeCell ref="X133:Y133"/>
    <mergeCell ref="Z133:AA133"/>
    <mergeCell ref="AB133:AC133"/>
    <mergeCell ref="AD131:AG131"/>
    <mergeCell ref="AH131:AP131"/>
    <mergeCell ref="B132:K132"/>
    <mergeCell ref="L132:U132"/>
    <mergeCell ref="V132:W132"/>
    <mergeCell ref="X132:Y132"/>
    <mergeCell ref="Z132:AA132"/>
    <mergeCell ref="AB132:AC132"/>
    <mergeCell ref="AD132:AG132"/>
    <mergeCell ref="AH132:AP132"/>
    <mergeCell ref="B131:K131"/>
    <mergeCell ref="L131:U131"/>
    <mergeCell ref="V131:W131"/>
    <mergeCell ref="X131:Y131"/>
    <mergeCell ref="Z131:AA131"/>
    <mergeCell ref="AB131:AC131"/>
    <mergeCell ref="AD129:AG129"/>
    <mergeCell ref="AH129:AP129"/>
    <mergeCell ref="B130:K130"/>
    <mergeCell ref="L130:U130"/>
    <mergeCell ref="V130:W130"/>
    <mergeCell ref="X130:Y130"/>
    <mergeCell ref="Z130:AA130"/>
    <mergeCell ref="AB130:AC130"/>
    <mergeCell ref="AD130:AG130"/>
    <mergeCell ref="AH130:AP130"/>
    <mergeCell ref="B129:K129"/>
    <mergeCell ref="L129:U129"/>
    <mergeCell ref="V129:W129"/>
    <mergeCell ref="X129:Y129"/>
    <mergeCell ref="Z129:AA129"/>
    <mergeCell ref="AB129:AC129"/>
    <mergeCell ref="AD127:AG127"/>
    <mergeCell ref="AH127:AP127"/>
    <mergeCell ref="B128:K128"/>
    <mergeCell ref="L128:U128"/>
    <mergeCell ref="V128:W128"/>
    <mergeCell ref="X128:Y128"/>
    <mergeCell ref="Z128:AA128"/>
    <mergeCell ref="AB128:AC128"/>
    <mergeCell ref="AD128:AG128"/>
    <mergeCell ref="AH128:AP128"/>
    <mergeCell ref="B127:K127"/>
    <mergeCell ref="L127:U127"/>
    <mergeCell ref="V127:W127"/>
    <mergeCell ref="X127:Y127"/>
    <mergeCell ref="Z127:AA127"/>
    <mergeCell ref="AB127:AC127"/>
    <mergeCell ref="AD125:AG125"/>
    <mergeCell ref="AH125:AP125"/>
    <mergeCell ref="B126:K126"/>
    <mergeCell ref="L126:U126"/>
    <mergeCell ref="V126:W126"/>
    <mergeCell ref="X126:Y126"/>
    <mergeCell ref="Z126:AA126"/>
    <mergeCell ref="AB126:AC126"/>
    <mergeCell ref="AD126:AG126"/>
    <mergeCell ref="AH126:AP126"/>
    <mergeCell ref="B125:K125"/>
    <mergeCell ref="L125:U125"/>
    <mergeCell ref="V125:W125"/>
    <mergeCell ref="X125:Y125"/>
    <mergeCell ref="Z125:AA125"/>
    <mergeCell ref="AB125:AC125"/>
    <mergeCell ref="AD123:AG123"/>
    <mergeCell ref="AH123:AP123"/>
    <mergeCell ref="B124:K124"/>
    <mergeCell ref="L124:U124"/>
    <mergeCell ref="V124:W124"/>
    <mergeCell ref="X124:Y124"/>
    <mergeCell ref="Z124:AA124"/>
    <mergeCell ref="AB124:AC124"/>
    <mergeCell ref="AD124:AG124"/>
    <mergeCell ref="AH124:AP124"/>
    <mergeCell ref="B123:K123"/>
    <mergeCell ref="L123:U123"/>
    <mergeCell ref="V123:W123"/>
    <mergeCell ref="X123:Y123"/>
    <mergeCell ref="Z123:AA123"/>
    <mergeCell ref="AB123:AC123"/>
    <mergeCell ref="AD121:AG121"/>
    <mergeCell ref="AH121:AP121"/>
    <mergeCell ref="B122:K122"/>
    <mergeCell ref="L122:U122"/>
    <mergeCell ref="V122:W122"/>
    <mergeCell ref="X122:Y122"/>
    <mergeCell ref="Z122:AA122"/>
    <mergeCell ref="AB122:AC122"/>
    <mergeCell ref="AD122:AG122"/>
    <mergeCell ref="AH122:AP122"/>
    <mergeCell ref="B121:K121"/>
    <mergeCell ref="L121:U121"/>
    <mergeCell ref="V121:W121"/>
    <mergeCell ref="X121:Y121"/>
    <mergeCell ref="Z121:AA121"/>
    <mergeCell ref="AB121:AC121"/>
    <mergeCell ref="AD119:AG119"/>
    <mergeCell ref="AH119:AP119"/>
    <mergeCell ref="B120:K120"/>
    <mergeCell ref="L120:U120"/>
    <mergeCell ref="V120:W120"/>
    <mergeCell ref="X120:Y120"/>
    <mergeCell ref="Z120:AA120"/>
    <mergeCell ref="AB120:AC120"/>
    <mergeCell ref="AD120:AG120"/>
    <mergeCell ref="AH120:AP120"/>
    <mergeCell ref="B119:K119"/>
    <mergeCell ref="L119:U119"/>
    <mergeCell ref="V119:W119"/>
    <mergeCell ref="X119:Y119"/>
    <mergeCell ref="Z119:AA119"/>
    <mergeCell ref="AB119:AC119"/>
    <mergeCell ref="AD117:AG117"/>
    <mergeCell ref="AH117:AP117"/>
    <mergeCell ref="B118:K118"/>
    <mergeCell ref="L118:U118"/>
    <mergeCell ref="V118:W118"/>
    <mergeCell ref="X118:Y118"/>
    <mergeCell ref="Z118:AA118"/>
    <mergeCell ref="AB118:AC118"/>
    <mergeCell ref="AD118:AG118"/>
    <mergeCell ref="AH118:AP118"/>
    <mergeCell ref="B117:K117"/>
    <mergeCell ref="L117:U117"/>
    <mergeCell ref="V117:W117"/>
    <mergeCell ref="X117:Y117"/>
    <mergeCell ref="Z117:AA117"/>
    <mergeCell ref="AB117:AC117"/>
    <mergeCell ref="AD115:AG115"/>
    <mergeCell ref="AH115:AP115"/>
    <mergeCell ref="B116:K116"/>
    <mergeCell ref="L116:U116"/>
    <mergeCell ref="V116:W116"/>
    <mergeCell ref="X116:Y116"/>
    <mergeCell ref="Z116:AA116"/>
    <mergeCell ref="AB116:AC116"/>
    <mergeCell ref="AD116:AG116"/>
    <mergeCell ref="AH116:AP116"/>
    <mergeCell ref="B115:K115"/>
    <mergeCell ref="L115:U115"/>
    <mergeCell ref="V115:W115"/>
    <mergeCell ref="X115:Y115"/>
    <mergeCell ref="Z115:AA115"/>
    <mergeCell ref="AB115:AC115"/>
    <mergeCell ref="AD113:AG113"/>
    <mergeCell ref="AH113:AP113"/>
    <mergeCell ref="B114:K114"/>
    <mergeCell ref="L114:U114"/>
    <mergeCell ref="V114:W114"/>
    <mergeCell ref="X114:Y114"/>
    <mergeCell ref="Z114:AA114"/>
    <mergeCell ref="AB114:AC114"/>
    <mergeCell ref="AD114:AG114"/>
    <mergeCell ref="AH114:AP114"/>
    <mergeCell ref="B113:K113"/>
    <mergeCell ref="L113:U113"/>
    <mergeCell ref="V113:W113"/>
    <mergeCell ref="X113:Y113"/>
    <mergeCell ref="Z113:AA113"/>
    <mergeCell ref="AB113:AC113"/>
    <mergeCell ref="AD111:AG111"/>
    <mergeCell ref="AH111:AP111"/>
    <mergeCell ref="B112:K112"/>
    <mergeCell ref="L112:U112"/>
    <mergeCell ref="V112:W112"/>
    <mergeCell ref="X112:Y112"/>
    <mergeCell ref="Z112:AA112"/>
    <mergeCell ref="AB112:AC112"/>
    <mergeCell ref="AD112:AG112"/>
    <mergeCell ref="AH112:AP112"/>
    <mergeCell ref="B111:K111"/>
    <mergeCell ref="L111:U111"/>
    <mergeCell ref="V111:W111"/>
    <mergeCell ref="X111:Y111"/>
    <mergeCell ref="Z111:AA111"/>
    <mergeCell ref="AB111:AC111"/>
    <mergeCell ref="AD109:AG109"/>
    <mergeCell ref="AH109:AP109"/>
    <mergeCell ref="B110:K110"/>
    <mergeCell ref="L110:U110"/>
    <mergeCell ref="V110:W110"/>
    <mergeCell ref="X110:Y110"/>
    <mergeCell ref="Z110:AA110"/>
    <mergeCell ref="AB110:AC110"/>
    <mergeCell ref="AD110:AG110"/>
    <mergeCell ref="AH110:AP110"/>
    <mergeCell ref="B109:K109"/>
    <mergeCell ref="L109:U109"/>
    <mergeCell ref="V109:W109"/>
    <mergeCell ref="X109:Y109"/>
    <mergeCell ref="Z109:AA109"/>
    <mergeCell ref="AB109:AC109"/>
    <mergeCell ref="B107:K107"/>
    <mergeCell ref="L107:U107"/>
    <mergeCell ref="V107:W107"/>
    <mergeCell ref="X107:Y107"/>
    <mergeCell ref="Z107:AA107"/>
    <mergeCell ref="AB107:AC107"/>
    <mergeCell ref="AD107:AG107"/>
    <mergeCell ref="AH107:AP107"/>
    <mergeCell ref="B108:K108"/>
    <mergeCell ref="L108:U108"/>
    <mergeCell ref="V108:W108"/>
    <mergeCell ref="X108:Y108"/>
    <mergeCell ref="Z108:AA108"/>
    <mergeCell ref="AB108:AC108"/>
    <mergeCell ref="AD108:AG108"/>
    <mergeCell ref="AH108:AP108"/>
    <mergeCell ref="AK99:AL99"/>
    <mergeCell ref="AN99:AO99"/>
    <mergeCell ref="A100:AQ100"/>
    <mergeCell ref="A103:H103"/>
    <mergeCell ref="J103:AN103"/>
    <mergeCell ref="B105:K106"/>
    <mergeCell ref="L105:U106"/>
    <mergeCell ref="V105:AC105"/>
    <mergeCell ref="AD105:AG106"/>
    <mergeCell ref="AH105:AP106"/>
    <mergeCell ref="V106:W106"/>
    <mergeCell ref="X106:Y106"/>
    <mergeCell ref="Z106:AA106"/>
    <mergeCell ref="AB106:AC106"/>
    <mergeCell ref="A97:D97"/>
    <mergeCell ref="AE98:AH98"/>
    <mergeCell ref="AJ98:AK98"/>
    <mergeCell ref="AM98:AN98"/>
    <mergeCell ref="K87:R88"/>
    <mergeCell ref="S87:Z88"/>
    <mergeCell ref="AF87:AM88"/>
    <mergeCell ref="D89:J90"/>
    <mergeCell ref="K89:R90"/>
    <mergeCell ref="S89:Z90"/>
    <mergeCell ref="AA89:AE90"/>
    <mergeCell ref="AF89:AM90"/>
    <mergeCell ref="D83:J84"/>
    <mergeCell ref="K83:R84"/>
    <mergeCell ref="S83:Z84"/>
    <mergeCell ref="AA83:AE88"/>
    <mergeCell ref="AF83:AM84"/>
    <mergeCell ref="D85:J86"/>
    <mergeCell ref="K85:R86"/>
    <mergeCell ref="S85:Z86"/>
    <mergeCell ref="AF85:AM86"/>
    <mergeCell ref="D87:J88"/>
    <mergeCell ref="AK74:AL74"/>
    <mergeCell ref="AN74:AO74"/>
    <mergeCell ref="D76:AM77"/>
    <mergeCell ref="D79:AM79"/>
    <mergeCell ref="AF80:AM80"/>
    <mergeCell ref="D81:J82"/>
    <mergeCell ref="K81:R82"/>
    <mergeCell ref="S81:Z82"/>
    <mergeCell ref="AA81:AE82"/>
    <mergeCell ref="AF81:AM82"/>
    <mergeCell ref="A72:I72"/>
    <mergeCell ref="AE73:AH73"/>
    <mergeCell ref="AJ73:AK73"/>
    <mergeCell ref="AM73:AN73"/>
    <mergeCell ref="C58:P58"/>
    <mergeCell ref="R58:T58"/>
    <mergeCell ref="U58:X58"/>
    <mergeCell ref="Y58:Z58"/>
    <mergeCell ref="AA58:AD58"/>
    <mergeCell ref="AE58:AF58"/>
    <mergeCell ref="C57:P57"/>
    <mergeCell ref="R57:T57"/>
    <mergeCell ref="U57:X57"/>
    <mergeCell ref="Y57:Z57"/>
    <mergeCell ref="AA57:AD57"/>
    <mergeCell ref="AE57:AF57"/>
    <mergeCell ref="AG57:AJ57"/>
    <mergeCell ref="AK57:AL57"/>
    <mergeCell ref="AG58:AJ58"/>
    <mergeCell ref="AK58:AL58"/>
    <mergeCell ref="C51:P51"/>
    <mergeCell ref="Q51:AJ51"/>
    <mergeCell ref="AK51:AL51"/>
    <mergeCell ref="C56:P56"/>
    <mergeCell ref="R56:T56"/>
    <mergeCell ref="U56:X56"/>
    <mergeCell ref="Y56:Z56"/>
    <mergeCell ref="AA56:AD56"/>
    <mergeCell ref="AE56:AF56"/>
    <mergeCell ref="AG56:AJ56"/>
    <mergeCell ref="AK56:AL56"/>
    <mergeCell ref="C49:P49"/>
    <mergeCell ref="Q49:AJ49"/>
    <mergeCell ref="AK49:AL49"/>
    <mergeCell ref="C50:P50"/>
    <mergeCell ref="Q50:AJ50"/>
    <mergeCell ref="AK50:AL50"/>
    <mergeCell ref="C34:AF34"/>
    <mergeCell ref="R36:Z36"/>
    <mergeCell ref="C37:V37"/>
    <mergeCell ref="W37:AF37"/>
    <mergeCell ref="AK42:AL42"/>
    <mergeCell ref="AN42:AO42"/>
    <mergeCell ref="N17:S17"/>
    <mergeCell ref="AM17:AP17"/>
    <mergeCell ref="A19:AQ21"/>
    <mergeCell ref="A22:AQ22"/>
    <mergeCell ref="A24:AQ29"/>
    <mergeCell ref="R31:Z31"/>
    <mergeCell ref="N13:S13"/>
    <mergeCell ref="U13:AQ13"/>
    <mergeCell ref="H15:M15"/>
    <mergeCell ref="N15:S15"/>
    <mergeCell ref="N16:S16"/>
    <mergeCell ref="AM16:AP16"/>
    <mergeCell ref="H12:M12"/>
    <mergeCell ref="N12:S12"/>
    <mergeCell ref="U12:AL12"/>
    <mergeCell ref="AM12:AP12"/>
    <mergeCell ref="N7:S7"/>
    <mergeCell ref="U7:AL7"/>
    <mergeCell ref="AM7:AP7"/>
    <mergeCell ref="N8:S8"/>
    <mergeCell ref="U8:AQ8"/>
    <mergeCell ref="N9:S9"/>
    <mergeCell ref="U9:V9"/>
    <mergeCell ref="W9:X9"/>
    <mergeCell ref="Z9:AA9"/>
    <mergeCell ref="AC9:AD9"/>
    <mergeCell ref="A1:J1"/>
    <mergeCell ref="AB2:AC2"/>
    <mergeCell ref="AE2:AH2"/>
    <mergeCell ref="AJ2:AK2"/>
    <mergeCell ref="AM2:AN2"/>
    <mergeCell ref="H6:M6"/>
    <mergeCell ref="N6:S6"/>
    <mergeCell ref="U6:AQ6"/>
    <mergeCell ref="H11:M11"/>
    <mergeCell ref="N11:S11"/>
    <mergeCell ref="U11:AQ11"/>
  </mergeCells>
  <phoneticPr fontId="7"/>
  <conditionalFormatting sqref="AJ234:AK234">
    <cfRule type="expression" dxfId="191" priority="39">
      <formula>$AJ$234=""</formula>
    </cfRule>
  </conditionalFormatting>
  <conditionalFormatting sqref="AM234:AN234">
    <cfRule type="expression" dxfId="190" priority="38">
      <formula>$AM$234=""</formula>
    </cfRule>
  </conditionalFormatting>
  <conditionalFormatting sqref="R56:T57 A92:C92">
    <cfRule type="expression" priority="37">
      <formula>CELL("protect",A56)=0</formula>
    </cfRule>
  </conditionalFormatting>
  <conditionalFormatting sqref="AE2:AH2">
    <cfRule type="expression" priority="36">
      <formula>CELL("protect",AE2)=0</formula>
    </cfRule>
  </conditionalFormatting>
  <conditionalFormatting sqref="AE2:AH2">
    <cfRule type="containsBlanks" dxfId="189" priority="40">
      <formula>LEN(TRIM(AE2))=0</formula>
    </cfRule>
  </conditionalFormatting>
  <conditionalFormatting sqref="AJ2:AK2">
    <cfRule type="expression" priority="34">
      <formula>CELL("protect",AJ2)=0</formula>
    </cfRule>
  </conditionalFormatting>
  <conditionalFormatting sqref="AJ2:AK2">
    <cfRule type="containsBlanks" dxfId="188" priority="35">
      <formula>LEN(TRIM(AJ2))=0</formula>
    </cfRule>
  </conditionalFormatting>
  <conditionalFormatting sqref="AM2:AN2">
    <cfRule type="expression" priority="32">
      <formula>CELL("protect",AM2)=0</formula>
    </cfRule>
  </conditionalFormatting>
  <conditionalFormatting sqref="AM2:AN2">
    <cfRule type="containsBlanks" dxfId="187" priority="33">
      <formula>LEN(TRIM(AM2))=0</formula>
    </cfRule>
  </conditionalFormatting>
  <conditionalFormatting sqref="A1:AQ7 A8:T8 A9:V9 Y9 AB9 AE9:AQ9 A10:AQ12 A14:AQ36 A13:T13 A38:AQ55 A37:C37 AG37:AQ37 W37 A56:T58 Y56:AQ58 AN92:AQ92 A93:AQ241 A59:AQ91">
    <cfRule type="expression" priority="28">
      <formula>CELL("protect",A1)=0</formula>
    </cfRule>
  </conditionalFormatting>
  <conditionalFormatting sqref="U6:AQ6">
    <cfRule type="containsBlanks" dxfId="186" priority="30">
      <formula>LEN(TRIM(U6))=0</formula>
    </cfRule>
  </conditionalFormatting>
  <conditionalFormatting sqref="U7:AL7">
    <cfRule type="containsBlanks" dxfId="185" priority="31">
      <formula>LEN(TRIM(U7))=0</formula>
    </cfRule>
  </conditionalFormatting>
  <conditionalFormatting sqref="U8:AQ8">
    <cfRule type="expression" priority="29">
      <formula>CELL("protect",U8)=0</formula>
    </cfRule>
  </conditionalFormatting>
  <conditionalFormatting sqref="W9:X9">
    <cfRule type="expression" priority="27">
      <formula>CELL("protect",W9)=0</formula>
    </cfRule>
  </conditionalFormatting>
  <conditionalFormatting sqref="Z9:AA9">
    <cfRule type="expression" priority="26">
      <formula>CELL("protect",Z9)=0</formula>
    </cfRule>
  </conditionalFormatting>
  <conditionalFormatting sqref="AC9:AD9">
    <cfRule type="expression" priority="25">
      <formula>CELL("protect",AC9)=0</formula>
    </cfRule>
  </conditionalFormatting>
  <conditionalFormatting sqref="C37 W37">
    <cfRule type="containsBlanks" dxfId="184" priority="24">
      <formula>LEN(TRIM(C37))=0</formula>
    </cfRule>
  </conditionalFormatting>
  <conditionalFormatting sqref="U13:AQ13">
    <cfRule type="expression" priority="23">
      <formula>CELL("protect",U13)=0</formula>
    </cfRule>
  </conditionalFormatting>
  <conditionalFormatting sqref="AE234:AH234">
    <cfRule type="expression" priority="21">
      <formula>CELL("protect",AE234)=0</formula>
    </cfRule>
  </conditionalFormatting>
  <conditionalFormatting sqref="AE234:AH234">
    <cfRule type="containsBlanks" dxfId="183" priority="22">
      <formula>LEN(TRIM(AE234))=0</formula>
    </cfRule>
  </conditionalFormatting>
  <conditionalFormatting sqref="U56">
    <cfRule type="containsBlanks" dxfId="182" priority="19">
      <formula>LEN(TRIM(U56))=0</formula>
    </cfRule>
    <cfRule type="expression" priority="20">
      <formula>CELL("protect",U56)=0</formula>
    </cfRule>
  </conditionalFormatting>
  <conditionalFormatting sqref="AA56:AD56">
    <cfRule type="containsBlanks" dxfId="181" priority="18">
      <formula>LEN(TRIM(AA56))=0</formula>
    </cfRule>
  </conditionalFormatting>
  <conditionalFormatting sqref="AG56:AJ56">
    <cfRule type="containsBlanks" dxfId="180" priority="17">
      <formula>LEN(TRIM(AG56))=0</formula>
    </cfRule>
  </conditionalFormatting>
  <conditionalFormatting sqref="AA57:AD57">
    <cfRule type="containsBlanks" dxfId="179" priority="16">
      <formula>LEN(TRIM(AA57))=0</formula>
    </cfRule>
  </conditionalFormatting>
  <conditionalFormatting sqref="AA58:AD58">
    <cfRule type="containsBlanks" dxfId="178" priority="15">
      <formula>LEN(TRIM(AA58))=0</formula>
    </cfRule>
  </conditionalFormatting>
  <conditionalFormatting sqref="AG57:AJ57">
    <cfRule type="containsBlanks" dxfId="177" priority="14">
      <formula>LEN(TRIM(AG57))=0</formula>
    </cfRule>
  </conditionalFormatting>
  <conditionalFormatting sqref="AG58:AJ58">
    <cfRule type="containsBlanks" dxfId="176" priority="13">
      <formula>LEN(TRIM(AG58))=0</formula>
    </cfRule>
  </conditionalFormatting>
  <conditionalFormatting sqref="J103:AN103">
    <cfRule type="containsBlanks" dxfId="175" priority="12">
      <formula>LEN(TRIM(J103))=0</formula>
    </cfRule>
  </conditionalFormatting>
  <conditionalFormatting sqref="U57">
    <cfRule type="containsBlanks" dxfId="174" priority="8">
      <formula>LEN(TRIM(U57))=0</formula>
    </cfRule>
    <cfRule type="expression" priority="9">
      <formula>CELL("protect",U57)=0</formula>
    </cfRule>
  </conditionalFormatting>
  <conditionalFormatting sqref="U58">
    <cfRule type="containsBlanks" dxfId="173" priority="6">
      <formula>LEN(TRIM(U58))=0</formula>
    </cfRule>
    <cfRule type="expression" priority="7">
      <formula>CELL("protect",U58)=0</formula>
    </cfRule>
  </conditionalFormatting>
  <conditionalFormatting sqref="D92:AM92">
    <cfRule type="expression" priority="5">
      <formula>CELL("protect",D92)=0</formula>
    </cfRule>
  </conditionalFormatting>
  <conditionalFormatting sqref="AM234:AN234">
    <cfRule type="expression" priority="3">
      <formula>CELL("protect",AM234)=0</formula>
    </cfRule>
  </conditionalFormatting>
  <conditionalFormatting sqref="AM234:AN234">
    <cfRule type="containsBlanks" dxfId="172" priority="4">
      <formula>LEN(TRIM(AM234))=0</formula>
    </cfRule>
  </conditionalFormatting>
  <conditionalFormatting sqref="AJ234:AK234">
    <cfRule type="expression" priority="1">
      <formula>CELL("protect",AJ234)=0</formula>
    </cfRule>
  </conditionalFormatting>
  <conditionalFormatting sqref="AJ234:AK234">
    <cfRule type="containsBlanks" dxfId="171" priority="2">
      <formula>LEN(TRIM(AJ234))=0</formula>
    </cfRule>
  </conditionalFormatting>
  <dataValidations count="7">
    <dataValidation type="list" allowBlank="1" showInputMessage="1" showErrorMessage="1" error="空白は認められません。_x000a_" sqref="U9">
      <formula1>"大正,昭和,平成"</formula1>
    </dataValidation>
    <dataValidation imeMode="disabled" allowBlank="1" showInputMessage="1" showErrorMessage="1" sqref="AM2:AN2 AD2:AH2 AP2 W9:X9 AE10:AI10 AL235 AM234:AN234 Z9:AA9 AP98 AD98 AP73 AD73 AH235 AD234:AD235 AE234:AH234 T10:W10 Y10:AC10 AJ2:AK2 AC9:AD9 X107:AC136 AJ234:AK234"/>
    <dataValidation type="list" allowBlank="1" showInputMessage="1" showErrorMessage="1" sqref="V107:W136">
      <formula1>"Ｔ,Ｓ,Ｈ"</formula1>
    </dataValidation>
    <dataValidation type="list" allowBlank="1" showInputMessage="1" showErrorMessage="1" sqref="AD107:AG136">
      <formula1>"Ｍ,Ｆ"</formula1>
    </dataValidation>
    <dataValidation type="textLength" operator="lessThanOrEqual" allowBlank="1" showInputMessage="1" showErrorMessage="1" sqref="X45:X47 X52:X54 X33">
      <formula1>4</formula1>
    </dataValidation>
    <dataValidation imeMode="hiragana" allowBlank="1" showInputMessage="1" showErrorMessage="1" sqref="S18 AQ12 T15:AL16 BB12 AM15:AP15 T6:AQ6 T7:U7 AQ15:AQ16 T11:AQ11 T12:U12 AH107:AP136 L110:U136 U8:AQ8 U13:AQ13 C37:V37"/>
    <dataValidation imeMode="fullKatakana" allowBlank="1" showInputMessage="1" showErrorMessage="1" sqref="B107:K136 L107:U109"/>
  </dataValidations>
  <printOptions horizontalCentered="1"/>
  <pageMargins left="0.62992125984251968" right="0.62992125984251968" top="0.39370078740157483" bottom="0.39370078740157483" header="0.39370078740157483" footer="0.31496062992125984"/>
  <pageSetup paperSize="9" scale="70" fitToHeight="0" orientation="portrait" r:id="rId1"/>
  <headerFooter alignWithMargins="0"/>
  <rowBreaks count="5" manualBreakCount="5">
    <brk id="40" max="42" man="1"/>
    <brk id="71" max="42" man="1"/>
    <brk id="96" max="42" man="1"/>
    <brk id="142" max="42" man="1"/>
    <brk id="178" max="4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プルダウンリスト!$B$1:$B$6</xm:f>
          </x14:formula1>
          <xm:sqref>H15:M15 H11:M11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42"/>
  <sheetViews>
    <sheetView showGridLines="0" view="pageBreakPreview" zoomScale="85" zoomScaleNormal="90" zoomScaleSheetLayoutView="85" workbookViewId="0">
      <selection activeCell="J8" sqref="J8:AH8"/>
    </sheetView>
  </sheetViews>
  <sheetFormatPr defaultColWidth="2.875" defaultRowHeight="16.5" customHeight="1" x14ac:dyDescent="0.15"/>
  <cols>
    <col min="1" max="1" width="5.625" style="37" customWidth="1"/>
    <col min="2" max="2" width="2.875" style="37" customWidth="1"/>
    <col min="3" max="13" width="2.875" style="37"/>
    <col min="14" max="14" width="2.875" style="37" customWidth="1"/>
    <col min="15" max="28" width="2.875" style="37"/>
    <col min="29" max="29" width="2.875" style="45"/>
    <col min="30" max="16384" width="2.875" style="37"/>
  </cols>
  <sheetData>
    <row r="1" spans="2:49" ht="16.5" customHeight="1" x14ac:dyDescent="0.15">
      <c r="B1" s="524"/>
    </row>
    <row r="2" spans="2:49" ht="16.5" customHeight="1" x14ac:dyDescent="0.15">
      <c r="B2" s="106" t="s">
        <v>536</v>
      </c>
    </row>
    <row r="3" spans="2:49" s="31" customFormat="1" ht="16.5" customHeight="1" x14ac:dyDescent="0.15">
      <c r="B3" s="1060" t="s">
        <v>754</v>
      </c>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row>
    <row r="4" spans="2:49" s="31" customFormat="1" ht="21" customHeight="1" x14ac:dyDescent="0.15">
      <c r="B4" s="1073" t="s">
        <v>223</v>
      </c>
      <c r="C4" s="1073"/>
      <c r="D4" s="1073"/>
      <c r="E4" s="1073"/>
      <c r="F4" s="1073"/>
      <c r="G4" s="1073"/>
      <c r="H4" s="1073"/>
      <c r="I4" s="1073"/>
      <c r="J4" s="1073"/>
      <c r="K4" s="1073"/>
      <c r="L4" s="1073"/>
      <c r="M4" s="1073"/>
      <c r="N4" s="1073"/>
      <c r="O4" s="1073"/>
      <c r="P4" s="1073"/>
      <c r="Q4" s="1073"/>
      <c r="R4" s="1073"/>
      <c r="S4" s="1073"/>
      <c r="T4" s="1073"/>
      <c r="U4" s="1073"/>
      <c r="V4" s="1073"/>
      <c r="W4" s="1073"/>
      <c r="X4" s="1073"/>
      <c r="Y4" s="1073"/>
      <c r="Z4" s="1073"/>
      <c r="AA4" s="1073"/>
      <c r="AB4" s="1073"/>
      <c r="AC4" s="1073"/>
      <c r="AD4" s="1073"/>
      <c r="AE4" s="1073"/>
      <c r="AF4" s="1073"/>
      <c r="AG4" s="1073"/>
      <c r="AH4" s="1073"/>
      <c r="AI4" s="1073"/>
      <c r="AJ4" s="1073"/>
    </row>
    <row r="5" spans="2:49" s="31" customFormat="1" ht="16.5" customHeight="1" x14ac:dyDescent="0.15">
      <c r="B5" s="32"/>
      <c r="D5" s="108" t="s">
        <v>110</v>
      </c>
      <c r="E5" s="33"/>
      <c r="F5" s="33"/>
      <c r="G5" s="33"/>
      <c r="H5" s="33"/>
      <c r="I5" s="33"/>
      <c r="J5" s="33"/>
      <c r="K5" s="34"/>
      <c r="L5" s="34"/>
      <c r="M5" s="33"/>
      <c r="N5" s="33"/>
    </row>
    <row r="6" spans="2:49" s="31" customFormat="1" ht="6.75" customHeight="1" x14ac:dyDescent="0.15">
      <c r="B6" s="32"/>
      <c r="E6" s="33"/>
      <c r="F6" s="33"/>
      <c r="G6" s="33"/>
      <c r="H6" s="33"/>
      <c r="I6" s="33"/>
      <c r="J6" s="33"/>
      <c r="K6" s="34"/>
      <c r="L6" s="34"/>
      <c r="M6" s="33"/>
      <c r="N6" s="33"/>
    </row>
    <row r="7" spans="2:49" s="31" customFormat="1" ht="16.5" customHeight="1" x14ac:dyDescent="0.15">
      <c r="C7" s="35"/>
      <c r="E7" s="32" t="s">
        <v>134</v>
      </c>
      <c r="F7" s="36" t="s">
        <v>111</v>
      </c>
      <c r="G7" s="33"/>
      <c r="H7" s="33"/>
      <c r="I7" s="33"/>
      <c r="J7" s="33"/>
      <c r="K7" s="34"/>
      <c r="L7" s="34"/>
      <c r="M7" s="33"/>
      <c r="N7" s="33"/>
    </row>
    <row r="8" spans="2:49" s="31" customFormat="1" ht="19.5" customHeight="1" x14ac:dyDescent="0.15">
      <c r="C8" s="35"/>
      <c r="D8" s="1074"/>
      <c r="E8" s="1061" t="s">
        <v>313</v>
      </c>
      <c r="F8" s="1062"/>
      <c r="G8" s="1062"/>
      <c r="H8" s="1062"/>
      <c r="I8" s="1063"/>
      <c r="J8" s="1064"/>
      <c r="K8" s="1065"/>
      <c r="L8" s="1065"/>
      <c r="M8" s="1065"/>
      <c r="N8" s="1065"/>
      <c r="O8" s="1065"/>
      <c r="P8" s="1065"/>
      <c r="Q8" s="1065"/>
      <c r="R8" s="1065"/>
      <c r="S8" s="1065"/>
      <c r="T8" s="1065"/>
      <c r="U8" s="1065"/>
      <c r="V8" s="1065"/>
      <c r="W8" s="1065"/>
      <c r="X8" s="1065"/>
      <c r="Y8" s="1065"/>
      <c r="Z8" s="1065"/>
      <c r="AA8" s="1065"/>
      <c r="AB8" s="1065"/>
      <c r="AC8" s="1065"/>
      <c r="AD8" s="1065"/>
      <c r="AE8" s="1065"/>
      <c r="AF8" s="1065"/>
      <c r="AG8" s="1065"/>
      <c r="AH8" s="1066"/>
      <c r="AK8" s="38"/>
      <c r="AL8" s="38"/>
      <c r="AM8" s="38"/>
      <c r="AN8" s="38"/>
    </row>
    <row r="9" spans="2:49" s="31" customFormat="1" ht="19.5" customHeight="1" x14ac:dyDescent="0.15">
      <c r="C9" s="35"/>
      <c r="D9" s="1074"/>
      <c r="E9" s="1067" t="s">
        <v>262</v>
      </c>
      <c r="F9" s="1068"/>
      <c r="G9" s="1068"/>
      <c r="H9" s="1068"/>
      <c r="I9" s="1069"/>
      <c r="J9" s="1070"/>
      <c r="K9" s="1071"/>
      <c r="L9" s="1071"/>
      <c r="M9" s="1071"/>
      <c r="N9" s="1071"/>
      <c r="O9" s="1071"/>
      <c r="P9" s="1071"/>
      <c r="Q9" s="1071"/>
      <c r="R9" s="1071"/>
      <c r="S9" s="1071"/>
      <c r="T9" s="1071"/>
      <c r="U9" s="1071"/>
      <c r="V9" s="1071"/>
      <c r="W9" s="1071"/>
      <c r="X9" s="1071"/>
      <c r="Y9" s="1071"/>
      <c r="Z9" s="1071"/>
      <c r="AA9" s="1071"/>
      <c r="AB9" s="1071"/>
      <c r="AC9" s="1071"/>
      <c r="AD9" s="1071"/>
      <c r="AE9" s="1071"/>
      <c r="AF9" s="1071"/>
      <c r="AG9" s="1071"/>
      <c r="AH9" s="1072"/>
      <c r="AK9" s="38"/>
      <c r="AL9" s="38"/>
      <c r="AM9" s="38"/>
      <c r="AN9" s="38"/>
    </row>
    <row r="10" spans="2:49" s="31" customFormat="1" ht="19.5" customHeight="1" x14ac:dyDescent="0.15">
      <c r="C10" s="35"/>
      <c r="D10" s="1074"/>
      <c r="E10" s="1043" t="s">
        <v>314</v>
      </c>
      <c r="F10" s="1044"/>
      <c r="G10" s="1044"/>
      <c r="H10" s="1044"/>
      <c r="I10" s="1051"/>
      <c r="J10" s="1040"/>
      <c r="K10" s="1038"/>
      <c r="L10" s="1038"/>
      <c r="M10" s="1038"/>
      <c r="N10" s="1038"/>
      <c r="O10" s="1038"/>
      <c r="P10" s="1038"/>
      <c r="Q10" s="1038"/>
      <c r="R10" s="1038"/>
      <c r="S10" s="1038"/>
      <c r="T10" s="1038"/>
      <c r="U10" s="1038"/>
      <c r="V10" s="1038"/>
      <c r="W10" s="1038"/>
      <c r="X10" s="1038"/>
      <c r="Y10" s="1038"/>
      <c r="Z10" s="1038"/>
      <c r="AA10" s="1038"/>
      <c r="AB10" s="1038"/>
      <c r="AC10" s="1038"/>
      <c r="AD10" s="1038"/>
      <c r="AE10" s="1038"/>
      <c r="AF10" s="1038"/>
      <c r="AG10" s="1038"/>
      <c r="AH10" s="1039"/>
      <c r="AK10" s="38"/>
      <c r="AL10" s="38"/>
      <c r="AM10" s="38"/>
      <c r="AN10" s="38"/>
    </row>
    <row r="11" spans="2:49" s="31" customFormat="1" ht="19.5" customHeight="1" x14ac:dyDescent="0.15">
      <c r="C11" s="35"/>
      <c r="D11" s="1074"/>
      <c r="E11" s="1043" t="s">
        <v>112</v>
      </c>
      <c r="F11" s="1044"/>
      <c r="G11" s="1044"/>
      <c r="H11" s="1044"/>
      <c r="I11" s="1051"/>
      <c r="J11" s="1040"/>
      <c r="K11" s="1038"/>
      <c r="L11" s="1038"/>
      <c r="M11" s="1038"/>
      <c r="N11" s="1038"/>
      <c r="O11" s="1038"/>
      <c r="P11" s="1038"/>
      <c r="Q11" s="1038"/>
      <c r="R11" s="1038"/>
      <c r="S11" s="1038"/>
      <c r="T11" s="1038"/>
      <c r="U11" s="1038"/>
      <c r="V11" s="1038"/>
      <c r="W11" s="1038"/>
      <c r="X11" s="1038"/>
      <c r="Y11" s="1038"/>
      <c r="Z11" s="1038"/>
      <c r="AA11" s="1038"/>
      <c r="AB11" s="1038"/>
      <c r="AC11" s="1038"/>
      <c r="AD11" s="1038"/>
      <c r="AE11" s="1038"/>
      <c r="AF11" s="1038"/>
      <c r="AG11" s="1038"/>
      <c r="AH11" s="1039"/>
      <c r="AK11" s="38"/>
      <c r="AL11" s="38"/>
      <c r="AM11" s="38"/>
      <c r="AN11" s="38"/>
    </row>
    <row r="12" spans="2:49" s="31" customFormat="1" ht="19.5" customHeight="1" x14ac:dyDescent="0.15">
      <c r="C12" s="35"/>
      <c r="D12" s="1074"/>
      <c r="E12" s="1043" t="s">
        <v>113</v>
      </c>
      <c r="F12" s="1044"/>
      <c r="G12" s="1044"/>
      <c r="H12" s="1044"/>
      <c r="I12" s="1051"/>
      <c r="J12" s="1040"/>
      <c r="K12" s="1038"/>
      <c r="L12" s="1038"/>
      <c r="M12" s="1038"/>
      <c r="N12" s="1038"/>
      <c r="O12" s="1038"/>
      <c r="P12" s="1038"/>
      <c r="Q12" s="1038"/>
      <c r="R12" s="1038"/>
      <c r="S12" s="1038"/>
      <c r="T12" s="1038"/>
      <c r="U12" s="1038"/>
      <c r="V12" s="1038"/>
      <c r="W12" s="1038"/>
      <c r="X12" s="1038"/>
      <c r="Y12" s="1038"/>
      <c r="Z12" s="1038"/>
      <c r="AA12" s="1038"/>
      <c r="AB12" s="1038"/>
      <c r="AC12" s="1038"/>
      <c r="AD12" s="1038"/>
      <c r="AE12" s="1038"/>
      <c r="AF12" s="1038"/>
      <c r="AG12" s="1038"/>
      <c r="AH12" s="1039"/>
      <c r="AK12" s="38"/>
      <c r="AL12" s="38"/>
      <c r="AM12" s="38"/>
      <c r="AN12" s="38"/>
    </row>
    <row r="13" spans="2:49" s="31" customFormat="1" ht="19.5" customHeight="1" x14ac:dyDescent="0.15">
      <c r="C13" s="35"/>
      <c r="D13" s="1074"/>
      <c r="E13" s="1061" t="s">
        <v>313</v>
      </c>
      <c r="F13" s="1062"/>
      <c r="G13" s="1062"/>
      <c r="H13" s="1062"/>
      <c r="I13" s="1063"/>
      <c r="J13" s="1075"/>
      <c r="K13" s="1076"/>
      <c r="L13" s="1065"/>
      <c r="M13" s="1065"/>
      <c r="N13" s="1065"/>
      <c r="O13" s="1065"/>
      <c r="P13" s="1065"/>
      <c r="Q13" s="1065"/>
      <c r="R13" s="1065"/>
      <c r="S13" s="1065"/>
      <c r="T13" s="1065"/>
      <c r="U13" s="1066"/>
      <c r="V13" s="1075"/>
      <c r="W13" s="1076"/>
      <c r="X13" s="1065"/>
      <c r="Y13" s="1065"/>
      <c r="Z13" s="1065"/>
      <c r="AA13" s="1065"/>
      <c r="AB13" s="1065"/>
      <c r="AC13" s="1065"/>
      <c r="AD13" s="1065"/>
      <c r="AE13" s="1065"/>
      <c r="AF13" s="1065"/>
      <c r="AG13" s="1065"/>
      <c r="AH13" s="1066"/>
      <c r="AK13" s="38"/>
      <c r="AL13" s="38"/>
      <c r="AM13" s="38"/>
      <c r="AN13" s="38"/>
    </row>
    <row r="14" spans="2:49" s="31" customFormat="1" ht="27" customHeight="1" x14ac:dyDescent="0.15">
      <c r="C14" s="35"/>
      <c r="D14" s="1074"/>
      <c r="E14" s="1031" t="s">
        <v>263</v>
      </c>
      <c r="F14" s="1032"/>
      <c r="G14" s="1032"/>
      <c r="H14" s="1032"/>
      <c r="I14" s="1052"/>
      <c r="J14" s="1053" t="s">
        <v>114</v>
      </c>
      <c r="K14" s="1054"/>
      <c r="L14" s="1055"/>
      <c r="M14" s="1055"/>
      <c r="N14" s="1055"/>
      <c r="O14" s="1055"/>
      <c r="P14" s="1055"/>
      <c r="Q14" s="1055"/>
      <c r="R14" s="1055"/>
      <c r="S14" s="1055"/>
      <c r="T14" s="1055"/>
      <c r="U14" s="1056"/>
      <c r="V14" s="1053" t="s">
        <v>115</v>
      </c>
      <c r="W14" s="1054"/>
      <c r="X14" s="1055"/>
      <c r="Y14" s="1055"/>
      <c r="Z14" s="1055"/>
      <c r="AA14" s="1055"/>
      <c r="AB14" s="1055"/>
      <c r="AC14" s="1055"/>
      <c r="AD14" s="1055"/>
      <c r="AE14" s="1055"/>
      <c r="AF14" s="1055"/>
      <c r="AG14" s="1055"/>
      <c r="AH14" s="1056"/>
      <c r="AK14" s="38"/>
      <c r="AL14" s="38"/>
      <c r="AM14" s="38"/>
      <c r="AN14" s="38"/>
      <c r="AW14" s="38"/>
    </row>
    <row r="15" spans="2:49" s="31" customFormat="1" ht="19.5" customHeight="1" x14ac:dyDescent="0.15">
      <c r="C15" s="35"/>
      <c r="D15" s="1074"/>
      <c r="E15" s="1045" t="s">
        <v>116</v>
      </c>
      <c r="F15" s="1046"/>
      <c r="G15" s="1046"/>
      <c r="H15" s="1046"/>
      <c r="I15" s="1047"/>
      <c r="J15" s="691" t="s">
        <v>117</v>
      </c>
      <c r="K15" s="1037"/>
      <c r="L15" s="1037"/>
      <c r="M15" s="95" t="s">
        <v>118</v>
      </c>
      <c r="N15" s="1037"/>
      <c r="O15" s="1037"/>
      <c r="P15" s="1043" t="s">
        <v>119</v>
      </c>
      <c r="Q15" s="1044"/>
      <c r="R15" s="1044"/>
      <c r="S15" s="1041"/>
      <c r="T15" s="1041"/>
      <c r="U15" s="1041"/>
      <c r="V15" s="1042"/>
      <c r="W15" s="1043" t="s">
        <v>120</v>
      </c>
      <c r="X15" s="1044"/>
      <c r="Y15" s="1044"/>
      <c r="Z15" s="1038"/>
      <c r="AA15" s="1038"/>
      <c r="AB15" s="1038"/>
      <c r="AC15" s="1038"/>
      <c r="AD15" s="1038"/>
      <c r="AE15" s="1038"/>
      <c r="AF15" s="1038"/>
      <c r="AG15" s="1038"/>
      <c r="AH15" s="1039"/>
    </row>
    <row r="16" spans="2:49" s="31" customFormat="1" ht="27" customHeight="1" x14ac:dyDescent="0.15">
      <c r="C16" s="35"/>
      <c r="D16" s="1074"/>
      <c r="E16" s="1033"/>
      <c r="F16" s="1034"/>
      <c r="G16" s="1034"/>
      <c r="H16" s="1034"/>
      <c r="I16" s="1048"/>
      <c r="J16" s="1040"/>
      <c r="K16" s="1038"/>
      <c r="L16" s="1038"/>
      <c r="M16" s="1038"/>
      <c r="N16" s="1038"/>
      <c r="O16" s="1038"/>
      <c r="P16" s="1038"/>
      <c r="Q16" s="1038"/>
      <c r="R16" s="1038"/>
      <c r="S16" s="1038"/>
      <c r="T16" s="1038"/>
      <c r="U16" s="1038"/>
      <c r="V16" s="1038"/>
      <c r="W16" s="1038"/>
      <c r="X16" s="1038"/>
      <c r="Y16" s="1038"/>
      <c r="Z16" s="1038"/>
      <c r="AA16" s="1038"/>
      <c r="AB16" s="1038"/>
      <c r="AC16" s="1038"/>
      <c r="AD16" s="1038"/>
      <c r="AE16" s="1038"/>
      <c r="AF16" s="1038"/>
      <c r="AG16" s="1038"/>
      <c r="AH16" s="1039"/>
    </row>
    <row r="17" spans="2:48" s="31" customFormat="1" ht="6.75" customHeight="1" x14ac:dyDescent="0.15">
      <c r="B17" s="32"/>
      <c r="E17" s="33"/>
      <c r="F17" s="33"/>
      <c r="G17" s="33"/>
      <c r="H17" s="33"/>
      <c r="I17" s="33"/>
      <c r="J17" s="33"/>
      <c r="K17" s="34"/>
      <c r="L17" s="34"/>
      <c r="M17" s="33"/>
      <c r="N17" s="33"/>
    </row>
    <row r="18" spans="2:48" s="31" customFormat="1" ht="16.5" customHeight="1" x14ac:dyDescent="0.15">
      <c r="C18" s="35"/>
      <c r="E18" s="32" t="s">
        <v>409</v>
      </c>
      <c r="F18" s="36" t="s">
        <v>430</v>
      </c>
      <c r="G18" s="33"/>
      <c r="H18" s="33"/>
      <c r="I18" s="33"/>
      <c r="J18" s="33"/>
      <c r="K18" s="34"/>
      <c r="L18" s="34"/>
      <c r="M18" s="33"/>
      <c r="N18" s="33"/>
    </row>
    <row r="19" spans="2:48" ht="30.75" customHeight="1" x14ac:dyDescent="0.15">
      <c r="D19" s="39"/>
      <c r="E19" s="1057" t="s">
        <v>309</v>
      </c>
      <c r="F19" s="1058"/>
      <c r="G19" s="1058"/>
      <c r="H19" s="1058"/>
      <c r="I19" s="1059"/>
      <c r="J19" s="1040"/>
      <c r="K19" s="1038"/>
      <c r="L19" s="1038"/>
      <c r="M19" s="1038"/>
      <c r="N19" s="1038"/>
      <c r="O19" s="1038"/>
      <c r="P19" s="1038"/>
      <c r="Q19" s="1038"/>
      <c r="R19" s="1038"/>
      <c r="S19" s="1038"/>
      <c r="T19" s="1038"/>
      <c r="U19" s="1038"/>
      <c r="V19" s="1038"/>
      <c r="W19" s="1038"/>
      <c r="X19" s="1038"/>
      <c r="Y19" s="1038"/>
      <c r="Z19" s="1038"/>
      <c r="AA19" s="1038"/>
      <c r="AB19" s="1038"/>
      <c r="AC19" s="1038"/>
      <c r="AD19" s="1038"/>
      <c r="AE19" s="1038"/>
      <c r="AF19" s="1038"/>
      <c r="AG19" s="1038"/>
      <c r="AH19" s="1039"/>
    </row>
    <row r="20" spans="2:48" ht="30.75" customHeight="1" x14ac:dyDescent="0.15">
      <c r="D20" s="39"/>
      <c r="E20" s="1057" t="s">
        <v>185</v>
      </c>
      <c r="F20" s="1058"/>
      <c r="G20" s="1058"/>
      <c r="H20" s="1058"/>
      <c r="I20" s="1059"/>
      <c r="J20" s="1040"/>
      <c r="K20" s="1038"/>
      <c r="L20" s="1038"/>
      <c r="M20" s="1038"/>
      <c r="N20" s="1038"/>
      <c r="O20" s="1038"/>
      <c r="P20" s="1038"/>
      <c r="Q20" s="1038"/>
      <c r="R20" s="1038"/>
      <c r="S20" s="1038"/>
      <c r="T20" s="1038"/>
      <c r="U20" s="1038"/>
      <c r="V20" s="1038"/>
      <c r="W20" s="1038"/>
      <c r="X20" s="1038"/>
      <c r="Y20" s="1038"/>
      <c r="Z20" s="1038"/>
      <c r="AA20" s="1038"/>
      <c r="AB20" s="1038"/>
      <c r="AC20" s="1038"/>
      <c r="AD20" s="1038"/>
      <c r="AE20" s="1038"/>
      <c r="AF20" s="1038"/>
      <c r="AG20" s="1038"/>
      <c r="AH20" s="1039"/>
      <c r="AO20" s="31"/>
      <c r="AP20" s="31"/>
      <c r="AQ20" s="31"/>
      <c r="AR20" s="31"/>
      <c r="AS20" s="31"/>
      <c r="AT20" s="31"/>
      <c r="AU20" s="31"/>
      <c r="AV20" s="31"/>
    </row>
    <row r="21" spans="2:48" s="31" customFormat="1" ht="6.75" customHeight="1" x14ac:dyDescent="0.15">
      <c r="B21" s="32"/>
      <c r="E21" s="33"/>
      <c r="F21" s="33"/>
      <c r="G21" s="33"/>
      <c r="H21" s="33"/>
      <c r="I21" s="33"/>
      <c r="J21" s="33"/>
      <c r="K21" s="34"/>
      <c r="L21" s="34"/>
      <c r="M21" s="33"/>
      <c r="N21" s="33"/>
    </row>
    <row r="22" spans="2:48" s="31" customFormat="1" ht="16.5" customHeight="1" x14ac:dyDescent="0.15">
      <c r="C22" s="35"/>
      <c r="E22" s="32" t="s">
        <v>428</v>
      </c>
      <c r="F22" s="36" t="s">
        <v>429</v>
      </c>
      <c r="G22" s="33"/>
      <c r="H22" s="33"/>
      <c r="I22" s="33"/>
      <c r="J22" s="33"/>
      <c r="K22" s="34"/>
      <c r="L22" s="34"/>
      <c r="M22" s="33"/>
      <c r="N22" s="33"/>
    </row>
    <row r="23" spans="2:48" s="31" customFormat="1" ht="19.5" customHeight="1" x14ac:dyDescent="0.15">
      <c r="C23" s="35"/>
      <c r="D23" s="39"/>
      <c r="E23" s="1061" t="s">
        <v>224</v>
      </c>
      <c r="F23" s="1062"/>
      <c r="G23" s="1062"/>
      <c r="H23" s="1062"/>
      <c r="I23" s="1063"/>
      <c r="J23" s="1064"/>
      <c r="K23" s="1065"/>
      <c r="L23" s="1065"/>
      <c r="M23" s="1065"/>
      <c r="N23" s="1065"/>
      <c r="O23" s="1065"/>
      <c r="P23" s="1065"/>
      <c r="Q23" s="1065"/>
      <c r="R23" s="1065"/>
      <c r="S23" s="1065"/>
      <c r="T23" s="1065"/>
      <c r="U23" s="1065"/>
      <c r="V23" s="1065"/>
      <c r="W23" s="1065"/>
      <c r="X23" s="1065"/>
      <c r="Y23" s="1065"/>
      <c r="Z23" s="1065"/>
      <c r="AA23" s="1065"/>
      <c r="AB23" s="1065"/>
      <c r="AC23" s="1065"/>
      <c r="AD23" s="1065"/>
      <c r="AE23" s="1065"/>
      <c r="AF23" s="1065"/>
      <c r="AG23" s="1065"/>
      <c r="AH23" s="1066"/>
      <c r="AK23" s="38"/>
      <c r="AL23" s="38"/>
      <c r="AM23" s="38"/>
      <c r="AN23" s="38"/>
    </row>
    <row r="24" spans="2:48" s="31" customFormat="1" ht="19.5" customHeight="1" x14ac:dyDescent="0.15">
      <c r="C24" s="35"/>
      <c r="D24" s="39"/>
      <c r="E24" s="1067" t="s">
        <v>262</v>
      </c>
      <c r="F24" s="1068"/>
      <c r="G24" s="1068"/>
      <c r="H24" s="1068"/>
      <c r="I24" s="1069"/>
      <c r="J24" s="1070"/>
      <c r="K24" s="1071"/>
      <c r="L24" s="1071"/>
      <c r="M24" s="1071"/>
      <c r="N24" s="1071"/>
      <c r="O24" s="1071"/>
      <c r="P24" s="1071"/>
      <c r="Q24" s="1071"/>
      <c r="R24" s="1071"/>
      <c r="S24" s="1071"/>
      <c r="T24" s="1071"/>
      <c r="U24" s="1071"/>
      <c r="V24" s="1071"/>
      <c r="W24" s="1071"/>
      <c r="X24" s="1071"/>
      <c r="Y24" s="1071"/>
      <c r="Z24" s="1071"/>
      <c r="AA24" s="1071"/>
      <c r="AB24" s="1071"/>
      <c r="AC24" s="1071"/>
      <c r="AD24" s="1071"/>
      <c r="AE24" s="1071"/>
      <c r="AF24" s="1071"/>
      <c r="AG24" s="1071"/>
      <c r="AH24" s="1072"/>
      <c r="AK24" s="38"/>
      <c r="AL24" s="38"/>
      <c r="AM24" s="38"/>
      <c r="AN24" s="38"/>
    </row>
    <row r="25" spans="2:48" s="31" customFormat="1" ht="27" customHeight="1" x14ac:dyDescent="0.15">
      <c r="C25" s="35"/>
      <c r="D25" s="41"/>
      <c r="E25" s="1082" t="s">
        <v>125</v>
      </c>
      <c r="F25" s="1083"/>
      <c r="G25" s="1083"/>
      <c r="H25" s="1083"/>
      <c r="I25" s="1083"/>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c r="AG25" s="1084"/>
      <c r="AH25" s="1084"/>
    </row>
    <row r="26" spans="2:48" s="31" customFormat="1" ht="27" customHeight="1" x14ac:dyDescent="0.15">
      <c r="C26" s="35"/>
      <c r="D26" s="41"/>
      <c r="E26" s="1085" t="s">
        <v>126</v>
      </c>
      <c r="F26" s="1086"/>
      <c r="G26" s="1086"/>
      <c r="H26" s="1086"/>
      <c r="I26" s="1087"/>
      <c r="J26" s="1088"/>
      <c r="K26" s="1088"/>
      <c r="L26" s="1088"/>
      <c r="M26" s="1088"/>
      <c r="N26" s="1088"/>
      <c r="O26" s="1088"/>
      <c r="P26" s="1088"/>
      <c r="Q26" s="1088"/>
      <c r="R26" s="1088"/>
      <c r="S26" s="1088"/>
      <c r="T26" s="1088"/>
      <c r="U26" s="1088"/>
      <c r="V26" s="1088"/>
      <c r="W26" s="1088"/>
      <c r="X26" s="1088"/>
      <c r="Y26" s="1088"/>
      <c r="Z26" s="1088"/>
      <c r="AA26" s="1088"/>
      <c r="AB26" s="1088"/>
      <c r="AC26" s="1088"/>
      <c r="AD26" s="1088"/>
      <c r="AE26" s="1088"/>
      <c r="AF26" s="1088"/>
      <c r="AG26" s="1088"/>
      <c r="AH26" s="1088"/>
    </row>
    <row r="27" spans="2:48" s="31" customFormat="1" ht="19.5" customHeight="1" x14ac:dyDescent="0.15">
      <c r="C27" s="35"/>
      <c r="D27" s="41"/>
      <c r="E27" s="1061" t="s">
        <v>313</v>
      </c>
      <c r="F27" s="1062"/>
      <c r="G27" s="1062"/>
      <c r="H27" s="1062"/>
      <c r="I27" s="1063"/>
      <c r="J27" s="1079"/>
      <c r="K27" s="1075"/>
      <c r="L27" s="1065"/>
      <c r="M27" s="1065"/>
      <c r="N27" s="1065"/>
      <c r="O27" s="1065"/>
      <c r="P27" s="1065"/>
      <c r="Q27" s="1065"/>
      <c r="R27" s="1065"/>
      <c r="S27" s="1065"/>
      <c r="T27" s="1065"/>
      <c r="U27" s="1066"/>
      <c r="V27" s="1080"/>
      <c r="W27" s="1081"/>
      <c r="X27" s="1065"/>
      <c r="Y27" s="1065"/>
      <c r="Z27" s="1065"/>
      <c r="AA27" s="1065"/>
      <c r="AB27" s="1065"/>
      <c r="AC27" s="1065"/>
      <c r="AD27" s="1065"/>
      <c r="AE27" s="1065"/>
      <c r="AF27" s="1065"/>
      <c r="AG27" s="1065"/>
      <c r="AH27" s="1066"/>
      <c r="AI27" s="38"/>
      <c r="AJ27" s="38"/>
    </row>
    <row r="28" spans="2:48" s="31" customFormat="1" ht="27" customHeight="1" x14ac:dyDescent="0.15">
      <c r="C28" s="35"/>
      <c r="D28" s="41"/>
      <c r="E28" s="1031" t="s">
        <v>5</v>
      </c>
      <c r="F28" s="1032"/>
      <c r="G28" s="1032"/>
      <c r="H28" s="1032"/>
      <c r="I28" s="1032"/>
      <c r="J28" s="1077" t="s">
        <v>114</v>
      </c>
      <c r="K28" s="1078"/>
      <c r="L28" s="1055"/>
      <c r="M28" s="1055"/>
      <c r="N28" s="1055"/>
      <c r="O28" s="1055"/>
      <c r="P28" s="1055"/>
      <c r="Q28" s="1055"/>
      <c r="R28" s="1055"/>
      <c r="S28" s="1055"/>
      <c r="T28" s="1055"/>
      <c r="U28" s="1056"/>
      <c r="V28" s="1077" t="s">
        <v>115</v>
      </c>
      <c r="W28" s="1078"/>
      <c r="X28" s="1055"/>
      <c r="Y28" s="1055"/>
      <c r="Z28" s="1055"/>
      <c r="AA28" s="1055"/>
      <c r="AB28" s="1055"/>
      <c r="AC28" s="1055"/>
      <c r="AD28" s="1055"/>
      <c r="AE28" s="1055"/>
      <c r="AF28" s="1055"/>
      <c r="AG28" s="1055"/>
      <c r="AH28" s="1056"/>
      <c r="AI28" s="38"/>
      <c r="AJ28" s="38"/>
    </row>
    <row r="29" spans="2:48" s="31" customFormat="1" ht="19.5" customHeight="1" x14ac:dyDescent="0.15">
      <c r="C29" s="35"/>
      <c r="D29" s="41"/>
      <c r="E29" s="1045" t="s">
        <v>116</v>
      </c>
      <c r="F29" s="1046"/>
      <c r="G29" s="1046"/>
      <c r="H29" s="1046"/>
      <c r="I29" s="1047"/>
      <c r="J29" s="691" t="s">
        <v>127</v>
      </c>
      <c r="K29" s="1037"/>
      <c r="L29" s="1037"/>
      <c r="M29" s="95" t="s">
        <v>128</v>
      </c>
      <c r="N29" s="1037"/>
      <c r="O29" s="1037"/>
      <c r="P29" s="1043" t="s">
        <v>119</v>
      </c>
      <c r="Q29" s="1044"/>
      <c r="R29" s="1044"/>
      <c r="S29" s="1041"/>
      <c r="T29" s="1041"/>
      <c r="U29" s="1041"/>
      <c r="V29" s="1042"/>
      <c r="W29" s="1043" t="s">
        <v>120</v>
      </c>
      <c r="X29" s="1044"/>
      <c r="Y29" s="1044"/>
      <c r="Z29" s="1038"/>
      <c r="AA29" s="1038"/>
      <c r="AB29" s="1038"/>
      <c r="AC29" s="1038"/>
      <c r="AD29" s="1038"/>
      <c r="AE29" s="1038"/>
      <c r="AF29" s="1038"/>
      <c r="AG29" s="1038"/>
      <c r="AH29" s="1039"/>
    </row>
    <row r="30" spans="2:48" s="31" customFormat="1" ht="27" customHeight="1" x14ac:dyDescent="0.15">
      <c r="C30" s="35"/>
      <c r="D30" s="41"/>
      <c r="E30" s="1033"/>
      <c r="F30" s="1034"/>
      <c r="G30" s="1034"/>
      <c r="H30" s="1034"/>
      <c r="I30" s="1048"/>
      <c r="J30" s="1040"/>
      <c r="K30" s="1038"/>
      <c r="L30" s="1038"/>
      <c r="M30" s="1038"/>
      <c r="N30" s="1038"/>
      <c r="O30" s="1038"/>
      <c r="P30" s="1038"/>
      <c r="Q30" s="1038"/>
      <c r="R30" s="1038"/>
      <c r="S30" s="1038"/>
      <c r="T30" s="1038"/>
      <c r="U30" s="1038"/>
      <c r="V30" s="1038"/>
      <c r="W30" s="1038"/>
      <c r="X30" s="1038"/>
      <c r="Y30" s="1038"/>
      <c r="Z30" s="1038"/>
      <c r="AA30" s="1038"/>
      <c r="AB30" s="1038"/>
      <c r="AC30" s="1038"/>
      <c r="AD30" s="1038"/>
      <c r="AE30" s="1038"/>
      <c r="AF30" s="1038"/>
      <c r="AG30" s="1038"/>
      <c r="AH30" s="1039"/>
    </row>
    <row r="31" spans="2:48" s="31" customFormat="1" ht="27" customHeight="1" x14ac:dyDescent="0.15">
      <c r="C31" s="35"/>
      <c r="D31" s="41"/>
      <c r="E31" s="1033" t="s">
        <v>129</v>
      </c>
      <c r="F31" s="1034"/>
      <c r="G31" s="1034"/>
      <c r="H31" s="1034"/>
      <c r="I31" s="1035"/>
      <c r="J31" s="1049"/>
      <c r="K31" s="1050"/>
      <c r="L31" s="42" t="s">
        <v>128</v>
      </c>
      <c r="M31" s="1050"/>
      <c r="N31" s="1050"/>
      <c r="O31" s="42" t="s">
        <v>128</v>
      </c>
      <c r="P31" s="1050"/>
      <c r="Q31" s="1050"/>
      <c r="R31" s="115"/>
      <c r="S31" s="695"/>
      <c r="T31" s="1096" t="s">
        <v>130</v>
      </c>
      <c r="U31" s="1097"/>
      <c r="V31" s="1097"/>
      <c r="W31" s="1097"/>
      <c r="X31" s="1098"/>
      <c r="Y31" s="1036"/>
      <c r="Z31" s="1037"/>
      <c r="AA31" s="42" t="s">
        <v>128</v>
      </c>
      <c r="AB31" s="1037"/>
      <c r="AC31" s="1037"/>
      <c r="AD31" s="42" t="s">
        <v>128</v>
      </c>
      <c r="AE31" s="1037"/>
      <c r="AF31" s="1037"/>
      <c r="AG31" s="115"/>
      <c r="AH31" s="116"/>
    </row>
    <row r="32" spans="2:48" s="31" customFormat="1" ht="27" customHeight="1" x14ac:dyDescent="0.15">
      <c r="C32" s="35"/>
      <c r="D32" s="41"/>
      <c r="E32" s="1033" t="s">
        <v>131</v>
      </c>
      <c r="F32" s="1034"/>
      <c r="G32" s="1034"/>
      <c r="H32" s="1034"/>
      <c r="I32" s="1035"/>
      <c r="J32" s="1036"/>
      <c r="K32" s="1037"/>
      <c r="L32" s="42" t="s">
        <v>128</v>
      </c>
      <c r="M32" s="1037"/>
      <c r="N32" s="1037"/>
      <c r="O32" s="42" t="s">
        <v>128</v>
      </c>
      <c r="P32" s="1037"/>
      <c r="Q32" s="1037"/>
      <c r="R32" s="696"/>
      <c r="S32" s="696"/>
      <c r="T32" s="696"/>
      <c r="U32" s="696"/>
      <c r="V32" s="696"/>
      <c r="W32" s="696"/>
      <c r="X32" s="696"/>
      <c r="Y32" s="696"/>
      <c r="Z32" s="697"/>
      <c r="AA32" s="696"/>
      <c r="AB32" s="696"/>
      <c r="AC32" s="696"/>
      <c r="AD32" s="696"/>
      <c r="AE32" s="696"/>
      <c r="AF32" s="696"/>
      <c r="AG32" s="696"/>
      <c r="AH32" s="698"/>
    </row>
    <row r="33" spans="2:40" s="31" customFormat="1" ht="27" customHeight="1" x14ac:dyDescent="0.15">
      <c r="E33" s="1033" t="s">
        <v>132</v>
      </c>
      <c r="F33" s="1034"/>
      <c r="G33" s="1034"/>
      <c r="H33" s="1034"/>
      <c r="I33" s="1035"/>
      <c r="J33" s="1089"/>
      <c r="K33" s="1090"/>
      <c r="L33" s="1090"/>
      <c r="M33" s="1090"/>
      <c r="N33" s="1090"/>
      <c r="O33" s="1090"/>
      <c r="P33" s="1090"/>
      <c r="Q33" s="1090"/>
      <c r="R33" s="1090"/>
      <c r="S33" s="1090"/>
      <c r="T33" s="1090"/>
      <c r="U33" s="1090"/>
      <c r="V33" s="1090"/>
      <c r="W33" s="43" t="s">
        <v>133</v>
      </c>
      <c r="X33" s="1090"/>
      <c r="Y33" s="1090"/>
      <c r="Z33" s="1090"/>
      <c r="AA33" s="1090"/>
      <c r="AB33" s="1090"/>
      <c r="AC33" s="1090"/>
      <c r="AD33" s="1090"/>
      <c r="AE33" s="1090"/>
      <c r="AF33" s="1090"/>
      <c r="AG33" s="1090"/>
      <c r="AH33" s="1095"/>
    </row>
    <row r="34" spans="2:40" s="31" customFormat="1" ht="6.75" customHeight="1" x14ac:dyDescent="0.15">
      <c r="B34" s="32"/>
      <c r="E34" s="33"/>
      <c r="F34" s="33"/>
      <c r="G34" s="33"/>
      <c r="H34" s="33"/>
      <c r="I34" s="33"/>
      <c r="J34" s="33"/>
      <c r="K34" s="34"/>
      <c r="L34" s="34"/>
      <c r="M34" s="33"/>
      <c r="N34" s="33"/>
    </row>
    <row r="35" spans="2:40" s="31" customFormat="1" ht="16.5" customHeight="1" x14ac:dyDescent="0.15">
      <c r="E35" s="32" t="s">
        <v>143</v>
      </c>
      <c r="F35" s="40" t="s">
        <v>140</v>
      </c>
      <c r="G35" s="44"/>
      <c r="H35" s="44"/>
      <c r="I35" s="44"/>
      <c r="J35" s="44"/>
      <c r="K35" s="44"/>
      <c r="L35" s="44"/>
      <c r="M35" s="44"/>
      <c r="N35" s="44"/>
      <c r="O35" s="44"/>
      <c r="P35" s="44"/>
      <c r="Q35" s="44"/>
      <c r="R35" s="44"/>
      <c r="S35" s="44"/>
      <c r="T35" s="44"/>
      <c r="U35" s="44"/>
      <c r="V35" s="44"/>
      <c r="W35" s="44"/>
      <c r="X35" s="44"/>
      <c r="Y35" s="44"/>
      <c r="Z35" s="44"/>
      <c r="AA35" s="44"/>
      <c r="AB35" s="44"/>
    </row>
    <row r="36" spans="2:40" ht="21.75" customHeight="1" x14ac:dyDescent="0.15">
      <c r="B36" s="31"/>
      <c r="C36" s="31"/>
      <c r="D36" s="31"/>
      <c r="E36" s="1091" t="s">
        <v>141</v>
      </c>
      <c r="F36" s="1091"/>
      <c r="G36" s="1091"/>
      <c r="H36" s="1091"/>
      <c r="I36" s="1091"/>
      <c r="J36" s="1091"/>
      <c r="K36" s="1092"/>
      <c r="L36" s="1093"/>
      <c r="M36" s="1093"/>
      <c r="N36" s="1093"/>
      <c r="O36" s="1093"/>
      <c r="P36" s="1093"/>
      <c r="Q36" s="1093"/>
      <c r="R36" s="1093"/>
      <c r="S36" s="1093"/>
      <c r="T36" s="1093"/>
      <c r="U36" s="1093"/>
      <c r="V36" s="1093"/>
      <c r="W36" s="1093"/>
      <c r="X36" s="1093"/>
      <c r="Y36" s="1093"/>
      <c r="Z36" s="1093"/>
      <c r="AA36" s="1093"/>
      <c r="AB36" s="1093"/>
      <c r="AC36" s="1093"/>
      <c r="AD36" s="1093"/>
      <c r="AE36" s="1093"/>
      <c r="AF36" s="1093"/>
      <c r="AG36" s="1093"/>
      <c r="AH36" s="1094"/>
      <c r="AI36" s="31"/>
      <c r="AJ36" s="31"/>
      <c r="AK36" s="31"/>
      <c r="AL36" s="31"/>
      <c r="AM36" s="31"/>
      <c r="AN36" s="31"/>
    </row>
    <row r="37" spans="2:40" ht="21.75" customHeight="1" x14ac:dyDescent="0.15">
      <c r="B37" s="31"/>
      <c r="C37" s="31"/>
      <c r="D37" s="31"/>
      <c r="E37" s="1091" t="s">
        <v>142</v>
      </c>
      <c r="F37" s="1091"/>
      <c r="G37" s="1091"/>
      <c r="H37" s="1091"/>
      <c r="I37" s="1091"/>
      <c r="J37" s="1091"/>
      <c r="K37" s="1092"/>
      <c r="L37" s="1093"/>
      <c r="M37" s="1093"/>
      <c r="N37" s="1093"/>
      <c r="O37" s="1093"/>
      <c r="P37" s="1093"/>
      <c r="Q37" s="1093"/>
      <c r="R37" s="1093"/>
      <c r="S37" s="1093"/>
      <c r="T37" s="1093"/>
      <c r="U37" s="1093"/>
      <c r="V37" s="1093"/>
      <c r="W37" s="1093"/>
      <c r="X37" s="1093"/>
      <c r="Y37" s="1093"/>
      <c r="Z37" s="1093"/>
      <c r="AA37" s="1093"/>
      <c r="AB37" s="1093"/>
      <c r="AC37" s="1093"/>
      <c r="AD37" s="1093"/>
      <c r="AE37" s="1093"/>
      <c r="AF37" s="1093"/>
      <c r="AG37" s="1093"/>
      <c r="AH37" s="1094"/>
      <c r="AI37" s="31"/>
      <c r="AJ37" s="31"/>
      <c r="AK37" s="31"/>
      <c r="AL37" s="31"/>
      <c r="AM37" s="31"/>
      <c r="AN37" s="31"/>
    </row>
    <row r="38" spans="2:40" ht="21.75" customHeight="1" x14ac:dyDescent="0.15">
      <c r="B38" s="31"/>
      <c r="C38" s="31"/>
      <c r="D38" s="31"/>
      <c r="E38" s="1091" t="s">
        <v>142</v>
      </c>
      <c r="F38" s="1091"/>
      <c r="G38" s="1091"/>
      <c r="H38" s="1091"/>
      <c r="I38" s="1091"/>
      <c r="J38" s="1091"/>
      <c r="K38" s="1092"/>
      <c r="L38" s="1093"/>
      <c r="M38" s="1093"/>
      <c r="N38" s="1093"/>
      <c r="O38" s="1093"/>
      <c r="P38" s="1093"/>
      <c r="Q38" s="1093"/>
      <c r="R38" s="1093"/>
      <c r="S38" s="1093"/>
      <c r="T38" s="1093"/>
      <c r="U38" s="1093"/>
      <c r="V38" s="1093"/>
      <c r="W38" s="1093"/>
      <c r="X38" s="1093"/>
      <c r="Y38" s="1093"/>
      <c r="Z38" s="1093"/>
      <c r="AA38" s="1093"/>
      <c r="AB38" s="1093"/>
      <c r="AC38" s="1093"/>
      <c r="AD38" s="1093"/>
      <c r="AE38" s="1093"/>
      <c r="AF38" s="1093"/>
      <c r="AG38" s="1093"/>
      <c r="AH38" s="1094"/>
      <c r="AI38" s="31"/>
      <c r="AJ38" s="31"/>
      <c r="AK38" s="31"/>
      <c r="AL38" s="31"/>
      <c r="AM38" s="31"/>
      <c r="AN38" s="31"/>
    </row>
    <row r="39" spans="2:40" ht="21.75" customHeight="1" x14ac:dyDescent="0.15">
      <c r="B39" s="31"/>
      <c r="C39" s="31"/>
      <c r="D39" s="31"/>
      <c r="E39" s="1091" t="s">
        <v>142</v>
      </c>
      <c r="F39" s="1091"/>
      <c r="G39" s="1091"/>
      <c r="H39" s="1091"/>
      <c r="I39" s="1091"/>
      <c r="J39" s="1091"/>
      <c r="K39" s="1092"/>
      <c r="L39" s="1093"/>
      <c r="M39" s="1093"/>
      <c r="N39" s="1093"/>
      <c r="O39" s="1093"/>
      <c r="P39" s="1093"/>
      <c r="Q39" s="1093"/>
      <c r="R39" s="1093"/>
      <c r="S39" s="1093"/>
      <c r="T39" s="1093"/>
      <c r="U39" s="1093"/>
      <c r="V39" s="1093"/>
      <c r="W39" s="1093"/>
      <c r="X39" s="1093"/>
      <c r="Y39" s="1093"/>
      <c r="Z39" s="1093"/>
      <c r="AA39" s="1093"/>
      <c r="AB39" s="1093"/>
      <c r="AC39" s="1093"/>
      <c r="AD39" s="1093"/>
      <c r="AE39" s="1093"/>
      <c r="AF39" s="1093"/>
      <c r="AG39" s="1093"/>
      <c r="AH39" s="1094"/>
      <c r="AI39" s="31"/>
      <c r="AJ39" s="31"/>
      <c r="AK39" s="31"/>
      <c r="AL39" s="31"/>
      <c r="AM39" s="31"/>
      <c r="AN39" s="31"/>
    </row>
    <row r="40" spans="2:40" ht="21.75" customHeight="1" x14ac:dyDescent="0.15">
      <c r="B40" s="31"/>
      <c r="C40" s="31"/>
      <c r="D40" s="31"/>
      <c r="E40" s="1091" t="s">
        <v>142</v>
      </c>
      <c r="F40" s="1091"/>
      <c r="G40" s="1091"/>
      <c r="H40" s="1091"/>
      <c r="I40" s="1091"/>
      <c r="J40" s="1091"/>
      <c r="K40" s="1092"/>
      <c r="L40" s="1093"/>
      <c r="M40" s="1093"/>
      <c r="N40" s="1093"/>
      <c r="O40" s="1093"/>
      <c r="P40" s="1093"/>
      <c r="Q40" s="1093"/>
      <c r="R40" s="1093"/>
      <c r="S40" s="1093"/>
      <c r="T40" s="1093"/>
      <c r="U40" s="1093"/>
      <c r="V40" s="1093"/>
      <c r="W40" s="1093"/>
      <c r="X40" s="1093"/>
      <c r="Y40" s="1093"/>
      <c r="Z40" s="1093"/>
      <c r="AA40" s="1093"/>
      <c r="AB40" s="1093"/>
      <c r="AC40" s="1093"/>
      <c r="AD40" s="1093"/>
      <c r="AE40" s="1093"/>
      <c r="AF40" s="1093"/>
      <c r="AG40" s="1093"/>
      <c r="AH40" s="1094"/>
      <c r="AI40" s="31"/>
      <c r="AJ40" s="31"/>
      <c r="AK40" s="31"/>
      <c r="AL40" s="31"/>
      <c r="AM40" s="31"/>
      <c r="AN40" s="31"/>
    </row>
    <row r="41" spans="2:40" ht="21.75" customHeight="1" x14ac:dyDescent="0.15">
      <c r="B41" s="31"/>
      <c r="C41" s="35"/>
      <c r="D41" s="39"/>
      <c r="E41" s="1091" t="s">
        <v>142</v>
      </c>
      <c r="F41" s="1091"/>
      <c r="G41" s="1091"/>
      <c r="H41" s="1091"/>
      <c r="I41" s="1091"/>
      <c r="J41" s="1091"/>
      <c r="K41" s="1092"/>
      <c r="L41" s="1093"/>
      <c r="M41" s="1093"/>
      <c r="N41" s="1093"/>
      <c r="O41" s="1093"/>
      <c r="P41" s="1093"/>
      <c r="Q41" s="1093"/>
      <c r="R41" s="1093"/>
      <c r="S41" s="1093"/>
      <c r="T41" s="1093"/>
      <c r="U41" s="1093"/>
      <c r="V41" s="1093"/>
      <c r="W41" s="1093"/>
      <c r="X41" s="1093"/>
      <c r="Y41" s="1093"/>
      <c r="Z41" s="1093"/>
      <c r="AA41" s="1093"/>
      <c r="AB41" s="1093"/>
      <c r="AC41" s="1093"/>
      <c r="AD41" s="1093"/>
      <c r="AE41" s="1093"/>
      <c r="AF41" s="1093"/>
      <c r="AG41" s="1093"/>
      <c r="AH41" s="1094"/>
      <c r="AI41" s="31"/>
      <c r="AJ41" s="31"/>
      <c r="AK41" s="31"/>
      <c r="AL41" s="31"/>
      <c r="AM41" s="31"/>
      <c r="AN41" s="31"/>
    </row>
    <row r="42" spans="2:40" s="31" customFormat="1" ht="6.75" customHeight="1" x14ac:dyDescent="0.15">
      <c r="B42" s="32"/>
      <c r="E42" s="33"/>
      <c r="F42" s="33"/>
      <c r="G42" s="33"/>
      <c r="H42" s="33"/>
      <c r="I42" s="33"/>
      <c r="J42" s="33"/>
      <c r="K42" s="34"/>
      <c r="L42" s="34"/>
      <c r="M42" s="33"/>
      <c r="N42" s="33"/>
    </row>
  </sheetData>
  <sheetProtection password="AA88" sheet="1" objects="1" scenarios="1" selectLockedCells="1"/>
  <dataConsolidate/>
  <mergeCells count="88">
    <mergeCell ref="P29:R29"/>
    <mergeCell ref="M32:N32"/>
    <mergeCell ref="P32:Q32"/>
    <mergeCell ref="T31:X31"/>
    <mergeCell ref="Y31:Z31"/>
    <mergeCell ref="E33:I33"/>
    <mergeCell ref="J33:V33"/>
    <mergeCell ref="E36:J36"/>
    <mergeCell ref="K36:AH36"/>
    <mergeCell ref="E41:J41"/>
    <mergeCell ref="K41:AH41"/>
    <mergeCell ref="E37:J37"/>
    <mergeCell ref="K37:AH37"/>
    <mergeCell ref="E40:J40"/>
    <mergeCell ref="K40:AH40"/>
    <mergeCell ref="E38:J38"/>
    <mergeCell ref="K38:AH38"/>
    <mergeCell ref="X33:AH33"/>
    <mergeCell ref="E39:J39"/>
    <mergeCell ref="K39:AH39"/>
    <mergeCell ref="E20:I20"/>
    <mergeCell ref="J20:AH20"/>
    <mergeCell ref="E23:I23"/>
    <mergeCell ref="J23:AH23"/>
    <mergeCell ref="E27:I27"/>
    <mergeCell ref="J27:K27"/>
    <mergeCell ref="L27:U27"/>
    <mergeCell ref="V27:W27"/>
    <mergeCell ref="X27:AH27"/>
    <mergeCell ref="E24:I24"/>
    <mergeCell ref="J24:AH24"/>
    <mergeCell ref="E25:I25"/>
    <mergeCell ref="J25:AH25"/>
    <mergeCell ref="E26:I26"/>
    <mergeCell ref="J26:AH26"/>
    <mergeCell ref="J28:K28"/>
    <mergeCell ref="L28:U28"/>
    <mergeCell ref="P15:R15"/>
    <mergeCell ref="S15:V15"/>
    <mergeCell ref="V28:W28"/>
    <mergeCell ref="K15:L15"/>
    <mergeCell ref="N15:O15"/>
    <mergeCell ref="W15:Y15"/>
    <mergeCell ref="J16:AH16"/>
    <mergeCell ref="X28:AH28"/>
    <mergeCell ref="E19:I19"/>
    <mergeCell ref="J19:AH19"/>
    <mergeCell ref="B3:AJ3"/>
    <mergeCell ref="E8:I8"/>
    <mergeCell ref="J8:AH8"/>
    <mergeCell ref="E9:I9"/>
    <mergeCell ref="J9:AH9"/>
    <mergeCell ref="B4:AJ4"/>
    <mergeCell ref="D8:D16"/>
    <mergeCell ref="E13:I13"/>
    <mergeCell ref="J13:K13"/>
    <mergeCell ref="L13:U13"/>
    <mergeCell ref="V13:W13"/>
    <mergeCell ref="X13:AH13"/>
    <mergeCell ref="Z15:AH15"/>
    <mergeCell ref="E15:I16"/>
    <mergeCell ref="E14:I14"/>
    <mergeCell ref="J14:K14"/>
    <mergeCell ref="L14:U14"/>
    <mergeCell ref="V14:W14"/>
    <mergeCell ref="X14:AH14"/>
    <mergeCell ref="E10:I10"/>
    <mergeCell ref="J10:AH10"/>
    <mergeCell ref="E11:I11"/>
    <mergeCell ref="J11:AH11"/>
    <mergeCell ref="E12:I12"/>
    <mergeCell ref="J12:AH12"/>
    <mergeCell ref="E28:I28"/>
    <mergeCell ref="E32:I32"/>
    <mergeCell ref="J32:K32"/>
    <mergeCell ref="Z29:AH29"/>
    <mergeCell ref="J30:AH30"/>
    <mergeCell ref="E31:I31"/>
    <mergeCell ref="S29:V29"/>
    <mergeCell ref="W29:Y29"/>
    <mergeCell ref="AB31:AC31"/>
    <mergeCell ref="AE31:AF31"/>
    <mergeCell ref="E29:I30"/>
    <mergeCell ref="K29:L29"/>
    <mergeCell ref="N29:O29"/>
    <mergeCell ref="J31:K31"/>
    <mergeCell ref="M31:N31"/>
    <mergeCell ref="P31:Q31"/>
  </mergeCells>
  <phoneticPr fontId="7" type="Hiragana"/>
  <conditionalFormatting sqref="J8:AH8">
    <cfRule type="expression" dxfId="170" priority="24">
      <formula>$J$8=""</formula>
    </cfRule>
  </conditionalFormatting>
  <conditionalFormatting sqref="J9:AH9">
    <cfRule type="expression" dxfId="169" priority="23">
      <formula>$J$9=""</formula>
    </cfRule>
  </conditionalFormatting>
  <conditionalFormatting sqref="L13:U13">
    <cfRule type="expression" dxfId="168" priority="22">
      <formula>$L$13=""</formula>
    </cfRule>
  </conditionalFormatting>
  <conditionalFormatting sqref="X13:AH13">
    <cfRule type="expression" dxfId="167" priority="21">
      <formula>$X$13=""</formula>
    </cfRule>
  </conditionalFormatting>
  <conditionalFormatting sqref="L14:U14">
    <cfRule type="expression" dxfId="166" priority="20">
      <formula>$L$14=""</formula>
    </cfRule>
  </conditionalFormatting>
  <conditionalFormatting sqref="X14:AH14">
    <cfRule type="expression" dxfId="165" priority="19">
      <formula>$X$14=""</formula>
    </cfRule>
  </conditionalFormatting>
  <conditionalFormatting sqref="K15:L15">
    <cfRule type="expression" dxfId="164" priority="18">
      <formula>$K$15=""</formula>
    </cfRule>
  </conditionalFormatting>
  <conditionalFormatting sqref="N15:O15">
    <cfRule type="expression" dxfId="163" priority="17">
      <formula>$N$15=""</formula>
    </cfRule>
  </conditionalFormatting>
  <conditionalFormatting sqref="S15:V15">
    <cfRule type="expression" dxfId="162" priority="16">
      <formula>$S$15=""</formula>
    </cfRule>
  </conditionalFormatting>
  <conditionalFormatting sqref="Z15:AH15">
    <cfRule type="expression" dxfId="161" priority="15">
      <formula>$Z$15=""</formula>
    </cfRule>
  </conditionalFormatting>
  <conditionalFormatting sqref="J16:AH16">
    <cfRule type="expression" dxfId="160" priority="14">
      <formula>$J$16=""</formula>
    </cfRule>
  </conditionalFormatting>
  <conditionalFormatting sqref="K36:AH36">
    <cfRule type="expression" dxfId="159" priority="13">
      <formula>$K$36=""</formula>
    </cfRule>
  </conditionalFormatting>
  <conditionalFormatting sqref="Z29:AH29">
    <cfRule type="expression" dxfId="158" priority="2">
      <formula>$Z$15=""</formula>
    </cfRule>
  </conditionalFormatting>
  <conditionalFormatting sqref="S29:V29">
    <cfRule type="expression" dxfId="157" priority="1">
      <formula>$S$29=""</formula>
    </cfRule>
  </conditionalFormatting>
  <dataValidations count="13">
    <dataValidation type="textLength" imeMode="disabled" allowBlank="1" showErrorMessage="1" error="13桁の半角数字を入力してください。" prompt="_x000a_" sqref="J11:AH11">
      <formula1>13</formula1>
      <formula2>13</formula2>
    </dataValidation>
    <dataValidation type="custom" imeMode="hiragana" allowBlank="1" showInputMessage="1" showErrorMessage="1" error="全角で入力してください。" sqref="J26:AH26">
      <formula1>DBCS(J26)=(J26)</formula1>
    </dataValidation>
    <dataValidation type="custom" imeMode="hiragana" allowBlank="1" showInputMessage="1" showErrorMessage="1" error="全角で入力してください。_x000a_" sqref="J9:AH10 J24:AH24">
      <formula1>DBCS(J9)=J9</formula1>
    </dataValidation>
    <dataValidation imeMode="hiragana" allowBlank="1" showInputMessage="1" showErrorMessage="1" sqref="X14:AH14 K37:AH41"/>
    <dataValidation type="custom" imeMode="hiragana" allowBlank="1" showInputMessage="1" showErrorMessage="1" error="ひらがなで入力してください。" sqref="X13:AH13 L13:U13">
      <formula1>AND(L13=PHONETIC(L13),LEN(L13)*2=LENB(L13))</formula1>
    </dataValidation>
    <dataValidation type="custom" imeMode="hiragana" allowBlank="1" showInputMessage="1" showErrorMessage="1" error="全角で入力してください。" sqref="L14:U14 L28:U28 X28:AH28 J19:AH19 Z29:AH29 Z15:AH15 J12:AH12 J25:AH25">
      <formula1>DBCS(J12)=J12</formula1>
    </dataValidation>
    <dataValidation type="textLength" imeMode="disabled" operator="lessThanOrEqual" allowBlank="1" showInputMessage="1" showErrorMessage="1" sqref="K15:L15 K29:L29">
      <formula1>3</formula1>
    </dataValidation>
    <dataValidation type="textLength" imeMode="disabled" operator="lessThanOrEqual" allowBlank="1" showInputMessage="1" showErrorMessage="1" sqref="N15:O15 N29:O29">
      <formula1>4</formula1>
    </dataValidation>
    <dataValidation imeMode="disabled" allowBlank="1" showInputMessage="1" showErrorMessage="1" error="全角で入力してください。" sqref="J20:AH20"/>
    <dataValidation type="custom" imeMode="hiragana" allowBlank="1" showInputMessage="1" showErrorMessage="1" error="ひらがなで入力してください。" sqref="X27:AH27 J8:AH8 L27:U27 J23:AH23">
      <formula1>AND(J8=PHONETIC(J8), LEN(J8)*2=LENB(J8))</formula1>
    </dataValidation>
    <dataValidation imeMode="disabled" allowBlank="1" showInputMessage="1" showErrorMessage="1" sqref="J33:V33 X33:AH33 AE31:AF31 P31:Q32 AB31:AC31 M31:N32 Y31:Z31 J31:K32"/>
    <dataValidation type="list" imeMode="hiragana" allowBlank="1" showInputMessage="1" showErrorMessage="1" sqref="K36:AH36">
      <formula1>"あり,なし"</formula1>
    </dataValidation>
    <dataValidation imeMode="hiragana" allowBlank="1" showInputMessage="1" showErrorMessage="1" error="全角で入力してください。" sqref="J16:AH16 J30:AH30"/>
  </dataValidations>
  <printOptions horizontalCentered="1"/>
  <pageMargins left="0.23622047244094491" right="0.23622047244094491" top="0.55118110236220474" bottom="0.55118110236220474" header="0.31496062992125984" footer="0.31496062992125984"/>
  <pageSetup paperSize="9" fitToHeight="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imeMode="hiragana" allowBlank="1" showInputMessage="1" showErrorMessage="1" error="都道府県を選択してください。">
          <x14:formula1>
            <xm:f>date1!$C$1:$C$47</xm:f>
          </x14:formula1>
          <xm:sqref>S15:V15 S29:V29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139"/>
  <sheetViews>
    <sheetView showGridLines="0" view="pageBreakPreview" zoomScale="40" zoomScaleNormal="40" zoomScaleSheetLayoutView="40" workbookViewId="0">
      <selection activeCell="I5" sqref="I5:W5"/>
    </sheetView>
  </sheetViews>
  <sheetFormatPr defaultRowHeight="18" x14ac:dyDescent="0.15"/>
  <cols>
    <col min="1" max="1" width="5.625" style="183" customWidth="1"/>
    <col min="2" max="52" width="4.375" style="183" customWidth="1"/>
    <col min="53" max="57" width="3.625" style="183" customWidth="1"/>
    <col min="58" max="16384" width="9" style="183"/>
  </cols>
  <sheetData>
    <row r="1" spans="2:61" ht="42" customHeight="1" x14ac:dyDescent="0.15">
      <c r="B1" s="104" t="s">
        <v>137</v>
      </c>
    </row>
    <row r="2" spans="2:61" ht="25.5" customHeight="1" x14ac:dyDescent="0.15"/>
    <row r="3" spans="2:61" s="184" customFormat="1" ht="32.25" customHeight="1" x14ac:dyDescent="0.15">
      <c r="B3" s="1484" t="s">
        <v>225</v>
      </c>
      <c r="C3" s="1484"/>
      <c r="D3" s="1484"/>
      <c r="E3" s="1484"/>
      <c r="F3" s="1484"/>
      <c r="G3" s="1484"/>
      <c r="H3" s="1484"/>
      <c r="I3" s="1484"/>
      <c r="J3" s="1484"/>
      <c r="K3" s="1484"/>
      <c r="L3" s="1484"/>
      <c r="M3" s="1484"/>
      <c r="N3" s="1484"/>
      <c r="O3" s="1484"/>
      <c r="P3" s="1484"/>
      <c r="Q3" s="1484"/>
      <c r="R3" s="1484"/>
      <c r="S3" s="1484"/>
      <c r="T3" s="1484"/>
      <c r="U3" s="1484"/>
      <c r="V3" s="1484"/>
      <c r="W3" s="1484"/>
      <c r="X3" s="1484"/>
      <c r="Y3" s="1484"/>
      <c r="Z3" s="1484"/>
      <c r="AA3" s="1484"/>
      <c r="AB3" s="1484"/>
      <c r="AC3" s="1484"/>
      <c r="AD3" s="1484"/>
      <c r="AE3" s="1484"/>
      <c r="AF3" s="1484"/>
      <c r="AG3" s="1484"/>
      <c r="AH3" s="1484"/>
      <c r="AI3" s="1484"/>
      <c r="AJ3" s="1484"/>
      <c r="AK3" s="1484"/>
      <c r="AL3" s="1484"/>
      <c r="AM3" s="1484"/>
      <c r="AN3" s="1484"/>
      <c r="AO3" s="1484"/>
      <c r="AP3" s="1484"/>
      <c r="AQ3" s="1484"/>
      <c r="AR3" s="1484"/>
      <c r="AS3" s="1484"/>
      <c r="AT3" s="1484"/>
      <c r="AU3" s="1484"/>
      <c r="AV3" s="1484"/>
      <c r="AW3" s="1484"/>
      <c r="AX3" s="1484"/>
      <c r="AY3" s="1484"/>
      <c r="AZ3" s="101"/>
      <c r="BC3" s="101"/>
      <c r="BD3" s="101"/>
      <c r="BE3" s="101"/>
      <c r="BF3" s="101"/>
      <c r="BG3" s="101"/>
      <c r="BH3" s="101"/>
      <c r="BI3" s="101"/>
    </row>
    <row r="4" spans="2:61" ht="24.95" customHeight="1" x14ac:dyDescent="0.15">
      <c r="B4" s="1511" t="s">
        <v>58</v>
      </c>
      <c r="C4" s="1511"/>
      <c r="D4" s="1511"/>
      <c r="E4" s="1511"/>
      <c r="F4" s="1511"/>
      <c r="G4" s="1511"/>
      <c r="H4" s="1511"/>
      <c r="I4" s="1512"/>
      <c r="J4" s="1512"/>
      <c r="K4" s="1512"/>
      <c r="L4" s="1512"/>
      <c r="M4" s="1512"/>
      <c r="N4" s="1512"/>
      <c r="O4" s="1512"/>
      <c r="P4" s="1512"/>
      <c r="Q4" s="1512"/>
      <c r="R4" s="1512"/>
      <c r="S4" s="1512"/>
      <c r="T4" s="1512"/>
      <c r="U4" s="1512"/>
      <c r="V4" s="1512"/>
      <c r="W4" s="1512"/>
      <c r="X4" s="1512"/>
      <c r="Y4" s="1512"/>
      <c r="Z4" s="1512"/>
      <c r="AA4" s="1512"/>
      <c r="AB4" s="1512"/>
      <c r="AC4" s="1512"/>
      <c r="AD4" s="1512"/>
      <c r="AE4" s="1512"/>
      <c r="AF4" s="1512"/>
      <c r="AG4" s="1512"/>
      <c r="AH4" s="1512"/>
      <c r="AI4" s="1512"/>
      <c r="AJ4" s="3"/>
      <c r="AK4" s="185"/>
      <c r="AL4" s="185"/>
      <c r="AM4" s="185"/>
      <c r="AN4" s="185"/>
      <c r="AO4" s="185"/>
      <c r="AP4" s="185"/>
      <c r="AQ4" s="185"/>
      <c r="AR4" s="185"/>
      <c r="AS4" s="185"/>
      <c r="AT4" s="185"/>
      <c r="AU4" s="185"/>
      <c r="AV4" s="185"/>
      <c r="AW4" s="185"/>
      <c r="AX4" s="185"/>
      <c r="AY4" s="185"/>
      <c r="AZ4" s="185"/>
    </row>
    <row r="5" spans="2:61" ht="30" customHeight="1" x14ac:dyDescent="0.15">
      <c r="B5" s="1354" t="s">
        <v>0</v>
      </c>
      <c r="C5" s="1355"/>
      <c r="D5" s="1355"/>
      <c r="E5" s="1355"/>
      <c r="F5" s="1355"/>
      <c r="G5" s="1355"/>
      <c r="H5" s="1356"/>
      <c r="I5" s="1357"/>
      <c r="J5" s="1358"/>
      <c r="K5" s="1358"/>
      <c r="L5" s="1358"/>
      <c r="M5" s="1358"/>
      <c r="N5" s="1358"/>
      <c r="O5" s="1358"/>
      <c r="P5" s="1358"/>
      <c r="Q5" s="1358"/>
      <c r="R5" s="1358"/>
      <c r="S5" s="1358"/>
      <c r="T5" s="1358"/>
      <c r="U5" s="1358"/>
      <c r="V5" s="1358"/>
      <c r="W5" s="1359"/>
      <c r="X5" s="1354" t="s">
        <v>1</v>
      </c>
      <c r="Y5" s="1355"/>
      <c r="Z5" s="1355"/>
      <c r="AA5" s="1355"/>
      <c r="AB5" s="1355"/>
      <c r="AC5" s="1355"/>
      <c r="AD5" s="1356"/>
      <c r="AE5" s="1369"/>
      <c r="AF5" s="1370"/>
      <c r="AG5" s="1370"/>
      <c r="AH5" s="692" t="s">
        <v>411</v>
      </c>
      <c r="AI5" s="1370"/>
      <c r="AJ5" s="1370"/>
      <c r="AK5" s="692" t="s">
        <v>412</v>
      </c>
      <c r="AL5" s="1370"/>
      <c r="AM5" s="1370"/>
      <c r="AN5" s="692" t="s">
        <v>413</v>
      </c>
      <c r="AO5" s="692"/>
      <c r="AP5" s="220"/>
      <c r="AQ5" s="220"/>
      <c r="AR5" s="220"/>
      <c r="AS5" s="220"/>
      <c r="AT5" s="220"/>
      <c r="AU5" s="220"/>
      <c r="AV5" s="220"/>
      <c r="AW5" s="220"/>
      <c r="AX5" s="220"/>
      <c r="AY5" s="221"/>
      <c r="AZ5" s="185"/>
    </row>
    <row r="6" spans="2:61" ht="27.95" customHeight="1" x14ac:dyDescent="0.15">
      <c r="B6" s="1437" t="s">
        <v>531</v>
      </c>
      <c r="C6" s="1438"/>
      <c r="D6" s="1438"/>
      <c r="E6" s="1438"/>
      <c r="F6" s="1438"/>
      <c r="G6" s="1438"/>
      <c r="H6" s="1439"/>
      <c r="I6" s="1391" t="str">
        <f>IF('様式第１　交付申請書 '!C37="","",'様式第１　交付申請書 '!C37)</f>
        <v/>
      </c>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c r="AL6" s="1392"/>
      <c r="AM6" s="1392"/>
      <c r="AN6" s="1392"/>
      <c r="AO6" s="1392"/>
      <c r="AP6" s="1541" t="s">
        <v>756</v>
      </c>
      <c r="AQ6" s="1541"/>
      <c r="AR6" s="1541"/>
      <c r="AS6" s="1541"/>
      <c r="AT6" s="1541"/>
      <c r="AU6" s="1541"/>
      <c r="AV6" s="1541"/>
      <c r="AW6" s="1541"/>
      <c r="AX6" s="1541"/>
      <c r="AY6" s="1542"/>
      <c r="AZ6" s="185"/>
    </row>
    <row r="7" spans="2:61" ht="27.95" customHeight="1" x14ac:dyDescent="0.15">
      <c r="B7" s="1506"/>
      <c r="C7" s="1507"/>
      <c r="D7" s="1507"/>
      <c r="E7" s="1507"/>
      <c r="F7" s="1507"/>
      <c r="G7" s="1507"/>
      <c r="H7" s="1508"/>
      <c r="I7" s="1393"/>
      <c r="J7" s="1394"/>
      <c r="K7" s="1394"/>
      <c r="L7" s="1394"/>
      <c r="M7" s="1394"/>
      <c r="N7" s="1394"/>
      <c r="O7" s="1394"/>
      <c r="P7" s="1394"/>
      <c r="Q7" s="1394"/>
      <c r="R7" s="1394"/>
      <c r="S7" s="1394"/>
      <c r="T7" s="1394"/>
      <c r="U7" s="1394"/>
      <c r="V7" s="1394"/>
      <c r="W7" s="1394"/>
      <c r="X7" s="1394"/>
      <c r="Y7" s="1394"/>
      <c r="Z7" s="1394"/>
      <c r="AA7" s="1394"/>
      <c r="AB7" s="1394"/>
      <c r="AC7" s="1394"/>
      <c r="AD7" s="1394"/>
      <c r="AE7" s="1394"/>
      <c r="AF7" s="1394"/>
      <c r="AG7" s="1394"/>
      <c r="AH7" s="1394"/>
      <c r="AI7" s="1394"/>
      <c r="AJ7" s="1394"/>
      <c r="AK7" s="1394"/>
      <c r="AL7" s="1394"/>
      <c r="AM7" s="1394"/>
      <c r="AN7" s="1394"/>
      <c r="AO7" s="1394"/>
      <c r="AP7" s="1543"/>
      <c r="AQ7" s="1543"/>
      <c r="AR7" s="1543"/>
      <c r="AS7" s="1543"/>
      <c r="AT7" s="1543"/>
      <c r="AU7" s="1543"/>
      <c r="AV7" s="1543"/>
      <c r="AW7" s="1543"/>
      <c r="AX7" s="1543"/>
      <c r="AY7" s="1544"/>
      <c r="AZ7" s="185"/>
    </row>
    <row r="8" spans="2:61" ht="27.95" customHeight="1" x14ac:dyDescent="0.15">
      <c r="B8" s="1323" t="s">
        <v>2</v>
      </c>
      <c r="C8" s="1281"/>
      <c r="D8" s="1281"/>
      <c r="E8" s="1281"/>
      <c r="F8" s="1281"/>
      <c r="G8" s="1281"/>
      <c r="H8" s="1337"/>
      <c r="I8" s="1391" t="str">
        <f>IF('様式第１　交付申請書 '!U7="","",'様式第１　交付申請書 '!U7)</f>
        <v/>
      </c>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1392"/>
      <c r="AV8" s="1392"/>
      <c r="AW8" s="1392"/>
      <c r="AX8" s="1392"/>
      <c r="AY8" s="1509"/>
      <c r="AZ8" s="185"/>
    </row>
    <row r="9" spans="2:61" ht="27.95" customHeight="1" x14ac:dyDescent="0.15">
      <c r="B9" s="1325"/>
      <c r="C9" s="1326"/>
      <c r="D9" s="1326"/>
      <c r="E9" s="1326"/>
      <c r="F9" s="1326"/>
      <c r="G9" s="1326"/>
      <c r="H9" s="1338"/>
      <c r="I9" s="1393"/>
      <c r="J9" s="1394"/>
      <c r="K9" s="1394"/>
      <c r="L9" s="1394"/>
      <c r="M9" s="1394"/>
      <c r="N9" s="1394"/>
      <c r="O9" s="1394"/>
      <c r="P9" s="1394"/>
      <c r="Q9" s="1394"/>
      <c r="R9" s="1394"/>
      <c r="S9" s="1394"/>
      <c r="T9" s="1394"/>
      <c r="U9" s="1394"/>
      <c r="V9" s="1394"/>
      <c r="W9" s="1394"/>
      <c r="X9" s="1394"/>
      <c r="Y9" s="1394"/>
      <c r="Z9" s="1394"/>
      <c r="AA9" s="1394"/>
      <c r="AB9" s="1394"/>
      <c r="AC9" s="1394"/>
      <c r="AD9" s="1394"/>
      <c r="AE9" s="1394"/>
      <c r="AF9" s="1394"/>
      <c r="AG9" s="1394"/>
      <c r="AH9" s="1394"/>
      <c r="AI9" s="1394"/>
      <c r="AJ9" s="1394"/>
      <c r="AK9" s="1394"/>
      <c r="AL9" s="1394"/>
      <c r="AM9" s="1394"/>
      <c r="AN9" s="1394"/>
      <c r="AO9" s="1394"/>
      <c r="AP9" s="1394"/>
      <c r="AQ9" s="1394"/>
      <c r="AR9" s="1394"/>
      <c r="AS9" s="1394"/>
      <c r="AT9" s="1394"/>
      <c r="AU9" s="1394"/>
      <c r="AV9" s="1394"/>
      <c r="AW9" s="1394"/>
      <c r="AX9" s="1394"/>
      <c r="AY9" s="1510"/>
      <c r="AZ9" s="185"/>
    </row>
    <row r="10" spans="2:61" ht="27.95" customHeight="1" x14ac:dyDescent="0.15">
      <c r="B10" s="5" t="s">
        <v>310</v>
      </c>
      <c r="C10" s="5"/>
      <c r="D10" s="5"/>
      <c r="E10" s="5"/>
      <c r="F10" s="5"/>
      <c r="G10" s="5"/>
      <c r="H10" s="5"/>
      <c r="I10" s="5"/>
      <c r="J10" s="6"/>
      <c r="K10" s="6"/>
      <c r="L10" s="6"/>
      <c r="M10" s="6"/>
      <c r="N10" s="7"/>
      <c r="O10" s="8"/>
      <c r="P10" s="8"/>
      <c r="Q10" s="8"/>
      <c r="R10" s="8"/>
      <c r="S10" s="4"/>
      <c r="T10" s="4"/>
      <c r="U10" s="4"/>
      <c r="V10" s="4"/>
      <c r="W10" s="4"/>
      <c r="X10" s="4"/>
      <c r="Y10" s="4"/>
      <c r="Z10" s="4"/>
      <c r="AA10" s="4"/>
      <c r="AB10" s="4"/>
      <c r="AC10" s="4"/>
      <c r="AD10" s="4"/>
      <c r="AE10" s="20"/>
      <c r="AF10" s="20"/>
      <c r="AG10" s="20"/>
      <c r="AH10" s="20"/>
      <c r="AI10" s="16"/>
      <c r="AJ10" s="3"/>
      <c r="AK10" s="185"/>
      <c r="AL10" s="185"/>
      <c r="AM10" s="185"/>
      <c r="AN10" s="185"/>
      <c r="AO10" s="185"/>
      <c r="AP10" s="185"/>
      <c r="AQ10" s="185"/>
      <c r="AR10" s="185"/>
      <c r="AS10" s="185"/>
      <c r="AT10" s="185"/>
      <c r="AU10" s="185"/>
      <c r="AV10" s="185"/>
      <c r="AW10" s="185"/>
      <c r="AX10" s="185"/>
      <c r="AY10" s="185"/>
      <c r="AZ10" s="185"/>
    </row>
    <row r="11" spans="2:61" ht="27.95" customHeight="1" x14ac:dyDescent="0.15">
      <c r="B11" s="1323" t="s">
        <v>3</v>
      </c>
      <c r="C11" s="1281"/>
      <c r="D11" s="1281"/>
      <c r="E11" s="1281"/>
      <c r="F11" s="1281"/>
      <c r="G11" s="1281"/>
      <c r="H11" s="1337"/>
      <c r="I11" s="1384" t="str">
        <f>IF('10-1_超高層_申請者の詳細'!$J$19="","",'10-1_超高層_申請者の詳細'!$J$19)</f>
        <v/>
      </c>
      <c r="J11" s="1384"/>
      <c r="K11" s="1384"/>
      <c r="L11" s="1384"/>
      <c r="M11" s="1384"/>
      <c r="N11" s="1384"/>
      <c r="O11" s="1384"/>
      <c r="P11" s="1384"/>
      <c r="Q11" s="1384"/>
      <c r="R11" s="1384"/>
      <c r="S11" s="1384"/>
      <c r="T11" s="1384"/>
      <c r="U11" s="1384"/>
      <c r="V11" s="1384"/>
      <c r="W11" s="1384"/>
      <c r="X11" s="1384"/>
      <c r="Y11" s="1384"/>
      <c r="Z11" s="1384"/>
      <c r="AA11" s="1323" t="s">
        <v>4</v>
      </c>
      <c r="AB11" s="1281"/>
      <c r="AC11" s="1281"/>
      <c r="AD11" s="1337"/>
      <c r="AE11" s="1386" t="str">
        <f>IF('10-1_超高層_申請者の詳細'!$J$20="","",'10-1_超高層_申請者の詳細'!$J$20)</f>
        <v/>
      </c>
      <c r="AF11" s="1384"/>
      <c r="AG11" s="1384"/>
      <c r="AH11" s="1384"/>
      <c r="AI11" s="1384"/>
      <c r="AJ11" s="1384"/>
      <c r="AK11" s="1384"/>
      <c r="AL11" s="1384"/>
      <c r="AM11" s="1384"/>
      <c r="AN11" s="1384"/>
      <c r="AO11" s="1384"/>
      <c r="AP11" s="1384"/>
      <c r="AQ11" s="1384"/>
      <c r="AR11" s="1384"/>
      <c r="AS11" s="1384"/>
      <c r="AT11" s="1384"/>
      <c r="AU11" s="1384"/>
      <c r="AV11" s="1384"/>
      <c r="AW11" s="1384"/>
      <c r="AX11" s="1384"/>
      <c r="AY11" s="1387"/>
      <c r="AZ11" s="185"/>
    </row>
    <row r="12" spans="2:61" ht="30" customHeight="1" x14ac:dyDescent="0.15">
      <c r="B12" s="1325"/>
      <c r="C12" s="1326"/>
      <c r="D12" s="1326"/>
      <c r="E12" s="1326"/>
      <c r="F12" s="1326"/>
      <c r="G12" s="1326"/>
      <c r="H12" s="1338"/>
      <c r="I12" s="1385"/>
      <c r="J12" s="1385"/>
      <c r="K12" s="1385"/>
      <c r="L12" s="1385"/>
      <c r="M12" s="1385"/>
      <c r="N12" s="1385"/>
      <c r="O12" s="1385"/>
      <c r="P12" s="1385"/>
      <c r="Q12" s="1385"/>
      <c r="R12" s="1385"/>
      <c r="S12" s="1385"/>
      <c r="T12" s="1385"/>
      <c r="U12" s="1385"/>
      <c r="V12" s="1385"/>
      <c r="W12" s="1385"/>
      <c r="X12" s="1385"/>
      <c r="Y12" s="1385"/>
      <c r="Z12" s="1385"/>
      <c r="AA12" s="1325"/>
      <c r="AB12" s="1326"/>
      <c r="AC12" s="1326"/>
      <c r="AD12" s="1338"/>
      <c r="AE12" s="1388"/>
      <c r="AF12" s="1385"/>
      <c r="AG12" s="1385"/>
      <c r="AH12" s="1385"/>
      <c r="AI12" s="1385"/>
      <c r="AJ12" s="1385"/>
      <c r="AK12" s="1385"/>
      <c r="AL12" s="1385"/>
      <c r="AM12" s="1385"/>
      <c r="AN12" s="1385"/>
      <c r="AO12" s="1385"/>
      <c r="AP12" s="1385"/>
      <c r="AQ12" s="1385"/>
      <c r="AR12" s="1385"/>
      <c r="AS12" s="1385"/>
      <c r="AT12" s="1385"/>
      <c r="AU12" s="1385"/>
      <c r="AV12" s="1385"/>
      <c r="AW12" s="1385"/>
      <c r="AX12" s="1385"/>
      <c r="AY12" s="1389"/>
      <c r="AZ12" s="185"/>
    </row>
    <row r="13" spans="2:61" ht="27.95" customHeight="1" x14ac:dyDescent="0.15">
      <c r="B13" s="16" t="s">
        <v>226</v>
      </c>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3"/>
      <c r="AK13" s="185"/>
      <c r="AL13" s="185"/>
      <c r="AM13" s="185"/>
      <c r="AN13" s="185"/>
      <c r="AO13" s="185"/>
      <c r="AP13" s="185"/>
      <c r="AQ13" s="185"/>
      <c r="AR13" s="185"/>
      <c r="AS13" s="185"/>
      <c r="AT13" s="185"/>
      <c r="AU13" s="185"/>
      <c r="AV13" s="185"/>
      <c r="AW13" s="185"/>
      <c r="AX13" s="185"/>
      <c r="AY13" s="185"/>
      <c r="AZ13" s="185"/>
    </row>
    <row r="14" spans="2:61" ht="30" customHeight="1" x14ac:dyDescent="0.15">
      <c r="B14" s="1354" t="s">
        <v>6</v>
      </c>
      <c r="C14" s="1355"/>
      <c r="D14" s="1355"/>
      <c r="E14" s="1355"/>
      <c r="F14" s="1355"/>
      <c r="G14" s="1355"/>
      <c r="H14" s="1356"/>
      <c r="I14" s="219" t="s">
        <v>7</v>
      </c>
      <c r="J14" s="1390"/>
      <c r="K14" s="1390"/>
      <c r="L14" s="107" t="s">
        <v>8</v>
      </c>
      <c r="M14" s="1390"/>
      <c r="N14" s="1390"/>
      <c r="O14" s="1440"/>
      <c r="P14" s="1515"/>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516"/>
      <c r="AM14" s="1516"/>
      <c r="AN14" s="1516"/>
      <c r="AO14" s="1516"/>
      <c r="AP14" s="1516"/>
      <c r="AQ14" s="1516"/>
      <c r="AR14" s="1516"/>
      <c r="AS14" s="1516"/>
      <c r="AT14" s="1516"/>
      <c r="AU14" s="1516"/>
      <c r="AV14" s="1516"/>
      <c r="AW14" s="1516"/>
      <c r="AX14" s="1516"/>
      <c r="AY14" s="1517"/>
      <c r="AZ14" s="185"/>
    </row>
    <row r="15" spans="2:61" ht="30" customHeight="1" x14ac:dyDescent="0.15">
      <c r="B15" s="1354" t="s">
        <v>60</v>
      </c>
      <c r="C15" s="1355"/>
      <c r="D15" s="1355"/>
      <c r="E15" s="1355"/>
      <c r="F15" s="1355"/>
      <c r="G15" s="1355"/>
      <c r="H15" s="1356"/>
      <c r="I15" s="1360"/>
      <c r="J15" s="1361"/>
      <c r="K15" s="1361"/>
      <c r="L15" s="1361"/>
      <c r="M15" s="1361"/>
      <c r="N15" s="1361"/>
      <c r="O15" s="1361"/>
      <c r="P15" s="1361"/>
      <c r="Q15" s="1361"/>
      <c r="R15" s="1361"/>
      <c r="S15" s="1361"/>
      <c r="T15" s="1361"/>
      <c r="U15" s="1361"/>
      <c r="V15" s="1361"/>
      <c r="W15" s="1361"/>
      <c r="X15" s="1361"/>
      <c r="Y15" s="1361"/>
      <c r="Z15" s="1362"/>
      <c r="AA15" s="1354" t="s">
        <v>61</v>
      </c>
      <c r="AB15" s="1355"/>
      <c r="AC15" s="1355"/>
      <c r="AD15" s="1355"/>
      <c r="AE15" s="1355"/>
      <c r="AF15" s="1355"/>
      <c r="AG15" s="1361"/>
      <c r="AH15" s="1361"/>
      <c r="AI15" s="1361"/>
      <c r="AJ15" s="1361"/>
      <c r="AK15" s="1361"/>
      <c r="AL15" s="1361"/>
      <c r="AM15" s="1361"/>
      <c r="AN15" s="1361"/>
      <c r="AO15" s="1361"/>
      <c r="AP15" s="1361"/>
      <c r="AQ15" s="1361"/>
      <c r="AR15" s="1361"/>
      <c r="AS15" s="1361"/>
      <c r="AT15" s="1361"/>
      <c r="AU15" s="1361"/>
      <c r="AV15" s="1361"/>
      <c r="AW15" s="1361"/>
      <c r="AX15" s="1361"/>
      <c r="AY15" s="1362"/>
      <c r="AZ15" s="185"/>
    </row>
    <row r="16" spans="2:61" ht="30" customHeight="1" x14ac:dyDescent="0.15">
      <c r="B16" s="1354" t="s">
        <v>9</v>
      </c>
      <c r="C16" s="1355"/>
      <c r="D16" s="1355"/>
      <c r="E16" s="1355"/>
      <c r="F16" s="1355"/>
      <c r="G16" s="1355"/>
      <c r="H16" s="1356"/>
      <c r="I16" s="1369"/>
      <c r="J16" s="1370"/>
      <c r="K16" s="1370"/>
      <c r="L16" s="1370"/>
      <c r="M16" s="1371"/>
      <c r="N16" s="1354" t="s">
        <v>11</v>
      </c>
      <c r="O16" s="1355"/>
      <c r="P16" s="1355"/>
      <c r="Q16" s="1355"/>
      <c r="R16" s="1355"/>
      <c r="S16" s="1356"/>
      <c r="T16" s="1441"/>
      <c r="U16" s="1442"/>
      <c r="V16" s="1442"/>
      <c r="W16" s="1442"/>
      <c r="X16" s="1442"/>
      <c r="Y16" s="1442"/>
      <c r="Z16" s="221" t="s">
        <v>12</v>
      </c>
      <c r="AA16" s="1406" t="s">
        <v>317</v>
      </c>
      <c r="AB16" s="1407"/>
      <c r="AC16" s="1407"/>
      <c r="AD16" s="1407"/>
      <c r="AE16" s="1407"/>
      <c r="AF16" s="1408"/>
      <c r="AG16" s="1415"/>
      <c r="AH16" s="1416"/>
      <c r="AI16" s="1416"/>
      <c r="AJ16" s="1345" t="s">
        <v>10</v>
      </c>
      <c r="AK16" s="1348" t="s">
        <v>18</v>
      </c>
      <c r="AL16" s="1349"/>
      <c r="AM16" s="1349"/>
      <c r="AN16" s="1350"/>
      <c r="AO16" s="1300"/>
      <c r="AP16" s="1301"/>
      <c r="AQ16" s="1301"/>
      <c r="AR16" s="221" t="s">
        <v>10</v>
      </c>
      <c r="AS16" s="1400" t="s">
        <v>316</v>
      </c>
      <c r="AT16" s="1401"/>
      <c r="AU16" s="1402"/>
      <c r="AV16" s="1424" t="str">
        <f>IF(OR(AO16="",T16=""),"",AO16/T16)</f>
        <v/>
      </c>
      <c r="AW16" s="1425"/>
      <c r="AX16" s="1425"/>
      <c r="AY16" s="1430" t="s">
        <v>452</v>
      </c>
      <c r="AZ16" s="186"/>
    </row>
    <row r="17" spans="2:52" ht="30" customHeight="1" x14ac:dyDescent="0.15">
      <c r="B17" s="1363" t="s">
        <v>13</v>
      </c>
      <c r="C17" s="1364"/>
      <c r="D17" s="1364"/>
      <c r="E17" s="1364"/>
      <c r="F17" s="1364"/>
      <c r="G17" s="1364"/>
      <c r="H17" s="1365"/>
      <c r="I17" s="1372" t="s">
        <v>14</v>
      </c>
      <c r="J17" s="1373"/>
      <c r="K17" s="1373"/>
      <c r="L17" s="1373"/>
      <c r="M17" s="1374"/>
      <c r="N17" s="1378" t="s">
        <v>15</v>
      </c>
      <c r="O17" s="1379"/>
      <c r="P17" s="1379"/>
      <c r="Q17" s="1382"/>
      <c r="R17" s="1382"/>
      <c r="S17" s="10" t="s">
        <v>16</v>
      </c>
      <c r="T17" s="1378" t="s">
        <v>17</v>
      </c>
      <c r="U17" s="1379"/>
      <c r="V17" s="1379"/>
      <c r="W17" s="1513"/>
      <c r="X17" s="1513"/>
      <c r="Y17" s="1513"/>
      <c r="Z17" s="10" t="s">
        <v>16</v>
      </c>
      <c r="AA17" s="1409"/>
      <c r="AB17" s="1410"/>
      <c r="AC17" s="1410"/>
      <c r="AD17" s="1410"/>
      <c r="AE17" s="1410"/>
      <c r="AF17" s="1411"/>
      <c r="AG17" s="1417"/>
      <c r="AH17" s="1418"/>
      <c r="AI17" s="1418"/>
      <c r="AJ17" s="1346"/>
      <c r="AK17" s="1351" t="s">
        <v>21</v>
      </c>
      <c r="AL17" s="1352"/>
      <c r="AM17" s="1352"/>
      <c r="AN17" s="1353"/>
      <c r="AO17" s="1300"/>
      <c r="AP17" s="1301"/>
      <c r="AQ17" s="1301"/>
      <c r="AR17" s="221" t="s">
        <v>10</v>
      </c>
      <c r="AS17" s="1403"/>
      <c r="AT17" s="1404"/>
      <c r="AU17" s="1405"/>
      <c r="AV17" s="1426"/>
      <c r="AW17" s="1427"/>
      <c r="AX17" s="1427"/>
      <c r="AY17" s="1431"/>
      <c r="AZ17" s="185"/>
    </row>
    <row r="18" spans="2:52" ht="30" customHeight="1" x14ac:dyDescent="0.15">
      <c r="B18" s="1366"/>
      <c r="C18" s="1367"/>
      <c r="D18" s="1367"/>
      <c r="E18" s="1367"/>
      <c r="F18" s="1367"/>
      <c r="G18" s="1367"/>
      <c r="H18" s="1368"/>
      <c r="I18" s="1375" t="s">
        <v>20</v>
      </c>
      <c r="J18" s="1376"/>
      <c r="K18" s="1376"/>
      <c r="L18" s="1376"/>
      <c r="M18" s="1377"/>
      <c r="N18" s="1380" t="s">
        <v>15</v>
      </c>
      <c r="O18" s="1381"/>
      <c r="P18" s="1381"/>
      <c r="Q18" s="1383"/>
      <c r="R18" s="1383"/>
      <c r="S18" s="11" t="s">
        <v>16</v>
      </c>
      <c r="T18" s="1380" t="s">
        <v>17</v>
      </c>
      <c r="U18" s="1381"/>
      <c r="V18" s="1381"/>
      <c r="W18" s="1514"/>
      <c r="X18" s="1514"/>
      <c r="Y18" s="1514"/>
      <c r="Z18" s="11" t="s">
        <v>16</v>
      </c>
      <c r="AA18" s="1412"/>
      <c r="AB18" s="1413"/>
      <c r="AC18" s="1413"/>
      <c r="AD18" s="1413"/>
      <c r="AE18" s="1413"/>
      <c r="AF18" s="1414"/>
      <c r="AG18" s="1419"/>
      <c r="AH18" s="1420"/>
      <c r="AI18" s="1420"/>
      <c r="AJ18" s="1347"/>
      <c r="AK18" s="1297" t="s">
        <v>19</v>
      </c>
      <c r="AL18" s="1298"/>
      <c r="AM18" s="1298"/>
      <c r="AN18" s="1299"/>
      <c r="AO18" s="1398">
        <f>AG16-(AO16+AO17)</f>
        <v>0</v>
      </c>
      <c r="AP18" s="1399"/>
      <c r="AQ18" s="1399"/>
      <c r="AR18" s="221" t="s">
        <v>10</v>
      </c>
      <c r="AS18" s="1403"/>
      <c r="AT18" s="1404"/>
      <c r="AU18" s="1405"/>
      <c r="AV18" s="1428"/>
      <c r="AW18" s="1429"/>
      <c r="AX18" s="1429"/>
      <c r="AY18" s="1432"/>
      <c r="AZ18" s="12"/>
    </row>
    <row r="19" spans="2:52" ht="27.95" customHeight="1" x14ac:dyDescent="0.25">
      <c r="B19" s="16" t="s">
        <v>227</v>
      </c>
      <c r="C19" s="16"/>
      <c r="D19" s="16"/>
      <c r="E19" s="16"/>
      <c r="F19" s="16"/>
      <c r="G19" s="16"/>
      <c r="H19" s="17"/>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86"/>
      <c r="AL19" s="185"/>
      <c r="AM19" s="186"/>
      <c r="AN19" s="186"/>
      <c r="AO19" s="186"/>
      <c r="AP19" s="186"/>
      <c r="AQ19" s="186"/>
      <c r="AR19" s="186"/>
      <c r="AS19" s="186"/>
      <c r="AT19" s="186"/>
      <c r="AU19" s="186"/>
      <c r="AV19" s="186"/>
      <c r="AW19" s="186"/>
      <c r="AX19" s="186"/>
      <c r="AY19" s="186"/>
      <c r="AZ19" s="185"/>
    </row>
    <row r="20" spans="2:52" ht="30" customHeight="1" x14ac:dyDescent="0.15">
      <c r="B20" s="1354" t="s">
        <v>62</v>
      </c>
      <c r="C20" s="1355"/>
      <c r="D20" s="1355"/>
      <c r="E20" s="1355"/>
      <c r="F20" s="1355"/>
      <c r="G20" s="1355"/>
      <c r="H20" s="1355"/>
      <c r="I20" s="1355"/>
      <c r="J20" s="1355"/>
      <c r="K20" s="1355"/>
      <c r="L20" s="1355"/>
      <c r="M20" s="1356"/>
      <c r="N20" s="1216" t="s">
        <v>22</v>
      </c>
      <c r="O20" s="1217"/>
      <c r="P20" s="1217"/>
      <c r="Q20" s="1217"/>
      <c r="R20" s="1217"/>
      <c r="S20" s="1218"/>
      <c r="T20" s="1219"/>
      <c r="U20" s="1220"/>
      <c r="V20" s="1220"/>
      <c r="W20" s="1220"/>
      <c r="X20" s="1220"/>
      <c r="Y20" s="1220"/>
      <c r="Z20" s="1221"/>
      <c r="AA20" s="1216" t="s">
        <v>23</v>
      </c>
      <c r="AB20" s="1217"/>
      <c r="AC20" s="1217"/>
      <c r="AD20" s="1217"/>
      <c r="AE20" s="1217"/>
      <c r="AF20" s="1218"/>
      <c r="AG20" s="1219"/>
      <c r="AH20" s="1220"/>
      <c r="AI20" s="1220"/>
      <c r="AJ20" s="1220"/>
      <c r="AK20" s="1220"/>
      <c r="AL20" s="1220"/>
      <c r="AM20" s="1221"/>
      <c r="AN20" s="1216" t="s">
        <v>24</v>
      </c>
      <c r="AO20" s="1217"/>
      <c r="AP20" s="1217"/>
      <c r="AQ20" s="1217"/>
      <c r="AR20" s="1217"/>
      <c r="AS20" s="1217"/>
      <c r="AT20" s="1218"/>
      <c r="AU20" s="1219"/>
      <c r="AV20" s="1220"/>
      <c r="AW20" s="1220"/>
      <c r="AX20" s="1220"/>
      <c r="AY20" s="1221"/>
      <c r="AZ20" s="185"/>
    </row>
    <row r="21" spans="2:52" ht="30" customHeight="1" x14ac:dyDescent="0.15">
      <c r="B21" s="1443" t="s">
        <v>25</v>
      </c>
      <c r="C21" s="1444"/>
      <c r="D21" s="1444"/>
      <c r="E21" s="1444"/>
      <c r="F21" s="1444"/>
      <c r="G21" s="1444"/>
      <c r="H21" s="1444"/>
      <c r="I21" s="1444"/>
      <c r="J21" s="1444"/>
      <c r="K21" s="1444"/>
      <c r="L21" s="1444"/>
      <c r="M21" s="1445"/>
      <c r="N21" s="1234"/>
      <c r="O21" s="1235"/>
      <c r="P21" s="1235"/>
      <c r="Q21" s="1235"/>
      <c r="R21" s="1235"/>
      <c r="S21" s="199" t="s">
        <v>26</v>
      </c>
      <c r="T21" s="202"/>
      <c r="AA21" s="1437" t="s">
        <v>287</v>
      </c>
      <c r="AB21" s="1438"/>
      <c r="AC21" s="1438"/>
      <c r="AD21" s="1438"/>
      <c r="AE21" s="1438"/>
      <c r="AF21" s="1438"/>
      <c r="AG21" s="1438"/>
      <c r="AH21" s="1438"/>
      <c r="AI21" s="1438"/>
      <c r="AJ21" s="1438"/>
      <c r="AK21" s="1438"/>
      <c r="AL21" s="1438"/>
      <c r="AM21" s="1439"/>
      <c r="AN21" s="1236"/>
      <c r="AO21" s="1237"/>
      <c r="AP21" s="1237"/>
      <c r="AQ21" s="1237"/>
      <c r="AR21" s="1237"/>
      <c r="AS21" s="1237"/>
      <c r="AT21" s="199" t="s">
        <v>26</v>
      </c>
      <c r="AU21" s="187"/>
      <c r="AV21" s="187"/>
      <c r="AW21" s="187"/>
      <c r="AX21" s="187"/>
      <c r="AY21" s="188"/>
      <c r="AZ21" s="185"/>
    </row>
    <row r="22" spans="2:52" ht="30" customHeight="1" x14ac:dyDescent="0.15">
      <c r="B22" s="1323" t="s">
        <v>232</v>
      </c>
      <c r="C22" s="1281"/>
      <c r="D22" s="1281"/>
      <c r="E22" s="1281"/>
      <c r="F22" s="1281"/>
      <c r="G22" s="1281"/>
      <c r="H22" s="1281"/>
      <c r="I22" s="1281"/>
      <c r="J22" s="1281"/>
      <c r="K22" s="1281"/>
      <c r="L22" s="1281"/>
      <c r="M22" s="1337"/>
      <c r="N22" s="1252" t="s">
        <v>27</v>
      </c>
      <c r="O22" s="1253"/>
      <c r="P22" s="1247" t="s">
        <v>247</v>
      </c>
      <c r="Q22" s="1247"/>
      <c r="R22" s="1247"/>
      <c r="S22" s="1247"/>
      <c r="T22" s="1247"/>
      <c r="U22" s="1247"/>
      <c r="V22" s="1247"/>
      <c r="W22" s="1253" t="s">
        <v>246</v>
      </c>
      <c r="X22" s="1253"/>
      <c r="Y22" s="1247" t="s">
        <v>251</v>
      </c>
      <c r="Z22" s="1247"/>
      <c r="AA22" s="1247"/>
      <c r="AB22" s="1247"/>
      <c r="AC22" s="1247"/>
      <c r="AD22" s="1247"/>
      <c r="AE22" s="1247"/>
      <c r="AF22" s="1253" t="s">
        <v>246</v>
      </c>
      <c r="AG22" s="1253"/>
      <c r="AH22" s="1247" t="s">
        <v>252</v>
      </c>
      <c r="AI22" s="1247"/>
      <c r="AJ22" s="1247"/>
      <c r="AK22" s="1247"/>
      <c r="AL22" s="1247"/>
      <c r="AM22" s="1247"/>
      <c r="AN22" s="1247"/>
      <c r="AO22" s="1247"/>
      <c r="AP22" s="1247"/>
      <c r="AQ22" s="1253" t="s">
        <v>246</v>
      </c>
      <c r="AR22" s="1253"/>
      <c r="AS22" s="1247" t="s">
        <v>253</v>
      </c>
      <c r="AT22" s="1247"/>
      <c r="AU22" s="1247"/>
      <c r="AV22" s="1247"/>
      <c r="AW22" s="1247"/>
      <c r="AX22" s="1247"/>
      <c r="AY22" s="1248"/>
      <c r="AZ22" s="185"/>
    </row>
    <row r="23" spans="2:52" ht="30" customHeight="1" x14ac:dyDescent="0.15">
      <c r="B23" s="1325"/>
      <c r="C23" s="1326"/>
      <c r="D23" s="1326"/>
      <c r="E23" s="1326"/>
      <c r="F23" s="1326"/>
      <c r="G23" s="1326"/>
      <c r="H23" s="1326"/>
      <c r="I23" s="1326"/>
      <c r="J23" s="1326"/>
      <c r="K23" s="1326"/>
      <c r="L23" s="1326"/>
      <c r="M23" s="1338"/>
      <c r="N23" s="1252" t="s">
        <v>378</v>
      </c>
      <c r="O23" s="1253"/>
      <c r="P23" s="1247" t="s">
        <v>59</v>
      </c>
      <c r="Q23" s="1247"/>
      <c r="R23" s="1247"/>
      <c r="S23" s="1247"/>
      <c r="T23" s="1435"/>
      <c r="U23" s="1435"/>
      <c r="V23" s="1435"/>
      <c r="W23" s="1435"/>
      <c r="X23" s="1435"/>
      <c r="Y23" s="1435"/>
      <c r="Z23" s="1435"/>
      <c r="AA23" s="1435"/>
      <c r="AB23" s="1435"/>
      <c r="AC23" s="1435"/>
      <c r="AD23" s="1435"/>
      <c r="AE23" s="1435"/>
      <c r="AF23" s="1435"/>
      <c r="AG23" s="1435"/>
      <c r="AH23" s="1435"/>
      <c r="AI23" s="1435"/>
      <c r="AJ23" s="1435"/>
      <c r="AK23" s="1435"/>
      <c r="AL23" s="1435"/>
      <c r="AM23" s="1435"/>
      <c r="AN23" s="1435"/>
      <c r="AO23" s="1435"/>
      <c r="AP23" s="1435"/>
      <c r="AQ23" s="1435"/>
      <c r="AR23" s="1435"/>
      <c r="AS23" s="1435"/>
      <c r="AT23" s="1435"/>
      <c r="AU23" s="1435"/>
      <c r="AV23" s="1435"/>
      <c r="AW23" s="1435"/>
      <c r="AX23" s="1435"/>
      <c r="AY23" s="1436"/>
      <c r="AZ23" s="185"/>
    </row>
    <row r="24" spans="2:52" ht="27.95" customHeight="1" x14ac:dyDescent="0.15">
      <c r="B24" s="1491" t="s">
        <v>235</v>
      </c>
      <c r="C24" s="1281"/>
      <c r="D24" s="1281"/>
      <c r="E24" s="1281"/>
      <c r="F24" s="1281"/>
      <c r="G24" s="1281"/>
      <c r="H24" s="1337"/>
      <c r="I24" s="1288"/>
      <c r="J24" s="1289"/>
      <c r="K24" s="1289"/>
      <c r="L24" s="1289"/>
      <c r="M24" s="1290"/>
      <c r="N24" s="1314" t="s">
        <v>42</v>
      </c>
      <c r="O24" s="1315"/>
      <c r="P24" s="1315"/>
      <c r="Q24" s="1315"/>
      <c r="R24" s="1315"/>
      <c r="S24" s="1316"/>
      <c r="T24" s="1500">
        <f>AU24+AU26</f>
        <v>0</v>
      </c>
      <c r="U24" s="1501"/>
      <c r="V24" s="1501"/>
      <c r="W24" s="1501"/>
      <c r="X24" s="1501"/>
      <c r="Y24" s="1494" t="s">
        <v>43</v>
      </c>
      <c r="Z24" s="1495"/>
      <c r="AA24" s="1323" t="s">
        <v>41</v>
      </c>
      <c r="AB24" s="1281"/>
      <c r="AC24" s="1281"/>
      <c r="AD24" s="1281"/>
      <c r="AE24" s="1281"/>
      <c r="AF24" s="1249" t="s">
        <v>186</v>
      </c>
      <c r="AG24" s="1250"/>
      <c r="AH24" s="1250"/>
      <c r="AI24" s="1250"/>
      <c r="AJ24" s="1250"/>
      <c r="AK24" s="1251"/>
      <c r="AL24" s="1518"/>
      <c r="AM24" s="1518"/>
      <c r="AN24" s="1518"/>
      <c r="AO24" s="221" t="s">
        <v>12</v>
      </c>
      <c r="AP24" s="1327" t="s">
        <v>44</v>
      </c>
      <c r="AQ24" s="1328"/>
      <c r="AR24" s="1328"/>
      <c r="AS24" s="1328"/>
      <c r="AT24" s="1329"/>
      <c r="AU24" s="1433"/>
      <c r="AV24" s="1434"/>
      <c r="AW24" s="1434"/>
      <c r="AX24" s="1333" t="s">
        <v>43</v>
      </c>
      <c r="AY24" s="1334"/>
      <c r="AZ24" s="185"/>
    </row>
    <row r="25" spans="2:52" ht="27.95" customHeight="1" x14ac:dyDescent="0.15">
      <c r="B25" s="1492"/>
      <c r="C25" s="1185"/>
      <c r="D25" s="1185"/>
      <c r="E25" s="1185"/>
      <c r="F25" s="1185"/>
      <c r="G25" s="1185"/>
      <c r="H25" s="1493"/>
      <c r="I25" s="1291"/>
      <c r="J25" s="1292"/>
      <c r="K25" s="1292"/>
      <c r="L25" s="1292"/>
      <c r="M25" s="1293"/>
      <c r="N25" s="1317"/>
      <c r="O25" s="1318"/>
      <c r="P25" s="1318"/>
      <c r="Q25" s="1318"/>
      <c r="R25" s="1318"/>
      <c r="S25" s="1319"/>
      <c r="T25" s="1502"/>
      <c r="U25" s="1503"/>
      <c r="V25" s="1503"/>
      <c r="W25" s="1503"/>
      <c r="X25" s="1503"/>
      <c r="Y25" s="1496"/>
      <c r="Z25" s="1497"/>
      <c r="AA25" s="1324"/>
      <c r="AB25" s="1185"/>
      <c r="AC25" s="1185"/>
      <c r="AD25" s="1185"/>
      <c r="AE25" s="1185"/>
      <c r="AF25" s="1249" t="s">
        <v>234</v>
      </c>
      <c r="AG25" s="1250"/>
      <c r="AH25" s="1250"/>
      <c r="AI25" s="1250"/>
      <c r="AJ25" s="1250"/>
      <c r="AK25" s="1251"/>
      <c r="AL25" s="1222" t="str">
        <f>IF(OR(AU24="",T24=""),"",AU24/T24*100)</f>
        <v/>
      </c>
      <c r="AM25" s="1223"/>
      <c r="AN25" s="1223"/>
      <c r="AO25" s="221" t="s">
        <v>233</v>
      </c>
      <c r="AP25" s="1330"/>
      <c r="AQ25" s="1331"/>
      <c r="AR25" s="1331"/>
      <c r="AS25" s="1331"/>
      <c r="AT25" s="1332"/>
      <c r="AU25" s="1227"/>
      <c r="AV25" s="1228"/>
      <c r="AW25" s="1228"/>
      <c r="AX25" s="1335"/>
      <c r="AY25" s="1336"/>
      <c r="AZ25" s="185"/>
    </row>
    <row r="26" spans="2:52" ht="27.95" customHeight="1" x14ac:dyDescent="0.15">
      <c r="B26" s="1325"/>
      <c r="C26" s="1326"/>
      <c r="D26" s="1326"/>
      <c r="E26" s="1326"/>
      <c r="F26" s="1326"/>
      <c r="G26" s="1326"/>
      <c r="H26" s="1338"/>
      <c r="I26" s="1294"/>
      <c r="J26" s="1295"/>
      <c r="K26" s="1295"/>
      <c r="L26" s="1295"/>
      <c r="M26" s="1296"/>
      <c r="N26" s="1320"/>
      <c r="O26" s="1321"/>
      <c r="P26" s="1321"/>
      <c r="Q26" s="1321"/>
      <c r="R26" s="1321"/>
      <c r="S26" s="1322"/>
      <c r="T26" s="1504"/>
      <c r="U26" s="1505"/>
      <c r="V26" s="1505"/>
      <c r="W26" s="1505"/>
      <c r="X26" s="1505"/>
      <c r="Y26" s="1498"/>
      <c r="Z26" s="1499"/>
      <c r="AA26" s="1325"/>
      <c r="AB26" s="1326"/>
      <c r="AC26" s="1326"/>
      <c r="AD26" s="1326"/>
      <c r="AE26" s="1326"/>
      <c r="AF26" s="1224" t="s">
        <v>54</v>
      </c>
      <c r="AG26" s="1225"/>
      <c r="AH26" s="1225"/>
      <c r="AI26" s="1225"/>
      <c r="AJ26" s="1225"/>
      <c r="AK26" s="1225"/>
      <c r="AL26" s="1225"/>
      <c r="AM26" s="1225"/>
      <c r="AN26" s="1225"/>
      <c r="AO26" s="1226"/>
      <c r="AP26" s="1224" t="s">
        <v>44</v>
      </c>
      <c r="AQ26" s="1225"/>
      <c r="AR26" s="1225"/>
      <c r="AS26" s="1225"/>
      <c r="AT26" s="1226"/>
      <c r="AU26" s="1227"/>
      <c r="AV26" s="1228"/>
      <c r="AW26" s="1228"/>
      <c r="AX26" s="1335" t="s">
        <v>43</v>
      </c>
      <c r="AY26" s="1336"/>
      <c r="AZ26" s="185"/>
    </row>
    <row r="27" spans="2:52" ht="27.95" customHeight="1" thickBot="1" x14ac:dyDescent="0.2">
      <c r="B27" s="20" t="s">
        <v>228</v>
      </c>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3"/>
      <c r="AK27" s="185"/>
      <c r="AL27" s="185"/>
      <c r="AM27" s="185"/>
      <c r="AN27" s="185"/>
      <c r="AO27" s="185"/>
      <c r="AP27" s="185"/>
      <c r="AQ27" s="185"/>
      <c r="AR27" s="185"/>
      <c r="AS27" s="185"/>
      <c r="AT27" s="185"/>
      <c r="AU27" s="185"/>
      <c r="AV27" s="185"/>
      <c r="AW27" s="185"/>
      <c r="AX27" s="185"/>
      <c r="AY27" s="185"/>
      <c r="AZ27" s="185"/>
    </row>
    <row r="28" spans="2:52" ht="27.95" customHeight="1" x14ac:dyDescent="0.15">
      <c r="B28" s="1182" t="s">
        <v>33</v>
      </c>
      <c r="C28" s="1183"/>
      <c r="D28" s="1183"/>
      <c r="E28" s="1183"/>
      <c r="F28" s="1183"/>
      <c r="G28" s="1183"/>
      <c r="H28" s="1183"/>
      <c r="I28" s="1183"/>
      <c r="J28" s="1183"/>
      <c r="K28" s="1183"/>
      <c r="L28" s="1183"/>
      <c r="M28" s="1183"/>
      <c r="N28" s="1183"/>
      <c r="O28" s="1183"/>
      <c r="P28" s="1183"/>
      <c r="Q28" s="1183"/>
      <c r="R28" s="1183"/>
      <c r="S28" s="1183"/>
      <c r="T28" s="1183"/>
      <c r="U28" s="1183"/>
      <c r="V28" s="1183"/>
      <c r="W28" s="1186" t="s">
        <v>34</v>
      </c>
      <c r="X28" s="1186"/>
      <c r="Y28" s="1186"/>
      <c r="Z28" s="1186"/>
      <c r="AA28" s="1186"/>
      <c r="AB28" s="1186"/>
      <c r="AC28" s="1186"/>
      <c r="AD28" s="1186"/>
      <c r="AE28" s="1186"/>
      <c r="AF28" s="1186"/>
      <c r="AG28" s="1186"/>
      <c r="AH28" s="1186"/>
      <c r="AI28" s="1186"/>
      <c r="AJ28" s="1186"/>
      <c r="AK28" s="1186"/>
      <c r="AL28" s="1186"/>
      <c r="AM28" s="1186"/>
      <c r="AN28" s="1186"/>
      <c r="AO28" s="1186"/>
      <c r="AP28" s="1186"/>
      <c r="AQ28" s="1186"/>
      <c r="AR28" s="1186"/>
      <c r="AS28" s="1186"/>
      <c r="AT28" s="1186"/>
      <c r="AU28" s="1186"/>
      <c r="AV28" s="1186"/>
      <c r="AW28" s="1186"/>
      <c r="AX28" s="1186"/>
      <c r="AY28" s="1187"/>
      <c r="AZ28" s="185"/>
    </row>
    <row r="29" spans="2:52" ht="35.25" customHeight="1" thickBot="1" x14ac:dyDescent="0.2">
      <c r="B29" s="1184"/>
      <c r="C29" s="1185"/>
      <c r="D29" s="1185"/>
      <c r="E29" s="1185"/>
      <c r="F29" s="1185"/>
      <c r="G29" s="1185"/>
      <c r="H29" s="1185"/>
      <c r="I29" s="1185"/>
      <c r="J29" s="1185"/>
      <c r="K29" s="1185"/>
      <c r="L29" s="1185"/>
      <c r="M29" s="1185"/>
      <c r="N29" s="1185"/>
      <c r="O29" s="1185"/>
      <c r="P29" s="1185"/>
      <c r="Q29" s="1185"/>
      <c r="R29" s="1185"/>
      <c r="S29" s="1185"/>
      <c r="T29" s="1185"/>
      <c r="U29" s="1185"/>
      <c r="V29" s="1185"/>
      <c r="W29" s="1231" t="s">
        <v>248</v>
      </c>
      <c r="X29" s="1231"/>
      <c r="Y29" s="1231"/>
      <c r="Z29" s="1231"/>
      <c r="AA29" s="1231"/>
      <c r="AB29" s="1231"/>
      <c r="AC29" s="1231"/>
      <c r="AD29" s="1231"/>
      <c r="AE29" s="1231"/>
      <c r="AF29" s="1231"/>
      <c r="AG29" s="1232" t="s">
        <v>249</v>
      </c>
      <c r="AH29" s="1232"/>
      <c r="AI29" s="1232"/>
      <c r="AJ29" s="1232"/>
      <c r="AK29" s="1232"/>
      <c r="AL29" s="1232"/>
      <c r="AM29" s="1232"/>
      <c r="AN29" s="1232"/>
      <c r="AO29" s="1232"/>
      <c r="AP29" s="1232"/>
      <c r="AQ29" s="1232" t="s">
        <v>250</v>
      </c>
      <c r="AR29" s="1232"/>
      <c r="AS29" s="1232"/>
      <c r="AT29" s="1232"/>
      <c r="AU29" s="1232"/>
      <c r="AV29" s="1232"/>
      <c r="AW29" s="1232"/>
      <c r="AX29" s="1232"/>
      <c r="AY29" s="1233"/>
      <c r="AZ29" s="185"/>
    </row>
    <row r="30" spans="2:52" ht="27.95" customHeight="1" x14ac:dyDescent="0.15">
      <c r="B30" s="1193" t="s">
        <v>45</v>
      </c>
      <c r="C30" s="1194"/>
      <c r="D30" s="1194"/>
      <c r="E30" s="1194"/>
      <c r="F30" s="1194"/>
      <c r="G30" s="1195"/>
      <c r="H30" s="1238" t="s">
        <v>35</v>
      </c>
      <c r="I30" s="1239"/>
      <c r="J30" s="1239"/>
      <c r="K30" s="1239"/>
      <c r="L30" s="1239"/>
      <c r="M30" s="1239"/>
      <c r="N30" s="1239"/>
      <c r="O30" s="1240"/>
      <c r="P30" s="1244" t="s">
        <v>46</v>
      </c>
      <c r="Q30" s="1245"/>
      <c r="R30" s="1245"/>
      <c r="S30" s="1245"/>
      <c r="T30" s="1245"/>
      <c r="U30" s="1245"/>
      <c r="V30" s="1246"/>
      <c r="W30" s="1188"/>
      <c r="X30" s="1189"/>
      <c r="Y30" s="1189"/>
      <c r="Z30" s="1189"/>
      <c r="AA30" s="1189"/>
      <c r="AB30" s="1189"/>
      <c r="AC30" s="1189"/>
      <c r="AD30" s="1189"/>
      <c r="AE30" s="1189"/>
      <c r="AF30" s="1190"/>
      <c r="AG30" s="1136"/>
      <c r="AH30" s="1136"/>
      <c r="AI30" s="1136"/>
      <c r="AJ30" s="1136"/>
      <c r="AK30" s="1136"/>
      <c r="AL30" s="1136"/>
      <c r="AM30" s="1136"/>
      <c r="AN30" s="1136"/>
      <c r="AO30" s="1136"/>
      <c r="AP30" s="1136"/>
      <c r="AQ30" s="1229">
        <f>-AG30+W30</f>
        <v>0</v>
      </c>
      <c r="AR30" s="1229"/>
      <c r="AS30" s="1229"/>
      <c r="AT30" s="1229"/>
      <c r="AU30" s="1229"/>
      <c r="AV30" s="1229"/>
      <c r="AW30" s="1229"/>
      <c r="AX30" s="1229"/>
      <c r="AY30" s="1230"/>
      <c r="AZ30" s="185"/>
    </row>
    <row r="31" spans="2:52" ht="27.95" customHeight="1" x14ac:dyDescent="0.15">
      <c r="B31" s="1196"/>
      <c r="C31" s="1197"/>
      <c r="D31" s="1197"/>
      <c r="E31" s="1197"/>
      <c r="F31" s="1197"/>
      <c r="G31" s="1198"/>
      <c r="H31" s="1241"/>
      <c r="I31" s="1242"/>
      <c r="J31" s="1242"/>
      <c r="K31" s="1242"/>
      <c r="L31" s="1242"/>
      <c r="M31" s="1242"/>
      <c r="N31" s="1242"/>
      <c r="O31" s="1243"/>
      <c r="P31" s="1241" t="s">
        <v>47</v>
      </c>
      <c r="Q31" s="1242"/>
      <c r="R31" s="1242"/>
      <c r="S31" s="1242"/>
      <c r="T31" s="1242"/>
      <c r="U31" s="1242"/>
      <c r="V31" s="1242"/>
      <c r="W31" s="1128"/>
      <c r="X31" s="1129"/>
      <c r="Y31" s="1129"/>
      <c r="Z31" s="1129"/>
      <c r="AA31" s="1129"/>
      <c r="AB31" s="1129"/>
      <c r="AC31" s="1129"/>
      <c r="AD31" s="1129"/>
      <c r="AE31" s="1129"/>
      <c r="AF31" s="1130"/>
      <c r="AG31" s="1128"/>
      <c r="AH31" s="1129"/>
      <c r="AI31" s="1129"/>
      <c r="AJ31" s="1129"/>
      <c r="AK31" s="1129"/>
      <c r="AL31" s="1129"/>
      <c r="AM31" s="1129"/>
      <c r="AN31" s="1129"/>
      <c r="AO31" s="1129"/>
      <c r="AP31" s="1130"/>
      <c r="AQ31" s="1179">
        <f t="shared" ref="AQ31:AQ41" si="0">-AG31+W31</f>
        <v>0</v>
      </c>
      <c r="AR31" s="1180"/>
      <c r="AS31" s="1180"/>
      <c r="AT31" s="1180"/>
      <c r="AU31" s="1180"/>
      <c r="AV31" s="1180"/>
      <c r="AW31" s="1180"/>
      <c r="AX31" s="1180"/>
      <c r="AY31" s="1181"/>
      <c r="AZ31" s="185"/>
    </row>
    <row r="32" spans="2:52" ht="27.95" customHeight="1" x14ac:dyDescent="0.15">
      <c r="B32" s="1196"/>
      <c r="C32" s="1197"/>
      <c r="D32" s="1197"/>
      <c r="E32" s="1197"/>
      <c r="F32" s="1197"/>
      <c r="G32" s="1198"/>
      <c r="H32" s="1208" t="s">
        <v>36</v>
      </c>
      <c r="I32" s="1209"/>
      <c r="J32" s="1209"/>
      <c r="K32" s="1209"/>
      <c r="L32" s="1209"/>
      <c r="M32" s="1209"/>
      <c r="N32" s="1209"/>
      <c r="O32" s="1209"/>
      <c r="P32" s="1209"/>
      <c r="Q32" s="1209"/>
      <c r="R32" s="1209"/>
      <c r="S32" s="1209"/>
      <c r="T32" s="1209"/>
      <c r="U32" s="1209"/>
      <c r="V32" s="1210"/>
      <c r="W32" s="1128"/>
      <c r="X32" s="1129"/>
      <c r="Y32" s="1129"/>
      <c r="Z32" s="1129"/>
      <c r="AA32" s="1129"/>
      <c r="AB32" s="1129"/>
      <c r="AC32" s="1129"/>
      <c r="AD32" s="1129"/>
      <c r="AE32" s="1129"/>
      <c r="AF32" s="1130"/>
      <c r="AG32" s="1128"/>
      <c r="AH32" s="1129"/>
      <c r="AI32" s="1129"/>
      <c r="AJ32" s="1129"/>
      <c r="AK32" s="1129"/>
      <c r="AL32" s="1129"/>
      <c r="AM32" s="1129"/>
      <c r="AN32" s="1129"/>
      <c r="AO32" s="1129"/>
      <c r="AP32" s="1130"/>
      <c r="AQ32" s="1179">
        <f t="shared" si="0"/>
        <v>0</v>
      </c>
      <c r="AR32" s="1180"/>
      <c r="AS32" s="1180"/>
      <c r="AT32" s="1180"/>
      <c r="AU32" s="1180"/>
      <c r="AV32" s="1180"/>
      <c r="AW32" s="1180"/>
      <c r="AX32" s="1180"/>
      <c r="AY32" s="1181"/>
      <c r="AZ32" s="185"/>
    </row>
    <row r="33" spans="2:52" ht="27.95" customHeight="1" x14ac:dyDescent="0.15">
      <c r="B33" s="1196"/>
      <c r="C33" s="1197"/>
      <c r="D33" s="1197"/>
      <c r="E33" s="1197"/>
      <c r="F33" s="1197"/>
      <c r="G33" s="1198"/>
      <c r="H33" s="1208" t="s">
        <v>37</v>
      </c>
      <c r="I33" s="1209"/>
      <c r="J33" s="1209"/>
      <c r="K33" s="1209"/>
      <c r="L33" s="1209"/>
      <c r="M33" s="1209"/>
      <c r="N33" s="1209"/>
      <c r="O33" s="1209"/>
      <c r="P33" s="1209"/>
      <c r="Q33" s="1209"/>
      <c r="R33" s="1209"/>
      <c r="S33" s="1209"/>
      <c r="T33" s="1209"/>
      <c r="U33" s="1209"/>
      <c r="V33" s="1209"/>
      <c r="W33" s="1128"/>
      <c r="X33" s="1129"/>
      <c r="Y33" s="1129"/>
      <c r="Z33" s="1129"/>
      <c r="AA33" s="1129"/>
      <c r="AB33" s="1129"/>
      <c r="AC33" s="1129"/>
      <c r="AD33" s="1129"/>
      <c r="AE33" s="1129"/>
      <c r="AF33" s="1130"/>
      <c r="AG33" s="1128"/>
      <c r="AH33" s="1129"/>
      <c r="AI33" s="1129"/>
      <c r="AJ33" s="1129"/>
      <c r="AK33" s="1129"/>
      <c r="AL33" s="1129"/>
      <c r="AM33" s="1129"/>
      <c r="AN33" s="1129"/>
      <c r="AO33" s="1129"/>
      <c r="AP33" s="1130"/>
      <c r="AQ33" s="1179">
        <f t="shared" si="0"/>
        <v>0</v>
      </c>
      <c r="AR33" s="1180"/>
      <c r="AS33" s="1180"/>
      <c r="AT33" s="1180"/>
      <c r="AU33" s="1180"/>
      <c r="AV33" s="1180"/>
      <c r="AW33" s="1180"/>
      <c r="AX33" s="1180"/>
      <c r="AY33" s="1181"/>
      <c r="AZ33" s="185"/>
    </row>
    <row r="34" spans="2:52" ht="27.95" customHeight="1" thickBot="1" x14ac:dyDescent="0.2">
      <c r="B34" s="1199"/>
      <c r="C34" s="1200"/>
      <c r="D34" s="1200"/>
      <c r="E34" s="1200"/>
      <c r="F34" s="1200"/>
      <c r="G34" s="1201"/>
      <c r="H34" s="1211" t="s">
        <v>38</v>
      </c>
      <c r="I34" s="1212"/>
      <c r="J34" s="1212"/>
      <c r="K34" s="1212"/>
      <c r="L34" s="1212"/>
      <c r="M34" s="1212"/>
      <c r="N34" s="1212"/>
      <c r="O34" s="1212"/>
      <c r="P34" s="1212"/>
      <c r="Q34" s="1212"/>
      <c r="R34" s="1212"/>
      <c r="S34" s="1212"/>
      <c r="T34" s="1212"/>
      <c r="U34" s="1212"/>
      <c r="V34" s="1212"/>
      <c r="W34" s="1128"/>
      <c r="X34" s="1129"/>
      <c r="Y34" s="1129"/>
      <c r="Z34" s="1129"/>
      <c r="AA34" s="1129"/>
      <c r="AB34" s="1129"/>
      <c r="AC34" s="1129"/>
      <c r="AD34" s="1129"/>
      <c r="AE34" s="1129"/>
      <c r="AF34" s="1130"/>
      <c r="AG34" s="1128"/>
      <c r="AH34" s="1129"/>
      <c r="AI34" s="1129"/>
      <c r="AJ34" s="1129"/>
      <c r="AK34" s="1129"/>
      <c r="AL34" s="1129"/>
      <c r="AM34" s="1129"/>
      <c r="AN34" s="1129"/>
      <c r="AO34" s="1129"/>
      <c r="AP34" s="1130"/>
      <c r="AQ34" s="1131">
        <f t="shared" si="0"/>
        <v>0</v>
      </c>
      <c r="AR34" s="1132"/>
      <c r="AS34" s="1132"/>
      <c r="AT34" s="1132"/>
      <c r="AU34" s="1132"/>
      <c r="AV34" s="1132"/>
      <c r="AW34" s="1132"/>
      <c r="AX34" s="1132"/>
      <c r="AY34" s="1133"/>
      <c r="AZ34" s="185"/>
    </row>
    <row r="35" spans="2:52" ht="27.95" customHeight="1" x14ac:dyDescent="0.15">
      <c r="B35" s="1202" t="s">
        <v>48</v>
      </c>
      <c r="C35" s="1203"/>
      <c r="D35" s="1203"/>
      <c r="E35" s="1203"/>
      <c r="F35" s="1203"/>
      <c r="G35" s="1204"/>
      <c r="H35" s="1213" t="s">
        <v>35</v>
      </c>
      <c r="I35" s="1214"/>
      <c r="J35" s="1214"/>
      <c r="K35" s="1214"/>
      <c r="L35" s="1214"/>
      <c r="M35" s="1214"/>
      <c r="N35" s="1214"/>
      <c r="O35" s="1214"/>
      <c r="P35" s="1214"/>
      <c r="Q35" s="1214"/>
      <c r="R35" s="1214"/>
      <c r="S35" s="1214"/>
      <c r="T35" s="1214"/>
      <c r="U35" s="1214"/>
      <c r="V35" s="1215"/>
      <c r="W35" s="1188"/>
      <c r="X35" s="1189"/>
      <c r="Y35" s="1189"/>
      <c r="Z35" s="1189"/>
      <c r="AA35" s="1189"/>
      <c r="AB35" s="1189"/>
      <c r="AC35" s="1189"/>
      <c r="AD35" s="1189"/>
      <c r="AE35" s="1189"/>
      <c r="AF35" s="1190"/>
      <c r="AG35" s="1136"/>
      <c r="AH35" s="1136"/>
      <c r="AI35" s="1136"/>
      <c r="AJ35" s="1136"/>
      <c r="AK35" s="1136"/>
      <c r="AL35" s="1136"/>
      <c r="AM35" s="1136"/>
      <c r="AN35" s="1136"/>
      <c r="AO35" s="1136"/>
      <c r="AP35" s="1136"/>
      <c r="AQ35" s="1137">
        <f t="shared" si="0"/>
        <v>0</v>
      </c>
      <c r="AR35" s="1138"/>
      <c r="AS35" s="1138"/>
      <c r="AT35" s="1138"/>
      <c r="AU35" s="1138"/>
      <c r="AV35" s="1138"/>
      <c r="AW35" s="1138"/>
      <c r="AX35" s="1138"/>
      <c r="AY35" s="1139"/>
      <c r="AZ35" s="185"/>
    </row>
    <row r="36" spans="2:52" ht="27.95" customHeight="1" x14ac:dyDescent="0.15">
      <c r="B36" s="1205"/>
      <c r="C36" s="1206"/>
      <c r="D36" s="1206"/>
      <c r="E36" s="1206"/>
      <c r="F36" s="1206"/>
      <c r="G36" s="1207"/>
      <c r="H36" s="1208" t="s">
        <v>36</v>
      </c>
      <c r="I36" s="1209"/>
      <c r="J36" s="1209"/>
      <c r="K36" s="1209"/>
      <c r="L36" s="1209"/>
      <c r="M36" s="1209"/>
      <c r="N36" s="1209"/>
      <c r="O36" s="1209"/>
      <c r="P36" s="1209"/>
      <c r="Q36" s="1209"/>
      <c r="R36" s="1209"/>
      <c r="S36" s="1209"/>
      <c r="T36" s="1209"/>
      <c r="U36" s="1209"/>
      <c r="V36" s="1210"/>
      <c r="W36" s="1128"/>
      <c r="X36" s="1129"/>
      <c r="Y36" s="1129"/>
      <c r="Z36" s="1129"/>
      <c r="AA36" s="1129"/>
      <c r="AB36" s="1129"/>
      <c r="AC36" s="1129"/>
      <c r="AD36" s="1129"/>
      <c r="AE36" s="1129"/>
      <c r="AF36" s="1130"/>
      <c r="AG36" s="1128"/>
      <c r="AH36" s="1129"/>
      <c r="AI36" s="1129"/>
      <c r="AJ36" s="1129"/>
      <c r="AK36" s="1129"/>
      <c r="AL36" s="1129"/>
      <c r="AM36" s="1129"/>
      <c r="AN36" s="1129"/>
      <c r="AO36" s="1129"/>
      <c r="AP36" s="1130"/>
      <c r="AQ36" s="1179">
        <f t="shared" si="0"/>
        <v>0</v>
      </c>
      <c r="AR36" s="1180"/>
      <c r="AS36" s="1180"/>
      <c r="AT36" s="1180"/>
      <c r="AU36" s="1180"/>
      <c r="AV36" s="1180"/>
      <c r="AW36" s="1180"/>
      <c r="AX36" s="1180"/>
      <c r="AY36" s="1181"/>
      <c r="AZ36" s="518"/>
    </row>
    <row r="37" spans="2:52" ht="27.95" customHeight="1" x14ac:dyDescent="0.15">
      <c r="B37" s="1205"/>
      <c r="C37" s="1206"/>
      <c r="D37" s="1206"/>
      <c r="E37" s="1206"/>
      <c r="F37" s="1206"/>
      <c r="G37" s="1207"/>
      <c r="H37" s="1208" t="s">
        <v>37</v>
      </c>
      <c r="I37" s="1209"/>
      <c r="J37" s="1209"/>
      <c r="K37" s="1209"/>
      <c r="L37" s="1209"/>
      <c r="M37" s="1209"/>
      <c r="N37" s="1209"/>
      <c r="O37" s="1209"/>
      <c r="P37" s="1209"/>
      <c r="Q37" s="1209"/>
      <c r="R37" s="1209"/>
      <c r="S37" s="1209"/>
      <c r="T37" s="1209"/>
      <c r="U37" s="1209"/>
      <c r="V37" s="1209"/>
      <c r="W37" s="1128"/>
      <c r="X37" s="1129"/>
      <c r="Y37" s="1129"/>
      <c r="Z37" s="1129"/>
      <c r="AA37" s="1129"/>
      <c r="AB37" s="1129"/>
      <c r="AC37" s="1129"/>
      <c r="AD37" s="1129"/>
      <c r="AE37" s="1129"/>
      <c r="AF37" s="1130"/>
      <c r="AG37" s="1128"/>
      <c r="AH37" s="1129"/>
      <c r="AI37" s="1129"/>
      <c r="AJ37" s="1129"/>
      <c r="AK37" s="1129"/>
      <c r="AL37" s="1129"/>
      <c r="AM37" s="1129"/>
      <c r="AN37" s="1129"/>
      <c r="AO37" s="1129"/>
      <c r="AP37" s="1130"/>
      <c r="AQ37" s="1179">
        <f t="shared" si="0"/>
        <v>0</v>
      </c>
      <c r="AR37" s="1180"/>
      <c r="AS37" s="1180"/>
      <c r="AT37" s="1180"/>
      <c r="AU37" s="1180"/>
      <c r="AV37" s="1180"/>
      <c r="AW37" s="1180"/>
      <c r="AX37" s="1180"/>
      <c r="AY37" s="1181"/>
      <c r="AZ37" s="518"/>
    </row>
    <row r="38" spans="2:52" ht="27.95" customHeight="1" x14ac:dyDescent="0.15">
      <c r="B38" s="1205"/>
      <c r="C38" s="1206"/>
      <c r="D38" s="1206"/>
      <c r="E38" s="1206"/>
      <c r="F38" s="1206"/>
      <c r="G38" s="1207"/>
      <c r="H38" s="1208" t="s">
        <v>38</v>
      </c>
      <c r="I38" s="1209"/>
      <c r="J38" s="1209"/>
      <c r="K38" s="1209"/>
      <c r="L38" s="1209"/>
      <c r="M38" s="1209"/>
      <c r="N38" s="1209"/>
      <c r="O38" s="1209"/>
      <c r="P38" s="1209"/>
      <c r="Q38" s="1209"/>
      <c r="R38" s="1209"/>
      <c r="S38" s="1209"/>
      <c r="T38" s="1209"/>
      <c r="U38" s="1209"/>
      <c r="V38" s="1209"/>
      <c r="W38" s="1128"/>
      <c r="X38" s="1129"/>
      <c r="Y38" s="1129"/>
      <c r="Z38" s="1129"/>
      <c r="AA38" s="1129"/>
      <c r="AB38" s="1129"/>
      <c r="AC38" s="1129"/>
      <c r="AD38" s="1129"/>
      <c r="AE38" s="1129"/>
      <c r="AF38" s="1130"/>
      <c r="AG38" s="1128"/>
      <c r="AH38" s="1129"/>
      <c r="AI38" s="1129"/>
      <c r="AJ38" s="1129"/>
      <c r="AK38" s="1129"/>
      <c r="AL38" s="1129"/>
      <c r="AM38" s="1129"/>
      <c r="AN38" s="1129"/>
      <c r="AO38" s="1129"/>
      <c r="AP38" s="1130"/>
      <c r="AQ38" s="1179">
        <f t="shared" si="0"/>
        <v>0</v>
      </c>
      <c r="AR38" s="1180"/>
      <c r="AS38" s="1180"/>
      <c r="AT38" s="1180"/>
      <c r="AU38" s="1180"/>
      <c r="AV38" s="1180"/>
      <c r="AW38" s="1180"/>
      <c r="AX38" s="1180"/>
      <c r="AY38" s="1181"/>
      <c r="AZ38" s="518"/>
    </row>
    <row r="39" spans="2:52" ht="27.95" customHeight="1" thickBot="1" x14ac:dyDescent="0.2">
      <c r="B39" s="1205"/>
      <c r="C39" s="1206"/>
      <c r="D39" s="1206"/>
      <c r="E39" s="1206"/>
      <c r="F39" s="1206"/>
      <c r="G39" s="1207"/>
      <c r="H39" s="1211" t="s">
        <v>521</v>
      </c>
      <c r="I39" s="1212"/>
      <c r="J39" s="1212"/>
      <c r="K39" s="1212"/>
      <c r="L39" s="1212"/>
      <c r="M39" s="1212"/>
      <c r="N39" s="1212"/>
      <c r="O39" s="1212"/>
      <c r="P39" s="1212"/>
      <c r="Q39" s="1212"/>
      <c r="R39" s="1212"/>
      <c r="S39" s="1212"/>
      <c r="T39" s="1212"/>
      <c r="U39" s="1212"/>
      <c r="V39" s="1212"/>
      <c r="W39" s="1128"/>
      <c r="X39" s="1129"/>
      <c r="Y39" s="1129"/>
      <c r="Z39" s="1129"/>
      <c r="AA39" s="1129"/>
      <c r="AB39" s="1129"/>
      <c r="AC39" s="1129"/>
      <c r="AD39" s="1129"/>
      <c r="AE39" s="1129"/>
      <c r="AF39" s="1130"/>
      <c r="AG39" s="1128"/>
      <c r="AH39" s="1129"/>
      <c r="AI39" s="1129"/>
      <c r="AJ39" s="1129"/>
      <c r="AK39" s="1129"/>
      <c r="AL39" s="1129"/>
      <c r="AM39" s="1129"/>
      <c r="AN39" s="1129"/>
      <c r="AO39" s="1129"/>
      <c r="AP39" s="1130"/>
      <c r="AQ39" s="1131">
        <f t="shared" si="0"/>
        <v>0</v>
      </c>
      <c r="AR39" s="1132"/>
      <c r="AS39" s="1132"/>
      <c r="AT39" s="1132"/>
      <c r="AU39" s="1132"/>
      <c r="AV39" s="1132"/>
      <c r="AW39" s="1132"/>
      <c r="AX39" s="1132"/>
      <c r="AY39" s="1133"/>
      <c r="AZ39" s="518"/>
    </row>
    <row r="40" spans="2:52" ht="27.95" customHeight="1" x14ac:dyDescent="0.15">
      <c r="B40" s="1339" t="s">
        <v>315</v>
      </c>
      <c r="C40" s="1340"/>
      <c r="D40" s="1340"/>
      <c r="E40" s="1340"/>
      <c r="F40" s="1340"/>
      <c r="G40" s="1340"/>
      <c r="H40" s="1340"/>
      <c r="I40" s="1340"/>
      <c r="J40" s="1340"/>
      <c r="K40" s="1340"/>
      <c r="L40" s="1340"/>
      <c r="M40" s="1340"/>
      <c r="N40" s="1340"/>
      <c r="O40" s="1341"/>
      <c r="P40" s="1283" t="s">
        <v>49</v>
      </c>
      <c r="Q40" s="1284"/>
      <c r="R40" s="1284"/>
      <c r="S40" s="1284"/>
      <c r="T40" s="1284"/>
      <c r="U40" s="1284"/>
      <c r="V40" s="1284"/>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7">
        <f t="shared" si="0"/>
        <v>0</v>
      </c>
      <c r="AR40" s="1138"/>
      <c r="AS40" s="1138"/>
      <c r="AT40" s="1138"/>
      <c r="AU40" s="1138"/>
      <c r="AV40" s="1138"/>
      <c r="AW40" s="1138"/>
      <c r="AX40" s="1138"/>
      <c r="AY40" s="1139"/>
      <c r="AZ40" s="185"/>
    </row>
    <row r="41" spans="2:52" ht="27.95" customHeight="1" thickBot="1" x14ac:dyDescent="0.2">
      <c r="B41" s="1342"/>
      <c r="C41" s="1343"/>
      <c r="D41" s="1343"/>
      <c r="E41" s="1343"/>
      <c r="F41" s="1343"/>
      <c r="G41" s="1343"/>
      <c r="H41" s="1343"/>
      <c r="I41" s="1343"/>
      <c r="J41" s="1343"/>
      <c r="K41" s="1343"/>
      <c r="L41" s="1343"/>
      <c r="M41" s="1343"/>
      <c r="N41" s="1343"/>
      <c r="O41" s="1344"/>
      <c r="P41" s="1285" t="s">
        <v>56</v>
      </c>
      <c r="Q41" s="1286"/>
      <c r="R41" s="1286"/>
      <c r="S41" s="1286"/>
      <c r="T41" s="1286"/>
      <c r="U41" s="1286"/>
      <c r="V41" s="1287"/>
      <c r="W41" s="1134"/>
      <c r="X41" s="1135"/>
      <c r="Y41" s="1135"/>
      <c r="Z41" s="1135"/>
      <c r="AA41" s="1135"/>
      <c r="AB41" s="1135"/>
      <c r="AC41" s="1135"/>
      <c r="AD41" s="1135"/>
      <c r="AE41" s="1135"/>
      <c r="AF41" s="1135"/>
      <c r="AG41" s="1135"/>
      <c r="AH41" s="1135"/>
      <c r="AI41" s="1135"/>
      <c r="AJ41" s="1135"/>
      <c r="AK41" s="1135"/>
      <c r="AL41" s="1135"/>
      <c r="AM41" s="1135"/>
      <c r="AN41" s="1135"/>
      <c r="AO41" s="1135"/>
      <c r="AP41" s="1135"/>
      <c r="AQ41" s="1131">
        <f t="shared" si="0"/>
        <v>0</v>
      </c>
      <c r="AR41" s="1132"/>
      <c r="AS41" s="1132"/>
      <c r="AT41" s="1132"/>
      <c r="AU41" s="1132"/>
      <c r="AV41" s="1132"/>
      <c r="AW41" s="1132"/>
      <c r="AX41" s="1132"/>
      <c r="AY41" s="1133"/>
      <c r="AZ41" s="185"/>
    </row>
    <row r="42" spans="2:52" ht="27.95" customHeight="1" thickBot="1" x14ac:dyDescent="0.2">
      <c r="B42" s="1191" t="s">
        <v>50</v>
      </c>
      <c r="C42" s="1192"/>
      <c r="D42" s="1192"/>
      <c r="E42" s="1192"/>
      <c r="F42" s="1192"/>
      <c r="G42" s="1192"/>
      <c r="H42" s="1192"/>
      <c r="I42" s="1192"/>
      <c r="J42" s="1192"/>
      <c r="K42" s="1192"/>
      <c r="L42" s="1192"/>
      <c r="M42" s="1192"/>
      <c r="N42" s="1192"/>
      <c r="O42" s="1192"/>
      <c r="P42" s="1192"/>
      <c r="Q42" s="1192"/>
      <c r="R42" s="1192"/>
      <c r="S42" s="1192"/>
      <c r="T42" s="1192"/>
      <c r="U42" s="1192"/>
      <c r="V42" s="1192"/>
      <c r="W42" s="1142">
        <f>SUM(W30:AF41)</f>
        <v>0</v>
      </c>
      <c r="X42" s="1143"/>
      <c r="Y42" s="1143"/>
      <c r="Z42" s="1143"/>
      <c r="AA42" s="1143"/>
      <c r="AB42" s="1143"/>
      <c r="AC42" s="1143"/>
      <c r="AD42" s="1143"/>
      <c r="AE42" s="1143"/>
      <c r="AF42" s="1144"/>
      <c r="AG42" s="1142">
        <f>SUM(AG30:AP41)</f>
        <v>0</v>
      </c>
      <c r="AH42" s="1143"/>
      <c r="AI42" s="1143"/>
      <c r="AJ42" s="1143"/>
      <c r="AK42" s="1143"/>
      <c r="AL42" s="1143"/>
      <c r="AM42" s="1143"/>
      <c r="AN42" s="1143"/>
      <c r="AO42" s="1143"/>
      <c r="AP42" s="1144"/>
      <c r="AQ42" s="1142">
        <f>-AG42+W42</f>
        <v>0</v>
      </c>
      <c r="AR42" s="1143"/>
      <c r="AS42" s="1143"/>
      <c r="AT42" s="1143"/>
      <c r="AU42" s="1143"/>
      <c r="AV42" s="1143"/>
      <c r="AW42" s="1143"/>
      <c r="AX42" s="1143"/>
      <c r="AY42" s="1145"/>
      <c r="AZ42" s="185"/>
    </row>
    <row r="43" spans="2:52" ht="30.75" customHeight="1" thickTop="1" x14ac:dyDescent="0.15">
      <c r="B43" s="1302" t="s">
        <v>744</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1303"/>
      <c r="AG43" s="1303"/>
      <c r="AH43" s="1303"/>
      <c r="AI43" s="1303"/>
      <c r="AJ43" s="1303"/>
      <c r="AK43" s="1303"/>
      <c r="AL43" s="1303"/>
      <c r="AM43" s="1303"/>
      <c r="AN43" s="1303"/>
      <c r="AO43" s="1303"/>
      <c r="AP43" s="1303"/>
      <c r="AQ43" s="1308"/>
      <c r="AR43" s="1309"/>
      <c r="AS43" s="1309"/>
      <c r="AT43" s="1309"/>
      <c r="AU43" s="1309"/>
      <c r="AV43" s="1309"/>
      <c r="AW43" s="1149" t="s">
        <v>240</v>
      </c>
      <c r="AX43" s="1149"/>
      <c r="AY43" s="112"/>
      <c r="AZ43" s="185"/>
    </row>
    <row r="44" spans="2:52" ht="30.75" customHeight="1" x14ac:dyDescent="0.15">
      <c r="B44" s="1304" t="s">
        <v>745</v>
      </c>
      <c r="C44" s="1305"/>
      <c r="D44" s="1305"/>
      <c r="E44" s="1305"/>
      <c r="F44" s="1305"/>
      <c r="G44" s="1305"/>
      <c r="H44" s="1305"/>
      <c r="I44" s="1305"/>
      <c r="J44" s="1305"/>
      <c r="K44" s="1305"/>
      <c r="L44" s="1305"/>
      <c r="M44" s="1305"/>
      <c r="N44" s="1305"/>
      <c r="O44" s="1305"/>
      <c r="P44" s="1305"/>
      <c r="Q44" s="1305"/>
      <c r="R44" s="1305"/>
      <c r="S44" s="1305"/>
      <c r="T44" s="1305"/>
      <c r="U44" s="1305"/>
      <c r="V44" s="1305"/>
      <c r="W44" s="1305"/>
      <c r="X44" s="1305"/>
      <c r="Y44" s="1305"/>
      <c r="Z44" s="1305"/>
      <c r="AA44" s="1305"/>
      <c r="AB44" s="1305"/>
      <c r="AC44" s="1305"/>
      <c r="AD44" s="1305"/>
      <c r="AE44" s="1305"/>
      <c r="AF44" s="1305"/>
      <c r="AG44" s="1305"/>
      <c r="AH44" s="1305"/>
      <c r="AI44" s="1305"/>
      <c r="AJ44" s="1305"/>
      <c r="AK44" s="1305"/>
      <c r="AL44" s="1305"/>
      <c r="AM44" s="1305"/>
      <c r="AN44" s="1305"/>
      <c r="AO44" s="1305"/>
      <c r="AP44" s="1305"/>
      <c r="AQ44" s="1310"/>
      <c r="AR44" s="1311"/>
      <c r="AS44" s="1311"/>
      <c r="AT44" s="1311"/>
      <c r="AU44" s="1311"/>
      <c r="AV44" s="1311"/>
      <c r="AW44" s="1150" t="s">
        <v>240</v>
      </c>
      <c r="AX44" s="1150"/>
      <c r="AY44" s="113"/>
      <c r="AZ44" s="185"/>
    </row>
    <row r="45" spans="2:52" ht="30.75" customHeight="1" thickBot="1" x14ac:dyDescent="0.2">
      <c r="B45" s="1306" t="s">
        <v>51</v>
      </c>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7"/>
      <c r="AL45" s="1307"/>
      <c r="AM45" s="1307"/>
      <c r="AN45" s="1307"/>
      <c r="AO45" s="1307"/>
      <c r="AP45" s="1307"/>
      <c r="AQ45" s="1312"/>
      <c r="AR45" s="1312"/>
      <c r="AS45" s="1312"/>
      <c r="AT45" s="1312"/>
      <c r="AU45" s="1312"/>
      <c r="AV45" s="1312"/>
      <c r="AW45" s="1312"/>
      <c r="AX45" s="1312"/>
      <c r="AY45" s="1313"/>
      <c r="AZ45" s="185"/>
    </row>
    <row r="46" spans="2:52" ht="27.95" customHeight="1" thickBot="1" x14ac:dyDescent="0.2">
      <c r="B46" s="9" t="s">
        <v>229</v>
      </c>
      <c r="C46" s="9"/>
      <c r="D46" s="9"/>
      <c r="E46" s="9"/>
      <c r="F46" s="9"/>
      <c r="G46" s="9"/>
      <c r="H46" s="9"/>
      <c r="I46" s="9"/>
      <c r="J46" s="9"/>
      <c r="K46" s="9"/>
      <c r="L46" s="9"/>
      <c r="M46" s="9"/>
      <c r="N46" s="9"/>
      <c r="O46" s="9"/>
      <c r="P46" s="9"/>
      <c r="Q46" s="9"/>
      <c r="R46" s="9"/>
      <c r="S46" s="9"/>
      <c r="T46" s="111"/>
      <c r="U46" s="14"/>
      <c r="V46" s="14"/>
      <c r="W46" s="14"/>
      <c r="X46" s="14"/>
      <c r="Y46" s="14"/>
      <c r="Z46" s="14"/>
      <c r="AA46" s="14"/>
      <c r="AB46" s="14"/>
      <c r="AC46" s="14"/>
      <c r="AD46" s="14"/>
      <c r="AE46" s="14"/>
      <c r="AF46" s="14"/>
      <c r="AG46" s="14"/>
      <c r="AH46" s="14"/>
      <c r="AI46" s="14"/>
      <c r="AJ46" s="14"/>
      <c r="AK46" s="185"/>
      <c r="AL46" s="185"/>
      <c r="AM46" s="185"/>
      <c r="AN46" s="185"/>
      <c r="AO46" s="185"/>
      <c r="AP46" s="185"/>
      <c r="AQ46" s="185"/>
      <c r="AR46" s="185"/>
      <c r="AS46" s="185"/>
      <c r="AT46" s="185"/>
      <c r="AU46" s="185"/>
      <c r="AV46" s="185"/>
      <c r="AW46" s="185"/>
      <c r="AX46" s="185"/>
      <c r="AY46" s="185"/>
      <c r="AZ46" s="185"/>
    </row>
    <row r="47" spans="2:52" ht="50.25" customHeight="1" x14ac:dyDescent="0.15">
      <c r="B47" s="1182" t="s">
        <v>39</v>
      </c>
      <c r="C47" s="1183"/>
      <c r="D47" s="1183"/>
      <c r="E47" s="1183"/>
      <c r="F47" s="1183"/>
      <c r="G47" s="1183"/>
      <c r="H47" s="1183"/>
      <c r="I47" s="1183"/>
      <c r="J47" s="1183"/>
      <c r="K47" s="1183"/>
      <c r="L47" s="1183"/>
      <c r="M47" s="1279"/>
      <c r="N47" s="1273" t="s">
        <v>283</v>
      </c>
      <c r="O47" s="1273"/>
      <c r="P47" s="1273"/>
      <c r="Q47" s="1273"/>
      <c r="R47" s="1273"/>
      <c r="S47" s="1273"/>
      <c r="T47" s="1273"/>
      <c r="U47" s="1273"/>
      <c r="V47" s="1273"/>
      <c r="W47" s="1274"/>
      <c r="X47" s="1272" t="s">
        <v>64</v>
      </c>
      <c r="Y47" s="1273"/>
      <c r="Z47" s="1273"/>
      <c r="AA47" s="1273"/>
      <c r="AB47" s="1273"/>
      <c r="AC47" s="1273"/>
      <c r="AD47" s="1273"/>
      <c r="AE47" s="1273"/>
      <c r="AF47" s="1273"/>
      <c r="AG47" s="1274"/>
      <c r="AH47" s="1272" t="s">
        <v>65</v>
      </c>
      <c r="AI47" s="1273"/>
      <c r="AJ47" s="1273"/>
      <c r="AK47" s="1273"/>
      <c r="AL47" s="1273"/>
      <c r="AM47" s="1273"/>
      <c r="AN47" s="1273"/>
      <c r="AO47" s="1273"/>
      <c r="AP47" s="1273"/>
      <c r="AQ47" s="1274"/>
      <c r="AR47" s="1273" t="s">
        <v>63</v>
      </c>
      <c r="AS47" s="1273"/>
      <c r="AT47" s="1273"/>
      <c r="AU47" s="1273"/>
      <c r="AV47" s="1273"/>
      <c r="AW47" s="1273"/>
      <c r="AX47" s="1273"/>
      <c r="AY47" s="1475"/>
      <c r="AZ47" s="185"/>
    </row>
    <row r="48" spans="2:52" ht="30.95" customHeight="1" x14ac:dyDescent="0.15">
      <c r="B48" s="1280" t="s">
        <v>40</v>
      </c>
      <c r="C48" s="1281"/>
      <c r="D48" s="1281"/>
      <c r="E48" s="1281"/>
      <c r="F48" s="1281"/>
      <c r="G48" s="1281"/>
      <c r="H48" s="1281"/>
      <c r="I48" s="1281"/>
      <c r="J48" s="1281"/>
      <c r="K48" s="1281"/>
      <c r="L48" s="1281"/>
      <c r="M48" s="1282"/>
      <c r="N48" s="1480">
        <f>'10-1_超高層_概略予算書（まとめ）'!I12</f>
        <v>0</v>
      </c>
      <c r="O48" s="1270"/>
      <c r="P48" s="1270"/>
      <c r="Q48" s="1270"/>
      <c r="R48" s="1270"/>
      <c r="S48" s="1270"/>
      <c r="T48" s="1270"/>
      <c r="U48" s="1270"/>
      <c r="V48" s="1270"/>
      <c r="W48" s="1271"/>
      <c r="X48" s="1480">
        <f>'10-1_超高層_概略予算書（まとめ）'!N12</f>
        <v>0</v>
      </c>
      <c r="Y48" s="1270"/>
      <c r="Z48" s="1270"/>
      <c r="AA48" s="1270"/>
      <c r="AB48" s="1270"/>
      <c r="AC48" s="1270"/>
      <c r="AD48" s="1270"/>
      <c r="AE48" s="1270"/>
      <c r="AF48" s="1270"/>
      <c r="AG48" s="1271"/>
      <c r="AH48" s="1269">
        <f>'10-1_超高層_概略予算書（まとめ）'!S12</f>
        <v>0</v>
      </c>
      <c r="AI48" s="1270"/>
      <c r="AJ48" s="1270"/>
      <c r="AK48" s="1270"/>
      <c r="AL48" s="1270"/>
      <c r="AM48" s="1270"/>
      <c r="AN48" s="1270"/>
      <c r="AO48" s="1270"/>
      <c r="AP48" s="1270"/>
      <c r="AQ48" s="1271"/>
      <c r="AR48" s="1257">
        <f>'10-1_超高層_概略予算書（まとめ）'!X12</f>
        <v>0</v>
      </c>
      <c r="AS48" s="1258"/>
      <c r="AT48" s="1258"/>
      <c r="AU48" s="1258"/>
      <c r="AV48" s="1258"/>
      <c r="AW48" s="1258"/>
      <c r="AX48" s="1258"/>
      <c r="AY48" s="1259"/>
      <c r="AZ48" s="185"/>
    </row>
    <row r="49" spans="2:52" ht="30.95" customHeight="1" x14ac:dyDescent="0.15">
      <c r="B49" s="1522" t="s">
        <v>425</v>
      </c>
      <c r="C49" s="1523"/>
      <c r="D49" s="1523"/>
      <c r="E49" s="1523"/>
      <c r="F49" s="1523"/>
      <c r="G49" s="1523"/>
      <c r="H49" s="1523"/>
      <c r="I49" s="1524"/>
      <c r="J49" s="1176" t="s">
        <v>53</v>
      </c>
      <c r="K49" s="1177"/>
      <c r="L49" s="1177"/>
      <c r="M49" s="1178"/>
      <c r="N49" s="1278">
        <f>'10-1_超高層_概略予算書（まとめ）'!I13</f>
        <v>0</v>
      </c>
      <c r="O49" s="1162"/>
      <c r="P49" s="1162"/>
      <c r="Q49" s="1162"/>
      <c r="R49" s="1162"/>
      <c r="S49" s="1162"/>
      <c r="T49" s="1162"/>
      <c r="U49" s="1162"/>
      <c r="V49" s="1162"/>
      <c r="W49" s="1163"/>
      <c r="X49" s="1266">
        <f>'10-1_超高層_概略予算書（まとめ）'!N13</f>
        <v>0</v>
      </c>
      <c r="Y49" s="1267"/>
      <c r="Z49" s="1267"/>
      <c r="AA49" s="1267"/>
      <c r="AB49" s="1267"/>
      <c r="AC49" s="1267"/>
      <c r="AD49" s="1267"/>
      <c r="AE49" s="1267"/>
      <c r="AF49" s="1267"/>
      <c r="AG49" s="1268"/>
      <c r="AH49" s="1266">
        <f>'10-1_超高層_概略予算書（まとめ）'!S13</f>
        <v>0</v>
      </c>
      <c r="AI49" s="1267"/>
      <c r="AJ49" s="1267"/>
      <c r="AK49" s="1267"/>
      <c r="AL49" s="1267"/>
      <c r="AM49" s="1267"/>
      <c r="AN49" s="1267"/>
      <c r="AO49" s="1267"/>
      <c r="AP49" s="1267"/>
      <c r="AQ49" s="1268"/>
      <c r="AR49" s="1260"/>
      <c r="AS49" s="1261"/>
      <c r="AT49" s="1261"/>
      <c r="AU49" s="1261"/>
      <c r="AV49" s="1261"/>
      <c r="AW49" s="1261"/>
      <c r="AX49" s="1261"/>
      <c r="AY49" s="1262"/>
      <c r="AZ49" s="185"/>
    </row>
    <row r="50" spans="2:52" ht="30.95" customHeight="1" x14ac:dyDescent="0.15">
      <c r="B50" s="1525"/>
      <c r="C50" s="1526"/>
      <c r="D50" s="1526"/>
      <c r="E50" s="1526"/>
      <c r="F50" s="1526"/>
      <c r="G50" s="1526"/>
      <c r="H50" s="1526"/>
      <c r="I50" s="1527"/>
      <c r="J50" s="1275" t="s">
        <v>54</v>
      </c>
      <c r="K50" s="1276"/>
      <c r="L50" s="1276"/>
      <c r="M50" s="1277"/>
      <c r="N50" s="1278">
        <f>'10-1_超高層_概略予算書（まとめ）'!I14</f>
        <v>0</v>
      </c>
      <c r="O50" s="1162"/>
      <c r="P50" s="1162"/>
      <c r="Q50" s="1162"/>
      <c r="R50" s="1162"/>
      <c r="S50" s="1162"/>
      <c r="T50" s="1162"/>
      <c r="U50" s="1162"/>
      <c r="V50" s="1162"/>
      <c r="W50" s="1163"/>
      <c r="X50" s="1266">
        <f>'10-1_超高層_概略予算書（まとめ）'!N14</f>
        <v>0</v>
      </c>
      <c r="Y50" s="1267"/>
      <c r="Z50" s="1267"/>
      <c r="AA50" s="1267"/>
      <c r="AB50" s="1267"/>
      <c r="AC50" s="1267"/>
      <c r="AD50" s="1267"/>
      <c r="AE50" s="1267"/>
      <c r="AF50" s="1267"/>
      <c r="AG50" s="1268"/>
      <c r="AH50" s="1266">
        <f>'10-1_超高層_概略予算書（まとめ）'!S14</f>
        <v>0</v>
      </c>
      <c r="AI50" s="1267"/>
      <c r="AJ50" s="1267"/>
      <c r="AK50" s="1267"/>
      <c r="AL50" s="1267"/>
      <c r="AM50" s="1267"/>
      <c r="AN50" s="1267"/>
      <c r="AO50" s="1267"/>
      <c r="AP50" s="1267"/>
      <c r="AQ50" s="1268"/>
      <c r="AR50" s="1263"/>
      <c r="AS50" s="1264"/>
      <c r="AT50" s="1264"/>
      <c r="AU50" s="1264"/>
      <c r="AV50" s="1264"/>
      <c r="AW50" s="1264"/>
      <c r="AX50" s="1264"/>
      <c r="AY50" s="1265"/>
      <c r="AZ50" s="185"/>
    </row>
    <row r="51" spans="2:52" ht="30.95" customHeight="1" x14ac:dyDescent="0.15">
      <c r="B51" s="1528"/>
      <c r="C51" s="1529"/>
      <c r="D51" s="1529"/>
      <c r="E51" s="1529"/>
      <c r="F51" s="1529"/>
      <c r="G51" s="1529"/>
      <c r="H51" s="1529"/>
      <c r="I51" s="1530"/>
      <c r="J51" s="1173" t="s">
        <v>304</v>
      </c>
      <c r="K51" s="1174"/>
      <c r="L51" s="1174"/>
      <c r="M51" s="1175"/>
      <c r="N51" s="1278">
        <f>'10-1_超高層_概略予算書（まとめ）'!I15</f>
        <v>0</v>
      </c>
      <c r="O51" s="1162"/>
      <c r="P51" s="1162"/>
      <c r="Q51" s="1162"/>
      <c r="R51" s="1162"/>
      <c r="S51" s="1162"/>
      <c r="T51" s="1162"/>
      <c r="U51" s="1162"/>
      <c r="V51" s="1162"/>
      <c r="W51" s="1163"/>
      <c r="X51" s="1162">
        <f>'10-1_超高層_概略予算書（まとめ）'!N15</f>
        <v>0</v>
      </c>
      <c r="Y51" s="1162"/>
      <c r="Z51" s="1162"/>
      <c r="AA51" s="1162"/>
      <c r="AB51" s="1162"/>
      <c r="AC51" s="1162"/>
      <c r="AD51" s="1162"/>
      <c r="AE51" s="1162"/>
      <c r="AF51" s="1162"/>
      <c r="AG51" s="1163"/>
      <c r="AH51" s="1161">
        <f>'10-1_超高層_概略予算書（まとめ）'!S15</f>
        <v>0</v>
      </c>
      <c r="AI51" s="1162"/>
      <c r="AJ51" s="1162"/>
      <c r="AK51" s="1162"/>
      <c r="AL51" s="1162"/>
      <c r="AM51" s="1162"/>
      <c r="AN51" s="1162"/>
      <c r="AO51" s="1162"/>
      <c r="AP51" s="1162"/>
      <c r="AQ51" s="1163"/>
      <c r="AR51" s="1146">
        <f>'10-1_超高層_概略予算書（まとめ）'!X15</f>
        <v>0</v>
      </c>
      <c r="AS51" s="1147"/>
      <c r="AT51" s="1147"/>
      <c r="AU51" s="1147"/>
      <c r="AV51" s="1147"/>
      <c r="AW51" s="1147"/>
      <c r="AX51" s="1147"/>
      <c r="AY51" s="1148"/>
      <c r="AZ51" s="185"/>
    </row>
    <row r="52" spans="2:52" ht="30.95" customHeight="1" x14ac:dyDescent="0.15">
      <c r="B52" s="1522" t="s">
        <v>410</v>
      </c>
      <c r="C52" s="1523"/>
      <c r="D52" s="1523"/>
      <c r="E52" s="1523"/>
      <c r="F52" s="1523"/>
      <c r="G52" s="1523"/>
      <c r="H52" s="1523"/>
      <c r="I52" s="1523"/>
      <c r="J52" s="1176" t="s">
        <v>53</v>
      </c>
      <c r="K52" s="1177"/>
      <c r="L52" s="1177"/>
      <c r="M52" s="1178"/>
      <c r="N52" s="1278">
        <f>'10-1_超高層_概略予算書（まとめ）'!I16</f>
        <v>0</v>
      </c>
      <c r="O52" s="1162"/>
      <c r="P52" s="1162"/>
      <c r="Q52" s="1162"/>
      <c r="R52" s="1162"/>
      <c r="S52" s="1162"/>
      <c r="T52" s="1162"/>
      <c r="U52" s="1162"/>
      <c r="V52" s="1162"/>
      <c r="W52" s="1163"/>
      <c r="X52" s="1266">
        <f>'10-1_超高層_概略予算書（まとめ）'!N16</f>
        <v>0</v>
      </c>
      <c r="Y52" s="1267"/>
      <c r="Z52" s="1267"/>
      <c r="AA52" s="1267"/>
      <c r="AB52" s="1267"/>
      <c r="AC52" s="1267"/>
      <c r="AD52" s="1267"/>
      <c r="AE52" s="1267"/>
      <c r="AF52" s="1267"/>
      <c r="AG52" s="1268"/>
      <c r="AH52" s="1254">
        <f>'10-1_超高層_概略予算書（まとめ）'!S16</f>
        <v>0</v>
      </c>
      <c r="AI52" s="1255"/>
      <c r="AJ52" s="1255"/>
      <c r="AK52" s="1255"/>
      <c r="AL52" s="1255"/>
      <c r="AM52" s="1255"/>
      <c r="AN52" s="1255"/>
      <c r="AO52" s="1255"/>
      <c r="AP52" s="1255"/>
      <c r="AQ52" s="1256"/>
      <c r="AR52" s="1260"/>
      <c r="AS52" s="1261"/>
      <c r="AT52" s="1261"/>
      <c r="AU52" s="1261"/>
      <c r="AV52" s="1261"/>
      <c r="AW52" s="1261"/>
      <c r="AX52" s="1261"/>
      <c r="AY52" s="1262"/>
      <c r="AZ52" s="185"/>
    </row>
    <row r="53" spans="2:52" ht="30.95" customHeight="1" x14ac:dyDescent="0.15">
      <c r="B53" s="1525"/>
      <c r="C53" s="1526"/>
      <c r="D53" s="1526"/>
      <c r="E53" s="1526"/>
      <c r="F53" s="1526"/>
      <c r="G53" s="1526"/>
      <c r="H53" s="1526"/>
      <c r="I53" s="1526"/>
      <c r="J53" s="1481" t="s">
        <v>54</v>
      </c>
      <c r="K53" s="1482"/>
      <c r="L53" s="1482"/>
      <c r="M53" s="1483"/>
      <c r="N53" s="1278">
        <f>'10-1_超高層_概略予算書（まとめ）'!I17</f>
        <v>0</v>
      </c>
      <c r="O53" s="1162"/>
      <c r="P53" s="1162"/>
      <c r="Q53" s="1162"/>
      <c r="R53" s="1162"/>
      <c r="S53" s="1162"/>
      <c r="T53" s="1162"/>
      <c r="U53" s="1162"/>
      <c r="V53" s="1162"/>
      <c r="W53" s="1163"/>
      <c r="X53" s="1266">
        <f>'10-1_超高層_概略予算書（まとめ）'!N17</f>
        <v>0</v>
      </c>
      <c r="Y53" s="1267"/>
      <c r="Z53" s="1267"/>
      <c r="AA53" s="1267"/>
      <c r="AB53" s="1267"/>
      <c r="AC53" s="1267"/>
      <c r="AD53" s="1267"/>
      <c r="AE53" s="1267"/>
      <c r="AF53" s="1267"/>
      <c r="AG53" s="1268"/>
      <c r="AH53" s="1519">
        <f>'10-1_超高層_概略予算書（まとめ）'!S17</f>
        <v>0</v>
      </c>
      <c r="AI53" s="1520"/>
      <c r="AJ53" s="1520"/>
      <c r="AK53" s="1520"/>
      <c r="AL53" s="1520"/>
      <c r="AM53" s="1520"/>
      <c r="AN53" s="1520"/>
      <c r="AO53" s="1520"/>
      <c r="AP53" s="1520"/>
      <c r="AQ53" s="1521"/>
      <c r="AR53" s="1263"/>
      <c r="AS53" s="1264"/>
      <c r="AT53" s="1264"/>
      <c r="AU53" s="1264"/>
      <c r="AV53" s="1264"/>
      <c r="AW53" s="1264"/>
      <c r="AX53" s="1264"/>
      <c r="AY53" s="1265"/>
      <c r="AZ53" s="185"/>
    </row>
    <row r="54" spans="2:52" ht="30.95" customHeight="1" x14ac:dyDescent="0.15">
      <c r="B54" s="1525"/>
      <c r="C54" s="1526"/>
      <c r="D54" s="1526"/>
      <c r="E54" s="1526"/>
      <c r="F54" s="1526"/>
      <c r="G54" s="1526"/>
      <c r="H54" s="1526"/>
      <c r="I54" s="1526"/>
      <c r="J54" s="1173" t="s">
        <v>304</v>
      </c>
      <c r="K54" s="1174"/>
      <c r="L54" s="1174"/>
      <c r="M54" s="1175"/>
      <c r="N54" s="1278">
        <f>'10-1_超高層_概略予算書（まとめ）'!I18</f>
        <v>0</v>
      </c>
      <c r="O54" s="1162"/>
      <c r="P54" s="1162"/>
      <c r="Q54" s="1162"/>
      <c r="R54" s="1162"/>
      <c r="S54" s="1162"/>
      <c r="T54" s="1162"/>
      <c r="U54" s="1162"/>
      <c r="V54" s="1162"/>
      <c r="W54" s="1163"/>
      <c r="X54" s="1162">
        <f>'10-1_超高層_概略予算書（まとめ）'!N18</f>
        <v>0</v>
      </c>
      <c r="Y54" s="1162"/>
      <c r="Z54" s="1162"/>
      <c r="AA54" s="1162"/>
      <c r="AB54" s="1162"/>
      <c r="AC54" s="1162"/>
      <c r="AD54" s="1162"/>
      <c r="AE54" s="1162"/>
      <c r="AF54" s="1162"/>
      <c r="AG54" s="1163"/>
      <c r="AH54" s="1161">
        <f>'10-1_超高層_概略予算書（まとめ）'!S18</f>
        <v>0</v>
      </c>
      <c r="AI54" s="1162"/>
      <c r="AJ54" s="1162"/>
      <c r="AK54" s="1162"/>
      <c r="AL54" s="1162"/>
      <c r="AM54" s="1162"/>
      <c r="AN54" s="1162"/>
      <c r="AO54" s="1162"/>
      <c r="AP54" s="1162"/>
      <c r="AQ54" s="1163"/>
      <c r="AR54" s="1146">
        <f>'10-1_超高層_概略予算書（まとめ）'!X18</f>
        <v>0</v>
      </c>
      <c r="AS54" s="1147"/>
      <c r="AT54" s="1147"/>
      <c r="AU54" s="1147"/>
      <c r="AV54" s="1147"/>
      <c r="AW54" s="1147"/>
      <c r="AX54" s="1147"/>
      <c r="AY54" s="1148"/>
      <c r="AZ54" s="185"/>
    </row>
    <row r="55" spans="2:52" ht="30.95" customHeight="1" x14ac:dyDescent="0.15">
      <c r="B55" s="1485" t="s">
        <v>55</v>
      </c>
      <c r="C55" s="1486"/>
      <c r="D55" s="1486"/>
      <c r="E55" s="1486"/>
      <c r="F55" s="1486"/>
      <c r="G55" s="1486"/>
      <c r="H55" s="1486"/>
      <c r="I55" s="1486"/>
      <c r="J55" s="1486"/>
      <c r="K55" s="1486"/>
      <c r="L55" s="1486"/>
      <c r="M55" s="1487"/>
      <c r="N55" s="1278">
        <f>'10-1_超高層_概略予算書（まとめ）'!I19</f>
        <v>0</v>
      </c>
      <c r="O55" s="1162"/>
      <c r="P55" s="1162"/>
      <c r="Q55" s="1162"/>
      <c r="R55" s="1162"/>
      <c r="S55" s="1162"/>
      <c r="T55" s="1162"/>
      <c r="U55" s="1162"/>
      <c r="V55" s="1162"/>
      <c r="W55" s="1163"/>
      <c r="X55" s="1162">
        <f>'10-1_超高層_概略予算書（まとめ）'!N19</f>
        <v>0</v>
      </c>
      <c r="Y55" s="1162"/>
      <c r="Z55" s="1162"/>
      <c r="AA55" s="1162"/>
      <c r="AB55" s="1162"/>
      <c r="AC55" s="1162"/>
      <c r="AD55" s="1162"/>
      <c r="AE55" s="1162"/>
      <c r="AF55" s="1162"/>
      <c r="AG55" s="1163"/>
      <c r="AH55" s="1254">
        <f>'10-1_超高層_概略予算書（まとめ）'!S19</f>
        <v>0</v>
      </c>
      <c r="AI55" s="1255"/>
      <c r="AJ55" s="1255"/>
      <c r="AK55" s="1255"/>
      <c r="AL55" s="1255"/>
      <c r="AM55" s="1255"/>
      <c r="AN55" s="1255"/>
      <c r="AO55" s="1255"/>
      <c r="AP55" s="1255"/>
      <c r="AQ55" s="1256"/>
      <c r="AR55" s="1146">
        <f>'10-1_超高層_概略予算書（まとめ）'!X19</f>
        <v>0</v>
      </c>
      <c r="AS55" s="1147"/>
      <c r="AT55" s="1147"/>
      <c r="AU55" s="1147"/>
      <c r="AV55" s="1147"/>
      <c r="AW55" s="1147"/>
      <c r="AX55" s="1147"/>
      <c r="AY55" s="1148"/>
      <c r="AZ55" s="185"/>
    </row>
    <row r="56" spans="2:52" ht="30.75" customHeight="1" thickBot="1" x14ac:dyDescent="0.2">
      <c r="B56" s="1488" t="s">
        <v>298</v>
      </c>
      <c r="C56" s="1489"/>
      <c r="D56" s="1489"/>
      <c r="E56" s="1489"/>
      <c r="F56" s="1489"/>
      <c r="G56" s="1489"/>
      <c r="H56" s="1489"/>
      <c r="I56" s="1489"/>
      <c r="J56" s="1489"/>
      <c r="K56" s="1489"/>
      <c r="L56" s="1489"/>
      <c r="M56" s="1490"/>
      <c r="N56" s="1477" t="str">
        <f>IF(OR(N55="",$AG$16=""),"",N55/$AG$16)</f>
        <v/>
      </c>
      <c r="O56" s="1478"/>
      <c r="P56" s="1478"/>
      <c r="Q56" s="1478"/>
      <c r="R56" s="1478"/>
      <c r="S56" s="1478"/>
      <c r="T56" s="1478"/>
      <c r="U56" s="1478"/>
      <c r="V56" s="1478"/>
      <c r="W56" s="1479"/>
      <c r="X56" s="1477" t="str">
        <f>IF(OR(X55="",$AG$16=""),"",X55/$AG$16)</f>
        <v/>
      </c>
      <c r="Y56" s="1478"/>
      <c r="Z56" s="1478"/>
      <c r="AA56" s="1478"/>
      <c r="AB56" s="1478"/>
      <c r="AC56" s="1478"/>
      <c r="AD56" s="1478"/>
      <c r="AE56" s="1478"/>
      <c r="AF56" s="1478"/>
      <c r="AG56" s="1479"/>
      <c r="AH56" s="1477" t="str">
        <f>IF(OR(AH55="",$AG$16=""),"",AH55/$AG$16)</f>
        <v/>
      </c>
      <c r="AI56" s="1478"/>
      <c r="AJ56" s="1478"/>
      <c r="AK56" s="1478"/>
      <c r="AL56" s="1478"/>
      <c r="AM56" s="1478"/>
      <c r="AN56" s="1478"/>
      <c r="AO56" s="1478"/>
      <c r="AP56" s="1478"/>
      <c r="AQ56" s="1479"/>
      <c r="AR56" s="1421" t="str">
        <f>IF(OR(AR55="",$AG$16=""),"",AR55/$AG$16)</f>
        <v/>
      </c>
      <c r="AS56" s="1422"/>
      <c r="AT56" s="1422"/>
      <c r="AU56" s="1422"/>
      <c r="AV56" s="1422"/>
      <c r="AW56" s="1422"/>
      <c r="AX56" s="1422"/>
      <c r="AY56" s="1423"/>
      <c r="AZ56" s="185"/>
    </row>
    <row r="57" spans="2:52" ht="27.75" customHeight="1" x14ac:dyDescent="0.15">
      <c r="B57" s="8" t="s">
        <v>230</v>
      </c>
      <c r="C57" s="185"/>
      <c r="D57" s="185"/>
      <c r="E57" s="185"/>
      <c r="F57" s="185"/>
      <c r="G57" s="185"/>
      <c r="H57" s="185"/>
      <c r="I57" s="185"/>
      <c r="J57" s="185"/>
      <c r="K57" s="185"/>
      <c r="L57" s="185"/>
      <c r="M57" s="185"/>
      <c r="N57" s="185"/>
      <c r="O57" s="185"/>
      <c r="P57" s="185"/>
      <c r="Q57" s="185"/>
      <c r="R57" s="185"/>
      <c r="S57" s="185"/>
      <c r="T57" s="14"/>
      <c r="U57" s="14"/>
      <c r="V57" s="14"/>
      <c r="W57" s="14"/>
      <c r="X57" s="14"/>
      <c r="Y57" s="14"/>
      <c r="Z57" s="14"/>
      <c r="AA57" s="14"/>
      <c r="AB57" s="14"/>
      <c r="AC57" s="14"/>
      <c r="AD57" s="14"/>
      <c r="AE57" s="14"/>
      <c r="AF57" s="15"/>
      <c r="AG57" s="15"/>
      <c r="AH57" s="15"/>
      <c r="AI57" s="14"/>
      <c r="AJ57" s="14"/>
      <c r="AK57" s="185"/>
      <c r="AL57" s="185"/>
      <c r="AM57" s="185"/>
      <c r="AN57" s="185"/>
      <c r="AO57" s="185"/>
      <c r="AP57" s="185"/>
      <c r="AQ57" s="185"/>
      <c r="AR57" s="185"/>
      <c r="AS57" s="185"/>
      <c r="AT57" s="185"/>
      <c r="AU57" s="185"/>
      <c r="AV57" s="185"/>
      <c r="AW57" s="185"/>
      <c r="AX57" s="185"/>
      <c r="AY57" s="185"/>
      <c r="AZ57" s="185"/>
    </row>
    <row r="58" spans="2:52" ht="24.75" customHeight="1" x14ac:dyDescent="0.15">
      <c r="B58" s="1164"/>
      <c r="C58" s="1165"/>
      <c r="D58" s="1165"/>
      <c r="E58" s="1165"/>
      <c r="F58" s="1165"/>
      <c r="G58" s="1165"/>
      <c r="H58" s="1165"/>
      <c r="I58" s="1165"/>
      <c r="J58" s="1165"/>
      <c r="K58" s="1165"/>
      <c r="L58" s="1165"/>
      <c r="M58" s="1165"/>
      <c r="N58" s="1165"/>
      <c r="O58" s="1165"/>
      <c r="P58" s="1165"/>
      <c r="Q58" s="1165"/>
      <c r="R58" s="1165"/>
      <c r="S58" s="1165"/>
      <c r="T58" s="1165"/>
      <c r="U58" s="1165"/>
      <c r="V58" s="1165"/>
      <c r="W58" s="1165"/>
      <c r="X58" s="1165"/>
      <c r="Y58" s="1165"/>
      <c r="Z58" s="1165"/>
      <c r="AA58" s="1165"/>
      <c r="AB58" s="1165"/>
      <c r="AC58" s="1165"/>
      <c r="AD58" s="1165"/>
      <c r="AE58" s="1165"/>
      <c r="AF58" s="1165"/>
      <c r="AG58" s="1165"/>
      <c r="AH58" s="1165"/>
      <c r="AI58" s="1165"/>
      <c r="AJ58" s="1165"/>
      <c r="AK58" s="1165"/>
      <c r="AL58" s="1165"/>
      <c r="AM58" s="1165"/>
      <c r="AN58" s="1165"/>
      <c r="AO58" s="1165"/>
      <c r="AP58" s="1165"/>
      <c r="AQ58" s="1165"/>
      <c r="AR58" s="1165"/>
      <c r="AS58" s="1165"/>
      <c r="AT58" s="1165"/>
      <c r="AU58" s="1165"/>
      <c r="AV58" s="1165"/>
      <c r="AW58" s="1165"/>
      <c r="AX58" s="1165"/>
      <c r="AY58" s="1166"/>
      <c r="AZ58" s="189"/>
    </row>
    <row r="59" spans="2:52" ht="24.75" customHeight="1" x14ac:dyDescent="0.15">
      <c r="B59" s="1167"/>
      <c r="C59" s="1168"/>
      <c r="D59" s="1168"/>
      <c r="E59" s="1168"/>
      <c r="F59" s="1168"/>
      <c r="G59" s="1168"/>
      <c r="H59" s="1168"/>
      <c r="I59" s="1168"/>
      <c r="J59" s="1168"/>
      <c r="K59" s="1168"/>
      <c r="L59" s="1168"/>
      <c r="M59" s="1168"/>
      <c r="N59" s="1168"/>
      <c r="O59" s="1168"/>
      <c r="P59" s="1168"/>
      <c r="Q59" s="1168"/>
      <c r="R59" s="1168"/>
      <c r="S59" s="1168"/>
      <c r="T59" s="1168"/>
      <c r="U59" s="1168"/>
      <c r="V59" s="1168"/>
      <c r="W59" s="1168"/>
      <c r="X59" s="1168"/>
      <c r="Y59" s="1168"/>
      <c r="Z59" s="1168"/>
      <c r="AA59" s="1168"/>
      <c r="AB59" s="1168"/>
      <c r="AC59" s="1168"/>
      <c r="AD59" s="1168"/>
      <c r="AE59" s="1168"/>
      <c r="AF59" s="1168"/>
      <c r="AG59" s="1168"/>
      <c r="AH59" s="1168"/>
      <c r="AI59" s="1168"/>
      <c r="AJ59" s="1168"/>
      <c r="AK59" s="1168"/>
      <c r="AL59" s="1168"/>
      <c r="AM59" s="1168"/>
      <c r="AN59" s="1168"/>
      <c r="AO59" s="1168"/>
      <c r="AP59" s="1168"/>
      <c r="AQ59" s="1168"/>
      <c r="AR59" s="1168"/>
      <c r="AS59" s="1168"/>
      <c r="AT59" s="1168"/>
      <c r="AU59" s="1168"/>
      <c r="AV59" s="1168"/>
      <c r="AW59" s="1168"/>
      <c r="AX59" s="1168"/>
      <c r="AY59" s="1169"/>
      <c r="AZ59" s="189"/>
    </row>
    <row r="60" spans="2:52" ht="24.75" customHeight="1" x14ac:dyDescent="0.15">
      <c r="B60" s="1167"/>
      <c r="C60" s="1168"/>
      <c r="D60" s="1168"/>
      <c r="E60" s="1168"/>
      <c r="F60" s="1168"/>
      <c r="G60" s="1168"/>
      <c r="H60" s="1168"/>
      <c r="I60" s="1168"/>
      <c r="J60" s="1168"/>
      <c r="K60" s="1168"/>
      <c r="L60" s="1168"/>
      <c r="M60" s="1168"/>
      <c r="N60" s="1168"/>
      <c r="O60" s="1168"/>
      <c r="P60" s="1168"/>
      <c r="Q60" s="1168"/>
      <c r="R60" s="1168"/>
      <c r="S60" s="1168"/>
      <c r="T60" s="1168"/>
      <c r="U60" s="1168"/>
      <c r="V60" s="1168"/>
      <c r="W60" s="1168"/>
      <c r="X60" s="1168"/>
      <c r="Y60" s="1168"/>
      <c r="Z60" s="1168"/>
      <c r="AA60" s="1168"/>
      <c r="AB60" s="1168"/>
      <c r="AC60" s="1168"/>
      <c r="AD60" s="1168"/>
      <c r="AE60" s="1168"/>
      <c r="AF60" s="1168"/>
      <c r="AG60" s="1168"/>
      <c r="AH60" s="1168"/>
      <c r="AI60" s="1168"/>
      <c r="AJ60" s="1168"/>
      <c r="AK60" s="1168"/>
      <c r="AL60" s="1168"/>
      <c r="AM60" s="1168"/>
      <c r="AN60" s="1168"/>
      <c r="AO60" s="1168"/>
      <c r="AP60" s="1168"/>
      <c r="AQ60" s="1168"/>
      <c r="AR60" s="1168"/>
      <c r="AS60" s="1168"/>
      <c r="AT60" s="1168"/>
      <c r="AU60" s="1168"/>
      <c r="AV60" s="1168"/>
      <c r="AW60" s="1168"/>
      <c r="AX60" s="1168"/>
      <c r="AY60" s="1169"/>
      <c r="AZ60" s="189"/>
    </row>
    <row r="61" spans="2:52" ht="24.75" customHeight="1" x14ac:dyDescent="0.15">
      <c r="B61" s="1170"/>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c r="AO61" s="1171"/>
      <c r="AP61" s="1171"/>
      <c r="AQ61" s="1171"/>
      <c r="AR61" s="1171"/>
      <c r="AS61" s="1171"/>
      <c r="AT61" s="1171"/>
      <c r="AU61" s="1171"/>
      <c r="AV61" s="1171"/>
      <c r="AW61" s="1171"/>
      <c r="AX61" s="1171"/>
      <c r="AY61" s="1172"/>
      <c r="AZ61" s="189"/>
    </row>
    <row r="62" spans="2:52" ht="24.75" customHeight="1" x14ac:dyDescent="0.15">
      <c r="B62" s="846"/>
      <c r="C62" s="846"/>
      <c r="D62" s="846"/>
      <c r="E62" s="846"/>
      <c r="F62" s="846"/>
      <c r="G62" s="846"/>
      <c r="H62" s="846"/>
      <c r="I62" s="846"/>
      <c r="J62" s="846"/>
      <c r="K62" s="846"/>
      <c r="L62" s="846"/>
      <c r="M62" s="846"/>
      <c r="N62" s="846"/>
      <c r="O62" s="846"/>
      <c r="P62" s="846"/>
      <c r="Q62" s="846"/>
      <c r="R62" s="846"/>
      <c r="S62" s="846"/>
      <c r="T62" s="846"/>
      <c r="U62" s="846"/>
      <c r="V62" s="846"/>
      <c r="W62" s="846"/>
      <c r="X62" s="846"/>
      <c r="Y62" s="846"/>
      <c r="Z62" s="846"/>
      <c r="AA62" s="846"/>
      <c r="AB62" s="846"/>
      <c r="AC62" s="846"/>
      <c r="AD62" s="846"/>
      <c r="AE62" s="846"/>
      <c r="AF62" s="846"/>
      <c r="AG62" s="846"/>
      <c r="AH62" s="846"/>
      <c r="AI62" s="846"/>
      <c r="AJ62" s="846"/>
      <c r="AK62" s="846"/>
      <c r="AL62" s="846"/>
      <c r="AM62" s="846"/>
      <c r="AN62" s="846"/>
      <c r="AO62" s="846"/>
      <c r="AP62" s="846"/>
      <c r="AQ62" s="846"/>
      <c r="AR62" s="846"/>
      <c r="AS62" s="846"/>
      <c r="AT62" s="846"/>
      <c r="AU62" s="846"/>
      <c r="AV62" s="846"/>
      <c r="AW62" s="846"/>
      <c r="AX62" s="846"/>
      <c r="AY62" s="846"/>
      <c r="AZ62" s="189"/>
    </row>
    <row r="63" spans="2:52" s="190" customFormat="1" ht="27.95" customHeight="1" x14ac:dyDescent="0.15">
      <c r="B63" s="1476" t="s">
        <v>755</v>
      </c>
      <c r="C63" s="1476"/>
      <c r="D63" s="1476"/>
      <c r="E63" s="1476"/>
      <c r="F63" s="1476"/>
      <c r="G63" s="1476"/>
      <c r="H63" s="1476"/>
      <c r="I63" s="1476"/>
      <c r="J63" s="1476"/>
      <c r="K63" s="1476"/>
      <c r="L63" s="1476"/>
      <c r="M63" s="1476"/>
      <c r="N63" s="1476"/>
      <c r="O63" s="1476"/>
      <c r="P63" s="1476"/>
      <c r="Q63" s="1476"/>
      <c r="R63" s="1476"/>
      <c r="S63" s="1476"/>
      <c r="T63" s="1476"/>
      <c r="U63" s="1476"/>
      <c r="V63" s="1476"/>
      <c r="W63" s="1476"/>
      <c r="X63" s="1476"/>
      <c r="Y63" s="1476"/>
      <c r="Z63" s="1476"/>
      <c r="AA63" s="1476"/>
      <c r="AB63" s="1476"/>
      <c r="AC63" s="1476"/>
      <c r="AD63" s="1476"/>
      <c r="AE63" s="1476"/>
      <c r="AF63" s="1476"/>
      <c r="AG63" s="1476"/>
      <c r="AH63" s="1476"/>
      <c r="AI63" s="1476"/>
      <c r="AJ63" s="1476"/>
      <c r="AK63" s="1476"/>
      <c r="AL63" s="1476"/>
      <c r="AM63" s="1476"/>
      <c r="AN63" s="1476"/>
      <c r="AO63" s="1476"/>
      <c r="AP63" s="1476"/>
      <c r="AQ63" s="1476"/>
      <c r="AR63" s="1476"/>
      <c r="AS63" s="1476"/>
      <c r="AT63" s="1476"/>
      <c r="AU63" s="1476"/>
      <c r="AV63" s="1476"/>
      <c r="AW63" s="1476"/>
      <c r="AX63" s="1476"/>
      <c r="AY63" s="1476"/>
      <c r="AZ63" s="1476"/>
    </row>
    <row r="64" spans="2:52" s="190" customFormat="1" ht="27.75" customHeight="1" x14ac:dyDescent="0.15">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row>
    <row r="65" spans="2:58" s="190" customFormat="1" ht="24.95" customHeight="1" x14ac:dyDescent="0.15">
      <c r="B65" s="9" t="s">
        <v>231</v>
      </c>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3"/>
      <c r="AY65" s="93"/>
      <c r="AZ65" s="192"/>
    </row>
    <row r="66" spans="2:58" ht="27.95" customHeight="1" x14ac:dyDescent="0.15">
      <c r="B66" s="1106" t="s">
        <v>236</v>
      </c>
      <c r="C66" s="1107"/>
      <c r="D66" s="1107"/>
      <c r="E66" s="1107"/>
      <c r="F66" s="1107"/>
      <c r="G66" s="1107"/>
      <c r="H66" s="1107"/>
      <c r="I66" s="1107"/>
      <c r="J66" s="1108"/>
      <c r="K66" s="1106" t="s">
        <v>239</v>
      </c>
      <c r="L66" s="1107"/>
      <c r="M66" s="1107"/>
      <c r="N66" s="1107"/>
      <c r="O66" s="1107"/>
      <c r="P66" s="1107"/>
      <c r="Q66" s="1107"/>
      <c r="R66" s="1107"/>
      <c r="S66" s="1108"/>
      <c r="T66" s="1106" t="s">
        <v>524</v>
      </c>
      <c r="U66" s="1107"/>
      <c r="V66" s="1107"/>
      <c r="W66" s="1107"/>
      <c r="X66" s="1107"/>
      <c r="Y66" s="1107"/>
      <c r="Z66" s="1107"/>
      <c r="AA66" s="1108"/>
      <c r="AB66" s="1118" t="s">
        <v>237</v>
      </c>
      <c r="AC66" s="1118"/>
      <c r="AD66" s="1118"/>
      <c r="AE66" s="1118"/>
      <c r="AF66" s="1118"/>
      <c r="AG66" s="1118"/>
      <c r="AH66" s="1118"/>
      <c r="AI66" s="1118"/>
      <c r="AJ66" s="1118" t="s">
        <v>525</v>
      </c>
      <c r="AK66" s="1118"/>
      <c r="AL66" s="1118"/>
      <c r="AM66" s="1118"/>
      <c r="AN66" s="1118"/>
      <c r="AO66" s="1118"/>
      <c r="AP66" s="1118"/>
      <c r="AQ66" s="1118"/>
      <c r="AR66" s="1119" t="s">
        <v>238</v>
      </c>
      <c r="AS66" s="1120"/>
      <c r="AT66" s="1120"/>
      <c r="AU66" s="1120"/>
      <c r="AV66" s="1120"/>
      <c r="AW66" s="1120"/>
      <c r="AX66" s="1120"/>
      <c r="AY66" s="1121"/>
      <c r="AZ66" s="185"/>
      <c r="BF66" s="193"/>
    </row>
    <row r="67" spans="2:58" ht="27.95" customHeight="1" x14ac:dyDescent="0.15">
      <c r="B67" s="1109"/>
      <c r="C67" s="1110"/>
      <c r="D67" s="1110"/>
      <c r="E67" s="1110"/>
      <c r="F67" s="1110"/>
      <c r="G67" s="1110"/>
      <c r="H67" s="1110"/>
      <c r="I67" s="1110"/>
      <c r="J67" s="1111"/>
      <c r="K67" s="1109"/>
      <c r="L67" s="1110"/>
      <c r="M67" s="1110"/>
      <c r="N67" s="1110"/>
      <c r="O67" s="1110"/>
      <c r="P67" s="1110"/>
      <c r="Q67" s="1110"/>
      <c r="R67" s="1110"/>
      <c r="S67" s="1111"/>
      <c r="T67" s="1109"/>
      <c r="U67" s="1110"/>
      <c r="V67" s="1110"/>
      <c r="W67" s="1110"/>
      <c r="X67" s="1110"/>
      <c r="Y67" s="1110"/>
      <c r="Z67" s="1110"/>
      <c r="AA67" s="1111"/>
      <c r="AB67" s="1118"/>
      <c r="AC67" s="1118"/>
      <c r="AD67" s="1118"/>
      <c r="AE67" s="1118"/>
      <c r="AF67" s="1118"/>
      <c r="AG67" s="1118"/>
      <c r="AH67" s="1118"/>
      <c r="AI67" s="1118"/>
      <c r="AJ67" s="1118"/>
      <c r="AK67" s="1118"/>
      <c r="AL67" s="1118"/>
      <c r="AM67" s="1118"/>
      <c r="AN67" s="1118"/>
      <c r="AO67" s="1118"/>
      <c r="AP67" s="1118"/>
      <c r="AQ67" s="1118"/>
      <c r="AR67" s="1122"/>
      <c r="AS67" s="1123"/>
      <c r="AT67" s="1123"/>
      <c r="AU67" s="1123"/>
      <c r="AV67" s="1123"/>
      <c r="AW67" s="1123"/>
      <c r="AX67" s="1123"/>
      <c r="AY67" s="1124"/>
      <c r="AZ67" s="185"/>
      <c r="BF67" s="193"/>
    </row>
    <row r="68" spans="2:58" ht="27.95" customHeight="1" x14ac:dyDescent="0.15">
      <c r="B68" s="1112"/>
      <c r="C68" s="1113"/>
      <c r="D68" s="1113"/>
      <c r="E68" s="1113"/>
      <c r="F68" s="1113"/>
      <c r="G68" s="1113"/>
      <c r="H68" s="1113"/>
      <c r="I68" s="1113"/>
      <c r="J68" s="1114"/>
      <c r="K68" s="1112"/>
      <c r="L68" s="1113"/>
      <c r="M68" s="1113"/>
      <c r="N68" s="1113"/>
      <c r="O68" s="1113"/>
      <c r="P68" s="1113"/>
      <c r="Q68" s="1113"/>
      <c r="R68" s="1113"/>
      <c r="S68" s="1114"/>
      <c r="T68" s="1112"/>
      <c r="U68" s="1113"/>
      <c r="V68" s="1113"/>
      <c r="W68" s="1113"/>
      <c r="X68" s="1113"/>
      <c r="Y68" s="1113"/>
      <c r="Z68" s="1113"/>
      <c r="AA68" s="1114"/>
      <c r="AB68" s="1118"/>
      <c r="AC68" s="1118"/>
      <c r="AD68" s="1118"/>
      <c r="AE68" s="1118"/>
      <c r="AF68" s="1118"/>
      <c r="AG68" s="1118"/>
      <c r="AH68" s="1118"/>
      <c r="AI68" s="1118"/>
      <c r="AJ68" s="1118"/>
      <c r="AK68" s="1118"/>
      <c r="AL68" s="1118"/>
      <c r="AM68" s="1118"/>
      <c r="AN68" s="1118"/>
      <c r="AO68" s="1118"/>
      <c r="AP68" s="1118"/>
      <c r="AQ68" s="1118"/>
      <c r="AR68" s="1125"/>
      <c r="AS68" s="1126"/>
      <c r="AT68" s="1126"/>
      <c r="AU68" s="1126"/>
      <c r="AV68" s="1126"/>
      <c r="AW68" s="1126"/>
      <c r="AX68" s="1126"/>
      <c r="AY68" s="1127"/>
      <c r="AZ68" s="185"/>
    </row>
    <row r="69" spans="2:58" s="193" customFormat="1" ht="27.95" customHeight="1" x14ac:dyDescent="0.15">
      <c r="B69" s="1115"/>
      <c r="C69" s="1116"/>
      <c r="D69" s="1116"/>
      <c r="E69" s="1116"/>
      <c r="F69" s="1116"/>
      <c r="G69" s="1116"/>
      <c r="H69" s="1116"/>
      <c r="I69" s="1116"/>
      <c r="J69" s="1117"/>
      <c r="K69" s="1103"/>
      <c r="L69" s="1104"/>
      <c r="M69" s="1104"/>
      <c r="N69" s="1104"/>
      <c r="O69" s="1104"/>
      <c r="P69" s="1104"/>
      <c r="Q69" s="1104"/>
      <c r="R69" s="1104"/>
      <c r="S69" s="1105"/>
      <c r="T69" s="1099"/>
      <c r="U69" s="1100"/>
      <c r="V69" s="1100"/>
      <c r="W69" s="1100"/>
      <c r="X69" s="1100"/>
      <c r="Y69" s="1100"/>
      <c r="Z69" s="1100"/>
      <c r="AA69" s="1101"/>
      <c r="AB69" s="1102"/>
      <c r="AC69" s="1102"/>
      <c r="AD69" s="1102"/>
      <c r="AE69" s="1102"/>
      <c r="AF69" s="1102"/>
      <c r="AG69" s="1102"/>
      <c r="AH69" s="1102"/>
      <c r="AI69" s="1102"/>
      <c r="AJ69" s="1102"/>
      <c r="AK69" s="1102"/>
      <c r="AL69" s="1102"/>
      <c r="AM69" s="1102"/>
      <c r="AN69" s="1102"/>
      <c r="AO69" s="1102"/>
      <c r="AP69" s="1102"/>
      <c r="AQ69" s="1102"/>
      <c r="AR69" s="1102"/>
      <c r="AS69" s="1102"/>
      <c r="AT69" s="1102"/>
      <c r="AU69" s="1102"/>
      <c r="AV69" s="1102"/>
      <c r="AW69" s="1102"/>
      <c r="AX69" s="1102"/>
      <c r="AY69" s="1102"/>
      <c r="AZ69" s="194"/>
    </row>
    <row r="70" spans="2:58" ht="27.95" customHeight="1" x14ac:dyDescent="0.15">
      <c r="B70" s="1115"/>
      <c r="C70" s="1116"/>
      <c r="D70" s="1116"/>
      <c r="E70" s="1116"/>
      <c r="F70" s="1116"/>
      <c r="G70" s="1116"/>
      <c r="H70" s="1116"/>
      <c r="I70" s="1116"/>
      <c r="J70" s="1117"/>
      <c r="K70" s="1103"/>
      <c r="L70" s="1104"/>
      <c r="M70" s="1104"/>
      <c r="N70" s="1104"/>
      <c r="O70" s="1104"/>
      <c r="P70" s="1104"/>
      <c r="Q70" s="1104"/>
      <c r="R70" s="1104"/>
      <c r="S70" s="1105"/>
      <c r="T70" s="1099"/>
      <c r="U70" s="1100"/>
      <c r="V70" s="1100"/>
      <c r="W70" s="1100"/>
      <c r="X70" s="1100"/>
      <c r="Y70" s="1100"/>
      <c r="Z70" s="1100"/>
      <c r="AA70" s="1101"/>
      <c r="AB70" s="1102"/>
      <c r="AC70" s="1102"/>
      <c r="AD70" s="1102"/>
      <c r="AE70" s="1102"/>
      <c r="AF70" s="1102"/>
      <c r="AG70" s="1102"/>
      <c r="AH70" s="1102"/>
      <c r="AI70" s="1102"/>
      <c r="AJ70" s="1102"/>
      <c r="AK70" s="1102"/>
      <c r="AL70" s="1102"/>
      <c r="AM70" s="1102"/>
      <c r="AN70" s="1102"/>
      <c r="AO70" s="1102"/>
      <c r="AP70" s="1102"/>
      <c r="AQ70" s="1102"/>
      <c r="AR70" s="1102"/>
      <c r="AS70" s="1102"/>
      <c r="AT70" s="1102"/>
      <c r="AU70" s="1102"/>
      <c r="AV70" s="1102"/>
      <c r="AW70" s="1102"/>
      <c r="AX70" s="1102"/>
      <c r="AY70" s="1102"/>
      <c r="AZ70" s="185"/>
    </row>
    <row r="71" spans="2:58" ht="27.95" customHeight="1" x14ac:dyDescent="0.15">
      <c r="B71" s="1115"/>
      <c r="C71" s="1116"/>
      <c r="D71" s="1116"/>
      <c r="E71" s="1116"/>
      <c r="F71" s="1116"/>
      <c r="G71" s="1116"/>
      <c r="H71" s="1116"/>
      <c r="I71" s="1116"/>
      <c r="J71" s="1117"/>
      <c r="K71" s="1103"/>
      <c r="L71" s="1104"/>
      <c r="M71" s="1104"/>
      <c r="N71" s="1104"/>
      <c r="O71" s="1104"/>
      <c r="P71" s="1104"/>
      <c r="Q71" s="1104"/>
      <c r="R71" s="1104"/>
      <c r="S71" s="1105"/>
      <c r="T71" s="1099"/>
      <c r="U71" s="1100"/>
      <c r="V71" s="1100"/>
      <c r="W71" s="1100"/>
      <c r="X71" s="1100"/>
      <c r="Y71" s="1100"/>
      <c r="Z71" s="1100"/>
      <c r="AA71" s="1101"/>
      <c r="AB71" s="1102"/>
      <c r="AC71" s="1102"/>
      <c r="AD71" s="1102"/>
      <c r="AE71" s="1102"/>
      <c r="AF71" s="1102"/>
      <c r="AG71" s="1102"/>
      <c r="AH71" s="1102"/>
      <c r="AI71" s="1102"/>
      <c r="AJ71" s="1102"/>
      <c r="AK71" s="1102"/>
      <c r="AL71" s="1102"/>
      <c r="AM71" s="1102"/>
      <c r="AN71" s="1102"/>
      <c r="AO71" s="1102"/>
      <c r="AP71" s="1102"/>
      <c r="AQ71" s="1102"/>
      <c r="AR71" s="1102"/>
      <c r="AS71" s="1102"/>
      <c r="AT71" s="1102"/>
      <c r="AU71" s="1102"/>
      <c r="AV71" s="1102"/>
      <c r="AW71" s="1102"/>
      <c r="AX71" s="1102"/>
      <c r="AY71" s="1102"/>
      <c r="AZ71" s="185"/>
    </row>
    <row r="72" spans="2:58" ht="27.95" customHeight="1" x14ac:dyDescent="0.15">
      <c r="B72" s="1115"/>
      <c r="C72" s="1116"/>
      <c r="D72" s="1116"/>
      <c r="E72" s="1116"/>
      <c r="F72" s="1116"/>
      <c r="G72" s="1116"/>
      <c r="H72" s="1116"/>
      <c r="I72" s="1116"/>
      <c r="J72" s="1117"/>
      <c r="K72" s="1103"/>
      <c r="L72" s="1104"/>
      <c r="M72" s="1104"/>
      <c r="N72" s="1104"/>
      <c r="O72" s="1104"/>
      <c r="P72" s="1104"/>
      <c r="Q72" s="1104"/>
      <c r="R72" s="1104"/>
      <c r="S72" s="1105"/>
      <c r="T72" s="1099"/>
      <c r="U72" s="1100"/>
      <c r="V72" s="1100"/>
      <c r="W72" s="1100"/>
      <c r="X72" s="1100"/>
      <c r="Y72" s="1100"/>
      <c r="Z72" s="1100"/>
      <c r="AA72" s="1101"/>
      <c r="AB72" s="1102"/>
      <c r="AC72" s="1102"/>
      <c r="AD72" s="1102"/>
      <c r="AE72" s="1102"/>
      <c r="AF72" s="1102"/>
      <c r="AG72" s="1102"/>
      <c r="AH72" s="1102"/>
      <c r="AI72" s="1102"/>
      <c r="AJ72" s="1102"/>
      <c r="AK72" s="1102"/>
      <c r="AL72" s="1102"/>
      <c r="AM72" s="1102"/>
      <c r="AN72" s="1102"/>
      <c r="AO72" s="1102"/>
      <c r="AP72" s="1102"/>
      <c r="AQ72" s="1102"/>
      <c r="AR72" s="1102"/>
      <c r="AS72" s="1102"/>
      <c r="AT72" s="1102"/>
      <c r="AU72" s="1102"/>
      <c r="AV72" s="1102"/>
      <c r="AW72" s="1102"/>
      <c r="AX72" s="1102"/>
      <c r="AY72" s="1102"/>
      <c r="AZ72" s="185"/>
    </row>
    <row r="73" spans="2:58" ht="27.95" customHeight="1" x14ac:dyDescent="0.15">
      <c r="B73" s="1115"/>
      <c r="C73" s="1116"/>
      <c r="D73" s="1116"/>
      <c r="E73" s="1116"/>
      <c r="F73" s="1116"/>
      <c r="G73" s="1116"/>
      <c r="H73" s="1116"/>
      <c r="I73" s="1116"/>
      <c r="J73" s="1117"/>
      <c r="K73" s="1103"/>
      <c r="L73" s="1104"/>
      <c r="M73" s="1104"/>
      <c r="N73" s="1104"/>
      <c r="O73" s="1104"/>
      <c r="P73" s="1104"/>
      <c r="Q73" s="1104"/>
      <c r="R73" s="1104"/>
      <c r="S73" s="1105"/>
      <c r="T73" s="1099"/>
      <c r="U73" s="1100"/>
      <c r="V73" s="1100"/>
      <c r="W73" s="1100"/>
      <c r="X73" s="1100"/>
      <c r="Y73" s="1100"/>
      <c r="Z73" s="1100"/>
      <c r="AA73" s="1101"/>
      <c r="AB73" s="1102"/>
      <c r="AC73" s="1102"/>
      <c r="AD73" s="1102"/>
      <c r="AE73" s="1102"/>
      <c r="AF73" s="1102"/>
      <c r="AG73" s="1102"/>
      <c r="AH73" s="1102"/>
      <c r="AI73" s="1102"/>
      <c r="AJ73" s="1102"/>
      <c r="AK73" s="1102"/>
      <c r="AL73" s="1102"/>
      <c r="AM73" s="1102"/>
      <c r="AN73" s="1102"/>
      <c r="AO73" s="1102"/>
      <c r="AP73" s="1102"/>
      <c r="AQ73" s="1102"/>
      <c r="AR73" s="1102"/>
      <c r="AS73" s="1102"/>
      <c r="AT73" s="1102"/>
      <c r="AU73" s="1102"/>
      <c r="AV73" s="1102"/>
      <c r="AW73" s="1102"/>
      <c r="AX73" s="1102"/>
      <c r="AY73" s="1102"/>
      <c r="AZ73" s="185"/>
    </row>
    <row r="74" spans="2:58" ht="27.95" customHeight="1" x14ac:dyDescent="0.15">
      <c r="B74" s="1115"/>
      <c r="C74" s="1116"/>
      <c r="D74" s="1116"/>
      <c r="E74" s="1116"/>
      <c r="F74" s="1116"/>
      <c r="G74" s="1116"/>
      <c r="H74" s="1116"/>
      <c r="I74" s="1116"/>
      <c r="J74" s="1117"/>
      <c r="K74" s="1103"/>
      <c r="L74" s="1104"/>
      <c r="M74" s="1104"/>
      <c r="N74" s="1104"/>
      <c r="O74" s="1104"/>
      <c r="P74" s="1104"/>
      <c r="Q74" s="1104"/>
      <c r="R74" s="1104"/>
      <c r="S74" s="1105"/>
      <c r="T74" s="1099"/>
      <c r="U74" s="1100"/>
      <c r="V74" s="1100"/>
      <c r="W74" s="1100"/>
      <c r="X74" s="1100"/>
      <c r="Y74" s="1100"/>
      <c r="Z74" s="1100"/>
      <c r="AA74" s="1101"/>
      <c r="AB74" s="1102"/>
      <c r="AC74" s="1102"/>
      <c r="AD74" s="1102"/>
      <c r="AE74" s="1102"/>
      <c r="AF74" s="1102"/>
      <c r="AG74" s="1102"/>
      <c r="AH74" s="1102"/>
      <c r="AI74" s="1102"/>
      <c r="AJ74" s="1102"/>
      <c r="AK74" s="1102"/>
      <c r="AL74" s="1102"/>
      <c r="AM74" s="1102"/>
      <c r="AN74" s="1102"/>
      <c r="AO74" s="1102"/>
      <c r="AP74" s="1102"/>
      <c r="AQ74" s="1102"/>
      <c r="AR74" s="1102"/>
      <c r="AS74" s="1102"/>
      <c r="AT74" s="1102"/>
      <c r="AU74" s="1102"/>
      <c r="AV74" s="1102"/>
      <c r="AW74" s="1102"/>
      <c r="AX74" s="1102"/>
      <c r="AY74" s="1102"/>
      <c r="AZ74" s="185"/>
    </row>
    <row r="75" spans="2:58" ht="27.95" customHeight="1" x14ac:dyDescent="0.15">
      <c r="B75" s="1115"/>
      <c r="C75" s="1116"/>
      <c r="D75" s="1116"/>
      <c r="E75" s="1116"/>
      <c r="F75" s="1116"/>
      <c r="G75" s="1116"/>
      <c r="H75" s="1116"/>
      <c r="I75" s="1116"/>
      <c r="J75" s="1117"/>
      <c r="K75" s="1103"/>
      <c r="L75" s="1104"/>
      <c r="M75" s="1104"/>
      <c r="N75" s="1104"/>
      <c r="O75" s="1104"/>
      <c r="P75" s="1104"/>
      <c r="Q75" s="1104"/>
      <c r="R75" s="1104"/>
      <c r="S75" s="1105"/>
      <c r="T75" s="1099"/>
      <c r="U75" s="1100"/>
      <c r="V75" s="1100"/>
      <c r="W75" s="1100"/>
      <c r="X75" s="1100"/>
      <c r="Y75" s="1100"/>
      <c r="Z75" s="1100"/>
      <c r="AA75" s="1101"/>
      <c r="AB75" s="1102"/>
      <c r="AC75" s="1102"/>
      <c r="AD75" s="1102"/>
      <c r="AE75" s="1102"/>
      <c r="AF75" s="1102"/>
      <c r="AG75" s="1102"/>
      <c r="AH75" s="1102"/>
      <c r="AI75" s="1102"/>
      <c r="AJ75" s="1102"/>
      <c r="AK75" s="1102"/>
      <c r="AL75" s="1102"/>
      <c r="AM75" s="1102"/>
      <c r="AN75" s="1102"/>
      <c r="AO75" s="1102"/>
      <c r="AP75" s="1102"/>
      <c r="AQ75" s="1102"/>
      <c r="AR75" s="1102"/>
      <c r="AS75" s="1102"/>
      <c r="AT75" s="1102"/>
      <c r="AU75" s="1102"/>
      <c r="AV75" s="1102"/>
      <c r="AW75" s="1102"/>
      <c r="AX75" s="1102"/>
      <c r="AY75" s="1102"/>
      <c r="AZ75" s="185"/>
    </row>
    <row r="76" spans="2:58" ht="27.95" customHeight="1" x14ac:dyDescent="0.15">
      <c r="B76" s="1115"/>
      <c r="C76" s="1116"/>
      <c r="D76" s="1116"/>
      <c r="E76" s="1116"/>
      <c r="F76" s="1116"/>
      <c r="G76" s="1116"/>
      <c r="H76" s="1116"/>
      <c r="I76" s="1116"/>
      <c r="J76" s="1117"/>
      <c r="K76" s="1103"/>
      <c r="L76" s="1104"/>
      <c r="M76" s="1104"/>
      <c r="N76" s="1104"/>
      <c r="O76" s="1104"/>
      <c r="P76" s="1104"/>
      <c r="Q76" s="1104"/>
      <c r="R76" s="1104"/>
      <c r="S76" s="1105"/>
      <c r="T76" s="1099"/>
      <c r="U76" s="1100"/>
      <c r="V76" s="1100"/>
      <c r="W76" s="1100"/>
      <c r="X76" s="1100"/>
      <c r="Y76" s="1100"/>
      <c r="Z76" s="1100"/>
      <c r="AA76" s="1101"/>
      <c r="AB76" s="1102"/>
      <c r="AC76" s="1102"/>
      <c r="AD76" s="1102"/>
      <c r="AE76" s="1102"/>
      <c r="AF76" s="1102"/>
      <c r="AG76" s="1102"/>
      <c r="AH76" s="1102"/>
      <c r="AI76" s="1102"/>
      <c r="AJ76" s="1102"/>
      <c r="AK76" s="1102"/>
      <c r="AL76" s="1102"/>
      <c r="AM76" s="1102"/>
      <c r="AN76" s="1102"/>
      <c r="AO76" s="1102"/>
      <c r="AP76" s="1102"/>
      <c r="AQ76" s="1102"/>
      <c r="AR76" s="1102"/>
      <c r="AS76" s="1102"/>
      <c r="AT76" s="1102"/>
      <c r="AU76" s="1102"/>
      <c r="AV76" s="1102"/>
      <c r="AW76" s="1102"/>
      <c r="AX76" s="1102"/>
      <c r="AY76" s="1102"/>
      <c r="AZ76" s="185"/>
    </row>
    <row r="77" spans="2:58" ht="27.95" customHeight="1" x14ac:dyDescent="0.15">
      <c r="B77" s="1115"/>
      <c r="C77" s="1116"/>
      <c r="D77" s="1116"/>
      <c r="E77" s="1116"/>
      <c r="F77" s="1116"/>
      <c r="G77" s="1116"/>
      <c r="H77" s="1116"/>
      <c r="I77" s="1116"/>
      <c r="J77" s="1117"/>
      <c r="K77" s="1103"/>
      <c r="L77" s="1104"/>
      <c r="M77" s="1104"/>
      <c r="N77" s="1104"/>
      <c r="O77" s="1104"/>
      <c r="P77" s="1104"/>
      <c r="Q77" s="1104"/>
      <c r="R77" s="1104"/>
      <c r="S77" s="1105"/>
      <c r="T77" s="1099"/>
      <c r="U77" s="1100"/>
      <c r="V77" s="1100"/>
      <c r="W77" s="1100"/>
      <c r="X77" s="1100"/>
      <c r="Y77" s="1100"/>
      <c r="Z77" s="1100"/>
      <c r="AA77" s="1101"/>
      <c r="AB77" s="1102"/>
      <c r="AC77" s="1102"/>
      <c r="AD77" s="1102"/>
      <c r="AE77" s="1102"/>
      <c r="AF77" s="1102"/>
      <c r="AG77" s="1102"/>
      <c r="AH77" s="1102"/>
      <c r="AI77" s="1102"/>
      <c r="AJ77" s="1102"/>
      <c r="AK77" s="1102"/>
      <c r="AL77" s="1102"/>
      <c r="AM77" s="1102"/>
      <c r="AN77" s="1102"/>
      <c r="AO77" s="1102"/>
      <c r="AP77" s="1102"/>
      <c r="AQ77" s="1102"/>
      <c r="AR77" s="1102"/>
      <c r="AS77" s="1102"/>
      <c r="AT77" s="1102"/>
      <c r="AU77" s="1102"/>
      <c r="AV77" s="1102"/>
      <c r="AW77" s="1102"/>
      <c r="AX77" s="1102"/>
      <c r="AY77" s="1102"/>
      <c r="AZ77" s="185"/>
    </row>
    <row r="78" spans="2:58" ht="27.95" customHeight="1" x14ac:dyDescent="0.15">
      <c r="B78" s="1115"/>
      <c r="C78" s="1116"/>
      <c r="D78" s="1116"/>
      <c r="E78" s="1116"/>
      <c r="F78" s="1116"/>
      <c r="G78" s="1116"/>
      <c r="H78" s="1116"/>
      <c r="I78" s="1116"/>
      <c r="J78" s="1117"/>
      <c r="K78" s="1103"/>
      <c r="L78" s="1104"/>
      <c r="M78" s="1104"/>
      <c r="N78" s="1104"/>
      <c r="O78" s="1104"/>
      <c r="P78" s="1104"/>
      <c r="Q78" s="1104"/>
      <c r="R78" s="1104"/>
      <c r="S78" s="1105"/>
      <c r="T78" s="1099"/>
      <c r="U78" s="1100"/>
      <c r="V78" s="1100"/>
      <c r="W78" s="1100"/>
      <c r="X78" s="1100"/>
      <c r="Y78" s="1100"/>
      <c r="Z78" s="1100"/>
      <c r="AA78" s="1101"/>
      <c r="AB78" s="1102"/>
      <c r="AC78" s="1102"/>
      <c r="AD78" s="1102"/>
      <c r="AE78" s="1102"/>
      <c r="AF78" s="1102"/>
      <c r="AG78" s="1102"/>
      <c r="AH78" s="1102"/>
      <c r="AI78" s="1102"/>
      <c r="AJ78" s="1102"/>
      <c r="AK78" s="1102"/>
      <c r="AL78" s="1102"/>
      <c r="AM78" s="1102"/>
      <c r="AN78" s="1102"/>
      <c r="AO78" s="1102"/>
      <c r="AP78" s="1102"/>
      <c r="AQ78" s="1102"/>
      <c r="AR78" s="1102"/>
      <c r="AS78" s="1102"/>
      <c r="AT78" s="1102"/>
      <c r="AU78" s="1102"/>
      <c r="AV78" s="1102"/>
      <c r="AW78" s="1102"/>
      <c r="AX78" s="1102"/>
      <c r="AY78" s="1102"/>
      <c r="AZ78" s="185"/>
    </row>
    <row r="79" spans="2:58" ht="27.95" customHeight="1" x14ac:dyDescent="0.15">
      <c r="B79" s="1115"/>
      <c r="C79" s="1116"/>
      <c r="D79" s="1116"/>
      <c r="E79" s="1116"/>
      <c r="F79" s="1116"/>
      <c r="G79" s="1116"/>
      <c r="H79" s="1116"/>
      <c r="I79" s="1116"/>
      <c r="J79" s="1117"/>
      <c r="K79" s="1103"/>
      <c r="L79" s="1104"/>
      <c r="M79" s="1104"/>
      <c r="N79" s="1104"/>
      <c r="O79" s="1104"/>
      <c r="P79" s="1104"/>
      <c r="Q79" s="1104"/>
      <c r="R79" s="1104"/>
      <c r="S79" s="1105"/>
      <c r="T79" s="1099"/>
      <c r="U79" s="1100"/>
      <c r="V79" s="1100"/>
      <c r="W79" s="1100"/>
      <c r="X79" s="1100"/>
      <c r="Y79" s="1100"/>
      <c r="Z79" s="1100"/>
      <c r="AA79" s="1101"/>
      <c r="AB79" s="1102"/>
      <c r="AC79" s="1102"/>
      <c r="AD79" s="1102"/>
      <c r="AE79" s="1102"/>
      <c r="AF79" s="1102"/>
      <c r="AG79" s="1102"/>
      <c r="AH79" s="1102"/>
      <c r="AI79" s="1102"/>
      <c r="AJ79" s="1102"/>
      <c r="AK79" s="1102"/>
      <c r="AL79" s="1102"/>
      <c r="AM79" s="1102"/>
      <c r="AN79" s="1102"/>
      <c r="AO79" s="1102"/>
      <c r="AP79" s="1102"/>
      <c r="AQ79" s="1102"/>
      <c r="AR79" s="1102"/>
      <c r="AS79" s="1102"/>
      <c r="AT79" s="1102"/>
      <c r="AU79" s="1102"/>
      <c r="AV79" s="1102"/>
      <c r="AW79" s="1102"/>
      <c r="AX79" s="1102"/>
      <c r="AY79" s="1102"/>
      <c r="AZ79" s="185"/>
    </row>
    <row r="80" spans="2:58" s="196" customFormat="1" ht="27.95" customHeight="1" x14ac:dyDescent="0.15">
      <c r="B80" s="1115"/>
      <c r="C80" s="1116"/>
      <c r="D80" s="1116"/>
      <c r="E80" s="1116"/>
      <c r="F80" s="1116"/>
      <c r="G80" s="1116"/>
      <c r="H80" s="1116"/>
      <c r="I80" s="1116"/>
      <c r="J80" s="1117"/>
      <c r="K80" s="1103"/>
      <c r="L80" s="1104"/>
      <c r="M80" s="1104"/>
      <c r="N80" s="1104"/>
      <c r="O80" s="1104"/>
      <c r="P80" s="1104"/>
      <c r="Q80" s="1104"/>
      <c r="R80" s="1104"/>
      <c r="S80" s="1105"/>
      <c r="T80" s="1099"/>
      <c r="U80" s="1100"/>
      <c r="V80" s="1100"/>
      <c r="W80" s="1100"/>
      <c r="X80" s="1100"/>
      <c r="Y80" s="1100"/>
      <c r="Z80" s="1100"/>
      <c r="AA80" s="1101"/>
      <c r="AB80" s="1102"/>
      <c r="AC80" s="1102"/>
      <c r="AD80" s="1102"/>
      <c r="AE80" s="1102"/>
      <c r="AF80" s="1102"/>
      <c r="AG80" s="1102"/>
      <c r="AH80" s="1102"/>
      <c r="AI80" s="1102"/>
      <c r="AJ80" s="1102"/>
      <c r="AK80" s="1102"/>
      <c r="AL80" s="1102"/>
      <c r="AM80" s="1102"/>
      <c r="AN80" s="1102"/>
      <c r="AO80" s="1102"/>
      <c r="AP80" s="1102"/>
      <c r="AQ80" s="1102"/>
      <c r="AR80" s="1102"/>
      <c r="AS80" s="1102"/>
      <c r="AT80" s="1102"/>
      <c r="AU80" s="1102"/>
      <c r="AV80" s="1102"/>
      <c r="AW80" s="1102"/>
      <c r="AX80" s="1102"/>
      <c r="AY80" s="1102"/>
      <c r="AZ80" s="195"/>
    </row>
    <row r="81" spans="2:52" ht="27.95" customHeight="1" x14ac:dyDescent="0.15">
      <c r="B81" s="9" t="s">
        <v>451</v>
      </c>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19"/>
      <c r="AY81" s="19"/>
      <c r="AZ81" s="185"/>
    </row>
    <row r="82" spans="2:52" ht="27.95" customHeight="1" x14ac:dyDescent="0.15">
      <c r="B82" s="1473" t="s">
        <v>57</v>
      </c>
      <c r="C82" s="1531"/>
      <c r="D82" s="1531"/>
      <c r="E82" s="1531"/>
      <c r="F82" s="1531"/>
      <c r="G82" s="1531"/>
      <c r="H82" s="1531"/>
      <c r="I82" s="1474"/>
      <c r="J82" s="18" t="s">
        <v>28</v>
      </c>
      <c r="K82" s="1531" t="s">
        <v>29</v>
      </c>
      <c r="L82" s="1531"/>
      <c r="M82" s="1531"/>
      <c r="N82" s="1531"/>
      <c r="O82" s="1531"/>
      <c r="P82" s="1531"/>
      <c r="Q82" s="1531"/>
      <c r="R82" s="1474"/>
      <c r="S82" s="1473" t="s">
        <v>30</v>
      </c>
      <c r="T82" s="1531"/>
      <c r="U82" s="1531"/>
      <c r="V82" s="1531"/>
      <c r="W82" s="1531"/>
      <c r="X82" s="1531"/>
      <c r="Y82" s="1531"/>
      <c r="Z82" s="1474"/>
      <c r="AA82" s="1473" t="s">
        <v>31</v>
      </c>
      <c r="AB82" s="1531"/>
      <c r="AC82" s="1531"/>
      <c r="AD82" s="1531"/>
      <c r="AE82" s="1531"/>
      <c r="AF82" s="1531"/>
      <c r="AG82" s="1531"/>
      <c r="AH82" s="1531"/>
      <c r="AI82" s="1531"/>
      <c r="AJ82" s="1531"/>
      <c r="AK82" s="1531"/>
      <c r="AL82" s="1531"/>
      <c r="AM82" s="1531"/>
      <c r="AN82" s="1531"/>
      <c r="AO82" s="1531"/>
      <c r="AP82" s="1531"/>
      <c r="AQ82" s="1531"/>
      <c r="AR82" s="1531"/>
      <c r="AS82" s="1531"/>
      <c r="AT82" s="1531"/>
      <c r="AU82" s="1531"/>
      <c r="AV82" s="1531"/>
      <c r="AW82" s="1474"/>
      <c r="AX82" s="1473" t="s">
        <v>32</v>
      </c>
      <c r="AY82" s="1474"/>
      <c r="AZ82" s="185"/>
    </row>
    <row r="83" spans="2:52" ht="27.95" customHeight="1" x14ac:dyDescent="0.15">
      <c r="B83" s="1532" t="s">
        <v>52</v>
      </c>
      <c r="C83" s="1533"/>
      <c r="D83" s="1533"/>
      <c r="E83" s="1533"/>
      <c r="F83" s="1533"/>
      <c r="G83" s="1533"/>
      <c r="H83" s="1533"/>
      <c r="I83" s="1534"/>
      <c r="J83" s="699"/>
      <c r="K83" s="1152"/>
      <c r="L83" s="1152"/>
      <c r="M83" s="1152"/>
      <c r="N83" s="1152"/>
      <c r="O83" s="1152"/>
      <c r="P83" s="1152"/>
      <c r="Q83" s="1152"/>
      <c r="R83" s="1153"/>
      <c r="S83" s="1151"/>
      <c r="T83" s="1152"/>
      <c r="U83" s="1152"/>
      <c r="V83" s="1152"/>
      <c r="W83" s="1152"/>
      <c r="X83" s="1152"/>
      <c r="Y83" s="1152"/>
      <c r="Z83" s="1153"/>
      <c r="AA83" s="1151"/>
      <c r="AB83" s="1152"/>
      <c r="AC83" s="1152"/>
      <c r="AD83" s="1152"/>
      <c r="AE83" s="1152"/>
      <c r="AF83" s="1152"/>
      <c r="AG83" s="1152"/>
      <c r="AH83" s="1152"/>
      <c r="AI83" s="1152"/>
      <c r="AJ83" s="1152"/>
      <c r="AK83" s="1152"/>
      <c r="AL83" s="1152"/>
      <c r="AM83" s="1152"/>
      <c r="AN83" s="1152"/>
      <c r="AO83" s="1152"/>
      <c r="AP83" s="1152"/>
      <c r="AQ83" s="1152"/>
      <c r="AR83" s="1152"/>
      <c r="AS83" s="1152"/>
      <c r="AT83" s="1152"/>
      <c r="AU83" s="1152"/>
      <c r="AV83" s="1152"/>
      <c r="AW83" s="1153"/>
      <c r="AX83" s="1154"/>
      <c r="AY83" s="1155"/>
      <c r="AZ83" s="197"/>
    </row>
    <row r="84" spans="2:52" ht="27.95" customHeight="1" x14ac:dyDescent="0.15">
      <c r="B84" s="1535"/>
      <c r="C84" s="1536"/>
      <c r="D84" s="1536"/>
      <c r="E84" s="1536"/>
      <c r="F84" s="1536"/>
      <c r="G84" s="1536"/>
      <c r="H84" s="1536"/>
      <c r="I84" s="1537"/>
      <c r="J84" s="700"/>
      <c r="K84" s="1159"/>
      <c r="L84" s="1159"/>
      <c r="M84" s="1159"/>
      <c r="N84" s="1159"/>
      <c r="O84" s="1159"/>
      <c r="P84" s="1159"/>
      <c r="Q84" s="1159"/>
      <c r="R84" s="1160"/>
      <c r="S84" s="1158"/>
      <c r="T84" s="1159"/>
      <c r="U84" s="1159"/>
      <c r="V84" s="1159"/>
      <c r="W84" s="1159"/>
      <c r="X84" s="1159"/>
      <c r="Y84" s="1159"/>
      <c r="Z84" s="1160"/>
      <c r="AA84" s="1158"/>
      <c r="AB84" s="1159"/>
      <c r="AC84" s="1159"/>
      <c r="AD84" s="1159"/>
      <c r="AE84" s="1159"/>
      <c r="AF84" s="1159"/>
      <c r="AG84" s="1159"/>
      <c r="AH84" s="1159"/>
      <c r="AI84" s="1159"/>
      <c r="AJ84" s="1159"/>
      <c r="AK84" s="1159"/>
      <c r="AL84" s="1159"/>
      <c r="AM84" s="1159"/>
      <c r="AN84" s="1159"/>
      <c r="AO84" s="1159"/>
      <c r="AP84" s="1159"/>
      <c r="AQ84" s="1159"/>
      <c r="AR84" s="1159"/>
      <c r="AS84" s="1159"/>
      <c r="AT84" s="1159"/>
      <c r="AU84" s="1159"/>
      <c r="AV84" s="1159"/>
      <c r="AW84" s="1160"/>
      <c r="AX84" s="1156"/>
      <c r="AY84" s="1157"/>
      <c r="AZ84" s="185"/>
    </row>
    <row r="85" spans="2:52" ht="27.95" customHeight="1" x14ac:dyDescent="0.15">
      <c r="B85" s="1535"/>
      <c r="C85" s="1536"/>
      <c r="D85" s="1536"/>
      <c r="E85" s="1536"/>
      <c r="F85" s="1536"/>
      <c r="G85" s="1536"/>
      <c r="H85" s="1536"/>
      <c r="I85" s="1537"/>
      <c r="J85" s="700"/>
      <c r="K85" s="1159"/>
      <c r="L85" s="1159"/>
      <c r="M85" s="1159"/>
      <c r="N85" s="1159"/>
      <c r="O85" s="1159"/>
      <c r="P85" s="1159"/>
      <c r="Q85" s="1159"/>
      <c r="R85" s="1160"/>
      <c r="S85" s="1158"/>
      <c r="T85" s="1159"/>
      <c r="U85" s="1159"/>
      <c r="V85" s="1159"/>
      <c r="W85" s="1159"/>
      <c r="X85" s="1159"/>
      <c r="Y85" s="1159"/>
      <c r="Z85" s="1160"/>
      <c r="AA85" s="1158"/>
      <c r="AB85" s="1159"/>
      <c r="AC85" s="1159"/>
      <c r="AD85" s="1159"/>
      <c r="AE85" s="1159"/>
      <c r="AF85" s="1159"/>
      <c r="AG85" s="1159"/>
      <c r="AH85" s="1159"/>
      <c r="AI85" s="1159"/>
      <c r="AJ85" s="1159"/>
      <c r="AK85" s="1159"/>
      <c r="AL85" s="1159"/>
      <c r="AM85" s="1159"/>
      <c r="AN85" s="1159"/>
      <c r="AO85" s="1159"/>
      <c r="AP85" s="1159"/>
      <c r="AQ85" s="1159"/>
      <c r="AR85" s="1159"/>
      <c r="AS85" s="1159"/>
      <c r="AT85" s="1159"/>
      <c r="AU85" s="1159"/>
      <c r="AV85" s="1159"/>
      <c r="AW85" s="1160"/>
      <c r="AX85" s="1156"/>
      <c r="AY85" s="1157"/>
      <c r="AZ85" s="12"/>
    </row>
    <row r="86" spans="2:52" ht="27.95" customHeight="1" x14ac:dyDescent="0.15">
      <c r="B86" s="1535"/>
      <c r="C86" s="1536"/>
      <c r="D86" s="1536"/>
      <c r="E86" s="1536"/>
      <c r="F86" s="1536"/>
      <c r="G86" s="1536"/>
      <c r="H86" s="1536"/>
      <c r="I86" s="1537"/>
      <c r="J86" s="700"/>
      <c r="K86" s="1158"/>
      <c r="L86" s="1159"/>
      <c r="M86" s="1159"/>
      <c r="N86" s="1159"/>
      <c r="O86" s="1159"/>
      <c r="P86" s="1159"/>
      <c r="Q86" s="1159"/>
      <c r="R86" s="1160"/>
      <c r="S86" s="1158"/>
      <c r="T86" s="1159"/>
      <c r="U86" s="1159"/>
      <c r="V86" s="1159"/>
      <c r="W86" s="1159"/>
      <c r="X86" s="1159"/>
      <c r="Y86" s="1159"/>
      <c r="Z86" s="1160"/>
      <c r="AA86" s="1158"/>
      <c r="AB86" s="1159"/>
      <c r="AC86" s="1159"/>
      <c r="AD86" s="1159"/>
      <c r="AE86" s="1159"/>
      <c r="AF86" s="1159"/>
      <c r="AG86" s="1159"/>
      <c r="AH86" s="1159"/>
      <c r="AI86" s="1159"/>
      <c r="AJ86" s="1159"/>
      <c r="AK86" s="1159"/>
      <c r="AL86" s="1159"/>
      <c r="AM86" s="1159"/>
      <c r="AN86" s="1159"/>
      <c r="AO86" s="1159"/>
      <c r="AP86" s="1159"/>
      <c r="AQ86" s="1159"/>
      <c r="AR86" s="1159"/>
      <c r="AS86" s="1159"/>
      <c r="AT86" s="1159"/>
      <c r="AU86" s="1159"/>
      <c r="AV86" s="1159"/>
      <c r="AW86" s="1160"/>
      <c r="AX86" s="1156"/>
      <c r="AY86" s="1157"/>
      <c r="AZ86" s="185"/>
    </row>
    <row r="87" spans="2:52" ht="27.95" customHeight="1" x14ac:dyDescent="0.15">
      <c r="B87" s="1535"/>
      <c r="C87" s="1536"/>
      <c r="D87" s="1536"/>
      <c r="E87" s="1536"/>
      <c r="F87" s="1536"/>
      <c r="G87" s="1536"/>
      <c r="H87" s="1536"/>
      <c r="I87" s="1537"/>
      <c r="J87" s="700"/>
      <c r="K87" s="1158"/>
      <c r="L87" s="1159"/>
      <c r="M87" s="1159"/>
      <c r="N87" s="1159"/>
      <c r="O87" s="1159"/>
      <c r="P87" s="1159"/>
      <c r="Q87" s="1159"/>
      <c r="R87" s="1160"/>
      <c r="S87" s="1158"/>
      <c r="T87" s="1159"/>
      <c r="U87" s="1159"/>
      <c r="V87" s="1159"/>
      <c r="W87" s="1159"/>
      <c r="X87" s="1159"/>
      <c r="Y87" s="1159"/>
      <c r="Z87" s="1160"/>
      <c r="AA87" s="1158"/>
      <c r="AB87" s="1159"/>
      <c r="AC87" s="1159"/>
      <c r="AD87" s="1159"/>
      <c r="AE87" s="1159"/>
      <c r="AF87" s="1159"/>
      <c r="AG87" s="1159"/>
      <c r="AH87" s="1159"/>
      <c r="AI87" s="1159"/>
      <c r="AJ87" s="1159"/>
      <c r="AK87" s="1159"/>
      <c r="AL87" s="1159"/>
      <c r="AM87" s="1159"/>
      <c r="AN87" s="1159"/>
      <c r="AO87" s="1159"/>
      <c r="AP87" s="1159"/>
      <c r="AQ87" s="1159"/>
      <c r="AR87" s="1159"/>
      <c r="AS87" s="1159"/>
      <c r="AT87" s="1159"/>
      <c r="AU87" s="1159"/>
      <c r="AV87" s="1159"/>
      <c r="AW87" s="1160"/>
      <c r="AX87" s="1156"/>
      <c r="AY87" s="1157"/>
      <c r="AZ87" s="185"/>
    </row>
    <row r="88" spans="2:52" ht="27.95" customHeight="1" x14ac:dyDescent="0.15">
      <c r="B88" s="1535"/>
      <c r="C88" s="1536"/>
      <c r="D88" s="1536"/>
      <c r="E88" s="1536"/>
      <c r="F88" s="1536"/>
      <c r="G88" s="1536"/>
      <c r="H88" s="1536"/>
      <c r="I88" s="1537"/>
      <c r="J88" s="700"/>
      <c r="K88" s="1158"/>
      <c r="L88" s="1159"/>
      <c r="M88" s="1159"/>
      <c r="N88" s="1159"/>
      <c r="O88" s="1159"/>
      <c r="P88" s="1159"/>
      <c r="Q88" s="1159"/>
      <c r="R88" s="1160"/>
      <c r="S88" s="1158"/>
      <c r="T88" s="1159"/>
      <c r="U88" s="1159"/>
      <c r="V88" s="1159"/>
      <c r="W88" s="1159"/>
      <c r="X88" s="1159"/>
      <c r="Y88" s="1159"/>
      <c r="Z88" s="1160"/>
      <c r="AA88" s="1158"/>
      <c r="AB88" s="1159"/>
      <c r="AC88" s="1159"/>
      <c r="AD88" s="1159"/>
      <c r="AE88" s="1159"/>
      <c r="AF88" s="1159"/>
      <c r="AG88" s="1159"/>
      <c r="AH88" s="1159"/>
      <c r="AI88" s="1159"/>
      <c r="AJ88" s="1159"/>
      <c r="AK88" s="1159"/>
      <c r="AL88" s="1159"/>
      <c r="AM88" s="1159"/>
      <c r="AN88" s="1159"/>
      <c r="AO88" s="1159"/>
      <c r="AP88" s="1159"/>
      <c r="AQ88" s="1159"/>
      <c r="AR88" s="1159"/>
      <c r="AS88" s="1159"/>
      <c r="AT88" s="1159"/>
      <c r="AU88" s="1159"/>
      <c r="AV88" s="1159"/>
      <c r="AW88" s="1160"/>
      <c r="AX88" s="1156"/>
      <c r="AY88" s="1157"/>
      <c r="AZ88" s="185"/>
    </row>
    <row r="89" spans="2:52" ht="27.95" customHeight="1" x14ac:dyDescent="0.15">
      <c r="B89" s="1535"/>
      <c r="C89" s="1536"/>
      <c r="D89" s="1536"/>
      <c r="E89" s="1536"/>
      <c r="F89" s="1536"/>
      <c r="G89" s="1536"/>
      <c r="H89" s="1536"/>
      <c r="I89" s="1537"/>
      <c r="J89" s="700"/>
      <c r="K89" s="1158"/>
      <c r="L89" s="1159"/>
      <c r="M89" s="1159"/>
      <c r="N89" s="1159"/>
      <c r="O89" s="1159"/>
      <c r="P89" s="1159"/>
      <c r="Q89" s="1159"/>
      <c r="R89" s="1160"/>
      <c r="S89" s="1158"/>
      <c r="T89" s="1159"/>
      <c r="U89" s="1159"/>
      <c r="V89" s="1159"/>
      <c r="W89" s="1159"/>
      <c r="X89" s="1159"/>
      <c r="Y89" s="1159"/>
      <c r="Z89" s="1160"/>
      <c r="AA89" s="1158"/>
      <c r="AB89" s="1159"/>
      <c r="AC89" s="1159"/>
      <c r="AD89" s="1159"/>
      <c r="AE89" s="1159"/>
      <c r="AF89" s="1159"/>
      <c r="AG89" s="1159"/>
      <c r="AH89" s="1159"/>
      <c r="AI89" s="1159"/>
      <c r="AJ89" s="1159"/>
      <c r="AK89" s="1159"/>
      <c r="AL89" s="1159"/>
      <c r="AM89" s="1159"/>
      <c r="AN89" s="1159"/>
      <c r="AO89" s="1159"/>
      <c r="AP89" s="1159"/>
      <c r="AQ89" s="1159"/>
      <c r="AR89" s="1159"/>
      <c r="AS89" s="1159"/>
      <c r="AT89" s="1159"/>
      <c r="AU89" s="1159"/>
      <c r="AV89" s="1159"/>
      <c r="AW89" s="1160"/>
      <c r="AX89" s="1156"/>
      <c r="AY89" s="1157"/>
      <c r="AZ89" s="185"/>
    </row>
    <row r="90" spans="2:52" ht="27.95" customHeight="1" x14ac:dyDescent="0.15">
      <c r="B90" s="1535"/>
      <c r="C90" s="1536"/>
      <c r="D90" s="1536"/>
      <c r="E90" s="1536"/>
      <c r="F90" s="1536"/>
      <c r="G90" s="1536"/>
      <c r="H90" s="1536"/>
      <c r="I90" s="1537"/>
      <c r="J90" s="700"/>
      <c r="K90" s="1158"/>
      <c r="L90" s="1159"/>
      <c r="M90" s="1159"/>
      <c r="N90" s="1159"/>
      <c r="O90" s="1159"/>
      <c r="P90" s="1159"/>
      <c r="Q90" s="1159"/>
      <c r="R90" s="1160"/>
      <c r="S90" s="1158"/>
      <c r="T90" s="1159"/>
      <c r="U90" s="1159"/>
      <c r="V90" s="1159"/>
      <c r="W90" s="1159"/>
      <c r="X90" s="1159"/>
      <c r="Y90" s="1159"/>
      <c r="Z90" s="1160"/>
      <c r="AA90" s="1158"/>
      <c r="AB90" s="1159"/>
      <c r="AC90" s="1159"/>
      <c r="AD90" s="1159"/>
      <c r="AE90" s="1159"/>
      <c r="AF90" s="1159"/>
      <c r="AG90" s="1159"/>
      <c r="AH90" s="1159"/>
      <c r="AI90" s="1159"/>
      <c r="AJ90" s="1159"/>
      <c r="AK90" s="1159"/>
      <c r="AL90" s="1159"/>
      <c r="AM90" s="1159"/>
      <c r="AN90" s="1159"/>
      <c r="AO90" s="1159"/>
      <c r="AP90" s="1159"/>
      <c r="AQ90" s="1159"/>
      <c r="AR90" s="1159"/>
      <c r="AS90" s="1159"/>
      <c r="AT90" s="1159"/>
      <c r="AU90" s="1159"/>
      <c r="AV90" s="1159"/>
      <c r="AW90" s="1160"/>
      <c r="AX90" s="1156"/>
      <c r="AY90" s="1157"/>
      <c r="AZ90" s="185"/>
    </row>
    <row r="91" spans="2:52" ht="27.95" customHeight="1" x14ac:dyDescent="0.15">
      <c r="B91" s="1535"/>
      <c r="C91" s="1536"/>
      <c r="D91" s="1536"/>
      <c r="E91" s="1536"/>
      <c r="F91" s="1536"/>
      <c r="G91" s="1536"/>
      <c r="H91" s="1536"/>
      <c r="I91" s="1537"/>
      <c r="J91" s="700"/>
      <c r="K91" s="1158"/>
      <c r="L91" s="1159"/>
      <c r="M91" s="1159"/>
      <c r="N91" s="1159"/>
      <c r="O91" s="1159"/>
      <c r="P91" s="1159"/>
      <c r="Q91" s="1159"/>
      <c r="R91" s="1160"/>
      <c r="S91" s="1158"/>
      <c r="T91" s="1159"/>
      <c r="U91" s="1159"/>
      <c r="V91" s="1159"/>
      <c r="W91" s="1159"/>
      <c r="X91" s="1159"/>
      <c r="Y91" s="1159"/>
      <c r="Z91" s="1160"/>
      <c r="AA91" s="1158"/>
      <c r="AB91" s="1159"/>
      <c r="AC91" s="1159"/>
      <c r="AD91" s="1159"/>
      <c r="AE91" s="1159"/>
      <c r="AF91" s="1159"/>
      <c r="AG91" s="1159"/>
      <c r="AH91" s="1159"/>
      <c r="AI91" s="1159"/>
      <c r="AJ91" s="1159"/>
      <c r="AK91" s="1159"/>
      <c r="AL91" s="1159"/>
      <c r="AM91" s="1159"/>
      <c r="AN91" s="1159"/>
      <c r="AO91" s="1159"/>
      <c r="AP91" s="1159"/>
      <c r="AQ91" s="1159"/>
      <c r="AR91" s="1159"/>
      <c r="AS91" s="1159"/>
      <c r="AT91" s="1159"/>
      <c r="AU91" s="1159"/>
      <c r="AV91" s="1159"/>
      <c r="AW91" s="1160"/>
      <c r="AX91" s="1156"/>
      <c r="AY91" s="1157"/>
      <c r="AZ91" s="185"/>
    </row>
    <row r="92" spans="2:52" ht="27.95" customHeight="1" x14ac:dyDescent="0.15">
      <c r="B92" s="1535"/>
      <c r="C92" s="1536"/>
      <c r="D92" s="1536"/>
      <c r="E92" s="1536"/>
      <c r="F92" s="1536"/>
      <c r="G92" s="1536"/>
      <c r="H92" s="1536"/>
      <c r="I92" s="1537"/>
      <c r="J92" s="700"/>
      <c r="K92" s="1158"/>
      <c r="L92" s="1159"/>
      <c r="M92" s="1159"/>
      <c r="N92" s="1159"/>
      <c r="O92" s="1159"/>
      <c r="P92" s="1159"/>
      <c r="Q92" s="1159"/>
      <c r="R92" s="1160"/>
      <c r="S92" s="1158"/>
      <c r="T92" s="1159"/>
      <c r="U92" s="1159"/>
      <c r="V92" s="1159"/>
      <c r="W92" s="1159"/>
      <c r="X92" s="1159"/>
      <c r="Y92" s="1159"/>
      <c r="Z92" s="1160"/>
      <c r="AA92" s="1158"/>
      <c r="AB92" s="1159"/>
      <c r="AC92" s="1159"/>
      <c r="AD92" s="1159"/>
      <c r="AE92" s="1159"/>
      <c r="AF92" s="1159"/>
      <c r="AG92" s="1159"/>
      <c r="AH92" s="1159"/>
      <c r="AI92" s="1159"/>
      <c r="AJ92" s="1159"/>
      <c r="AK92" s="1159"/>
      <c r="AL92" s="1159"/>
      <c r="AM92" s="1159"/>
      <c r="AN92" s="1159"/>
      <c r="AO92" s="1159"/>
      <c r="AP92" s="1159"/>
      <c r="AQ92" s="1159"/>
      <c r="AR92" s="1159"/>
      <c r="AS92" s="1159"/>
      <c r="AT92" s="1159"/>
      <c r="AU92" s="1159"/>
      <c r="AV92" s="1159"/>
      <c r="AW92" s="1160"/>
      <c r="AX92" s="1156"/>
      <c r="AY92" s="1157"/>
      <c r="AZ92" s="185"/>
    </row>
    <row r="93" spans="2:52" ht="27.95" customHeight="1" x14ac:dyDescent="0.15">
      <c r="B93" s="1535"/>
      <c r="C93" s="1536"/>
      <c r="D93" s="1536"/>
      <c r="E93" s="1536"/>
      <c r="F93" s="1536"/>
      <c r="G93" s="1536"/>
      <c r="H93" s="1536"/>
      <c r="I93" s="1537"/>
      <c r="J93" s="700"/>
      <c r="K93" s="1158"/>
      <c r="L93" s="1159"/>
      <c r="M93" s="1159"/>
      <c r="N93" s="1159"/>
      <c r="O93" s="1159"/>
      <c r="P93" s="1159"/>
      <c r="Q93" s="1159"/>
      <c r="R93" s="1160"/>
      <c r="S93" s="1158"/>
      <c r="T93" s="1159"/>
      <c r="U93" s="1159"/>
      <c r="V93" s="1159"/>
      <c r="W93" s="1159"/>
      <c r="X93" s="1159"/>
      <c r="Y93" s="1159"/>
      <c r="Z93" s="1160"/>
      <c r="AA93" s="1158"/>
      <c r="AB93" s="1159"/>
      <c r="AC93" s="1159"/>
      <c r="AD93" s="1159"/>
      <c r="AE93" s="1159"/>
      <c r="AF93" s="1159"/>
      <c r="AG93" s="1159"/>
      <c r="AH93" s="1159"/>
      <c r="AI93" s="1159"/>
      <c r="AJ93" s="1159"/>
      <c r="AK93" s="1159"/>
      <c r="AL93" s="1159"/>
      <c r="AM93" s="1159"/>
      <c r="AN93" s="1159"/>
      <c r="AO93" s="1159"/>
      <c r="AP93" s="1159"/>
      <c r="AQ93" s="1159"/>
      <c r="AR93" s="1159"/>
      <c r="AS93" s="1159"/>
      <c r="AT93" s="1159"/>
      <c r="AU93" s="1159"/>
      <c r="AV93" s="1159"/>
      <c r="AW93" s="1160"/>
      <c r="AX93" s="1156"/>
      <c r="AY93" s="1157"/>
      <c r="AZ93" s="185"/>
    </row>
    <row r="94" spans="2:52" ht="27.95" customHeight="1" x14ac:dyDescent="0.15">
      <c r="B94" s="1538"/>
      <c r="C94" s="1539"/>
      <c r="D94" s="1539"/>
      <c r="E94" s="1539"/>
      <c r="F94" s="1539"/>
      <c r="G94" s="1539"/>
      <c r="H94" s="1539"/>
      <c r="I94" s="1540"/>
      <c r="J94" s="701"/>
      <c r="K94" s="1395"/>
      <c r="L94" s="1396"/>
      <c r="M94" s="1396"/>
      <c r="N94" s="1396"/>
      <c r="O94" s="1396"/>
      <c r="P94" s="1396"/>
      <c r="Q94" s="1396"/>
      <c r="R94" s="1397"/>
      <c r="S94" s="1395"/>
      <c r="T94" s="1396"/>
      <c r="U94" s="1396"/>
      <c r="V94" s="1396"/>
      <c r="W94" s="1396"/>
      <c r="X94" s="1396"/>
      <c r="Y94" s="1396"/>
      <c r="Z94" s="1397"/>
      <c r="AA94" s="1395"/>
      <c r="AB94" s="1396"/>
      <c r="AC94" s="1396"/>
      <c r="AD94" s="1396"/>
      <c r="AE94" s="1396"/>
      <c r="AF94" s="1396"/>
      <c r="AG94" s="1396"/>
      <c r="AH94" s="1396"/>
      <c r="AI94" s="1396"/>
      <c r="AJ94" s="1396"/>
      <c r="AK94" s="1396"/>
      <c r="AL94" s="1396"/>
      <c r="AM94" s="1396"/>
      <c r="AN94" s="1396"/>
      <c r="AO94" s="1396"/>
      <c r="AP94" s="1396"/>
      <c r="AQ94" s="1396"/>
      <c r="AR94" s="1396"/>
      <c r="AS94" s="1396"/>
      <c r="AT94" s="1396"/>
      <c r="AU94" s="1396"/>
      <c r="AV94" s="1396"/>
      <c r="AW94" s="1397"/>
      <c r="AX94" s="1140"/>
      <c r="AY94" s="1141"/>
      <c r="AZ94" s="185"/>
    </row>
    <row r="95" spans="2:52" ht="27.95" customHeight="1" x14ac:dyDescent="0.15">
      <c r="B95" s="1446" t="s">
        <v>53</v>
      </c>
      <c r="C95" s="1447"/>
      <c r="D95" s="1452"/>
      <c r="E95" s="1453"/>
      <c r="F95" s="1453"/>
      <c r="G95" s="1453"/>
      <c r="H95" s="1453"/>
      <c r="I95" s="1454"/>
      <c r="J95" s="702"/>
      <c r="K95" s="1151"/>
      <c r="L95" s="1152"/>
      <c r="M95" s="1152"/>
      <c r="N95" s="1152"/>
      <c r="O95" s="1152"/>
      <c r="P95" s="1152"/>
      <c r="Q95" s="1152"/>
      <c r="R95" s="1153"/>
      <c r="S95" s="1151"/>
      <c r="T95" s="1152"/>
      <c r="U95" s="1152"/>
      <c r="V95" s="1152"/>
      <c r="W95" s="1152"/>
      <c r="X95" s="1152"/>
      <c r="Y95" s="1152"/>
      <c r="Z95" s="1153"/>
      <c r="AA95" s="1151"/>
      <c r="AB95" s="1152"/>
      <c r="AC95" s="1152"/>
      <c r="AD95" s="1152"/>
      <c r="AE95" s="1152"/>
      <c r="AF95" s="1152"/>
      <c r="AG95" s="1152"/>
      <c r="AH95" s="1152"/>
      <c r="AI95" s="1152"/>
      <c r="AJ95" s="1152"/>
      <c r="AK95" s="1152"/>
      <c r="AL95" s="1152"/>
      <c r="AM95" s="1152"/>
      <c r="AN95" s="1152"/>
      <c r="AO95" s="1152"/>
      <c r="AP95" s="1152"/>
      <c r="AQ95" s="1152"/>
      <c r="AR95" s="1152"/>
      <c r="AS95" s="1152"/>
      <c r="AT95" s="1152"/>
      <c r="AU95" s="1152"/>
      <c r="AV95" s="1152"/>
      <c r="AW95" s="1153"/>
      <c r="AX95" s="1154"/>
      <c r="AY95" s="1155"/>
      <c r="AZ95" s="185"/>
    </row>
    <row r="96" spans="2:52" ht="27.95" customHeight="1" x14ac:dyDescent="0.15">
      <c r="B96" s="1448"/>
      <c r="C96" s="1449"/>
      <c r="D96" s="1455"/>
      <c r="E96" s="1456"/>
      <c r="F96" s="1456"/>
      <c r="G96" s="1456"/>
      <c r="H96" s="1456"/>
      <c r="I96" s="1457"/>
      <c r="J96" s="700"/>
      <c r="K96" s="1158"/>
      <c r="L96" s="1159"/>
      <c r="M96" s="1159"/>
      <c r="N96" s="1159"/>
      <c r="O96" s="1159"/>
      <c r="P96" s="1159"/>
      <c r="Q96" s="1159"/>
      <c r="R96" s="1160"/>
      <c r="S96" s="1158"/>
      <c r="T96" s="1159"/>
      <c r="U96" s="1159"/>
      <c r="V96" s="1159"/>
      <c r="W96" s="1159"/>
      <c r="X96" s="1159"/>
      <c r="Y96" s="1159"/>
      <c r="Z96" s="1160"/>
      <c r="AA96" s="1158"/>
      <c r="AB96" s="1159"/>
      <c r="AC96" s="1159"/>
      <c r="AD96" s="1159"/>
      <c r="AE96" s="1159"/>
      <c r="AF96" s="1159"/>
      <c r="AG96" s="1159"/>
      <c r="AH96" s="1159"/>
      <c r="AI96" s="1159"/>
      <c r="AJ96" s="1159"/>
      <c r="AK96" s="1159"/>
      <c r="AL96" s="1159"/>
      <c r="AM96" s="1159"/>
      <c r="AN96" s="1159"/>
      <c r="AO96" s="1159"/>
      <c r="AP96" s="1159"/>
      <c r="AQ96" s="1159"/>
      <c r="AR96" s="1159"/>
      <c r="AS96" s="1159"/>
      <c r="AT96" s="1159"/>
      <c r="AU96" s="1159"/>
      <c r="AV96" s="1159"/>
      <c r="AW96" s="1160"/>
      <c r="AX96" s="1156"/>
      <c r="AY96" s="1157"/>
      <c r="AZ96" s="185"/>
    </row>
    <row r="97" spans="2:52" ht="27.95" customHeight="1" x14ac:dyDescent="0.15">
      <c r="B97" s="1448"/>
      <c r="C97" s="1449"/>
      <c r="D97" s="1458"/>
      <c r="E97" s="1459"/>
      <c r="F97" s="1459"/>
      <c r="G97" s="1459"/>
      <c r="H97" s="1459"/>
      <c r="I97" s="1460"/>
      <c r="J97" s="701"/>
      <c r="K97" s="1395"/>
      <c r="L97" s="1396"/>
      <c r="M97" s="1396"/>
      <c r="N97" s="1396"/>
      <c r="O97" s="1396"/>
      <c r="P97" s="1396"/>
      <c r="Q97" s="1396"/>
      <c r="R97" s="1397"/>
      <c r="S97" s="1395"/>
      <c r="T97" s="1396"/>
      <c r="U97" s="1396"/>
      <c r="V97" s="1396"/>
      <c r="W97" s="1396"/>
      <c r="X97" s="1396"/>
      <c r="Y97" s="1396"/>
      <c r="Z97" s="1397"/>
      <c r="AA97" s="1395"/>
      <c r="AB97" s="1396"/>
      <c r="AC97" s="1396"/>
      <c r="AD97" s="1396"/>
      <c r="AE97" s="1396"/>
      <c r="AF97" s="1396"/>
      <c r="AG97" s="1396"/>
      <c r="AH97" s="1396"/>
      <c r="AI97" s="1396"/>
      <c r="AJ97" s="1396"/>
      <c r="AK97" s="1396"/>
      <c r="AL97" s="1396"/>
      <c r="AM97" s="1396"/>
      <c r="AN97" s="1396"/>
      <c r="AO97" s="1396"/>
      <c r="AP97" s="1396"/>
      <c r="AQ97" s="1396"/>
      <c r="AR97" s="1396"/>
      <c r="AS97" s="1396"/>
      <c r="AT97" s="1396"/>
      <c r="AU97" s="1396"/>
      <c r="AV97" s="1396"/>
      <c r="AW97" s="1397"/>
      <c r="AX97" s="1140"/>
      <c r="AY97" s="1141"/>
      <c r="AZ97" s="185"/>
    </row>
    <row r="98" spans="2:52" ht="27.95" customHeight="1" x14ac:dyDescent="0.15">
      <c r="B98" s="1448"/>
      <c r="C98" s="1449"/>
      <c r="D98" s="1452"/>
      <c r="E98" s="1453"/>
      <c r="F98" s="1453"/>
      <c r="G98" s="1453"/>
      <c r="H98" s="1453"/>
      <c r="I98" s="1454"/>
      <c r="J98" s="702"/>
      <c r="K98" s="1151"/>
      <c r="L98" s="1152"/>
      <c r="M98" s="1152"/>
      <c r="N98" s="1152"/>
      <c r="O98" s="1152"/>
      <c r="P98" s="1152"/>
      <c r="Q98" s="1152"/>
      <c r="R98" s="1153"/>
      <c r="S98" s="1151"/>
      <c r="T98" s="1152"/>
      <c r="U98" s="1152"/>
      <c r="V98" s="1152"/>
      <c r="W98" s="1152"/>
      <c r="X98" s="1152"/>
      <c r="Y98" s="1152"/>
      <c r="Z98" s="1153"/>
      <c r="AA98" s="1151"/>
      <c r="AB98" s="1152"/>
      <c r="AC98" s="1152"/>
      <c r="AD98" s="1152"/>
      <c r="AE98" s="1152"/>
      <c r="AF98" s="1152"/>
      <c r="AG98" s="1152"/>
      <c r="AH98" s="1152"/>
      <c r="AI98" s="1152"/>
      <c r="AJ98" s="1152"/>
      <c r="AK98" s="1152"/>
      <c r="AL98" s="1152"/>
      <c r="AM98" s="1152"/>
      <c r="AN98" s="1152"/>
      <c r="AO98" s="1152"/>
      <c r="AP98" s="1152"/>
      <c r="AQ98" s="1152"/>
      <c r="AR98" s="1152"/>
      <c r="AS98" s="1152"/>
      <c r="AT98" s="1152"/>
      <c r="AU98" s="1152"/>
      <c r="AV98" s="1152"/>
      <c r="AW98" s="1153"/>
      <c r="AX98" s="1154"/>
      <c r="AY98" s="1155"/>
      <c r="AZ98" s="185"/>
    </row>
    <row r="99" spans="2:52" ht="27.95" customHeight="1" x14ac:dyDescent="0.15">
      <c r="B99" s="1448"/>
      <c r="C99" s="1449"/>
      <c r="D99" s="1455"/>
      <c r="E99" s="1456"/>
      <c r="F99" s="1456"/>
      <c r="G99" s="1456"/>
      <c r="H99" s="1456"/>
      <c r="I99" s="1457"/>
      <c r="J99" s="700"/>
      <c r="K99" s="1158"/>
      <c r="L99" s="1159"/>
      <c r="M99" s="1159"/>
      <c r="N99" s="1159"/>
      <c r="O99" s="1159"/>
      <c r="P99" s="1159"/>
      <c r="Q99" s="1159"/>
      <c r="R99" s="1160"/>
      <c r="S99" s="1158"/>
      <c r="T99" s="1159"/>
      <c r="U99" s="1159"/>
      <c r="V99" s="1159"/>
      <c r="W99" s="1159"/>
      <c r="X99" s="1159"/>
      <c r="Y99" s="1159"/>
      <c r="Z99" s="1160"/>
      <c r="AA99" s="1158"/>
      <c r="AB99" s="1159"/>
      <c r="AC99" s="1159"/>
      <c r="AD99" s="1159"/>
      <c r="AE99" s="1159"/>
      <c r="AF99" s="1159"/>
      <c r="AG99" s="1159"/>
      <c r="AH99" s="1159"/>
      <c r="AI99" s="1159"/>
      <c r="AJ99" s="1159"/>
      <c r="AK99" s="1159"/>
      <c r="AL99" s="1159"/>
      <c r="AM99" s="1159"/>
      <c r="AN99" s="1159"/>
      <c r="AO99" s="1159"/>
      <c r="AP99" s="1159"/>
      <c r="AQ99" s="1159"/>
      <c r="AR99" s="1159"/>
      <c r="AS99" s="1159"/>
      <c r="AT99" s="1159"/>
      <c r="AU99" s="1159"/>
      <c r="AV99" s="1159"/>
      <c r="AW99" s="1160"/>
      <c r="AX99" s="1156"/>
      <c r="AY99" s="1157"/>
      <c r="AZ99" s="185"/>
    </row>
    <row r="100" spans="2:52" ht="27.95" customHeight="1" x14ac:dyDescent="0.15">
      <c r="B100" s="1448"/>
      <c r="C100" s="1449"/>
      <c r="D100" s="1458"/>
      <c r="E100" s="1459"/>
      <c r="F100" s="1459"/>
      <c r="G100" s="1459"/>
      <c r="H100" s="1459"/>
      <c r="I100" s="1460"/>
      <c r="J100" s="701"/>
      <c r="K100" s="1395"/>
      <c r="L100" s="1396"/>
      <c r="M100" s="1396"/>
      <c r="N100" s="1396"/>
      <c r="O100" s="1396"/>
      <c r="P100" s="1396"/>
      <c r="Q100" s="1396"/>
      <c r="R100" s="1397"/>
      <c r="S100" s="1395"/>
      <c r="T100" s="1396"/>
      <c r="U100" s="1396"/>
      <c r="V100" s="1396"/>
      <c r="W100" s="1396"/>
      <c r="X100" s="1396"/>
      <c r="Y100" s="1396"/>
      <c r="Z100" s="1397"/>
      <c r="AA100" s="1395"/>
      <c r="AB100" s="1396"/>
      <c r="AC100" s="1396"/>
      <c r="AD100" s="1396"/>
      <c r="AE100" s="1396"/>
      <c r="AF100" s="1396"/>
      <c r="AG100" s="1396"/>
      <c r="AH100" s="1396"/>
      <c r="AI100" s="1396"/>
      <c r="AJ100" s="1396"/>
      <c r="AK100" s="1396"/>
      <c r="AL100" s="1396"/>
      <c r="AM100" s="1396"/>
      <c r="AN100" s="1396"/>
      <c r="AO100" s="1396"/>
      <c r="AP100" s="1396"/>
      <c r="AQ100" s="1396"/>
      <c r="AR100" s="1396"/>
      <c r="AS100" s="1396"/>
      <c r="AT100" s="1396"/>
      <c r="AU100" s="1396"/>
      <c r="AV100" s="1396"/>
      <c r="AW100" s="1397"/>
      <c r="AX100" s="1140"/>
      <c r="AY100" s="1141"/>
      <c r="AZ100" s="185"/>
    </row>
    <row r="101" spans="2:52" ht="27.95" customHeight="1" x14ac:dyDescent="0.15">
      <c r="B101" s="1448"/>
      <c r="C101" s="1449"/>
      <c r="D101" s="1452"/>
      <c r="E101" s="1453"/>
      <c r="F101" s="1453"/>
      <c r="G101" s="1453"/>
      <c r="H101" s="1453"/>
      <c r="I101" s="1454"/>
      <c r="J101" s="702"/>
      <c r="K101" s="1151"/>
      <c r="L101" s="1152"/>
      <c r="M101" s="1152"/>
      <c r="N101" s="1152"/>
      <c r="O101" s="1152"/>
      <c r="P101" s="1152"/>
      <c r="Q101" s="1152"/>
      <c r="R101" s="1153"/>
      <c r="S101" s="1151"/>
      <c r="T101" s="1152"/>
      <c r="U101" s="1152"/>
      <c r="V101" s="1152"/>
      <c r="W101" s="1152"/>
      <c r="X101" s="1152"/>
      <c r="Y101" s="1152"/>
      <c r="Z101" s="1153"/>
      <c r="AA101" s="1151"/>
      <c r="AB101" s="1152"/>
      <c r="AC101" s="1152"/>
      <c r="AD101" s="1152"/>
      <c r="AE101" s="1152"/>
      <c r="AF101" s="1152"/>
      <c r="AG101" s="1152"/>
      <c r="AH101" s="1152"/>
      <c r="AI101" s="1152"/>
      <c r="AJ101" s="1152"/>
      <c r="AK101" s="1152"/>
      <c r="AL101" s="1152"/>
      <c r="AM101" s="1152"/>
      <c r="AN101" s="1152"/>
      <c r="AO101" s="1152"/>
      <c r="AP101" s="1152"/>
      <c r="AQ101" s="1152"/>
      <c r="AR101" s="1152"/>
      <c r="AS101" s="1152"/>
      <c r="AT101" s="1152"/>
      <c r="AU101" s="1152"/>
      <c r="AV101" s="1152"/>
      <c r="AW101" s="1153"/>
      <c r="AX101" s="1154"/>
      <c r="AY101" s="1155"/>
      <c r="AZ101" s="185"/>
    </row>
    <row r="102" spans="2:52" ht="27.95" customHeight="1" x14ac:dyDescent="0.15">
      <c r="B102" s="1448"/>
      <c r="C102" s="1449"/>
      <c r="D102" s="1455"/>
      <c r="E102" s="1456"/>
      <c r="F102" s="1456"/>
      <c r="G102" s="1456"/>
      <c r="H102" s="1456"/>
      <c r="I102" s="1457"/>
      <c r="J102" s="700"/>
      <c r="K102" s="1158"/>
      <c r="L102" s="1159"/>
      <c r="M102" s="1159"/>
      <c r="N102" s="1159"/>
      <c r="O102" s="1159"/>
      <c r="P102" s="1159"/>
      <c r="Q102" s="1159"/>
      <c r="R102" s="1160"/>
      <c r="S102" s="1158"/>
      <c r="T102" s="1159"/>
      <c r="U102" s="1159"/>
      <c r="V102" s="1159"/>
      <c r="W102" s="1159"/>
      <c r="X102" s="1159"/>
      <c r="Y102" s="1159"/>
      <c r="Z102" s="1160"/>
      <c r="AA102" s="1158"/>
      <c r="AB102" s="1159"/>
      <c r="AC102" s="1159"/>
      <c r="AD102" s="1159"/>
      <c r="AE102" s="1159"/>
      <c r="AF102" s="1159"/>
      <c r="AG102" s="1159"/>
      <c r="AH102" s="1159"/>
      <c r="AI102" s="1159"/>
      <c r="AJ102" s="1159"/>
      <c r="AK102" s="1159"/>
      <c r="AL102" s="1159"/>
      <c r="AM102" s="1159"/>
      <c r="AN102" s="1159"/>
      <c r="AO102" s="1159"/>
      <c r="AP102" s="1159"/>
      <c r="AQ102" s="1159"/>
      <c r="AR102" s="1159"/>
      <c r="AS102" s="1159"/>
      <c r="AT102" s="1159"/>
      <c r="AU102" s="1159"/>
      <c r="AV102" s="1159"/>
      <c r="AW102" s="1160"/>
      <c r="AX102" s="1156"/>
      <c r="AY102" s="1157"/>
      <c r="AZ102" s="185"/>
    </row>
    <row r="103" spans="2:52" ht="27.95" customHeight="1" x14ac:dyDescent="0.15">
      <c r="B103" s="1448"/>
      <c r="C103" s="1449"/>
      <c r="D103" s="1458"/>
      <c r="E103" s="1459"/>
      <c r="F103" s="1459"/>
      <c r="G103" s="1459"/>
      <c r="H103" s="1459"/>
      <c r="I103" s="1460"/>
      <c r="J103" s="701"/>
      <c r="K103" s="1395"/>
      <c r="L103" s="1396"/>
      <c r="M103" s="1396"/>
      <c r="N103" s="1396"/>
      <c r="O103" s="1396"/>
      <c r="P103" s="1396"/>
      <c r="Q103" s="1396"/>
      <c r="R103" s="1397"/>
      <c r="S103" s="1395"/>
      <c r="T103" s="1396"/>
      <c r="U103" s="1396"/>
      <c r="V103" s="1396"/>
      <c r="W103" s="1396"/>
      <c r="X103" s="1396"/>
      <c r="Y103" s="1396"/>
      <c r="Z103" s="1397"/>
      <c r="AA103" s="1395"/>
      <c r="AB103" s="1396"/>
      <c r="AC103" s="1396"/>
      <c r="AD103" s="1396"/>
      <c r="AE103" s="1396"/>
      <c r="AF103" s="1396"/>
      <c r="AG103" s="1396"/>
      <c r="AH103" s="1396"/>
      <c r="AI103" s="1396"/>
      <c r="AJ103" s="1396"/>
      <c r="AK103" s="1396"/>
      <c r="AL103" s="1396"/>
      <c r="AM103" s="1396"/>
      <c r="AN103" s="1396"/>
      <c r="AO103" s="1396"/>
      <c r="AP103" s="1396"/>
      <c r="AQ103" s="1396"/>
      <c r="AR103" s="1396"/>
      <c r="AS103" s="1396"/>
      <c r="AT103" s="1396"/>
      <c r="AU103" s="1396"/>
      <c r="AV103" s="1396"/>
      <c r="AW103" s="1397"/>
      <c r="AX103" s="1140"/>
      <c r="AY103" s="1141"/>
      <c r="AZ103" s="185"/>
    </row>
    <row r="104" spans="2:52" ht="27.95" customHeight="1" x14ac:dyDescent="0.15">
      <c r="B104" s="1448"/>
      <c r="C104" s="1449"/>
      <c r="D104" s="1452"/>
      <c r="E104" s="1453"/>
      <c r="F104" s="1453"/>
      <c r="G104" s="1453"/>
      <c r="H104" s="1453"/>
      <c r="I104" s="1454"/>
      <c r="J104" s="702"/>
      <c r="K104" s="1151"/>
      <c r="L104" s="1152"/>
      <c r="M104" s="1152"/>
      <c r="N104" s="1152"/>
      <c r="O104" s="1152"/>
      <c r="P104" s="1152"/>
      <c r="Q104" s="1152"/>
      <c r="R104" s="1153"/>
      <c r="S104" s="1151"/>
      <c r="T104" s="1152"/>
      <c r="U104" s="1152"/>
      <c r="V104" s="1152"/>
      <c r="W104" s="1152"/>
      <c r="X104" s="1152"/>
      <c r="Y104" s="1152"/>
      <c r="Z104" s="1153"/>
      <c r="AA104" s="1151"/>
      <c r="AB104" s="1152"/>
      <c r="AC104" s="1152"/>
      <c r="AD104" s="1152"/>
      <c r="AE104" s="1152"/>
      <c r="AF104" s="1152"/>
      <c r="AG104" s="1152"/>
      <c r="AH104" s="1152"/>
      <c r="AI104" s="1152"/>
      <c r="AJ104" s="1152"/>
      <c r="AK104" s="1152"/>
      <c r="AL104" s="1152"/>
      <c r="AM104" s="1152"/>
      <c r="AN104" s="1152"/>
      <c r="AO104" s="1152"/>
      <c r="AP104" s="1152"/>
      <c r="AQ104" s="1152"/>
      <c r="AR104" s="1152"/>
      <c r="AS104" s="1152"/>
      <c r="AT104" s="1152"/>
      <c r="AU104" s="1152"/>
      <c r="AV104" s="1152"/>
      <c r="AW104" s="1153"/>
      <c r="AX104" s="1154"/>
      <c r="AY104" s="1155"/>
      <c r="AZ104" s="185"/>
    </row>
    <row r="105" spans="2:52" ht="27.95" customHeight="1" x14ac:dyDescent="0.15">
      <c r="B105" s="1448"/>
      <c r="C105" s="1449"/>
      <c r="D105" s="1455"/>
      <c r="E105" s="1456"/>
      <c r="F105" s="1456"/>
      <c r="G105" s="1456"/>
      <c r="H105" s="1456"/>
      <c r="I105" s="1457"/>
      <c r="J105" s="700"/>
      <c r="K105" s="1158"/>
      <c r="L105" s="1159"/>
      <c r="M105" s="1159"/>
      <c r="N105" s="1159"/>
      <c r="O105" s="1159"/>
      <c r="P105" s="1159"/>
      <c r="Q105" s="1159"/>
      <c r="R105" s="1160"/>
      <c r="S105" s="1158"/>
      <c r="T105" s="1159"/>
      <c r="U105" s="1159"/>
      <c r="V105" s="1159"/>
      <c r="W105" s="1159"/>
      <c r="X105" s="1159"/>
      <c r="Y105" s="1159"/>
      <c r="Z105" s="1160"/>
      <c r="AA105" s="1158"/>
      <c r="AB105" s="1159"/>
      <c r="AC105" s="1159"/>
      <c r="AD105" s="1159"/>
      <c r="AE105" s="1159"/>
      <c r="AF105" s="1159"/>
      <c r="AG105" s="1159"/>
      <c r="AH105" s="1159"/>
      <c r="AI105" s="1159"/>
      <c r="AJ105" s="1159"/>
      <c r="AK105" s="1159"/>
      <c r="AL105" s="1159"/>
      <c r="AM105" s="1159"/>
      <c r="AN105" s="1159"/>
      <c r="AO105" s="1159"/>
      <c r="AP105" s="1159"/>
      <c r="AQ105" s="1159"/>
      <c r="AR105" s="1159"/>
      <c r="AS105" s="1159"/>
      <c r="AT105" s="1159"/>
      <c r="AU105" s="1159"/>
      <c r="AV105" s="1159"/>
      <c r="AW105" s="1160"/>
      <c r="AX105" s="1156"/>
      <c r="AY105" s="1157"/>
      <c r="AZ105" s="185"/>
    </row>
    <row r="106" spans="2:52" ht="27.95" customHeight="1" x14ac:dyDescent="0.15">
      <c r="B106" s="1448"/>
      <c r="C106" s="1449"/>
      <c r="D106" s="1458"/>
      <c r="E106" s="1459"/>
      <c r="F106" s="1459"/>
      <c r="G106" s="1459"/>
      <c r="H106" s="1459"/>
      <c r="I106" s="1460"/>
      <c r="J106" s="701"/>
      <c r="K106" s="1395"/>
      <c r="L106" s="1396"/>
      <c r="M106" s="1396"/>
      <c r="N106" s="1396"/>
      <c r="O106" s="1396"/>
      <c r="P106" s="1396"/>
      <c r="Q106" s="1396"/>
      <c r="R106" s="1397"/>
      <c r="S106" s="1395"/>
      <c r="T106" s="1396"/>
      <c r="U106" s="1396"/>
      <c r="V106" s="1396"/>
      <c r="W106" s="1396"/>
      <c r="X106" s="1396"/>
      <c r="Y106" s="1396"/>
      <c r="Z106" s="1397"/>
      <c r="AA106" s="1395"/>
      <c r="AB106" s="1396"/>
      <c r="AC106" s="1396"/>
      <c r="AD106" s="1396"/>
      <c r="AE106" s="1396"/>
      <c r="AF106" s="1396"/>
      <c r="AG106" s="1396"/>
      <c r="AH106" s="1396"/>
      <c r="AI106" s="1396"/>
      <c r="AJ106" s="1396"/>
      <c r="AK106" s="1396"/>
      <c r="AL106" s="1396"/>
      <c r="AM106" s="1396"/>
      <c r="AN106" s="1396"/>
      <c r="AO106" s="1396"/>
      <c r="AP106" s="1396"/>
      <c r="AQ106" s="1396"/>
      <c r="AR106" s="1396"/>
      <c r="AS106" s="1396"/>
      <c r="AT106" s="1396"/>
      <c r="AU106" s="1396"/>
      <c r="AV106" s="1396"/>
      <c r="AW106" s="1397"/>
      <c r="AX106" s="1140"/>
      <c r="AY106" s="1141"/>
      <c r="AZ106" s="185"/>
    </row>
    <row r="107" spans="2:52" ht="27.95" customHeight="1" x14ac:dyDescent="0.15">
      <c r="B107" s="1448"/>
      <c r="C107" s="1449"/>
      <c r="D107" s="1452"/>
      <c r="E107" s="1453"/>
      <c r="F107" s="1453"/>
      <c r="G107" s="1453"/>
      <c r="H107" s="1453"/>
      <c r="I107" s="1454"/>
      <c r="J107" s="699"/>
      <c r="K107" s="1151"/>
      <c r="L107" s="1152"/>
      <c r="M107" s="1152"/>
      <c r="N107" s="1152"/>
      <c r="O107" s="1152"/>
      <c r="P107" s="1152"/>
      <c r="Q107" s="1152"/>
      <c r="R107" s="1153"/>
      <c r="S107" s="1151"/>
      <c r="T107" s="1152"/>
      <c r="U107" s="1152"/>
      <c r="V107" s="1152"/>
      <c r="W107" s="1152"/>
      <c r="X107" s="1152"/>
      <c r="Y107" s="1152"/>
      <c r="Z107" s="1153"/>
      <c r="AA107" s="1151"/>
      <c r="AB107" s="1152"/>
      <c r="AC107" s="1152"/>
      <c r="AD107" s="1152"/>
      <c r="AE107" s="1152"/>
      <c r="AF107" s="1152"/>
      <c r="AG107" s="1152"/>
      <c r="AH107" s="1152"/>
      <c r="AI107" s="1152"/>
      <c r="AJ107" s="1152"/>
      <c r="AK107" s="1152"/>
      <c r="AL107" s="1152"/>
      <c r="AM107" s="1152"/>
      <c r="AN107" s="1152"/>
      <c r="AO107" s="1152"/>
      <c r="AP107" s="1152"/>
      <c r="AQ107" s="1152"/>
      <c r="AR107" s="1152"/>
      <c r="AS107" s="1152"/>
      <c r="AT107" s="1152"/>
      <c r="AU107" s="1152"/>
      <c r="AV107" s="1152"/>
      <c r="AW107" s="1153"/>
      <c r="AX107" s="1154"/>
      <c r="AY107" s="1155"/>
      <c r="AZ107" s="185"/>
    </row>
    <row r="108" spans="2:52" ht="27.95" customHeight="1" x14ac:dyDescent="0.15">
      <c r="B108" s="1448"/>
      <c r="C108" s="1449"/>
      <c r="D108" s="1455"/>
      <c r="E108" s="1456"/>
      <c r="F108" s="1456"/>
      <c r="G108" s="1456"/>
      <c r="H108" s="1456"/>
      <c r="I108" s="1457"/>
      <c r="J108" s="700"/>
      <c r="K108" s="1158"/>
      <c r="L108" s="1159"/>
      <c r="M108" s="1159"/>
      <c r="N108" s="1159"/>
      <c r="O108" s="1159"/>
      <c r="P108" s="1159"/>
      <c r="Q108" s="1159"/>
      <c r="R108" s="1160"/>
      <c r="S108" s="1158"/>
      <c r="T108" s="1159"/>
      <c r="U108" s="1159"/>
      <c r="V108" s="1159"/>
      <c r="W108" s="1159"/>
      <c r="X108" s="1159"/>
      <c r="Y108" s="1159"/>
      <c r="Z108" s="1160"/>
      <c r="AA108" s="1158"/>
      <c r="AB108" s="1159"/>
      <c r="AC108" s="1159"/>
      <c r="AD108" s="1159"/>
      <c r="AE108" s="1159"/>
      <c r="AF108" s="1159"/>
      <c r="AG108" s="1159"/>
      <c r="AH108" s="1159"/>
      <c r="AI108" s="1159"/>
      <c r="AJ108" s="1159"/>
      <c r="AK108" s="1159"/>
      <c r="AL108" s="1159"/>
      <c r="AM108" s="1159"/>
      <c r="AN108" s="1159"/>
      <c r="AO108" s="1159"/>
      <c r="AP108" s="1159"/>
      <c r="AQ108" s="1159"/>
      <c r="AR108" s="1159"/>
      <c r="AS108" s="1159"/>
      <c r="AT108" s="1159"/>
      <c r="AU108" s="1159"/>
      <c r="AV108" s="1159"/>
      <c r="AW108" s="1160"/>
      <c r="AX108" s="1156"/>
      <c r="AY108" s="1157"/>
      <c r="AZ108" s="185"/>
    </row>
    <row r="109" spans="2:52" ht="27.95" customHeight="1" x14ac:dyDescent="0.15">
      <c r="B109" s="1448"/>
      <c r="C109" s="1449"/>
      <c r="D109" s="1458"/>
      <c r="E109" s="1459"/>
      <c r="F109" s="1459"/>
      <c r="G109" s="1459"/>
      <c r="H109" s="1459"/>
      <c r="I109" s="1460"/>
      <c r="J109" s="701"/>
      <c r="K109" s="1395"/>
      <c r="L109" s="1396"/>
      <c r="M109" s="1396"/>
      <c r="N109" s="1396"/>
      <c r="O109" s="1396"/>
      <c r="P109" s="1396"/>
      <c r="Q109" s="1396"/>
      <c r="R109" s="1397"/>
      <c r="S109" s="1395"/>
      <c r="T109" s="1396"/>
      <c r="U109" s="1396"/>
      <c r="V109" s="1396"/>
      <c r="W109" s="1396"/>
      <c r="X109" s="1396"/>
      <c r="Y109" s="1396"/>
      <c r="Z109" s="1397"/>
      <c r="AA109" s="1395"/>
      <c r="AB109" s="1396"/>
      <c r="AC109" s="1396"/>
      <c r="AD109" s="1396"/>
      <c r="AE109" s="1396"/>
      <c r="AF109" s="1396"/>
      <c r="AG109" s="1396"/>
      <c r="AH109" s="1396"/>
      <c r="AI109" s="1396"/>
      <c r="AJ109" s="1396"/>
      <c r="AK109" s="1396"/>
      <c r="AL109" s="1396"/>
      <c r="AM109" s="1396"/>
      <c r="AN109" s="1396"/>
      <c r="AO109" s="1396"/>
      <c r="AP109" s="1396"/>
      <c r="AQ109" s="1396"/>
      <c r="AR109" s="1396"/>
      <c r="AS109" s="1396"/>
      <c r="AT109" s="1396"/>
      <c r="AU109" s="1396"/>
      <c r="AV109" s="1396"/>
      <c r="AW109" s="1397"/>
      <c r="AX109" s="1140"/>
      <c r="AY109" s="1141"/>
      <c r="AZ109" s="185"/>
    </row>
    <row r="110" spans="2:52" ht="27.95" customHeight="1" x14ac:dyDescent="0.15">
      <c r="B110" s="1448"/>
      <c r="C110" s="1449"/>
      <c r="D110" s="1452"/>
      <c r="E110" s="1453"/>
      <c r="F110" s="1453"/>
      <c r="G110" s="1453"/>
      <c r="H110" s="1453"/>
      <c r="I110" s="1454"/>
      <c r="J110" s="702"/>
      <c r="K110" s="1151"/>
      <c r="L110" s="1152"/>
      <c r="M110" s="1152"/>
      <c r="N110" s="1152"/>
      <c r="O110" s="1152"/>
      <c r="P110" s="1152"/>
      <c r="Q110" s="1152"/>
      <c r="R110" s="1153"/>
      <c r="S110" s="1151"/>
      <c r="T110" s="1152"/>
      <c r="U110" s="1152"/>
      <c r="V110" s="1152"/>
      <c r="W110" s="1152"/>
      <c r="X110" s="1152"/>
      <c r="Y110" s="1152"/>
      <c r="Z110" s="1153"/>
      <c r="AA110" s="1151"/>
      <c r="AB110" s="1152"/>
      <c r="AC110" s="1152"/>
      <c r="AD110" s="1152"/>
      <c r="AE110" s="1152"/>
      <c r="AF110" s="1152"/>
      <c r="AG110" s="1152"/>
      <c r="AH110" s="1152"/>
      <c r="AI110" s="1152"/>
      <c r="AJ110" s="1152"/>
      <c r="AK110" s="1152"/>
      <c r="AL110" s="1152"/>
      <c r="AM110" s="1152"/>
      <c r="AN110" s="1152"/>
      <c r="AO110" s="1152"/>
      <c r="AP110" s="1152"/>
      <c r="AQ110" s="1152"/>
      <c r="AR110" s="1152"/>
      <c r="AS110" s="1152"/>
      <c r="AT110" s="1152"/>
      <c r="AU110" s="1152"/>
      <c r="AV110" s="1152"/>
      <c r="AW110" s="1153"/>
      <c r="AX110" s="1154"/>
      <c r="AY110" s="1155"/>
      <c r="AZ110" s="185"/>
    </row>
    <row r="111" spans="2:52" ht="27.95" customHeight="1" x14ac:dyDescent="0.15">
      <c r="B111" s="1448"/>
      <c r="C111" s="1449"/>
      <c r="D111" s="1455"/>
      <c r="E111" s="1456"/>
      <c r="F111" s="1456"/>
      <c r="G111" s="1456"/>
      <c r="H111" s="1456"/>
      <c r="I111" s="1457"/>
      <c r="J111" s="702"/>
      <c r="K111" s="1158"/>
      <c r="L111" s="1159"/>
      <c r="M111" s="1159"/>
      <c r="N111" s="1159"/>
      <c r="O111" s="1159"/>
      <c r="P111" s="1159"/>
      <c r="Q111" s="1159"/>
      <c r="R111" s="1160"/>
      <c r="S111" s="1158"/>
      <c r="T111" s="1159"/>
      <c r="U111" s="1159"/>
      <c r="V111" s="1159"/>
      <c r="W111" s="1159"/>
      <c r="X111" s="1159"/>
      <c r="Y111" s="1159"/>
      <c r="Z111" s="1160"/>
      <c r="AA111" s="1158"/>
      <c r="AB111" s="1159"/>
      <c r="AC111" s="1159"/>
      <c r="AD111" s="1159"/>
      <c r="AE111" s="1159"/>
      <c r="AF111" s="1159"/>
      <c r="AG111" s="1159"/>
      <c r="AH111" s="1159"/>
      <c r="AI111" s="1159"/>
      <c r="AJ111" s="1159"/>
      <c r="AK111" s="1159"/>
      <c r="AL111" s="1159"/>
      <c r="AM111" s="1159"/>
      <c r="AN111" s="1159"/>
      <c r="AO111" s="1159"/>
      <c r="AP111" s="1159"/>
      <c r="AQ111" s="1159"/>
      <c r="AR111" s="1159"/>
      <c r="AS111" s="1159"/>
      <c r="AT111" s="1159"/>
      <c r="AU111" s="1159"/>
      <c r="AV111" s="1159"/>
      <c r="AW111" s="1160"/>
      <c r="AX111" s="1156"/>
      <c r="AY111" s="1157"/>
      <c r="AZ111" s="185"/>
    </row>
    <row r="112" spans="2:52" ht="27.95" customHeight="1" x14ac:dyDescent="0.15">
      <c r="B112" s="1450"/>
      <c r="C112" s="1451"/>
      <c r="D112" s="1458"/>
      <c r="E112" s="1459"/>
      <c r="F112" s="1459"/>
      <c r="G112" s="1459"/>
      <c r="H112" s="1459"/>
      <c r="I112" s="1460"/>
      <c r="J112" s="701"/>
      <c r="K112" s="1395"/>
      <c r="L112" s="1396"/>
      <c r="M112" s="1396"/>
      <c r="N112" s="1396"/>
      <c r="O112" s="1396"/>
      <c r="P112" s="1396"/>
      <c r="Q112" s="1396"/>
      <c r="R112" s="1397"/>
      <c r="S112" s="1395"/>
      <c r="T112" s="1396"/>
      <c r="U112" s="1396"/>
      <c r="V112" s="1396"/>
      <c r="W112" s="1396"/>
      <c r="X112" s="1396"/>
      <c r="Y112" s="1396"/>
      <c r="Z112" s="1397"/>
      <c r="AA112" s="1395"/>
      <c r="AB112" s="1396"/>
      <c r="AC112" s="1396"/>
      <c r="AD112" s="1396"/>
      <c r="AE112" s="1396"/>
      <c r="AF112" s="1396"/>
      <c r="AG112" s="1396"/>
      <c r="AH112" s="1396"/>
      <c r="AI112" s="1396"/>
      <c r="AJ112" s="1396"/>
      <c r="AK112" s="1396"/>
      <c r="AL112" s="1396"/>
      <c r="AM112" s="1396"/>
      <c r="AN112" s="1396"/>
      <c r="AO112" s="1396"/>
      <c r="AP112" s="1396"/>
      <c r="AQ112" s="1396"/>
      <c r="AR112" s="1396"/>
      <c r="AS112" s="1396"/>
      <c r="AT112" s="1396"/>
      <c r="AU112" s="1396"/>
      <c r="AV112" s="1396"/>
      <c r="AW112" s="1397"/>
      <c r="AX112" s="1140"/>
      <c r="AY112" s="1141"/>
      <c r="AZ112" s="185"/>
    </row>
    <row r="113" spans="2:52" ht="27.95" customHeight="1" x14ac:dyDescent="0.15">
      <c r="B113" s="1461" t="s">
        <v>54</v>
      </c>
      <c r="C113" s="1462"/>
      <c r="D113" s="1452"/>
      <c r="E113" s="1453"/>
      <c r="F113" s="1453"/>
      <c r="G113" s="1453"/>
      <c r="H113" s="1453"/>
      <c r="I113" s="1454"/>
      <c r="J113" s="703"/>
      <c r="K113" s="1151"/>
      <c r="L113" s="1152"/>
      <c r="M113" s="1152"/>
      <c r="N113" s="1152"/>
      <c r="O113" s="1152"/>
      <c r="P113" s="1152"/>
      <c r="Q113" s="1152"/>
      <c r="R113" s="1153"/>
      <c r="S113" s="1151"/>
      <c r="T113" s="1152"/>
      <c r="U113" s="1152"/>
      <c r="V113" s="1152"/>
      <c r="W113" s="1152"/>
      <c r="X113" s="1152"/>
      <c r="Y113" s="1152"/>
      <c r="Z113" s="1153"/>
      <c r="AA113" s="1151"/>
      <c r="AB113" s="1152"/>
      <c r="AC113" s="1152"/>
      <c r="AD113" s="1152"/>
      <c r="AE113" s="1152"/>
      <c r="AF113" s="1152"/>
      <c r="AG113" s="1152"/>
      <c r="AH113" s="1152"/>
      <c r="AI113" s="1152"/>
      <c r="AJ113" s="1152"/>
      <c r="AK113" s="1152"/>
      <c r="AL113" s="1152"/>
      <c r="AM113" s="1152"/>
      <c r="AN113" s="1152"/>
      <c r="AO113" s="1152"/>
      <c r="AP113" s="1152"/>
      <c r="AQ113" s="1152"/>
      <c r="AR113" s="1152"/>
      <c r="AS113" s="1152"/>
      <c r="AT113" s="1152"/>
      <c r="AU113" s="1152"/>
      <c r="AV113" s="1152"/>
      <c r="AW113" s="1153"/>
      <c r="AX113" s="1154"/>
      <c r="AY113" s="1155"/>
      <c r="AZ113" s="185"/>
    </row>
    <row r="114" spans="2:52" ht="27.95" customHeight="1" x14ac:dyDescent="0.15">
      <c r="B114" s="1463"/>
      <c r="C114" s="1464"/>
      <c r="D114" s="1455"/>
      <c r="E114" s="1456"/>
      <c r="F114" s="1456"/>
      <c r="G114" s="1456"/>
      <c r="H114" s="1456"/>
      <c r="I114" s="1457"/>
      <c r="J114" s="700"/>
      <c r="K114" s="1158"/>
      <c r="L114" s="1159"/>
      <c r="M114" s="1159"/>
      <c r="N114" s="1159"/>
      <c r="O114" s="1159"/>
      <c r="P114" s="1159"/>
      <c r="Q114" s="1159"/>
      <c r="R114" s="1160"/>
      <c r="S114" s="1158"/>
      <c r="T114" s="1159"/>
      <c r="U114" s="1159"/>
      <c r="V114" s="1159"/>
      <c r="W114" s="1159"/>
      <c r="X114" s="1159"/>
      <c r="Y114" s="1159"/>
      <c r="Z114" s="1160"/>
      <c r="AA114" s="1158"/>
      <c r="AB114" s="1159"/>
      <c r="AC114" s="1159"/>
      <c r="AD114" s="1159"/>
      <c r="AE114" s="1159"/>
      <c r="AF114" s="1159"/>
      <c r="AG114" s="1159"/>
      <c r="AH114" s="1159"/>
      <c r="AI114" s="1159"/>
      <c r="AJ114" s="1159"/>
      <c r="AK114" s="1159"/>
      <c r="AL114" s="1159"/>
      <c r="AM114" s="1159"/>
      <c r="AN114" s="1159"/>
      <c r="AO114" s="1159"/>
      <c r="AP114" s="1159"/>
      <c r="AQ114" s="1159"/>
      <c r="AR114" s="1159"/>
      <c r="AS114" s="1159"/>
      <c r="AT114" s="1159"/>
      <c r="AU114" s="1159"/>
      <c r="AV114" s="1159"/>
      <c r="AW114" s="1160"/>
      <c r="AX114" s="1156"/>
      <c r="AY114" s="1157"/>
      <c r="AZ114" s="185"/>
    </row>
    <row r="115" spans="2:52" ht="27.95" customHeight="1" x14ac:dyDescent="0.15">
      <c r="B115" s="1463"/>
      <c r="C115" s="1464"/>
      <c r="D115" s="1458"/>
      <c r="E115" s="1459"/>
      <c r="F115" s="1459"/>
      <c r="G115" s="1459"/>
      <c r="H115" s="1459"/>
      <c r="I115" s="1460"/>
      <c r="J115" s="704"/>
      <c r="K115" s="1395"/>
      <c r="L115" s="1396"/>
      <c r="M115" s="1396"/>
      <c r="N115" s="1396"/>
      <c r="O115" s="1396"/>
      <c r="P115" s="1396"/>
      <c r="Q115" s="1396"/>
      <c r="R115" s="1397"/>
      <c r="S115" s="1395"/>
      <c r="T115" s="1396"/>
      <c r="U115" s="1396"/>
      <c r="V115" s="1396"/>
      <c r="W115" s="1396"/>
      <c r="X115" s="1396"/>
      <c r="Y115" s="1396"/>
      <c r="Z115" s="1397"/>
      <c r="AA115" s="1395"/>
      <c r="AB115" s="1396"/>
      <c r="AC115" s="1396"/>
      <c r="AD115" s="1396"/>
      <c r="AE115" s="1396"/>
      <c r="AF115" s="1396"/>
      <c r="AG115" s="1396"/>
      <c r="AH115" s="1396"/>
      <c r="AI115" s="1396"/>
      <c r="AJ115" s="1396"/>
      <c r="AK115" s="1396"/>
      <c r="AL115" s="1396"/>
      <c r="AM115" s="1396"/>
      <c r="AN115" s="1396"/>
      <c r="AO115" s="1396"/>
      <c r="AP115" s="1396"/>
      <c r="AQ115" s="1396"/>
      <c r="AR115" s="1396"/>
      <c r="AS115" s="1396"/>
      <c r="AT115" s="1396"/>
      <c r="AU115" s="1396"/>
      <c r="AV115" s="1396"/>
      <c r="AW115" s="1397"/>
      <c r="AX115" s="1140"/>
      <c r="AY115" s="1141"/>
      <c r="AZ115" s="185"/>
    </row>
    <row r="116" spans="2:52" ht="27.95" customHeight="1" x14ac:dyDescent="0.15">
      <c r="B116" s="1463"/>
      <c r="C116" s="1464"/>
      <c r="D116" s="1452"/>
      <c r="E116" s="1453"/>
      <c r="F116" s="1453"/>
      <c r="G116" s="1453"/>
      <c r="H116" s="1453"/>
      <c r="I116" s="1454"/>
      <c r="J116" s="703"/>
      <c r="K116" s="1151"/>
      <c r="L116" s="1152"/>
      <c r="M116" s="1152"/>
      <c r="N116" s="1152"/>
      <c r="O116" s="1152"/>
      <c r="P116" s="1152"/>
      <c r="Q116" s="1152"/>
      <c r="R116" s="1153"/>
      <c r="S116" s="1151"/>
      <c r="T116" s="1152"/>
      <c r="U116" s="1152"/>
      <c r="V116" s="1152"/>
      <c r="W116" s="1152"/>
      <c r="X116" s="1152"/>
      <c r="Y116" s="1152"/>
      <c r="Z116" s="1153"/>
      <c r="AA116" s="1151"/>
      <c r="AB116" s="1152"/>
      <c r="AC116" s="1152"/>
      <c r="AD116" s="1152"/>
      <c r="AE116" s="1152"/>
      <c r="AF116" s="1152"/>
      <c r="AG116" s="1152"/>
      <c r="AH116" s="1152"/>
      <c r="AI116" s="1152"/>
      <c r="AJ116" s="1152"/>
      <c r="AK116" s="1152"/>
      <c r="AL116" s="1152"/>
      <c r="AM116" s="1152"/>
      <c r="AN116" s="1152"/>
      <c r="AO116" s="1152"/>
      <c r="AP116" s="1152"/>
      <c r="AQ116" s="1152"/>
      <c r="AR116" s="1152"/>
      <c r="AS116" s="1152"/>
      <c r="AT116" s="1152"/>
      <c r="AU116" s="1152"/>
      <c r="AV116" s="1152"/>
      <c r="AW116" s="1153"/>
      <c r="AX116" s="1154"/>
      <c r="AY116" s="1155"/>
      <c r="AZ116" s="185"/>
    </row>
    <row r="117" spans="2:52" ht="27.95" customHeight="1" x14ac:dyDescent="0.15">
      <c r="B117" s="1463"/>
      <c r="C117" s="1464"/>
      <c r="D117" s="1455"/>
      <c r="E117" s="1456"/>
      <c r="F117" s="1456"/>
      <c r="G117" s="1456"/>
      <c r="H117" s="1456"/>
      <c r="I117" s="1457"/>
      <c r="J117" s="700"/>
      <c r="K117" s="1158"/>
      <c r="L117" s="1159"/>
      <c r="M117" s="1159"/>
      <c r="N117" s="1159"/>
      <c r="O117" s="1159"/>
      <c r="P117" s="1159"/>
      <c r="Q117" s="1159"/>
      <c r="R117" s="1160"/>
      <c r="S117" s="1158"/>
      <c r="T117" s="1159"/>
      <c r="U117" s="1159"/>
      <c r="V117" s="1159"/>
      <c r="W117" s="1159"/>
      <c r="X117" s="1159"/>
      <c r="Y117" s="1159"/>
      <c r="Z117" s="1160"/>
      <c r="AA117" s="1158"/>
      <c r="AB117" s="1159"/>
      <c r="AC117" s="1159"/>
      <c r="AD117" s="1159"/>
      <c r="AE117" s="1159"/>
      <c r="AF117" s="1159"/>
      <c r="AG117" s="1159"/>
      <c r="AH117" s="1159"/>
      <c r="AI117" s="1159"/>
      <c r="AJ117" s="1159"/>
      <c r="AK117" s="1159"/>
      <c r="AL117" s="1159"/>
      <c r="AM117" s="1159"/>
      <c r="AN117" s="1159"/>
      <c r="AO117" s="1159"/>
      <c r="AP117" s="1159"/>
      <c r="AQ117" s="1159"/>
      <c r="AR117" s="1159"/>
      <c r="AS117" s="1159"/>
      <c r="AT117" s="1159"/>
      <c r="AU117" s="1159"/>
      <c r="AV117" s="1159"/>
      <c r="AW117" s="1160"/>
      <c r="AX117" s="1156"/>
      <c r="AY117" s="1157"/>
      <c r="AZ117" s="185"/>
    </row>
    <row r="118" spans="2:52" ht="27.95" customHeight="1" x14ac:dyDescent="0.15">
      <c r="B118" s="1463"/>
      <c r="C118" s="1464"/>
      <c r="D118" s="1458"/>
      <c r="E118" s="1459"/>
      <c r="F118" s="1459"/>
      <c r="G118" s="1459"/>
      <c r="H118" s="1459"/>
      <c r="I118" s="1460"/>
      <c r="J118" s="701"/>
      <c r="K118" s="1395"/>
      <c r="L118" s="1396"/>
      <c r="M118" s="1396"/>
      <c r="N118" s="1396"/>
      <c r="O118" s="1396"/>
      <c r="P118" s="1396"/>
      <c r="Q118" s="1396"/>
      <c r="R118" s="1397"/>
      <c r="S118" s="1395"/>
      <c r="T118" s="1396"/>
      <c r="U118" s="1396"/>
      <c r="V118" s="1396"/>
      <c r="W118" s="1396"/>
      <c r="X118" s="1396"/>
      <c r="Y118" s="1396"/>
      <c r="Z118" s="1397"/>
      <c r="AA118" s="1395"/>
      <c r="AB118" s="1396"/>
      <c r="AC118" s="1396"/>
      <c r="AD118" s="1396"/>
      <c r="AE118" s="1396"/>
      <c r="AF118" s="1396"/>
      <c r="AG118" s="1396"/>
      <c r="AH118" s="1396"/>
      <c r="AI118" s="1396"/>
      <c r="AJ118" s="1396"/>
      <c r="AK118" s="1396"/>
      <c r="AL118" s="1396"/>
      <c r="AM118" s="1396"/>
      <c r="AN118" s="1396"/>
      <c r="AO118" s="1396"/>
      <c r="AP118" s="1396"/>
      <c r="AQ118" s="1396"/>
      <c r="AR118" s="1396"/>
      <c r="AS118" s="1396"/>
      <c r="AT118" s="1396"/>
      <c r="AU118" s="1396"/>
      <c r="AV118" s="1396"/>
      <c r="AW118" s="1397"/>
      <c r="AX118" s="1140"/>
      <c r="AY118" s="1141"/>
      <c r="AZ118" s="185"/>
    </row>
    <row r="119" spans="2:52" ht="27.95" customHeight="1" x14ac:dyDescent="0.15">
      <c r="B119" s="1463"/>
      <c r="C119" s="1464"/>
      <c r="D119" s="1452"/>
      <c r="E119" s="1453"/>
      <c r="F119" s="1453"/>
      <c r="G119" s="1453"/>
      <c r="H119" s="1453"/>
      <c r="I119" s="1454"/>
      <c r="J119" s="705"/>
      <c r="K119" s="1151"/>
      <c r="L119" s="1152"/>
      <c r="M119" s="1152"/>
      <c r="N119" s="1152"/>
      <c r="O119" s="1152"/>
      <c r="P119" s="1152"/>
      <c r="Q119" s="1152"/>
      <c r="R119" s="1153"/>
      <c r="S119" s="1151"/>
      <c r="T119" s="1152"/>
      <c r="U119" s="1152"/>
      <c r="V119" s="1152"/>
      <c r="W119" s="1152"/>
      <c r="X119" s="1152"/>
      <c r="Y119" s="1152"/>
      <c r="Z119" s="1153"/>
      <c r="AA119" s="1151"/>
      <c r="AB119" s="1152"/>
      <c r="AC119" s="1152"/>
      <c r="AD119" s="1152"/>
      <c r="AE119" s="1152"/>
      <c r="AF119" s="1152"/>
      <c r="AG119" s="1152"/>
      <c r="AH119" s="1152"/>
      <c r="AI119" s="1152"/>
      <c r="AJ119" s="1152"/>
      <c r="AK119" s="1152"/>
      <c r="AL119" s="1152"/>
      <c r="AM119" s="1152"/>
      <c r="AN119" s="1152"/>
      <c r="AO119" s="1152"/>
      <c r="AP119" s="1152"/>
      <c r="AQ119" s="1152"/>
      <c r="AR119" s="1152"/>
      <c r="AS119" s="1152"/>
      <c r="AT119" s="1152"/>
      <c r="AU119" s="1152"/>
      <c r="AV119" s="1152"/>
      <c r="AW119" s="1153"/>
      <c r="AX119" s="1154"/>
      <c r="AY119" s="1155"/>
      <c r="AZ119" s="185"/>
    </row>
    <row r="120" spans="2:52" ht="27.95" customHeight="1" x14ac:dyDescent="0.15">
      <c r="B120" s="1463"/>
      <c r="C120" s="1464"/>
      <c r="D120" s="1455"/>
      <c r="E120" s="1456"/>
      <c r="F120" s="1456"/>
      <c r="G120" s="1456"/>
      <c r="H120" s="1456"/>
      <c r="I120" s="1457"/>
      <c r="J120" s="700"/>
      <c r="K120" s="1158"/>
      <c r="L120" s="1159"/>
      <c r="M120" s="1159"/>
      <c r="N120" s="1159"/>
      <c r="O120" s="1159"/>
      <c r="P120" s="1159"/>
      <c r="Q120" s="1159"/>
      <c r="R120" s="1160"/>
      <c r="S120" s="1158"/>
      <c r="T120" s="1159"/>
      <c r="U120" s="1159"/>
      <c r="V120" s="1159"/>
      <c r="W120" s="1159"/>
      <c r="X120" s="1159"/>
      <c r="Y120" s="1159"/>
      <c r="Z120" s="1160"/>
      <c r="AA120" s="1158"/>
      <c r="AB120" s="1159"/>
      <c r="AC120" s="1159"/>
      <c r="AD120" s="1159"/>
      <c r="AE120" s="1159"/>
      <c r="AF120" s="1159"/>
      <c r="AG120" s="1159"/>
      <c r="AH120" s="1159"/>
      <c r="AI120" s="1159"/>
      <c r="AJ120" s="1159"/>
      <c r="AK120" s="1159"/>
      <c r="AL120" s="1159"/>
      <c r="AM120" s="1159"/>
      <c r="AN120" s="1159"/>
      <c r="AO120" s="1159"/>
      <c r="AP120" s="1159"/>
      <c r="AQ120" s="1159"/>
      <c r="AR120" s="1159"/>
      <c r="AS120" s="1159"/>
      <c r="AT120" s="1159"/>
      <c r="AU120" s="1159"/>
      <c r="AV120" s="1159"/>
      <c r="AW120" s="1160"/>
      <c r="AX120" s="1156"/>
      <c r="AY120" s="1157"/>
      <c r="AZ120" s="185"/>
    </row>
    <row r="121" spans="2:52" ht="27.95" customHeight="1" x14ac:dyDescent="0.15">
      <c r="B121" s="1463"/>
      <c r="C121" s="1464"/>
      <c r="D121" s="1458"/>
      <c r="E121" s="1459"/>
      <c r="F121" s="1459"/>
      <c r="G121" s="1459"/>
      <c r="H121" s="1459"/>
      <c r="I121" s="1460"/>
      <c r="J121" s="704"/>
      <c r="K121" s="1395"/>
      <c r="L121" s="1396"/>
      <c r="M121" s="1396"/>
      <c r="N121" s="1396"/>
      <c r="O121" s="1396"/>
      <c r="P121" s="1396"/>
      <c r="Q121" s="1396"/>
      <c r="R121" s="1397"/>
      <c r="S121" s="1395"/>
      <c r="T121" s="1396"/>
      <c r="U121" s="1396"/>
      <c r="V121" s="1396"/>
      <c r="W121" s="1396"/>
      <c r="X121" s="1396"/>
      <c r="Y121" s="1396"/>
      <c r="Z121" s="1397"/>
      <c r="AA121" s="1395"/>
      <c r="AB121" s="1396"/>
      <c r="AC121" s="1396"/>
      <c r="AD121" s="1396"/>
      <c r="AE121" s="1396"/>
      <c r="AF121" s="1396"/>
      <c r="AG121" s="1396"/>
      <c r="AH121" s="1396"/>
      <c r="AI121" s="1396"/>
      <c r="AJ121" s="1396"/>
      <c r="AK121" s="1396"/>
      <c r="AL121" s="1396"/>
      <c r="AM121" s="1396"/>
      <c r="AN121" s="1396"/>
      <c r="AO121" s="1396"/>
      <c r="AP121" s="1396"/>
      <c r="AQ121" s="1396"/>
      <c r="AR121" s="1396"/>
      <c r="AS121" s="1396"/>
      <c r="AT121" s="1396"/>
      <c r="AU121" s="1396"/>
      <c r="AV121" s="1396"/>
      <c r="AW121" s="1397"/>
      <c r="AX121" s="1140"/>
      <c r="AY121" s="1141"/>
      <c r="AZ121" s="185"/>
    </row>
    <row r="122" spans="2:52" ht="27.95" customHeight="1" x14ac:dyDescent="0.15">
      <c r="B122" s="1463"/>
      <c r="C122" s="1464"/>
      <c r="D122" s="1467"/>
      <c r="E122" s="1468"/>
      <c r="F122" s="1468"/>
      <c r="G122" s="1468"/>
      <c r="H122" s="1468"/>
      <c r="I122" s="1469"/>
      <c r="J122" s="699"/>
      <c r="K122" s="1151"/>
      <c r="L122" s="1152"/>
      <c r="M122" s="1152"/>
      <c r="N122" s="1152"/>
      <c r="O122" s="1152"/>
      <c r="P122" s="1152"/>
      <c r="Q122" s="1152"/>
      <c r="R122" s="1153"/>
      <c r="S122" s="1151"/>
      <c r="T122" s="1152"/>
      <c r="U122" s="1152"/>
      <c r="V122" s="1152"/>
      <c r="W122" s="1152"/>
      <c r="X122" s="1152"/>
      <c r="Y122" s="1152"/>
      <c r="Z122" s="1153"/>
      <c r="AA122" s="1151"/>
      <c r="AB122" s="1152"/>
      <c r="AC122" s="1152"/>
      <c r="AD122" s="1152"/>
      <c r="AE122" s="1152"/>
      <c r="AF122" s="1152"/>
      <c r="AG122" s="1152"/>
      <c r="AH122" s="1152"/>
      <c r="AI122" s="1152"/>
      <c r="AJ122" s="1152"/>
      <c r="AK122" s="1152"/>
      <c r="AL122" s="1152"/>
      <c r="AM122" s="1152"/>
      <c r="AN122" s="1152"/>
      <c r="AO122" s="1152"/>
      <c r="AP122" s="1152"/>
      <c r="AQ122" s="1152"/>
      <c r="AR122" s="1152"/>
      <c r="AS122" s="1152"/>
      <c r="AT122" s="1152"/>
      <c r="AU122" s="1152"/>
      <c r="AV122" s="1152"/>
      <c r="AW122" s="1153"/>
      <c r="AX122" s="1154"/>
      <c r="AY122" s="1155"/>
      <c r="AZ122" s="185"/>
    </row>
    <row r="123" spans="2:52" ht="27.95" customHeight="1" x14ac:dyDescent="0.15">
      <c r="B123" s="1463"/>
      <c r="C123" s="1464"/>
      <c r="D123" s="1470"/>
      <c r="E123" s="1471"/>
      <c r="F123" s="1471"/>
      <c r="G123" s="1471"/>
      <c r="H123" s="1471"/>
      <c r="I123" s="1472"/>
      <c r="J123" s="706"/>
      <c r="K123" s="1395"/>
      <c r="L123" s="1396"/>
      <c r="M123" s="1396"/>
      <c r="N123" s="1396"/>
      <c r="O123" s="1396"/>
      <c r="P123" s="1396"/>
      <c r="Q123" s="1396"/>
      <c r="R123" s="1397"/>
      <c r="S123" s="1395"/>
      <c r="T123" s="1396"/>
      <c r="U123" s="1396"/>
      <c r="V123" s="1396"/>
      <c r="W123" s="1396"/>
      <c r="X123" s="1396"/>
      <c r="Y123" s="1396"/>
      <c r="Z123" s="1397"/>
      <c r="AA123" s="1395"/>
      <c r="AB123" s="1396"/>
      <c r="AC123" s="1396"/>
      <c r="AD123" s="1396"/>
      <c r="AE123" s="1396"/>
      <c r="AF123" s="1396"/>
      <c r="AG123" s="1396"/>
      <c r="AH123" s="1396"/>
      <c r="AI123" s="1396"/>
      <c r="AJ123" s="1396"/>
      <c r="AK123" s="1396"/>
      <c r="AL123" s="1396"/>
      <c r="AM123" s="1396"/>
      <c r="AN123" s="1396"/>
      <c r="AO123" s="1396"/>
      <c r="AP123" s="1396"/>
      <c r="AQ123" s="1396"/>
      <c r="AR123" s="1396"/>
      <c r="AS123" s="1396"/>
      <c r="AT123" s="1396"/>
      <c r="AU123" s="1396"/>
      <c r="AV123" s="1396"/>
      <c r="AW123" s="1397"/>
      <c r="AX123" s="1140"/>
      <c r="AY123" s="1141"/>
      <c r="AZ123" s="185"/>
    </row>
    <row r="124" spans="2:52" ht="27.95" customHeight="1" x14ac:dyDescent="0.15">
      <c r="B124" s="1463"/>
      <c r="C124" s="1464"/>
      <c r="D124" s="1452"/>
      <c r="E124" s="1453"/>
      <c r="F124" s="1453"/>
      <c r="G124" s="1453"/>
      <c r="H124" s="1453"/>
      <c r="I124" s="1454"/>
      <c r="J124" s="699"/>
      <c r="K124" s="1151"/>
      <c r="L124" s="1152"/>
      <c r="M124" s="1152"/>
      <c r="N124" s="1152"/>
      <c r="O124" s="1152"/>
      <c r="P124" s="1152"/>
      <c r="Q124" s="1152"/>
      <c r="R124" s="1153"/>
      <c r="S124" s="1151"/>
      <c r="T124" s="1152"/>
      <c r="U124" s="1152"/>
      <c r="V124" s="1152"/>
      <c r="W124" s="1152"/>
      <c r="X124" s="1152"/>
      <c r="Y124" s="1152"/>
      <c r="Z124" s="1153"/>
      <c r="AA124" s="1151"/>
      <c r="AB124" s="1152"/>
      <c r="AC124" s="1152"/>
      <c r="AD124" s="1152"/>
      <c r="AE124" s="1152"/>
      <c r="AF124" s="1152"/>
      <c r="AG124" s="1152"/>
      <c r="AH124" s="1152"/>
      <c r="AI124" s="1152"/>
      <c r="AJ124" s="1152"/>
      <c r="AK124" s="1152"/>
      <c r="AL124" s="1152"/>
      <c r="AM124" s="1152"/>
      <c r="AN124" s="1152"/>
      <c r="AO124" s="1152"/>
      <c r="AP124" s="1152"/>
      <c r="AQ124" s="1152"/>
      <c r="AR124" s="1152"/>
      <c r="AS124" s="1152"/>
      <c r="AT124" s="1152"/>
      <c r="AU124" s="1152"/>
      <c r="AV124" s="1152"/>
      <c r="AW124" s="1153"/>
      <c r="AX124" s="1154"/>
      <c r="AY124" s="1155"/>
      <c r="AZ124" s="185"/>
    </row>
    <row r="125" spans="2:52" ht="27.95" customHeight="1" x14ac:dyDescent="0.15">
      <c r="B125" s="1463"/>
      <c r="C125" s="1464"/>
      <c r="D125" s="1455"/>
      <c r="E125" s="1456"/>
      <c r="F125" s="1456"/>
      <c r="G125" s="1456"/>
      <c r="H125" s="1456"/>
      <c r="I125" s="1457"/>
      <c r="J125" s="704"/>
      <c r="K125" s="1158"/>
      <c r="L125" s="1159"/>
      <c r="M125" s="1159"/>
      <c r="N125" s="1159"/>
      <c r="O125" s="1159"/>
      <c r="P125" s="1159"/>
      <c r="Q125" s="1159"/>
      <c r="R125" s="1160"/>
      <c r="S125" s="1158"/>
      <c r="T125" s="1159"/>
      <c r="U125" s="1159"/>
      <c r="V125" s="1159"/>
      <c r="W125" s="1159"/>
      <c r="X125" s="1159"/>
      <c r="Y125" s="1159"/>
      <c r="Z125" s="1160"/>
      <c r="AA125" s="1158"/>
      <c r="AB125" s="1159"/>
      <c r="AC125" s="1159"/>
      <c r="AD125" s="1159"/>
      <c r="AE125" s="1159"/>
      <c r="AF125" s="1159"/>
      <c r="AG125" s="1159"/>
      <c r="AH125" s="1159"/>
      <c r="AI125" s="1159"/>
      <c r="AJ125" s="1159"/>
      <c r="AK125" s="1159"/>
      <c r="AL125" s="1159"/>
      <c r="AM125" s="1159"/>
      <c r="AN125" s="1159"/>
      <c r="AO125" s="1159"/>
      <c r="AP125" s="1159"/>
      <c r="AQ125" s="1159"/>
      <c r="AR125" s="1159"/>
      <c r="AS125" s="1159"/>
      <c r="AT125" s="1159"/>
      <c r="AU125" s="1159"/>
      <c r="AV125" s="1159"/>
      <c r="AW125" s="1160"/>
      <c r="AX125" s="1156"/>
      <c r="AY125" s="1157"/>
      <c r="AZ125" s="185"/>
    </row>
    <row r="126" spans="2:52" ht="27.95" customHeight="1" x14ac:dyDescent="0.15">
      <c r="B126" s="1465"/>
      <c r="C126" s="1466"/>
      <c r="D126" s="1458"/>
      <c r="E126" s="1459"/>
      <c r="F126" s="1459"/>
      <c r="G126" s="1459"/>
      <c r="H126" s="1459"/>
      <c r="I126" s="1460"/>
      <c r="J126" s="701"/>
      <c r="K126" s="1395"/>
      <c r="L126" s="1396"/>
      <c r="M126" s="1396"/>
      <c r="N126" s="1396"/>
      <c r="O126" s="1396"/>
      <c r="P126" s="1396"/>
      <c r="Q126" s="1396"/>
      <c r="R126" s="1397"/>
      <c r="S126" s="1395"/>
      <c r="T126" s="1396"/>
      <c r="U126" s="1396"/>
      <c r="V126" s="1396"/>
      <c r="W126" s="1396"/>
      <c r="X126" s="1396"/>
      <c r="Y126" s="1396"/>
      <c r="Z126" s="1397"/>
      <c r="AA126" s="1395"/>
      <c r="AB126" s="1396"/>
      <c r="AC126" s="1396"/>
      <c r="AD126" s="1396"/>
      <c r="AE126" s="1396"/>
      <c r="AF126" s="1396"/>
      <c r="AG126" s="1396"/>
      <c r="AH126" s="1396"/>
      <c r="AI126" s="1396"/>
      <c r="AJ126" s="1396"/>
      <c r="AK126" s="1396"/>
      <c r="AL126" s="1396"/>
      <c r="AM126" s="1396"/>
      <c r="AN126" s="1396"/>
      <c r="AO126" s="1396"/>
      <c r="AP126" s="1396"/>
      <c r="AQ126" s="1396"/>
      <c r="AR126" s="1396"/>
      <c r="AS126" s="1396"/>
      <c r="AT126" s="1396"/>
      <c r="AU126" s="1396"/>
      <c r="AV126" s="1396"/>
      <c r="AW126" s="1397"/>
      <c r="AX126" s="1140"/>
      <c r="AY126" s="1141"/>
      <c r="AZ126" s="185"/>
    </row>
    <row r="127" spans="2:52" ht="24.95" customHeight="1" x14ac:dyDescent="0.1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3"/>
      <c r="AK127" s="185"/>
      <c r="AL127" s="185"/>
      <c r="AM127" s="185"/>
      <c r="AN127" s="185"/>
      <c r="AO127" s="185"/>
      <c r="AP127" s="185"/>
      <c r="AQ127" s="185"/>
      <c r="AR127" s="185"/>
      <c r="AS127" s="185"/>
      <c r="AT127" s="185"/>
      <c r="AU127" s="185"/>
      <c r="AV127" s="185"/>
      <c r="AW127" s="185"/>
      <c r="AX127" s="185"/>
      <c r="AY127" s="185"/>
      <c r="AZ127" s="185"/>
    </row>
    <row r="128" spans="2:52" ht="23.1" customHeight="1" x14ac:dyDescent="0.15">
      <c r="AJ128" s="1"/>
    </row>
    <row r="129" spans="2:54" ht="23.1" customHeight="1" x14ac:dyDescent="0.15">
      <c r="AJ129" s="1"/>
    </row>
    <row r="130" spans="2:54" ht="23.1" customHeight="1" x14ac:dyDescent="0.15">
      <c r="AJ130" s="1"/>
    </row>
    <row r="131" spans="2:54" ht="23.1" customHeight="1" x14ac:dyDescent="0.15">
      <c r="AJ131" s="1"/>
    </row>
    <row r="132" spans="2:54" ht="23.1" customHeight="1" x14ac:dyDescent="0.15">
      <c r="AJ132" s="1"/>
    </row>
    <row r="133" spans="2:54" ht="23.1" customHeight="1" x14ac:dyDescent="0.1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2:54" ht="18" customHeight="1" x14ac:dyDescent="0.2">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row>
    <row r="135" spans="2:54" ht="18" customHeight="1" x14ac:dyDescent="0.15"/>
    <row r="136" spans="2:54" ht="18" customHeight="1" x14ac:dyDescent="0.15"/>
    <row r="137" spans="2:54" ht="18" customHeight="1" x14ac:dyDescent="0.15"/>
    <row r="138" spans="2:54" ht="18" customHeight="1" x14ac:dyDescent="0.15"/>
    <row r="139" spans="2:54" ht="18" customHeight="1" x14ac:dyDescent="0.15"/>
  </sheetData>
  <sheetProtection password="AA88" sheet="1" objects="1" scenarios="1" selectLockedCells="1"/>
  <mergeCells count="488">
    <mergeCell ref="AP6:AY7"/>
    <mergeCell ref="AX111:AY111"/>
    <mergeCell ref="AX110:AY110"/>
    <mergeCell ref="K92:R92"/>
    <mergeCell ref="K93:R93"/>
    <mergeCell ref="K109:R109"/>
    <mergeCell ref="K110:R110"/>
    <mergeCell ref="K125:R125"/>
    <mergeCell ref="K95:R95"/>
    <mergeCell ref="K97:R97"/>
    <mergeCell ref="K117:R117"/>
    <mergeCell ref="K118:R118"/>
    <mergeCell ref="K114:R114"/>
    <mergeCell ref="K115:R115"/>
    <mergeCell ref="K107:R107"/>
    <mergeCell ref="K106:R106"/>
    <mergeCell ref="AX116:AY116"/>
    <mergeCell ref="S117:Z117"/>
    <mergeCell ref="AA117:AW117"/>
    <mergeCell ref="AX117:AY117"/>
    <mergeCell ref="AX113:AY113"/>
    <mergeCell ref="S114:Z114"/>
    <mergeCell ref="AA114:AW114"/>
    <mergeCell ref="AX114:AY114"/>
    <mergeCell ref="S109:Z109"/>
    <mergeCell ref="S110:Z110"/>
    <mergeCell ref="S125:Z125"/>
    <mergeCell ref="S95:Z95"/>
    <mergeCell ref="S97:Z97"/>
    <mergeCell ref="S103:Z103"/>
    <mergeCell ref="AA111:AW111"/>
    <mergeCell ref="AA112:AW112"/>
    <mergeCell ref="S106:Z106"/>
    <mergeCell ref="AA106:AW106"/>
    <mergeCell ref="S108:Z108"/>
    <mergeCell ref="S112:Z112"/>
    <mergeCell ref="AA109:AW109"/>
    <mergeCell ref="AA110:AW110"/>
    <mergeCell ref="AX88:AY88"/>
    <mergeCell ref="AX89:AY89"/>
    <mergeCell ref="AX90:AY90"/>
    <mergeCell ref="S88:Z88"/>
    <mergeCell ref="S89:Z89"/>
    <mergeCell ref="S90:Z90"/>
    <mergeCell ref="S91:Z91"/>
    <mergeCell ref="S92:Z92"/>
    <mergeCell ref="S93:Z93"/>
    <mergeCell ref="AA89:AW89"/>
    <mergeCell ref="AA90:AW90"/>
    <mergeCell ref="AA91:AW91"/>
    <mergeCell ref="AA92:AW92"/>
    <mergeCell ref="AA93:AW93"/>
    <mergeCell ref="AX92:AY92"/>
    <mergeCell ref="AX93:AY93"/>
    <mergeCell ref="AX103:AY103"/>
    <mergeCell ref="AX105:AY105"/>
    <mergeCell ref="AX106:AY106"/>
    <mergeCell ref="AA95:AW95"/>
    <mergeCell ref="AX95:AY95"/>
    <mergeCell ref="AX96:AY96"/>
    <mergeCell ref="AA97:AW97"/>
    <mergeCell ref="AX97:AY97"/>
    <mergeCell ref="AX108:AY108"/>
    <mergeCell ref="K89:R89"/>
    <mergeCell ref="K90:R90"/>
    <mergeCell ref="K91:R91"/>
    <mergeCell ref="AH53:AQ53"/>
    <mergeCell ref="B49:I51"/>
    <mergeCell ref="N51:W51"/>
    <mergeCell ref="X51:AG51"/>
    <mergeCell ref="B52:I54"/>
    <mergeCell ref="J54:M54"/>
    <mergeCell ref="AH51:AQ51"/>
    <mergeCell ref="B82:I82"/>
    <mergeCell ref="K82:R82"/>
    <mergeCell ref="S82:Z82"/>
    <mergeCell ref="AA82:AW82"/>
    <mergeCell ref="B83:I94"/>
    <mergeCell ref="K83:R83"/>
    <mergeCell ref="S83:Z83"/>
    <mergeCell ref="AA83:AW83"/>
    <mergeCell ref="K86:R86"/>
    <mergeCell ref="S86:Z86"/>
    <mergeCell ref="K87:R87"/>
    <mergeCell ref="S87:Z87"/>
    <mergeCell ref="AA86:AW86"/>
    <mergeCell ref="AA88:AW88"/>
    <mergeCell ref="B3:AY3"/>
    <mergeCell ref="B55:M55"/>
    <mergeCell ref="B56:M56"/>
    <mergeCell ref="B24:H26"/>
    <mergeCell ref="Y24:Z26"/>
    <mergeCell ref="T24:X26"/>
    <mergeCell ref="B5:H5"/>
    <mergeCell ref="B6:H7"/>
    <mergeCell ref="B8:H9"/>
    <mergeCell ref="I8:AY9"/>
    <mergeCell ref="B4:AI4"/>
    <mergeCell ref="B14:H14"/>
    <mergeCell ref="W17:Y17"/>
    <mergeCell ref="W18:Y18"/>
    <mergeCell ref="P14:AY14"/>
    <mergeCell ref="B16:H16"/>
    <mergeCell ref="B20:M20"/>
    <mergeCell ref="T20:Z20"/>
    <mergeCell ref="AA20:AF20"/>
    <mergeCell ref="AX26:AY26"/>
    <mergeCell ref="N20:S20"/>
    <mergeCell ref="AL24:AN24"/>
    <mergeCell ref="AP26:AT26"/>
    <mergeCell ref="B11:H12"/>
    <mergeCell ref="AX82:AY82"/>
    <mergeCell ref="AQ35:AY35"/>
    <mergeCell ref="N47:W47"/>
    <mergeCell ref="X47:AG47"/>
    <mergeCell ref="AR47:AY47"/>
    <mergeCell ref="B63:AZ63"/>
    <mergeCell ref="N55:W55"/>
    <mergeCell ref="X55:AG55"/>
    <mergeCell ref="AH55:AQ55"/>
    <mergeCell ref="N56:W56"/>
    <mergeCell ref="X56:AG56"/>
    <mergeCell ref="AH56:AQ56"/>
    <mergeCell ref="N48:W48"/>
    <mergeCell ref="X49:AG49"/>
    <mergeCell ref="AH49:AQ49"/>
    <mergeCell ref="N52:W52"/>
    <mergeCell ref="X52:AG52"/>
    <mergeCell ref="N50:W50"/>
    <mergeCell ref="X50:AG50"/>
    <mergeCell ref="X53:AG53"/>
    <mergeCell ref="X48:AG48"/>
    <mergeCell ref="N53:W53"/>
    <mergeCell ref="J53:M53"/>
    <mergeCell ref="J49:M49"/>
    <mergeCell ref="AX83:AY83"/>
    <mergeCell ref="K84:R84"/>
    <mergeCell ref="S84:Z84"/>
    <mergeCell ref="AA84:AW84"/>
    <mergeCell ref="AX84:AY84"/>
    <mergeCell ref="K85:R85"/>
    <mergeCell ref="S85:Z85"/>
    <mergeCell ref="AA85:AW85"/>
    <mergeCell ref="AX85:AY85"/>
    <mergeCell ref="AX86:AY86"/>
    <mergeCell ref="K94:R94"/>
    <mergeCell ref="S94:Z94"/>
    <mergeCell ref="AA94:AW94"/>
    <mergeCell ref="AX94:AY94"/>
    <mergeCell ref="K88:R88"/>
    <mergeCell ref="AA115:AW115"/>
    <mergeCell ref="AX115:AY115"/>
    <mergeCell ref="K112:R112"/>
    <mergeCell ref="K108:R108"/>
    <mergeCell ref="AA108:AW108"/>
    <mergeCell ref="K111:R111"/>
    <mergeCell ref="S111:Z111"/>
    <mergeCell ref="AX102:AY102"/>
    <mergeCell ref="AA103:AW103"/>
    <mergeCell ref="AX98:AY98"/>
    <mergeCell ref="S99:Z99"/>
    <mergeCell ref="AA99:AW99"/>
    <mergeCell ref="AX99:AY99"/>
    <mergeCell ref="K100:R100"/>
    <mergeCell ref="S100:Z100"/>
    <mergeCell ref="AA100:AW100"/>
    <mergeCell ref="AX100:AY100"/>
    <mergeCell ref="S107:Z107"/>
    <mergeCell ref="B113:C126"/>
    <mergeCell ref="D113:I115"/>
    <mergeCell ref="K113:R113"/>
    <mergeCell ref="S113:Z113"/>
    <mergeCell ref="AA113:AW113"/>
    <mergeCell ref="D116:I118"/>
    <mergeCell ref="K116:R116"/>
    <mergeCell ref="S116:Z116"/>
    <mergeCell ref="AA116:AW116"/>
    <mergeCell ref="AA125:AW125"/>
    <mergeCell ref="D122:I123"/>
    <mergeCell ref="K122:R122"/>
    <mergeCell ref="S122:Z122"/>
    <mergeCell ref="AA122:AW122"/>
    <mergeCell ref="D124:I126"/>
    <mergeCell ref="K124:R124"/>
    <mergeCell ref="S124:Z124"/>
    <mergeCell ref="AA124:AW124"/>
    <mergeCell ref="S115:Z115"/>
    <mergeCell ref="D110:I112"/>
    <mergeCell ref="AX112:AY112"/>
    <mergeCell ref="D107:I109"/>
    <mergeCell ref="AA123:AW123"/>
    <mergeCell ref="AX123:AY123"/>
    <mergeCell ref="S118:Z118"/>
    <mergeCell ref="AA118:AW118"/>
    <mergeCell ref="AX118:AY118"/>
    <mergeCell ref="AA104:AW104"/>
    <mergeCell ref="AX104:AY104"/>
    <mergeCell ref="K105:R105"/>
    <mergeCell ref="D119:I121"/>
    <mergeCell ref="K119:R119"/>
    <mergeCell ref="S119:Z119"/>
    <mergeCell ref="AA119:AW119"/>
    <mergeCell ref="AX119:AY119"/>
    <mergeCell ref="K120:R120"/>
    <mergeCell ref="S120:Z120"/>
    <mergeCell ref="AA120:AW120"/>
    <mergeCell ref="AX120:AY120"/>
    <mergeCell ref="K121:R121"/>
    <mergeCell ref="S121:Z121"/>
    <mergeCell ref="AA121:AW121"/>
    <mergeCell ref="AX121:AY121"/>
    <mergeCell ref="D104:I106"/>
    <mergeCell ref="K104:R104"/>
    <mergeCell ref="S104:Z104"/>
    <mergeCell ref="S105:Z105"/>
    <mergeCell ref="AA105:AW105"/>
    <mergeCell ref="D98:I100"/>
    <mergeCell ref="K98:R98"/>
    <mergeCell ref="S98:Z98"/>
    <mergeCell ref="AA98:AW98"/>
    <mergeCell ref="K99:R99"/>
    <mergeCell ref="AX122:AY122"/>
    <mergeCell ref="K123:R123"/>
    <mergeCell ref="S123:Z123"/>
    <mergeCell ref="AA21:AM21"/>
    <mergeCell ref="M14:O14"/>
    <mergeCell ref="T16:Y16"/>
    <mergeCell ref="B21:M21"/>
    <mergeCell ref="B95:C112"/>
    <mergeCell ref="D95:I97"/>
    <mergeCell ref="K96:R96"/>
    <mergeCell ref="S96:Z96"/>
    <mergeCell ref="AA96:AW96"/>
    <mergeCell ref="D101:I103"/>
    <mergeCell ref="K101:R101"/>
    <mergeCell ref="S101:Z101"/>
    <mergeCell ref="AA101:AW101"/>
    <mergeCell ref="K102:R102"/>
    <mergeCell ref="S102:Z102"/>
    <mergeCell ref="AA102:AW102"/>
    <mergeCell ref="K103:R103"/>
    <mergeCell ref="AG15:AY15"/>
    <mergeCell ref="AF22:AG22"/>
    <mergeCell ref="AH22:AP22"/>
    <mergeCell ref="AQ22:AR22"/>
    <mergeCell ref="AX124:AY124"/>
    <mergeCell ref="AX125:AY125"/>
    <mergeCell ref="K126:R126"/>
    <mergeCell ref="S126:Z126"/>
    <mergeCell ref="AA126:AW126"/>
    <mergeCell ref="AX126:AY126"/>
    <mergeCell ref="AO17:AQ17"/>
    <mergeCell ref="AO18:AQ18"/>
    <mergeCell ref="AG20:AM20"/>
    <mergeCell ref="AS16:AU18"/>
    <mergeCell ref="AA16:AF18"/>
    <mergeCell ref="AG16:AI18"/>
    <mergeCell ref="AR56:AY56"/>
    <mergeCell ref="AR54:AY54"/>
    <mergeCell ref="N54:W54"/>
    <mergeCell ref="X54:AG54"/>
    <mergeCell ref="AV16:AX18"/>
    <mergeCell ref="AY16:AY18"/>
    <mergeCell ref="P22:V22"/>
    <mergeCell ref="W22:X22"/>
    <mergeCell ref="AU24:AW25"/>
    <mergeCell ref="AF24:AK24"/>
    <mergeCell ref="T23:AY23"/>
    <mergeCell ref="Y22:AE22"/>
    <mergeCell ref="X5:AD5"/>
    <mergeCell ref="I5:W5"/>
    <mergeCell ref="B15:H15"/>
    <mergeCell ref="N16:S16"/>
    <mergeCell ref="I15:Z15"/>
    <mergeCell ref="AA15:AF15"/>
    <mergeCell ref="B17:H18"/>
    <mergeCell ref="I16:M16"/>
    <mergeCell ref="I17:M17"/>
    <mergeCell ref="I18:M18"/>
    <mergeCell ref="N17:P17"/>
    <mergeCell ref="N18:P18"/>
    <mergeCell ref="Q17:R17"/>
    <mergeCell ref="Q18:R18"/>
    <mergeCell ref="T17:V17"/>
    <mergeCell ref="T18:V18"/>
    <mergeCell ref="I11:Z12"/>
    <mergeCell ref="AA11:AD12"/>
    <mergeCell ref="AE11:AY12"/>
    <mergeCell ref="AE5:AG5"/>
    <mergeCell ref="AI5:AJ5"/>
    <mergeCell ref="AL5:AM5"/>
    <mergeCell ref="J14:K14"/>
    <mergeCell ref="I6:AO7"/>
    <mergeCell ref="AK18:AN18"/>
    <mergeCell ref="AO16:AQ16"/>
    <mergeCell ref="B43:AP43"/>
    <mergeCell ref="B44:AP44"/>
    <mergeCell ref="B45:AP45"/>
    <mergeCell ref="AQ43:AV43"/>
    <mergeCell ref="AQ44:AV44"/>
    <mergeCell ref="AQ45:AY45"/>
    <mergeCell ref="N24:S26"/>
    <mergeCell ref="AA24:AE26"/>
    <mergeCell ref="H33:V33"/>
    <mergeCell ref="H34:V34"/>
    <mergeCell ref="AP24:AT25"/>
    <mergeCell ref="AG32:AP32"/>
    <mergeCell ref="AX24:AY25"/>
    <mergeCell ref="B22:M23"/>
    <mergeCell ref="N23:O23"/>
    <mergeCell ref="P23:S23"/>
    <mergeCell ref="B40:O41"/>
    <mergeCell ref="AJ16:AJ18"/>
    <mergeCell ref="AK16:AN16"/>
    <mergeCell ref="AK17:AN17"/>
    <mergeCell ref="W34:AF34"/>
    <mergeCell ref="AG34:AP34"/>
    <mergeCell ref="B69:J69"/>
    <mergeCell ref="B70:J70"/>
    <mergeCell ref="B71:J71"/>
    <mergeCell ref="B66:J68"/>
    <mergeCell ref="AS22:AY22"/>
    <mergeCell ref="AF25:AK25"/>
    <mergeCell ref="N22:O22"/>
    <mergeCell ref="AH52:AQ52"/>
    <mergeCell ref="AR48:AY48"/>
    <mergeCell ref="AR49:AY49"/>
    <mergeCell ref="AR50:AY50"/>
    <mergeCell ref="AH50:AQ50"/>
    <mergeCell ref="AH48:AQ48"/>
    <mergeCell ref="AH47:AQ47"/>
    <mergeCell ref="J50:M50"/>
    <mergeCell ref="N49:W49"/>
    <mergeCell ref="B47:M47"/>
    <mergeCell ref="B48:M48"/>
    <mergeCell ref="AR51:AY51"/>
    <mergeCell ref="AR52:AY52"/>
    <mergeCell ref="AR53:AY53"/>
    <mergeCell ref="P40:V40"/>
    <mergeCell ref="P41:V41"/>
    <mergeCell ref="I24:M26"/>
    <mergeCell ref="W35:AF35"/>
    <mergeCell ref="AG35:AP35"/>
    <mergeCell ref="AQ34:AY34"/>
    <mergeCell ref="H35:V35"/>
    <mergeCell ref="AN20:AT20"/>
    <mergeCell ref="AU20:AY20"/>
    <mergeCell ref="AL25:AN25"/>
    <mergeCell ref="AF26:AO26"/>
    <mergeCell ref="AU26:AW26"/>
    <mergeCell ref="AQ30:AY30"/>
    <mergeCell ref="W31:AF31"/>
    <mergeCell ref="AG31:AP31"/>
    <mergeCell ref="AQ31:AY31"/>
    <mergeCell ref="W29:AF29"/>
    <mergeCell ref="AG29:AP29"/>
    <mergeCell ref="AQ29:AY29"/>
    <mergeCell ref="N21:R21"/>
    <mergeCell ref="AN21:AS21"/>
    <mergeCell ref="H30:O31"/>
    <mergeCell ref="P30:V30"/>
    <mergeCell ref="P31:V31"/>
    <mergeCell ref="H32:V32"/>
    <mergeCell ref="W32:AF32"/>
    <mergeCell ref="AQ32:AY32"/>
    <mergeCell ref="W33:AF33"/>
    <mergeCell ref="AG33:AP33"/>
    <mergeCell ref="AQ33:AY33"/>
    <mergeCell ref="B28:V29"/>
    <mergeCell ref="W28:AY28"/>
    <mergeCell ref="W30:AF30"/>
    <mergeCell ref="AG30:AP30"/>
    <mergeCell ref="B42:V42"/>
    <mergeCell ref="AX91:AY91"/>
    <mergeCell ref="B30:G34"/>
    <mergeCell ref="B35:G39"/>
    <mergeCell ref="H36:V36"/>
    <mergeCell ref="W36:AF36"/>
    <mergeCell ref="AG36:AP36"/>
    <mergeCell ref="AQ36:AY36"/>
    <mergeCell ref="H37:V37"/>
    <mergeCell ref="W37:AF37"/>
    <mergeCell ref="AG37:AP37"/>
    <mergeCell ref="AQ37:AY37"/>
    <mergeCell ref="H38:V38"/>
    <mergeCell ref="W38:AF38"/>
    <mergeCell ref="AG38:AP38"/>
    <mergeCell ref="AQ38:AY38"/>
    <mergeCell ref="H39:V39"/>
    <mergeCell ref="AX109:AY109"/>
    <mergeCell ref="W42:AF42"/>
    <mergeCell ref="AG42:AP42"/>
    <mergeCell ref="AQ42:AY42"/>
    <mergeCell ref="AR55:AY55"/>
    <mergeCell ref="AW43:AX43"/>
    <mergeCell ref="AW44:AX44"/>
    <mergeCell ref="AA107:AW107"/>
    <mergeCell ref="AX107:AY107"/>
    <mergeCell ref="AX87:AY87"/>
    <mergeCell ref="AX101:AY101"/>
    <mergeCell ref="AA87:AW87"/>
    <mergeCell ref="AH54:AQ54"/>
    <mergeCell ref="B58:AY61"/>
    <mergeCell ref="J51:M51"/>
    <mergeCell ref="J52:M52"/>
    <mergeCell ref="B72:J72"/>
    <mergeCell ref="B73:J73"/>
    <mergeCell ref="B74:J74"/>
    <mergeCell ref="B75:J75"/>
    <mergeCell ref="B76:J76"/>
    <mergeCell ref="B77:J77"/>
    <mergeCell ref="B78:J78"/>
    <mergeCell ref="B79:J79"/>
    <mergeCell ref="W39:AF39"/>
    <mergeCell ref="AG39:AP39"/>
    <mergeCell ref="AQ39:AY39"/>
    <mergeCell ref="W41:AF41"/>
    <mergeCell ref="AG41:AP41"/>
    <mergeCell ref="AQ41:AY41"/>
    <mergeCell ref="W40:AF40"/>
    <mergeCell ref="AG40:AP40"/>
    <mergeCell ref="AQ40:AY40"/>
    <mergeCell ref="B80:J80"/>
    <mergeCell ref="AB74:AI74"/>
    <mergeCell ref="AB75:AI75"/>
    <mergeCell ref="AR74:AY74"/>
    <mergeCell ref="AR75:AY75"/>
    <mergeCell ref="AB66:AI68"/>
    <mergeCell ref="AB69:AI69"/>
    <mergeCell ref="AB70:AI70"/>
    <mergeCell ref="AB71:AI71"/>
    <mergeCell ref="AB72:AI72"/>
    <mergeCell ref="AB73:AI73"/>
    <mergeCell ref="AR66:AY68"/>
    <mergeCell ref="AR69:AY69"/>
    <mergeCell ref="AR70:AY70"/>
    <mergeCell ref="AR71:AY71"/>
    <mergeCell ref="AR72:AY72"/>
    <mergeCell ref="AR73:AY73"/>
    <mergeCell ref="AJ66:AQ68"/>
    <mergeCell ref="AJ69:AQ69"/>
    <mergeCell ref="AJ70:AQ70"/>
    <mergeCell ref="AJ71:AQ71"/>
    <mergeCell ref="AJ72:AQ72"/>
    <mergeCell ref="AJ73:AQ73"/>
    <mergeCell ref="AJ74:AQ74"/>
    <mergeCell ref="AJ75:AQ75"/>
    <mergeCell ref="K77:S77"/>
    <mergeCell ref="K78:S78"/>
    <mergeCell ref="K79:S79"/>
    <mergeCell ref="K80:S80"/>
    <mergeCell ref="T66:AA68"/>
    <mergeCell ref="T69:AA69"/>
    <mergeCell ref="T70:AA70"/>
    <mergeCell ref="T71:AA71"/>
    <mergeCell ref="T72:AA72"/>
    <mergeCell ref="T73:AA73"/>
    <mergeCell ref="T74:AA74"/>
    <mergeCell ref="T75:AA75"/>
    <mergeCell ref="T76:AA76"/>
    <mergeCell ref="T77:AA77"/>
    <mergeCell ref="K66:S68"/>
    <mergeCell ref="K69:S69"/>
    <mergeCell ref="K70:S70"/>
    <mergeCell ref="K71:S71"/>
    <mergeCell ref="K72:S72"/>
    <mergeCell ref="K73:S73"/>
    <mergeCell ref="K74:S74"/>
    <mergeCell ref="K75:S75"/>
    <mergeCell ref="K76:S76"/>
    <mergeCell ref="T78:AA78"/>
    <mergeCell ref="T79:AA79"/>
    <mergeCell ref="AJ76:AQ76"/>
    <mergeCell ref="AR76:AY76"/>
    <mergeCell ref="AR77:AY77"/>
    <mergeCell ref="AR78:AY78"/>
    <mergeCell ref="AR79:AY79"/>
    <mergeCell ref="AR80:AY80"/>
    <mergeCell ref="AB76:AI76"/>
    <mergeCell ref="AB77:AI77"/>
    <mergeCell ref="AB78:AI78"/>
    <mergeCell ref="AB79:AI79"/>
    <mergeCell ref="AB80:AI80"/>
    <mergeCell ref="AJ77:AQ77"/>
    <mergeCell ref="AJ78:AQ78"/>
    <mergeCell ref="AJ79:AQ79"/>
    <mergeCell ref="AJ80:AQ80"/>
    <mergeCell ref="T80:AA80"/>
  </mergeCells>
  <phoneticPr fontId="7"/>
  <conditionalFormatting sqref="I5:W5">
    <cfRule type="expression" dxfId="156" priority="26">
      <formula>$I$5=""</formula>
    </cfRule>
  </conditionalFormatting>
  <conditionalFormatting sqref="N22:AY23">
    <cfRule type="expression" dxfId="155" priority="25">
      <formula>$I$16&lt;&gt;8</formula>
    </cfRule>
  </conditionalFormatting>
  <conditionalFormatting sqref="AE5:AG5">
    <cfRule type="expression" dxfId="154" priority="24">
      <formula>$AE$5=""</formula>
    </cfRule>
  </conditionalFormatting>
  <conditionalFormatting sqref="AI5:AJ5">
    <cfRule type="expression" dxfId="153" priority="23">
      <formula>$AI$5=""</formula>
    </cfRule>
  </conditionalFormatting>
  <conditionalFormatting sqref="AL5:AM5">
    <cfRule type="expression" dxfId="152" priority="22">
      <formula>$AL$5=""</formula>
    </cfRule>
  </conditionalFormatting>
  <conditionalFormatting sqref="J14:K14">
    <cfRule type="expression" dxfId="151" priority="21">
      <formula>$J$14=""</formula>
    </cfRule>
  </conditionalFormatting>
  <conditionalFormatting sqref="M14:O14">
    <cfRule type="expression" dxfId="150" priority="20">
      <formula>$M$14=""</formula>
    </cfRule>
  </conditionalFormatting>
  <conditionalFormatting sqref="I15:Z15">
    <cfRule type="expression" dxfId="149" priority="19">
      <formula>$I$15=""</formula>
    </cfRule>
  </conditionalFormatting>
  <conditionalFormatting sqref="AG15:AY15">
    <cfRule type="expression" dxfId="148" priority="18">
      <formula>$AG$15=""</formula>
    </cfRule>
  </conditionalFormatting>
  <conditionalFormatting sqref="I16:M16">
    <cfRule type="expression" dxfId="147" priority="17">
      <formula>$I$16=""</formula>
    </cfRule>
  </conditionalFormatting>
  <conditionalFormatting sqref="T16:Y16">
    <cfRule type="expression" dxfId="146" priority="16">
      <formula>$T$16=""</formula>
    </cfRule>
  </conditionalFormatting>
  <conditionalFormatting sqref="Q17:R17">
    <cfRule type="expression" dxfId="145" priority="15">
      <formula>$Q$17=""</formula>
    </cfRule>
  </conditionalFormatting>
  <conditionalFormatting sqref="Q18:R18">
    <cfRule type="expression" dxfId="144" priority="14">
      <formula>$Q$18=""</formula>
    </cfRule>
  </conditionalFormatting>
  <conditionalFormatting sqref="W17:Y17">
    <cfRule type="expression" dxfId="143" priority="13">
      <formula>$W$17=""</formula>
    </cfRule>
  </conditionalFormatting>
  <conditionalFormatting sqref="W18:Y18">
    <cfRule type="expression" dxfId="142" priority="12">
      <formula>$W$18=""</formula>
    </cfRule>
  </conditionalFormatting>
  <conditionalFormatting sqref="T20:Z20">
    <cfRule type="expression" dxfId="141" priority="11">
      <formula>$T$20=""</formula>
    </cfRule>
  </conditionalFormatting>
  <conditionalFormatting sqref="AG20:AM20">
    <cfRule type="expression" dxfId="140" priority="10">
      <formula>$AG$20=""</formula>
    </cfRule>
  </conditionalFormatting>
  <conditionalFormatting sqref="AU20:AY20">
    <cfRule type="expression" dxfId="139" priority="9">
      <formula>$AU$20=""</formula>
    </cfRule>
  </conditionalFormatting>
  <conditionalFormatting sqref="N21:R21">
    <cfRule type="expression" dxfId="138" priority="8">
      <formula>$N$21=""</formula>
    </cfRule>
  </conditionalFormatting>
  <conditionalFormatting sqref="AN21:AS21">
    <cfRule type="expression" dxfId="137" priority="7">
      <formula>$AN$21=""</formula>
    </cfRule>
  </conditionalFormatting>
  <conditionalFormatting sqref="I24:M26">
    <cfRule type="expression" dxfId="136" priority="6">
      <formula>$I$24=""</formula>
    </cfRule>
  </conditionalFormatting>
  <conditionalFormatting sqref="AL24:AN24">
    <cfRule type="expression" dxfId="135" priority="5">
      <formula>$AL$24=""</formula>
    </cfRule>
  </conditionalFormatting>
  <conditionalFormatting sqref="AQ45:AY45">
    <cfRule type="expression" dxfId="134" priority="4">
      <formula>$AQ$45=""</formula>
    </cfRule>
  </conditionalFormatting>
  <conditionalFormatting sqref="I8:AY9 I6 AP6">
    <cfRule type="containsBlanks" dxfId="133" priority="3">
      <formula>LEN(TRIM(I6))=0</formula>
    </cfRule>
  </conditionalFormatting>
  <conditionalFormatting sqref="T24 AL24 AL25 AU24 AU26">
    <cfRule type="expression" dxfId="132" priority="2">
      <formula>AND($I$24="なし",OR(T24="",T24=0))</formula>
    </cfRule>
  </conditionalFormatting>
  <conditionalFormatting sqref="P14:AY14">
    <cfRule type="containsBlanks" dxfId="131" priority="1">
      <formula>LEN(TRIM(P14))=0</formula>
    </cfRule>
  </conditionalFormatting>
  <dataValidations count="13">
    <dataValidation type="list" allowBlank="1" showInputMessage="1" showErrorMessage="1" sqref="I5:W5">
      <formula1>"単年度事業,２年度事業,３年度事業,４年度事業,５年度事業"</formula1>
    </dataValidation>
    <dataValidation type="list" allowBlank="1" showInputMessage="1" showErrorMessage="1" sqref="I16:M16">
      <formula1>"1,2,3,4,5,6,7,8"</formula1>
    </dataValidation>
    <dataValidation imeMode="disabled" allowBlank="1" showInputMessage="1" showErrorMessage="1" sqref="AV16:AX18 AO16:AQ18 T16:Y16 Q17:R18 W17:Y18 AG16:AI18 AI5:AJ5 AL5:AM5 T20:Z20 N21:R21 AG20:AM20 AU20:AY20 AN21:AS21 AU24:AW26 AL24:AN24 AQ43:AV44 AE5:AG5 W30:AY42 J116"/>
    <dataValidation imeMode="hiragana" allowBlank="1" showInputMessage="1" showErrorMessage="1" sqref="P14:AY14 I15:Z15 AG15:AY15 I8:AY9 AP6 I6 K116:AW116"/>
    <dataValidation type="list" allowBlank="1" showInputMessage="1" showErrorMessage="1" sqref="I24:M26 AR69:AR80 AJ69:AJ80">
      <formula1>"あり,なし"</formula1>
    </dataValidation>
    <dataValidation type="list" allowBlank="1" showInputMessage="1" showErrorMessage="1" sqref="AQ45:AY45">
      <formula1>"ＺＥＨ－Ｍ,Ｎｅａｒｌｙ ＺＥＨ－Ｍ,ＺＥＨ－Ｍ Ｒｅａｄｙ,ＺＥＨ－Ｍ Ｏｒｉｅｎｔｅｄ"</formula1>
    </dataValidation>
    <dataValidation type="list" allowBlank="1" showInputMessage="1" showErrorMessage="1" sqref="D122:I123">
      <formula1>"空調設備,給湯設備,換気設備,照明設備,昇降機設備　　　　（エレベータ）,その他"</formula1>
    </dataValidation>
    <dataValidation type="list" allowBlank="1" showInputMessage="1" showErrorMessage="1" sqref="D95:I121 D124:I126">
      <formula1>"空調設備,給湯設備,換気設備,照明設備,昇降機設備　　　　 （エレベータ）,その他"</formula1>
    </dataValidation>
    <dataValidation type="list" allowBlank="1" showInputMessage="1" showErrorMessage="1" sqref="N22:O23 W22:X22 AF22:AG22 AQ22:AR22">
      <formula1>"□,■"</formula1>
    </dataValidation>
    <dataValidation type="list" allowBlank="1" showInputMessage="1" showErrorMessage="1" sqref="T69:T80">
      <formula1>"５０％以上の住戸に掲載,５０％未満の住戸に掲載,掲載予定なし"</formula1>
    </dataValidation>
    <dataValidation type="textLength" imeMode="disabled" operator="lessThanOrEqual" allowBlank="1" showInputMessage="1" showErrorMessage="1" sqref="J14:K14">
      <formula1>3</formula1>
    </dataValidation>
    <dataValidation type="textLength" imeMode="disabled" operator="lessThanOrEqual" allowBlank="1" showInputMessage="1" showErrorMessage="1" sqref="M14:O14">
      <formula1>4</formula1>
    </dataValidation>
    <dataValidation type="list" allowBlank="1" showInputMessage="1" showErrorMessage="1" sqref="AB69:AI80">
      <formula1>"５０％以上の住戸へ実施,５０％未満の住戸へ実施,実施予定なし"</formula1>
    </dataValidation>
  </dataValidations>
  <printOptions horizontalCentered="1"/>
  <pageMargins left="0.19685039370078741" right="0.19685039370078741" top="0.59055118110236227" bottom="0.74803149606299213" header="0.31496062992125984" footer="0.31496062992125984"/>
  <pageSetup paperSize="9" scale="46" fitToHeight="0" orientation="portrait" r:id="rId1"/>
  <rowBreaks count="1" manualBreakCount="1">
    <brk id="62" min="1" max="8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date1!$P$2:$P$3</xm:f>
          </x14:formula1>
          <xm:sqref>AX83:AX126 AY83:AY86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66"/>
  <sheetViews>
    <sheetView showGridLines="0" view="pageBreakPreview" zoomScale="70" zoomScaleNormal="55" zoomScaleSheetLayoutView="70" workbookViewId="0"/>
  </sheetViews>
  <sheetFormatPr defaultRowHeight="13.5" x14ac:dyDescent="0.15"/>
  <cols>
    <col min="1" max="1" width="5.625" style="47" customWidth="1"/>
    <col min="2" max="77" width="2.625" style="47" customWidth="1"/>
    <col min="78" max="16384" width="9" style="47"/>
  </cols>
  <sheetData>
    <row r="1" spans="1:77" ht="22.5" customHeight="1" x14ac:dyDescent="0.15">
      <c r="B1" s="46" t="s">
        <v>137</v>
      </c>
    </row>
    <row r="2" spans="1:77" ht="22.5" customHeight="1" x14ac:dyDescent="0.15">
      <c r="B2" s="114" t="s">
        <v>852</v>
      </c>
    </row>
    <row r="3" spans="1:77" ht="18.75" customHeight="1" x14ac:dyDescent="0.15">
      <c r="A3" s="96"/>
      <c r="B3" s="1547" t="s">
        <v>755</v>
      </c>
      <c r="C3" s="1548"/>
      <c r="D3" s="1548"/>
      <c r="E3" s="1548"/>
      <c r="F3" s="1548"/>
      <c r="G3" s="1548"/>
      <c r="H3" s="1548"/>
      <c r="I3" s="1548"/>
      <c r="J3" s="1548"/>
      <c r="K3" s="1548"/>
      <c r="L3" s="1548"/>
      <c r="M3" s="1548"/>
      <c r="N3" s="1548"/>
      <c r="O3" s="1548"/>
      <c r="P3" s="1548"/>
      <c r="Q3" s="1548"/>
      <c r="R3" s="1548"/>
      <c r="S3" s="1548"/>
      <c r="T3" s="1548"/>
      <c r="U3" s="1548"/>
      <c r="V3" s="1548"/>
      <c r="W3" s="1548"/>
      <c r="X3" s="1548"/>
      <c r="Y3" s="1548"/>
      <c r="Z3" s="1548"/>
      <c r="AA3" s="1548"/>
      <c r="AB3" s="1548"/>
      <c r="AC3" s="1548"/>
      <c r="AD3" s="1548"/>
      <c r="AE3" s="1548"/>
      <c r="AF3" s="1548"/>
      <c r="AG3" s="1548"/>
      <c r="AH3" s="1548"/>
      <c r="AI3" s="1548"/>
      <c r="AJ3" s="1548"/>
      <c r="AK3" s="1548"/>
      <c r="AL3" s="1548"/>
      <c r="AM3" s="1548"/>
      <c r="AN3" s="1548"/>
      <c r="AO3" s="1548"/>
      <c r="AP3" s="1548"/>
      <c r="AQ3" s="1548"/>
      <c r="AR3" s="1548"/>
      <c r="AS3" s="1548"/>
      <c r="AT3" s="1548"/>
      <c r="AU3" s="1548"/>
      <c r="AV3" s="1548"/>
      <c r="AW3" s="1548"/>
      <c r="AX3" s="1548"/>
      <c r="AY3" s="1548"/>
      <c r="AZ3" s="1548"/>
      <c r="BA3" s="1548"/>
      <c r="BB3" s="1548"/>
      <c r="BC3" s="1548"/>
      <c r="BD3" s="1548"/>
      <c r="BE3" s="1548"/>
      <c r="BF3" s="1548"/>
      <c r="BG3" s="1548"/>
      <c r="BH3" s="1548"/>
      <c r="BI3" s="1548"/>
      <c r="BJ3" s="1548"/>
      <c r="BK3" s="1548"/>
      <c r="BL3" s="1548"/>
      <c r="BM3" s="1548"/>
      <c r="BN3" s="1548"/>
      <c r="BO3" s="1548"/>
      <c r="BP3" s="1548"/>
      <c r="BQ3" s="1548"/>
      <c r="BR3" s="1548"/>
      <c r="BS3" s="1548"/>
      <c r="BT3" s="1548"/>
      <c r="BU3" s="1548"/>
      <c r="BV3" s="1548"/>
      <c r="BW3" s="1548"/>
    </row>
    <row r="4" spans="1:77" ht="24.95" customHeight="1" x14ac:dyDescent="0.15">
      <c r="A4" s="94"/>
      <c r="B4" s="109" t="s">
        <v>297</v>
      </c>
      <c r="C4" s="97"/>
      <c r="D4" s="97"/>
      <c r="E4" s="97"/>
      <c r="F4" s="97"/>
      <c r="G4" s="97"/>
      <c r="H4" s="97"/>
      <c r="I4" s="97"/>
      <c r="J4" s="98"/>
      <c r="K4" s="97"/>
      <c r="L4" s="99"/>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48"/>
      <c r="BY4" s="48"/>
    </row>
    <row r="5" spans="1:77" ht="24.95" customHeight="1" x14ac:dyDescent="0.15">
      <c r="A5" s="94"/>
      <c r="B5" s="1546" t="s">
        <v>534</v>
      </c>
      <c r="C5" s="1549"/>
      <c r="D5" s="1549"/>
      <c r="E5" s="1549"/>
      <c r="F5" s="1549"/>
      <c r="G5" s="1549"/>
      <c r="H5" s="1550"/>
      <c r="I5" s="1551" t="str">
        <f>IF('10-1_超高層_全体概要'!I6="","",'10-1_超高層_全体概要'!I6&amp;'10-1_超高層_全体概要'!AP6)</f>
        <v/>
      </c>
      <c r="J5" s="1552"/>
      <c r="K5" s="1552"/>
      <c r="L5" s="1552"/>
      <c r="M5" s="1552"/>
      <c r="N5" s="1552"/>
      <c r="O5" s="1552"/>
      <c r="P5" s="1552"/>
      <c r="Q5" s="1552"/>
      <c r="R5" s="1552"/>
      <c r="S5" s="1552"/>
      <c r="T5" s="1552"/>
      <c r="U5" s="1552"/>
      <c r="V5" s="1552"/>
      <c r="W5" s="1552"/>
      <c r="X5" s="1552"/>
      <c r="Y5" s="1552"/>
      <c r="Z5" s="1552"/>
      <c r="AA5" s="1552"/>
      <c r="AB5" s="1552"/>
      <c r="AC5" s="1552"/>
      <c r="AD5" s="1552"/>
      <c r="AE5" s="1552"/>
      <c r="AF5" s="1552"/>
      <c r="AG5" s="1552"/>
      <c r="AH5" s="1552"/>
      <c r="AI5" s="1552"/>
      <c r="AJ5" s="1552"/>
      <c r="AK5" s="1552"/>
      <c r="AL5" s="1553"/>
      <c r="AM5" s="1545" t="s">
        <v>138</v>
      </c>
      <c r="AN5" s="1545"/>
      <c r="AO5" s="1545"/>
      <c r="AP5" s="1545"/>
      <c r="AQ5" s="1546"/>
      <c r="AR5" s="1551" t="str">
        <f>IF('10-1_超高層_全体概要'!I8="","",'10-1_超高層_全体概要'!I8)</f>
        <v/>
      </c>
      <c r="AS5" s="1552"/>
      <c r="AT5" s="1552"/>
      <c r="AU5" s="1552"/>
      <c r="AV5" s="1552"/>
      <c r="AW5" s="1552"/>
      <c r="AX5" s="1552"/>
      <c r="AY5" s="1552"/>
      <c r="AZ5" s="1552"/>
      <c r="BA5" s="1552"/>
      <c r="BB5" s="1552"/>
      <c r="BC5" s="1552"/>
      <c r="BD5" s="1552"/>
      <c r="BE5" s="1552"/>
      <c r="BF5" s="1552"/>
      <c r="BG5" s="1552"/>
      <c r="BH5" s="1552"/>
      <c r="BI5" s="1552"/>
      <c r="BJ5" s="1552"/>
      <c r="BK5" s="1552"/>
      <c r="BL5" s="1552"/>
      <c r="BM5" s="1552"/>
      <c r="BN5" s="1552"/>
      <c r="BO5" s="1552"/>
      <c r="BP5" s="1552"/>
      <c r="BQ5" s="1552"/>
      <c r="BR5" s="1552"/>
      <c r="BS5" s="1552"/>
      <c r="BT5" s="1552"/>
      <c r="BU5" s="1552"/>
      <c r="BV5" s="1552"/>
      <c r="BW5" s="1553"/>
    </row>
    <row r="6" spans="1:77" ht="24.95" customHeight="1" x14ac:dyDescent="0.15">
      <c r="A6" s="94"/>
      <c r="B6" s="49"/>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1"/>
      <c r="AG6" s="51"/>
      <c r="AH6" s="51"/>
      <c r="AI6" s="51"/>
      <c r="AJ6" s="51"/>
      <c r="AK6" s="52"/>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3"/>
    </row>
    <row r="7" spans="1:77" ht="24.95" customHeight="1" x14ac:dyDescent="0.15">
      <c r="A7" s="94"/>
      <c r="B7" s="49"/>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3"/>
    </row>
    <row r="8" spans="1:77" ht="24.95" customHeight="1" x14ac:dyDescent="0.15">
      <c r="A8" s="94"/>
      <c r="B8" s="49"/>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3"/>
    </row>
    <row r="9" spans="1:77" ht="24.95" customHeight="1" x14ac:dyDescent="0.15">
      <c r="A9" s="94"/>
      <c r="B9" s="49"/>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3"/>
    </row>
    <row r="10" spans="1:77" ht="24.95" customHeight="1" x14ac:dyDescent="0.15">
      <c r="A10" s="94"/>
      <c r="B10" s="49"/>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3"/>
    </row>
    <row r="11" spans="1:77" ht="24.95" customHeight="1" x14ac:dyDescent="0.15">
      <c r="A11" s="94"/>
      <c r="B11" s="49"/>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3"/>
    </row>
    <row r="12" spans="1:77" ht="24.95" customHeight="1" x14ac:dyDescent="0.15">
      <c r="A12" s="94"/>
      <c r="B12" s="49"/>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3"/>
    </row>
    <row r="13" spans="1:77" ht="24.95" customHeight="1" x14ac:dyDescent="0.15">
      <c r="A13" s="94"/>
      <c r="B13" s="49"/>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3"/>
    </row>
    <row r="14" spans="1:77" ht="24.95" customHeight="1" x14ac:dyDescent="0.15">
      <c r="A14" s="94"/>
      <c r="B14" s="49"/>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3"/>
    </row>
    <row r="15" spans="1:77" ht="24.95" customHeight="1" x14ac:dyDescent="0.15">
      <c r="A15" s="94"/>
      <c r="B15" s="49"/>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3"/>
    </row>
    <row r="16" spans="1:77" ht="24.95" customHeight="1" x14ac:dyDescent="0.15">
      <c r="A16" s="94"/>
      <c r="B16" s="49"/>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3"/>
    </row>
    <row r="17" spans="1:75" ht="24.95" customHeight="1" x14ac:dyDescent="0.15">
      <c r="A17" s="94"/>
      <c r="B17" s="49"/>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3"/>
    </row>
    <row r="18" spans="1:75" ht="24.95" customHeight="1" x14ac:dyDescent="0.15">
      <c r="A18" s="94"/>
      <c r="B18" s="49"/>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3"/>
    </row>
    <row r="19" spans="1:75" ht="24.95" customHeight="1" x14ac:dyDescent="0.15">
      <c r="A19" s="94"/>
      <c r="B19" s="49"/>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3"/>
    </row>
    <row r="20" spans="1:75" ht="24.95" customHeight="1" x14ac:dyDescent="0.15">
      <c r="A20" s="94"/>
      <c r="B20" s="49"/>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3"/>
    </row>
    <row r="21" spans="1:75" ht="24.95" customHeight="1" x14ac:dyDescent="0.15">
      <c r="A21" s="94"/>
      <c r="B21" s="49"/>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3"/>
    </row>
    <row r="22" spans="1:75" ht="24.95" customHeight="1" x14ac:dyDescent="0.15">
      <c r="A22" s="94"/>
      <c r="B22" s="49"/>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3"/>
    </row>
    <row r="23" spans="1:75" ht="24.95" customHeight="1" x14ac:dyDescent="0.15">
      <c r="A23" s="94"/>
      <c r="B23" s="49"/>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3"/>
    </row>
    <row r="24" spans="1:75" ht="24.95" customHeight="1" x14ac:dyDescent="0.15">
      <c r="A24" s="94"/>
      <c r="B24" s="49"/>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3"/>
    </row>
    <row r="25" spans="1:75" ht="24.95" customHeight="1" x14ac:dyDescent="0.15">
      <c r="A25" s="94"/>
      <c r="B25" s="49"/>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3"/>
    </row>
    <row r="26" spans="1:75" ht="24.95" customHeight="1" x14ac:dyDescent="0.15">
      <c r="A26" s="94"/>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3"/>
    </row>
    <row r="27" spans="1:75" ht="24.95" customHeight="1" x14ac:dyDescent="0.15">
      <c r="A27" s="94"/>
      <c r="B27" s="49"/>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3"/>
    </row>
    <row r="28" spans="1:75" ht="24.95" customHeight="1" x14ac:dyDescent="0.15">
      <c r="A28" s="94"/>
      <c r="B28" s="49"/>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3"/>
    </row>
    <row r="29" spans="1:75" ht="24.95" customHeight="1" x14ac:dyDescent="0.15">
      <c r="A29" s="94"/>
      <c r="B29" s="49"/>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3"/>
    </row>
    <row r="30" spans="1:75" ht="24.95" customHeight="1" x14ac:dyDescent="0.15">
      <c r="A30" s="94"/>
      <c r="B30" s="49"/>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3"/>
    </row>
    <row r="31" spans="1:75" ht="24.95" customHeight="1" x14ac:dyDescent="0.15">
      <c r="A31" s="94"/>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3"/>
    </row>
    <row r="32" spans="1:75" ht="24.95" customHeight="1" x14ac:dyDescent="0.15">
      <c r="A32" s="94"/>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3"/>
    </row>
    <row r="33" spans="1:75" ht="24.95" customHeight="1" x14ac:dyDescent="0.15">
      <c r="A33" s="94"/>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3"/>
    </row>
    <row r="34" spans="1:75" ht="24.95" customHeight="1" x14ac:dyDescent="0.15">
      <c r="A34" s="280"/>
      <c r="B34" s="5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6"/>
    </row>
    <row r="35" spans="1:75" ht="24.95" customHeight="1" x14ac:dyDescent="0.15">
      <c r="A35" s="96"/>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9"/>
    </row>
    <row r="36" spans="1:75" ht="24.95" customHeight="1" x14ac:dyDescent="0.15">
      <c r="A36" s="96"/>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row>
    <row r="37" spans="1:75" ht="24.95" customHeight="1" x14ac:dyDescent="0.15">
      <c r="A37" s="96"/>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8"/>
      <c r="BG37" s="278"/>
      <c r="BH37" s="278"/>
      <c r="BI37" s="278"/>
      <c r="BJ37" s="278"/>
      <c r="BK37" s="278"/>
      <c r="BL37" s="278"/>
      <c r="BM37" s="278"/>
      <c r="BN37" s="278"/>
      <c r="BO37" s="278"/>
      <c r="BP37" s="278"/>
      <c r="BQ37" s="278"/>
      <c r="BR37" s="278"/>
      <c r="BS37" s="278"/>
      <c r="BT37" s="278"/>
      <c r="BU37" s="278"/>
      <c r="BV37" s="278"/>
      <c r="BW37" s="278"/>
    </row>
    <row r="38" spans="1:75" ht="24.95" customHeight="1" x14ac:dyDescent="0.15">
      <c r="A38" s="96"/>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c r="BJ38" s="278"/>
      <c r="BK38" s="278"/>
      <c r="BL38" s="278"/>
      <c r="BM38" s="278"/>
      <c r="BN38" s="278"/>
      <c r="BO38" s="278"/>
      <c r="BP38" s="278"/>
      <c r="BQ38" s="278"/>
      <c r="BR38" s="278"/>
      <c r="BS38" s="278"/>
      <c r="BT38" s="278"/>
      <c r="BU38" s="278"/>
      <c r="BV38" s="278"/>
      <c r="BW38" s="278"/>
    </row>
    <row r="39" spans="1:75" ht="24.95" customHeight="1" x14ac:dyDescent="0.15">
      <c r="A39" s="96"/>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8"/>
      <c r="BG39" s="278"/>
      <c r="BH39" s="278"/>
      <c r="BI39" s="278"/>
      <c r="BJ39" s="278"/>
      <c r="BK39" s="278"/>
      <c r="BL39" s="278"/>
      <c r="BM39" s="278"/>
      <c r="BN39" s="278"/>
      <c r="BO39" s="278"/>
      <c r="BP39" s="278"/>
      <c r="BQ39" s="278"/>
      <c r="BR39" s="278"/>
      <c r="BS39" s="278"/>
      <c r="BT39" s="278"/>
      <c r="BU39" s="278"/>
      <c r="BV39" s="278"/>
      <c r="BW39" s="278"/>
    </row>
    <row r="40" spans="1:75" ht="24.95" customHeight="1" x14ac:dyDescent="0.15">
      <c r="A40" s="96"/>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8"/>
      <c r="BG40" s="278"/>
      <c r="BH40" s="278"/>
      <c r="BI40" s="278"/>
      <c r="BJ40" s="278"/>
      <c r="BK40" s="278"/>
      <c r="BL40" s="278"/>
      <c r="BM40" s="278"/>
      <c r="BN40" s="278"/>
      <c r="BO40" s="278"/>
      <c r="BP40" s="278"/>
      <c r="BQ40" s="278"/>
      <c r="BR40" s="278"/>
      <c r="BS40" s="278"/>
      <c r="BT40" s="278"/>
      <c r="BU40" s="278"/>
      <c r="BV40" s="278"/>
      <c r="BW40" s="278"/>
    </row>
    <row r="41" spans="1:75" ht="24.95" customHeight="1" x14ac:dyDescent="0.15">
      <c r="A41" s="96"/>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row>
    <row r="42" spans="1:75" ht="24.95" customHeight="1" x14ac:dyDescent="0.15">
      <c r="A42" s="96"/>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c r="BJ42" s="278"/>
      <c r="BK42" s="278"/>
      <c r="BL42" s="278"/>
      <c r="BM42" s="278"/>
      <c r="BN42" s="278"/>
      <c r="BO42" s="278"/>
      <c r="BP42" s="278"/>
      <c r="BQ42" s="278"/>
      <c r="BR42" s="278"/>
      <c r="BS42" s="278"/>
      <c r="BT42" s="278"/>
      <c r="BU42" s="278"/>
      <c r="BV42" s="278"/>
      <c r="BW42" s="278"/>
    </row>
    <row r="43" spans="1:75" ht="24.95" customHeight="1" x14ac:dyDescent="0.15">
      <c r="A43" s="96"/>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row>
    <row r="44" spans="1:75" ht="24.95" customHeight="1" x14ac:dyDescent="0.15">
      <c r="A44" s="96"/>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row>
    <row r="45" spans="1:75" ht="24.95" customHeight="1" x14ac:dyDescent="0.15">
      <c r="A45" s="96"/>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row>
    <row r="46" spans="1:75" ht="24.95" customHeight="1" x14ac:dyDescent="0.15">
      <c r="A46" s="96"/>
      <c r="B46" s="278"/>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row>
    <row r="47" spans="1:75" ht="24.95" customHeight="1" x14ac:dyDescent="0.15">
      <c r="A47" s="96"/>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row>
    <row r="48" spans="1:75" ht="24.95" customHeight="1" x14ac:dyDescent="0.15">
      <c r="A48" s="96"/>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row>
    <row r="49" spans="1:75" ht="24.95" customHeight="1" x14ac:dyDescent="0.15">
      <c r="A49" s="96"/>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row>
    <row r="50" spans="1:75" ht="24.95" customHeight="1" x14ac:dyDescent="0.15">
      <c r="A50" s="96"/>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row>
    <row r="51" spans="1:75" ht="24.95" customHeight="1" x14ac:dyDescent="0.15">
      <c r="A51" s="96"/>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row>
    <row r="52" spans="1:75" ht="24.95" customHeight="1" x14ac:dyDescent="0.15">
      <c r="A52" s="96"/>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row>
    <row r="53" spans="1:75" ht="24.95" customHeight="1" x14ac:dyDescent="0.15">
      <c r="A53" s="96"/>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row>
    <row r="54" spans="1:75" ht="24.95" customHeight="1" x14ac:dyDescent="0.15">
      <c r="A54" s="96"/>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c r="BJ54" s="278"/>
      <c r="BK54" s="278"/>
      <c r="BL54" s="278"/>
      <c r="BM54" s="278"/>
      <c r="BN54" s="278"/>
      <c r="BO54" s="278"/>
      <c r="BP54" s="278"/>
      <c r="BQ54" s="278"/>
      <c r="BR54" s="278"/>
      <c r="BS54" s="278"/>
      <c r="BT54" s="278"/>
      <c r="BU54" s="278"/>
      <c r="BV54" s="278"/>
      <c r="BW54" s="278"/>
    </row>
    <row r="55" spans="1:75" ht="24.95" customHeight="1" x14ac:dyDescent="0.15">
      <c r="A55" s="96"/>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c r="BD55" s="278"/>
      <c r="BE55" s="278"/>
      <c r="BF55" s="278"/>
      <c r="BG55" s="278"/>
      <c r="BH55" s="278"/>
      <c r="BI55" s="278"/>
      <c r="BJ55" s="278"/>
      <c r="BK55" s="278"/>
      <c r="BL55" s="278"/>
      <c r="BM55" s="278"/>
      <c r="BN55" s="278"/>
      <c r="BO55" s="278"/>
      <c r="BP55" s="278"/>
      <c r="BQ55" s="278"/>
      <c r="BR55" s="278"/>
      <c r="BS55" s="278"/>
      <c r="BT55" s="278"/>
      <c r="BU55" s="278"/>
      <c r="BV55" s="278"/>
      <c r="BW55" s="278"/>
    </row>
    <row r="56" spans="1:75" ht="24.95" customHeight="1" x14ac:dyDescent="0.15">
      <c r="A56" s="96"/>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c r="BD56" s="278"/>
      <c r="BE56" s="278"/>
      <c r="BF56" s="278"/>
      <c r="BG56" s="278"/>
      <c r="BH56" s="278"/>
      <c r="BI56" s="278"/>
      <c r="BJ56" s="278"/>
      <c r="BK56" s="278"/>
      <c r="BL56" s="278"/>
      <c r="BM56" s="278"/>
      <c r="BN56" s="278"/>
      <c r="BO56" s="278"/>
      <c r="BP56" s="278"/>
      <c r="BQ56" s="278"/>
      <c r="BR56" s="278"/>
      <c r="BS56" s="278"/>
      <c r="BT56" s="278"/>
      <c r="BU56" s="278"/>
      <c r="BV56" s="278"/>
      <c r="BW56" s="278"/>
    </row>
    <row r="57" spans="1:75" ht="24.95" customHeight="1" x14ac:dyDescent="0.15">
      <c r="A57" s="96"/>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c r="BJ57" s="278"/>
      <c r="BK57" s="278"/>
      <c r="BL57" s="278"/>
      <c r="BM57" s="278"/>
      <c r="BN57" s="278"/>
      <c r="BO57" s="278"/>
      <c r="BP57" s="278"/>
      <c r="BQ57" s="278"/>
      <c r="BR57" s="278"/>
      <c r="BS57" s="278"/>
      <c r="BT57" s="278"/>
      <c r="BU57" s="278"/>
      <c r="BV57" s="278"/>
      <c r="BW57" s="278"/>
    </row>
    <row r="58" spans="1:75" ht="24.95" customHeight="1" x14ac:dyDescent="0.15">
      <c r="A58" s="96"/>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c r="BD58" s="278"/>
      <c r="BE58" s="278"/>
      <c r="BF58" s="278"/>
      <c r="BG58" s="278"/>
      <c r="BH58" s="278"/>
      <c r="BI58" s="278"/>
      <c r="BJ58" s="278"/>
      <c r="BK58" s="278"/>
      <c r="BL58" s="278"/>
      <c r="BM58" s="278"/>
      <c r="BN58" s="278"/>
      <c r="BO58" s="278"/>
      <c r="BP58" s="278"/>
      <c r="BQ58" s="278"/>
      <c r="BR58" s="278"/>
      <c r="BS58" s="278"/>
      <c r="BT58" s="278"/>
      <c r="BU58" s="278"/>
      <c r="BV58" s="278"/>
      <c r="BW58" s="278"/>
    </row>
    <row r="59" spans="1:75" ht="24.95" customHeight="1" x14ac:dyDescent="0.15">
      <c r="A59" s="96"/>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c r="BJ59" s="278"/>
      <c r="BK59" s="278"/>
      <c r="BL59" s="278"/>
      <c r="BM59" s="278"/>
      <c r="BN59" s="278"/>
      <c r="BO59" s="278"/>
      <c r="BP59" s="278"/>
      <c r="BQ59" s="278"/>
      <c r="BR59" s="278"/>
      <c r="BS59" s="278"/>
      <c r="BT59" s="278"/>
      <c r="BU59" s="278"/>
      <c r="BV59" s="278"/>
      <c r="BW59" s="278"/>
    </row>
    <row r="60" spans="1:75" ht="24.95" customHeight="1" x14ac:dyDescent="0.15">
      <c r="A60" s="96"/>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8"/>
      <c r="BJ60" s="278"/>
      <c r="BK60" s="278"/>
      <c r="BL60" s="278"/>
      <c r="BM60" s="278"/>
      <c r="BN60" s="278"/>
      <c r="BO60" s="278"/>
      <c r="BP60" s="278"/>
      <c r="BQ60" s="278"/>
      <c r="BR60" s="278"/>
      <c r="BS60" s="278"/>
      <c r="BT60" s="278"/>
      <c r="BU60" s="278"/>
      <c r="BV60" s="278"/>
      <c r="BW60" s="278"/>
    </row>
    <row r="61" spans="1:75" x14ac:dyDescent="0.15">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row>
    <row r="62" spans="1:75" x14ac:dyDescent="0.15">
      <c r="BW62" s="96"/>
    </row>
    <row r="63" spans="1:75" x14ac:dyDescent="0.15">
      <c r="BW63" s="96"/>
    </row>
    <row r="64" spans="1:75" x14ac:dyDescent="0.15">
      <c r="BW64" s="96"/>
    </row>
    <row r="65" spans="75:75" x14ac:dyDescent="0.15">
      <c r="BW65" s="96"/>
    </row>
    <row r="66" spans="75:75" x14ac:dyDescent="0.15">
      <c r="BW66" s="96"/>
    </row>
  </sheetData>
  <sheetProtection formatCells="0" formatColumns="0" formatRows="0" insertColumns="0" insertRows="0" deleteColumns="0" deleteRows="0" selectLockedCells="1"/>
  <mergeCells count="5">
    <mergeCell ref="AM5:AQ5"/>
    <mergeCell ref="B3:BW3"/>
    <mergeCell ref="B5:H5"/>
    <mergeCell ref="I5:AL5"/>
    <mergeCell ref="AR5:BW5"/>
  </mergeCells>
  <phoneticPr fontId="7"/>
  <pageMargins left="0.7" right="0.7" top="0.75" bottom="0.75" header="0.3" footer="0.3"/>
  <pageSetup paperSize="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I112"/>
  <sheetViews>
    <sheetView showGridLines="0" view="pageBreakPreview" zoomScaleNormal="90" zoomScaleSheetLayoutView="100" workbookViewId="0">
      <selection activeCell="I8" sqref="I8:N9"/>
    </sheetView>
  </sheetViews>
  <sheetFormatPr defaultColWidth="2.875" defaultRowHeight="16.5" customHeight="1" x14ac:dyDescent="0.15"/>
  <cols>
    <col min="1" max="1" width="5.625" style="37" customWidth="1"/>
    <col min="2" max="2" width="2.875" style="37" customWidth="1"/>
    <col min="3" max="13" width="2.875" style="37"/>
    <col min="14" max="14" width="2.875" style="37" customWidth="1"/>
    <col min="15" max="28" width="2.875" style="37"/>
    <col min="29" max="29" width="2.875" style="45"/>
    <col min="30" max="16384" width="2.875" style="37"/>
  </cols>
  <sheetData>
    <row r="1" spans="2:78" ht="16.5" customHeight="1" x14ac:dyDescent="0.15">
      <c r="B1" s="106" t="s">
        <v>288</v>
      </c>
    </row>
    <row r="3" spans="2:78" s="31" customFormat="1" ht="20.100000000000001" customHeight="1" x14ac:dyDescent="0.15">
      <c r="B3" s="1060" t="s">
        <v>757</v>
      </c>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row>
    <row r="4" spans="2:78" s="31" customFormat="1" ht="20.100000000000001" customHeight="1" x14ac:dyDescent="0.15">
      <c r="B4" s="1592" t="s">
        <v>319</v>
      </c>
      <c r="C4" s="1592"/>
      <c r="D4" s="1592"/>
      <c r="E4" s="1592"/>
      <c r="F4" s="1592"/>
      <c r="G4" s="1592"/>
      <c r="H4" s="1592"/>
      <c r="I4" s="1592"/>
      <c r="J4" s="1592"/>
      <c r="K4" s="1592"/>
      <c r="L4" s="1592"/>
      <c r="M4" s="1592"/>
      <c r="N4" s="1592"/>
      <c r="O4" s="1592"/>
      <c r="P4" s="1592"/>
      <c r="Q4" s="1592"/>
      <c r="R4" s="1592"/>
      <c r="S4" s="1592"/>
      <c r="T4" s="1592"/>
      <c r="U4" s="1592"/>
      <c r="V4" s="1592"/>
      <c r="W4" s="1592"/>
      <c r="X4" s="1592"/>
      <c r="Y4" s="1592"/>
      <c r="Z4" s="1592"/>
      <c r="AA4" s="1592"/>
      <c r="AB4" s="1592"/>
      <c r="AC4" s="1592"/>
      <c r="AD4" s="1592"/>
      <c r="AE4" s="1592"/>
      <c r="AF4" s="1592"/>
      <c r="AG4" s="1592"/>
      <c r="AH4" s="1592"/>
      <c r="AI4" s="1592"/>
      <c r="AJ4" s="1592"/>
    </row>
    <row r="5" spans="2:78" s="31" customFormat="1" ht="20.100000000000001" customHeight="1" x14ac:dyDescent="0.15">
      <c r="B5" s="1580" t="s">
        <v>535</v>
      </c>
      <c r="C5" s="1566"/>
      <c r="D5" s="1566"/>
      <c r="E5" s="1566"/>
      <c r="F5" s="1566"/>
      <c r="G5" s="1566"/>
      <c r="H5" s="1567"/>
      <c r="I5" s="1593" t="str">
        <f>IF('10-1_超高層_全体概要'!I6="","",'10-1_超高層_全体概要'!I6&amp;'10-1_超高層_全体概要'!AP6)</f>
        <v/>
      </c>
      <c r="J5" s="1594"/>
      <c r="K5" s="1594"/>
      <c r="L5" s="1594"/>
      <c r="M5" s="1594"/>
      <c r="N5" s="1594"/>
      <c r="O5" s="1594"/>
      <c r="P5" s="1594"/>
      <c r="Q5" s="1594"/>
      <c r="R5" s="1594"/>
      <c r="S5" s="1594"/>
      <c r="T5" s="1594"/>
      <c r="U5" s="1594"/>
      <c r="V5" s="1594"/>
      <c r="W5" s="1594"/>
      <c r="X5" s="1594"/>
      <c r="Y5" s="1594"/>
      <c r="Z5" s="1594"/>
      <c r="AA5" s="1594"/>
      <c r="AB5" s="1594"/>
      <c r="AC5" s="1594"/>
      <c r="AD5" s="1594"/>
      <c r="AE5" s="1594"/>
      <c r="AF5" s="1594"/>
      <c r="AG5" s="1594"/>
      <c r="AH5" s="1594"/>
      <c r="AI5" s="1594"/>
      <c r="AJ5" s="1595"/>
      <c r="AK5" s="38"/>
    </row>
    <row r="6" spans="2:78" s="31" customFormat="1" ht="20.100000000000001" customHeight="1" x14ac:dyDescent="0.15">
      <c r="B6" s="1579"/>
      <c r="C6" s="1568"/>
      <c r="D6" s="1568"/>
      <c r="E6" s="1568"/>
      <c r="F6" s="1568"/>
      <c r="G6" s="1568"/>
      <c r="H6" s="1569"/>
      <c r="I6" s="1596"/>
      <c r="J6" s="1597"/>
      <c r="K6" s="1597"/>
      <c r="L6" s="1597"/>
      <c r="M6" s="1597"/>
      <c r="N6" s="1597"/>
      <c r="O6" s="1597"/>
      <c r="P6" s="1597"/>
      <c r="Q6" s="1597"/>
      <c r="R6" s="1597"/>
      <c r="S6" s="1597"/>
      <c r="T6" s="1597"/>
      <c r="U6" s="1597"/>
      <c r="V6" s="1597"/>
      <c r="W6" s="1597"/>
      <c r="X6" s="1597"/>
      <c r="Y6" s="1597"/>
      <c r="Z6" s="1597"/>
      <c r="AA6" s="1597"/>
      <c r="AB6" s="1597"/>
      <c r="AC6" s="1597"/>
      <c r="AD6" s="1597"/>
      <c r="AE6" s="1597"/>
      <c r="AF6" s="1597"/>
      <c r="AG6" s="1597"/>
      <c r="AH6" s="1597"/>
      <c r="AI6" s="1597"/>
      <c r="AJ6" s="1598"/>
      <c r="AK6" s="38"/>
    </row>
    <row r="7" spans="2:78" s="31" customFormat="1" ht="20.100000000000001" customHeight="1" x14ac:dyDescent="0.15">
      <c r="B7" s="102"/>
      <c r="C7" s="58"/>
      <c r="D7" s="58"/>
      <c r="E7" s="40"/>
      <c r="F7" s="40"/>
      <c r="G7" s="40"/>
      <c r="H7" s="40"/>
      <c r="I7" s="40"/>
      <c r="J7" s="40"/>
      <c r="K7" s="40"/>
      <c r="L7" s="40"/>
      <c r="M7" s="40"/>
      <c r="N7" s="40"/>
      <c r="O7" s="58"/>
      <c r="P7" s="58"/>
      <c r="Q7" s="58"/>
      <c r="R7" s="58"/>
      <c r="S7" s="58"/>
      <c r="T7" s="58"/>
      <c r="U7" s="58"/>
      <c r="V7" s="58"/>
      <c r="W7" s="58"/>
      <c r="X7" s="58"/>
      <c r="Y7" s="58"/>
      <c r="Z7" s="58"/>
      <c r="AA7" s="58"/>
      <c r="AB7" s="58"/>
      <c r="AC7" s="58"/>
      <c r="AD7" s="58"/>
      <c r="AE7" s="58"/>
      <c r="AF7" s="58"/>
      <c r="AG7" s="58"/>
      <c r="AH7" s="58"/>
      <c r="AI7" s="58"/>
      <c r="AJ7" s="58"/>
      <c r="AK7" s="58"/>
      <c r="AL7" s="65"/>
      <c r="AM7" s="65"/>
    </row>
    <row r="8" spans="2:78" s="31" customFormat="1" ht="24" customHeight="1" x14ac:dyDescent="0.15">
      <c r="B8" s="1586" t="s">
        <v>526</v>
      </c>
      <c r="C8" s="1566"/>
      <c r="D8" s="1566"/>
      <c r="E8" s="1566"/>
      <c r="F8" s="1566"/>
      <c r="G8" s="1566"/>
      <c r="H8" s="1566"/>
      <c r="I8" s="1599"/>
      <c r="J8" s="1600"/>
      <c r="K8" s="1600"/>
      <c r="L8" s="1600"/>
      <c r="M8" s="1600"/>
      <c r="N8" s="1601"/>
      <c r="O8" s="1586" t="s">
        <v>255</v>
      </c>
      <c r="P8" s="1587"/>
      <c r="Q8" s="1587"/>
      <c r="R8" s="1587"/>
      <c r="S8" s="1587"/>
      <c r="T8" s="1587"/>
      <c r="U8" s="1605"/>
      <c r="V8" s="1606"/>
      <c r="W8" s="1606"/>
      <c r="X8" s="1606"/>
      <c r="Y8" s="1606"/>
      <c r="Z8" s="1609" t="s">
        <v>233</v>
      </c>
      <c r="AA8" s="1610"/>
      <c r="AB8" s="1586" t="s">
        <v>300</v>
      </c>
      <c r="AC8" s="1566"/>
      <c r="AD8" s="1567"/>
      <c r="AE8" s="1613"/>
      <c r="AF8" s="1614"/>
      <c r="AG8" s="1614"/>
      <c r="AH8" s="1614"/>
      <c r="AI8" s="1614"/>
      <c r="AJ8" s="1615"/>
      <c r="AK8" s="58"/>
      <c r="AL8" s="65"/>
      <c r="AM8" s="65"/>
    </row>
    <row r="9" spans="2:78" s="31" customFormat="1" ht="24" customHeight="1" x14ac:dyDescent="0.15">
      <c r="B9" s="1579"/>
      <c r="C9" s="1568"/>
      <c r="D9" s="1568"/>
      <c r="E9" s="1568"/>
      <c r="F9" s="1568"/>
      <c r="G9" s="1568"/>
      <c r="H9" s="1568"/>
      <c r="I9" s="1602"/>
      <c r="J9" s="1603"/>
      <c r="K9" s="1603"/>
      <c r="L9" s="1603"/>
      <c r="M9" s="1603"/>
      <c r="N9" s="1604"/>
      <c r="O9" s="1590"/>
      <c r="P9" s="1591"/>
      <c r="Q9" s="1591"/>
      <c r="R9" s="1591"/>
      <c r="S9" s="1591"/>
      <c r="T9" s="1591"/>
      <c r="U9" s="1607"/>
      <c r="V9" s="1608"/>
      <c r="W9" s="1608"/>
      <c r="X9" s="1608"/>
      <c r="Y9" s="1608"/>
      <c r="Z9" s="1611"/>
      <c r="AA9" s="1612"/>
      <c r="AB9" s="1579"/>
      <c r="AC9" s="1568"/>
      <c r="AD9" s="1569"/>
      <c r="AE9" s="1616"/>
      <c r="AF9" s="1617"/>
      <c r="AG9" s="1617"/>
      <c r="AH9" s="1617"/>
      <c r="AI9" s="1617"/>
      <c r="AJ9" s="1618"/>
      <c r="AK9" s="58"/>
      <c r="AL9" s="65"/>
      <c r="AM9" s="65"/>
    </row>
    <row r="10" spans="2:78" s="31" customFormat="1" ht="24.75" customHeight="1" x14ac:dyDescent="0.15">
      <c r="I10" s="40"/>
      <c r="J10" s="40"/>
      <c r="K10" s="40"/>
      <c r="L10" s="40"/>
      <c r="M10" s="40"/>
      <c r="N10" s="40"/>
      <c r="O10" s="58"/>
      <c r="P10" s="58"/>
      <c r="Q10" s="58"/>
      <c r="R10" s="58"/>
      <c r="S10" s="58"/>
      <c r="T10" s="58"/>
      <c r="U10" s="58"/>
      <c r="V10" s="58"/>
      <c r="W10" s="58"/>
      <c r="X10" s="58"/>
      <c r="Y10" s="58"/>
      <c r="Z10" s="58"/>
      <c r="AA10" s="58"/>
      <c r="AB10" s="58"/>
      <c r="AC10" s="58"/>
      <c r="AD10" s="58"/>
      <c r="AE10" s="58"/>
      <c r="AF10" s="58"/>
      <c r="AG10" s="58"/>
      <c r="AH10" s="58"/>
      <c r="AI10" s="58"/>
      <c r="AJ10" s="58"/>
      <c r="AK10" s="58"/>
      <c r="AL10" s="65"/>
      <c r="AM10" s="65"/>
    </row>
    <row r="11" spans="2:78" ht="19.5" customHeight="1" x14ac:dyDescent="0.15">
      <c r="B11" s="1580" t="s">
        <v>299</v>
      </c>
      <c r="C11" s="1567"/>
      <c r="D11" s="1580" t="s">
        <v>367</v>
      </c>
      <c r="E11" s="1566"/>
      <c r="F11" s="1566"/>
      <c r="G11" s="1584" t="s">
        <v>368</v>
      </c>
      <c r="H11" s="1585"/>
      <c r="I11" s="1585"/>
      <c r="J11" s="1586" t="s">
        <v>369</v>
      </c>
      <c r="K11" s="1587"/>
      <c r="L11" s="1587"/>
      <c r="M11" s="1587"/>
      <c r="N11" s="1584" t="s">
        <v>370</v>
      </c>
      <c r="O11" s="1584"/>
      <c r="P11" s="1584"/>
      <c r="Q11" s="1584" t="s">
        <v>256</v>
      </c>
      <c r="R11" s="1584"/>
      <c r="S11" s="1584"/>
      <c r="T11" s="1565" t="s">
        <v>371</v>
      </c>
      <c r="U11" s="1565"/>
      <c r="V11" s="1565"/>
      <c r="W11" s="1565"/>
      <c r="X11" s="1565" t="s">
        <v>254</v>
      </c>
      <c r="Y11" s="1565"/>
      <c r="Z11" s="1565"/>
      <c r="AA11" s="1565"/>
      <c r="AB11" s="1566" t="s">
        <v>372</v>
      </c>
      <c r="AC11" s="1566"/>
      <c r="AD11" s="1566"/>
      <c r="AE11" s="1566"/>
      <c r="AF11" s="1566"/>
      <c r="AG11" s="1567"/>
      <c r="AH11" s="1570" t="s">
        <v>373</v>
      </c>
      <c r="AI11" s="1571"/>
      <c r="AJ11" s="1572"/>
      <c r="AK11" s="58"/>
      <c r="AL11" s="100"/>
      <c r="AM11" s="100"/>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row>
    <row r="12" spans="2:78" ht="10.5" customHeight="1" x14ac:dyDescent="0.15">
      <c r="B12" s="1581"/>
      <c r="C12" s="1582"/>
      <c r="D12" s="1581"/>
      <c r="E12" s="1583"/>
      <c r="F12" s="1583"/>
      <c r="G12" s="1585"/>
      <c r="H12" s="1585"/>
      <c r="I12" s="1585"/>
      <c r="J12" s="1588"/>
      <c r="K12" s="1589"/>
      <c r="L12" s="1589"/>
      <c r="M12" s="1589"/>
      <c r="N12" s="1584"/>
      <c r="O12" s="1584"/>
      <c r="P12" s="1584"/>
      <c r="Q12" s="1584"/>
      <c r="R12" s="1584"/>
      <c r="S12" s="1584"/>
      <c r="T12" s="1565"/>
      <c r="U12" s="1565"/>
      <c r="V12" s="1565"/>
      <c r="W12" s="1565"/>
      <c r="X12" s="1565"/>
      <c r="Y12" s="1565"/>
      <c r="Z12" s="1565"/>
      <c r="AA12" s="1565"/>
      <c r="AB12" s="1568"/>
      <c r="AC12" s="1568"/>
      <c r="AD12" s="1568"/>
      <c r="AE12" s="1568"/>
      <c r="AF12" s="1568"/>
      <c r="AG12" s="1569"/>
      <c r="AH12" s="1573"/>
      <c r="AI12" s="1574"/>
      <c r="AJ12" s="1575"/>
      <c r="AK12" s="58"/>
      <c r="AL12" s="100"/>
      <c r="AM12" s="100"/>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row>
    <row r="13" spans="2:78" s="31" customFormat="1" ht="30.75" customHeight="1" x14ac:dyDescent="0.15">
      <c r="B13" s="1579"/>
      <c r="C13" s="1569"/>
      <c r="D13" s="1579"/>
      <c r="E13" s="1568"/>
      <c r="F13" s="1568"/>
      <c r="G13" s="1585"/>
      <c r="H13" s="1585"/>
      <c r="I13" s="1585"/>
      <c r="J13" s="1590"/>
      <c r="K13" s="1591"/>
      <c r="L13" s="1591"/>
      <c r="M13" s="1591"/>
      <c r="N13" s="1584"/>
      <c r="O13" s="1584"/>
      <c r="P13" s="1584"/>
      <c r="Q13" s="1584"/>
      <c r="R13" s="1584"/>
      <c r="S13" s="1584"/>
      <c r="T13" s="1565"/>
      <c r="U13" s="1565"/>
      <c r="V13" s="1565"/>
      <c r="W13" s="1565"/>
      <c r="X13" s="1565"/>
      <c r="Y13" s="1565"/>
      <c r="Z13" s="1565"/>
      <c r="AA13" s="1565"/>
      <c r="AB13" s="1568" t="s">
        <v>414</v>
      </c>
      <c r="AC13" s="1568"/>
      <c r="AD13" s="1569"/>
      <c r="AE13" s="1579" t="s">
        <v>374</v>
      </c>
      <c r="AF13" s="1568"/>
      <c r="AG13" s="1569"/>
      <c r="AH13" s="1576"/>
      <c r="AI13" s="1577"/>
      <c r="AJ13" s="1578"/>
      <c r="AK13" s="58"/>
      <c r="AL13" s="58"/>
      <c r="AM13" s="58"/>
      <c r="AN13" s="38"/>
    </row>
    <row r="14" spans="2:78" s="31" customFormat="1" ht="20.100000000000001" customHeight="1" x14ac:dyDescent="0.15">
      <c r="B14" s="1559">
        <v>1</v>
      </c>
      <c r="C14" s="1560"/>
      <c r="D14" s="1561"/>
      <c r="E14" s="1561"/>
      <c r="F14" s="1561"/>
      <c r="G14" s="1561"/>
      <c r="H14" s="1561"/>
      <c r="I14" s="1561"/>
      <c r="J14" s="1562"/>
      <c r="K14" s="1563"/>
      <c r="L14" s="1563"/>
      <c r="M14" s="1564"/>
      <c r="N14" s="1562"/>
      <c r="O14" s="1563"/>
      <c r="P14" s="1564"/>
      <c r="Q14" s="1554"/>
      <c r="R14" s="1554"/>
      <c r="S14" s="1554"/>
      <c r="T14" s="1554"/>
      <c r="U14" s="1554"/>
      <c r="V14" s="1554"/>
      <c r="W14" s="1554"/>
      <c r="X14" s="1555"/>
      <c r="Y14" s="1555"/>
      <c r="Z14" s="1555"/>
      <c r="AA14" s="1555"/>
      <c r="AB14" s="1556"/>
      <c r="AC14" s="1556"/>
      <c r="AD14" s="1557"/>
      <c r="AE14" s="1556"/>
      <c r="AF14" s="1556"/>
      <c r="AG14" s="1557"/>
      <c r="AH14" s="1558"/>
      <c r="AI14" s="1556"/>
      <c r="AJ14" s="1557"/>
      <c r="AK14" s="58"/>
      <c r="AL14" s="58"/>
      <c r="AM14" s="58"/>
      <c r="AN14" s="38"/>
    </row>
    <row r="15" spans="2:78" s="31" customFormat="1" ht="20.100000000000001" customHeight="1" x14ac:dyDescent="0.15">
      <c r="B15" s="1559">
        <v>2</v>
      </c>
      <c r="C15" s="1560"/>
      <c r="D15" s="1561"/>
      <c r="E15" s="1561"/>
      <c r="F15" s="1561"/>
      <c r="G15" s="1561"/>
      <c r="H15" s="1561"/>
      <c r="I15" s="1561"/>
      <c r="J15" s="1562"/>
      <c r="K15" s="1563"/>
      <c r="L15" s="1563"/>
      <c r="M15" s="1564"/>
      <c r="N15" s="1562"/>
      <c r="O15" s="1563"/>
      <c r="P15" s="1564"/>
      <c r="Q15" s="1554"/>
      <c r="R15" s="1554"/>
      <c r="S15" s="1554"/>
      <c r="T15" s="1554"/>
      <c r="U15" s="1554"/>
      <c r="V15" s="1554"/>
      <c r="W15" s="1554"/>
      <c r="X15" s="1555"/>
      <c r="Y15" s="1555"/>
      <c r="Z15" s="1555"/>
      <c r="AA15" s="1555"/>
      <c r="AB15" s="1556"/>
      <c r="AC15" s="1556"/>
      <c r="AD15" s="1557"/>
      <c r="AE15" s="1556"/>
      <c r="AF15" s="1556"/>
      <c r="AG15" s="1557"/>
      <c r="AH15" s="1558"/>
      <c r="AI15" s="1556"/>
      <c r="AJ15" s="1557"/>
      <c r="AK15" s="58"/>
      <c r="AL15" s="58"/>
      <c r="AM15" s="58"/>
      <c r="AN15" s="38"/>
    </row>
    <row r="16" spans="2:78" s="31" customFormat="1" ht="20.100000000000001" customHeight="1" x14ac:dyDescent="0.15">
      <c r="B16" s="1559">
        <v>3</v>
      </c>
      <c r="C16" s="1560"/>
      <c r="D16" s="1561"/>
      <c r="E16" s="1561"/>
      <c r="F16" s="1561"/>
      <c r="G16" s="1561"/>
      <c r="H16" s="1561"/>
      <c r="I16" s="1561"/>
      <c r="J16" s="1562"/>
      <c r="K16" s="1563"/>
      <c r="L16" s="1563"/>
      <c r="M16" s="1564"/>
      <c r="N16" s="1562"/>
      <c r="O16" s="1563"/>
      <c r="P16" s="1564"/>
      <c r="Q16" s="1554"/>
      <c r="R16" s="1554"/>
      <c r="S16" s="1554"/>
      <c r="T16" s="1554"/>
      <c r="U16" s="1554"/>
      <c r="V16" s="1554"/>
      <c r="W16" s="1554"/>
      <c r="X16" s="1555"/>
      <c r="Y16" s="1555"/>
      <c r="Z16" s="1555"/>
      <c r="AA16" s="1555"/>
      <c r="AB16" s="1556"/>
      <c r="AC16" s="1556"/>
      <c r="AD16" s="1557"/>
      <c r="AE16" s="1556"/>
      <c r="AF16" s="1556"/>
      <c r="AG16" s="1557"/>
      <c r="AH16" s="1558"/>
      <c r="AI16" s="1556"/>
      <c r="AJ16" s="1557"/>
      <c r="AK16" s="58"/>
      <c r="AL16" s="58"/>
      <c r="AM16" s="58"/>
      <c r="AN16" s="38"/>
    </row>
    <row r="17" spans="2:49" s="31" customFormat="1" ht="20.100000000000001" customHeight="1" x14ac:dyDescent="0.15">
      <c r="B17" s="1559">
        <v>4</v>
      </c>
      <c r="C17" s="1560"/>
      <c r="D17" s="1561"/>
      <c r="E17" s="1561"/>
      <c r="F17" s="1561"/>
      <c r="G17" s="1561"/>
      <c r="H17" s="1561"/>
      <c r="I17" s="1561"/>
      <c r="J17" s="1562"/>
      <c r="K17" s="1563"/>
      <c r="L17" s="1563"/>
      <c r="M17" s="1564"/>
      <c r="N17" s="1562"/>
      <c r="O17" s="1563"/>
      <c r="P17" s="1564"/>
      <c r="Q17" s="1554"/>
      <c r="R17" s="1554"/>
      <c r="S17" s="1554"/>
      <c r="T17" s="1554"/>
      <c r="U17" s="1554"/>
      <c r="V17" s="1554"/>
      <c r="W17" s="1554"/>
      <c r="X17" s="1555"/>
      <c r="Y17" s="1555"/>
      <c r="Z17" s="1555"/>
      <c r="AA17" s="1555"/>
      <c r="AB17" s="1556"/>
      <c r="AC17" s="1556"/>
      <c r="AD17" s="1557"/>
      <c r="AE17" s="1556"/>
      <c r="AF17" s="1556"/>
      <c r="AG17" s="1557"/>
      <c r="AH17" s="1558"/>
      <c r="AI17" s="1556"/>
      <c r="AJ17" s="1557"/>
      <c r="AK17" s="58"/>
      <c r="AL17" s="58"/>
      <c r="AM17" s="58"/>
      <c r="AN17" s="38"/>
    </row>
    <row r="18" spans="2:49" s="31" customFormat="1" ht="20.100000000000001" customHeight="1" x14ac:dyDescent="0.15">
      <c r="B18" s="1559">
        <v>5</v>
      </c>
      <c r="C18" s="1560"/>
      <c r="D18" s="1561"/>
      <c r="E18" s="1561"/>
      <c r="F18" s="1561"/>
      <c r="G18" s="1561"/>
      <c r="H18" s="1561"/>
      <c r="I18" s="1561"/>
      <c r="J18" s="1562"/>
      <c r="K18" s="1563"/>
      <c r="L18" s="1563"/>
      <c r="M18" s="1564"/>
      <c r="N18" s="1562"/>
      <c r="O18" s="1563"/>
      <c r="P18" s="1564"/>
      <c r="Q18" s="1554"/>
      <c r="R18" s="1554"/>
      <c r="S18" s="1554"/>
      <c r="T18" s="1554"/>
      <c r="U18" s="1554"/>
      <c r="V18" s="1554"/>
      <c r="W18" s="1554"/>
      <c r="X18" s="1555"/>
      <c r="Y18" s="1555"/>
      <c r="Z18" s="1555"/>
      <c r="AA18" s="1555"/>
      <c r="AB18" s="1556"/>
      <c r="AC18" s="1556"/>
      <c r="AD18" s="1557"/>
      <c r="AE18" s="1556"/>
      <c r="AF18" s="1556"/>
      <c r="AG18" s="1557"/>
      <c r="AH18" s="1558"/>
      <c r="AI18" s="1556"/>
      <c r="AJ18" s="1557"/>
      <c r="AK18" s="58"/>
      <c r="AL18" s="58"/>
      <c r="AM18" s="58"/>
      <c r="AN18" s="38"/>
      <c r="AO18" s="38"/>
      <c r="AW18" s="38"/>
    </row>
    <row r="19" spans="2:49" s="31" customFormat="1" ht="20.100000000000001" customHeight="1" x14ac:dyDescent="0.15">
      <c r="B19" s="1559">
        <v>6</v>
      </c>
      <c r="C19" s="1560"/>
      <c r="D19" s="1561"/>
      <c r="E19" s="1561"/>
      <c r="F19" s="1561"/>
      <c r="G19" s="1561"/>
      <c r="H19" s="1561"/>
      <c r="I19" s="1561"/>
      <c r="J19" s="1562"/>
      <c r="K19" s="1563"/>
      <c r="L19" s="1563"/>
      <c r="M19" s="1564"/>
      <c r="N19" s="1562"/>
      <c r="O19" s="1563"/>
      <c r="P19" s="1564"/>
      <c r="Q19" s="1554"/>
      <c r="R19" s="1554"/>
      <c r="S19" s="1554"/>
      <c r="T19" s="1554"/>
      <c r="U19" s="1554"/>
      <c r="V19" s="1554"/>
      <c r="W19" s="1554"/>
      <c r="X19" s="1555"/>
      <c r="Y19" s="1555"/>
      <c r="Z19" s="1555"/>
      <c r="AA19" s="1555"/>
      <c r="AB19" s="1556"/>
      <c r="AC19" s="1556"/>
      <c r="AD19" s="1557"/>
      <c r="AE19" s="1556"/>
      <c r="AF19" s="1556"/>
      <c r="AG19" s="1557"/>
      <c r="AH19" s="1558"/>
      <c r="AI19" s="1556"/>
      <c r="AJ19" s="1557"/>
      <c r="AK19" s="58"/>
      <c r="AL19" s="58"/>
      <c r="AM19" s="58"/>
      <c r="AN19" s="38"/>
    </row>
    <row r="20" spans="2:49" s="31" customFormat="1" ht="20.100000000000001" customHeight="1" x14ac:dyDescent="0.15">
      <c r="B20" s="1559">
        <v>7</v>
      </c>
      <c r="C20" s="1560"/>
      <c r="D20" s="1561"/>
      <c r="E20" s="1561"/>
      <c r="F20" s="1561"/>
      <c r="G20" s="1561"/>
      <c r="H20" s="1561"/>
      <c r="I20" s="1561"/>
      <c r="J20" s="1562"/>
      <c r="K20" s="1563"/>
      <c r="L20" s="1563"/>
      <c r="M20" s="1564"/>
      <c r="N20" s="1562"/>
      <c r="O20" s="1563"/>
      <c r="P20" s="1564"/>
      <c r="Q20" s="1554"/>
      <c r="R20" s="1554"/>
      <c r="S20" s="1554"/>
      <c r="T20" s="1554"/>
      <c r="U20" s="1554"/>
      <c r="V20" s="1554"/>
      <c r="W20" s="1554"/>
      <c r="X20" s="1555"/>
      <c r="Y20" s="1555"/>
      <c r="Z20" s="1555"/>
      <c r="AA20" s="1555"/>
      <c r="AB20" s="1556"/>
      <c r="AC20" s="1556"/>
      <c r="AD20" s="1557"/>
      <c r="AE20" s="1556"/>
      <c r="AF20" s="1556"/>
      <c r="AG20" s="1557"/>
      <c r="AH20" s="1558"/>
      <c r="AI20" s="1556"/>
      <c r="AJ20" s="1557"/>
      <c r="AK20" s="58"/>
      <c r="AL20" s="65"/>
      <c r="AM20" s="65"/>
    </row>
    <row r="21" spans="2:49" s="31" customFormat="1" ht="20.100000000000001" customHeight="1" x14ac:dyDescent="0.15">
      <c r="B21" s="1559">
        <v>8</v>
      </c>
      <c r="C21" s="1560"/>
      <c r="D21" s="1561"/>
      <c r="E21" s="1561"/>
      <c r="F21" s="1561"/>
      <c r="G21" s="1561"/>
      <c r="H21" s="1561"/>
      <c r="I21" s="1561"/>
      <c r="J21" s="1562"/>
      <c r="K21" s="1563"/>
      <c r="L21" s="1563"/>
      <c r="M21" s="1564"/>
      <c r="N21" s="1562"/>
      <c r="O21" s="1563"/>
      <c r="P21" s="1564"/>
      <c r="Q21" s="1554"/>
      <c r="R21" s="1554"/>
      <c r="S21" s="1554"/>
      <c r="T21" s="1554"/>
      <c r="U21" s="1554"/>
      <c r="V21" s="1554"/>
      <c r="W21" s="1554"/>
      <c r="X21" s="1555"/>
      <c r="Y21" s="1555"/>
      <c r="Z21" s="1555"/>
      <c r="AA21" s="1555"/>
      <c r="AB21" s="1556"/>
      <c r="AC21" s="1556"/>
      <c r="AD21" s="1557"/>
      <c r="AE21" s="1556"/>
      <c r="AF21" s="1556"/>
      <c r="AG21" s="1557"/>
      <c r="AH21" s="1558"/>
      <c r="AI21" s="1556"/>
      <c r="AJ21" s="1557"/>
      <c r="AK21" s="58"/>
      <c r="AL21" s="65"/>
      <c r="AM21" s="65"/>
    </row>
    <row r="22" spans="2:49" s="31" customFormat="1" ht="20.100000000000001" customHeight="1" x14ac:dyDescent="0.15">
      <c r="B22" s="1559">
        <v>9</v>
      </c>
      <c r="C22" s="1560"/>
      <c r="D22" s="1561"/>
      <c r="E22" s="1561"/>
      <c r="F22" s="1561"/>
      <c r="G22" s="1561"/>
      <c r="H22" s="1561"/>
      <c r="I22" s="1561"/>
      <c r="J22" s="1562"/>
      <c r="K22" s="1563"/>
      <c r="L22" s="1563"/>
      <c r="M22" s="1564"/>
      <c r="N22" s="1562"/>
      <c r="O22" s="1563"/>
      <c r="P22" s="1564"/>
      <c r="Q22" s="1554"/>
      <c r="R22" s="1554"/>
      <c r="S22" s="1554"/>
      <c r="T22" s="1554"/>
      <c r="U22" s="1554"/>
      <c r="V22" s="1554"/>
      <c r="W22" s="1554"/>
      <c r="X22" s="1555"/>
      <c r="Y22" s="1555"/>
      <c r="Z22" s="1555"/>
      <c r="AA22" s="1555"/>
      <c r="AB22" s="1556"/>
      <c r="AC22" s="1556"/>
      <c r="AD22" s="1557"/>
      <c r="AE22" s="1556"/>
      <c r="AF22" s="1556"/>
      <c r="AG22" s="1557"/>
      <c r="AH22" s="1558"/>
      <c r="AI22" s="1556"/>
      <c r="AJ22" s="1557"/>
      <c r="AK22" s="58"/>
      <c r="AL22" s="65"/>
      <c r="AM22" s="65"/>
    </row>
    <row r="23" spans="2:49" s="31" customFormat="1" ht="20.100000000000001" customHeight="1" x14ac:dyDescent="0.15">
      <c r="B23" s="1559">
        <v>10</v>
      </c>
      <c r="C23" s="1560"/>
      <c r="D23" s="1561"/>
      <c r="E23" s="1561"/>
      <c r="F23" s="1561"/>
      <c r="G23" s="1561"/>
      <c r="H23" s="1561"/>
      <c r="I23" s="1561"/>
      <c r="J23" s="1562"/>
      <c r="K23" s="1563"/>
      <c r="L23" s="1563"/>
      <c r="M23" s="1564"/>
      <c r="N23" s="1562"/>
      <c r="O23" s="1563"/>
      <c r="P23" s="1564"/>
      <c r="Q23" s="1554"/>
      <c r="R23" s="1554"/>
      <c r="S23" s="1554"/>
      <c r="T23" s="1554"/>
      <c r="U23" s="1554"/>
      <c r="V23" s="1554"/>
      <c r="W23" s="1554"/>
      <c r="X23" s="1555"/>
      <c r="Y23" s="1555"/>
      <c r="Z23" s="1555"/>
      <c r="AA23" s="1555"/>
      <c r="AB23" s="1556"/>
      <c r="AC23" s="1556"/>
      <c r="AD23" s="1557"/>
      <c r="AE23" s="1556"/>
      <c r="AF23" s="1556"/>
      <c r="AG23" s="1557"/>
      <c r="AH23" s="1558"/>
      <c r="AI23" s="1556"/>
      <c r="AJ23" s="1557"/>
      <c r="AK23" s="58"/>
      <c r="AL23" s="65"/>
      <c r="AM23" s="65"/>
    </row>
    <row r="24" spans="2:49" s="31" customFormat="1" ht="20.100000000000001" customHeight="1" x14ac:dyDescent="0.15">
      <c r="B24" s="1559">
        <v>11</v>
      </c>
      <c r="C24" s="1560"/>
      <c r="D24" s="1561"/>
      <c r="E24" s="1561"/>
      <c r="F24" s="1561"/>
      <c r="G24" s="1561"/>
      <c r="H24" s="1561"/>
      <c r="I24" s="1561"/>
      <c r="J24" s="1562"/>
      <c r="K24" s="1563"/>
      <c r="L24" s="1563"/>
      <c r="M24" s="1564"/>
      <c r="N24" s="1562"/>
      <c r="O24" s="1563"/>
      <c r="P24" s="1564"/>
      <c r="Q24" s="1554"/>
      <c r="R24" s="1554"/>
      <c r="S24" s="1554"/>
      <c r="T24" s="1554"/>
      <c r="U24" s="1554"/>
      <c r="V24" s="1554"/>
      <c r="W24" s="1554"/>
      <c r="X24" s="1555"/>
      <c r="Y24" s="1555"/>
      <c r="Z24" s="1555"/>
      <c r="AA24" s="1555"/>
      <c r="AB24" s="1556"/>
      <c r="AC24" s="1556"/>
      <c r="AD24" s="1557"/>
      <c r="AE24" s="1556"/>
      <c r="AF24" s="1556"/>
      <c r="AG24" s="1557"/>
      <c r="AH24" s="1558"/>
      <c r="AI24" s="1556"/>
      <c r="AJ24" s="1557"/>
      <c r="AK24" s="58"/>
      <c r="AL24" s="65"/>
      <c r="AM24" s="65"/>
    </row>
    <row r="25" spans="2:49" ht="20.100000000000001" customHeight="1" x14ac:dyDescent="0.15">
      <c r="B25" s="1559">
        <v>12</v>
      </c>
      <c r="C25" s="1560"/>
      <c r="D25" s="1561"/>
      <c r="E25" s="1561"/>
      <c r="F25" s="1561"/>
      <c r="G25" s="1561"/>
      <c r="H25" s="1561"/>
      <c r="I25" s="1561"/>
      <c r="J25" s="1562"/>
      <c r="K25" s="1563"/>
      <c r="L25" s="1563"/>
      <c r="M25" s="1564"/>
      <c r="N25" s="1562"/>
      <c r="O25" s="1563"/>
      <c r="P25" s="1564"/>
      <c r="Q25" s="1554"/>
      <c r="R25" s="1554"/>
      <c r="S25" s="1554"/>
      <c r="T25" s="1554"/>
      <c r="U25" s="1554"/>
      <c r="V25" s="1554"/>
      <c r="W25" s="1554"/>
      <c r="X25" s="1555"/>
      <c r="Y25" s="1555"/>
      <c r="Z25" s="1555"/>
      <c r="AA25" s="1555"/>
      <c r="AB25" s="1556"/>
      <c r="AC25" s="1556"/>
      <c r="AD25" s="1557"/>
      <c r="AE25" s="1556"/>
      <c r="AF25" s="1556"/>
      <c r="AG25" s="1557"/>
      <c r="AH25" s="1558"/>
      <c r="AI25" s="1556"/>
      <c r="AJ25" s="1557"/>
      <c r="AK25" s="58"/>
      <c r="AL25" s="100"/>
      <c r="AM25" s="100"/>
    </row>
    <row r="26" spans="2:49" s="31" customFormat="1" ht="20.100000000000001" customHeight="1" x14ac:dyDescent="0.15">
      <c r="B26" s="1559">
        <v>13</v>
      </c>
      <c r="C26" s="1560"/>
      <c r="D26" s="1561"/>
      <c r="E26" s="1561"/>
      <c r="F26" s="1561"/>
      <c r="G26" s="1561"/>
      <c r="H26" s="1561"/>
      <c r="I26" s="1561"/>
      <c r="J26" s="1562"/>
      <c r="K26" s="1563"/>
      <c r="L26" s="1563"/>
      <c r="M26" s="1564"/>
      <c r="N26" s="1562"/>
      <c r="O26" s="1563"/>
      <c r="P26" s="1564"/>
      <c r="Q26" s="1554"/>
      <c r="R26" s="1554"/>
      <c r="S26" s="1554"/>
      <c r="T26" s="1554"/>
      <c r="U26" s="1554"/>
      <c r="V26" s="1554"/>
      <c r="W26" s="1554"/>
      <c r="X26" s="1555"/>
      <c r="Y26" s="1555"/>
      <c r="Z26" s="1555"/>
      <c r="AA26" s="1555"/>
      <c r="AB26" s="1556"/>
      <c r="AC26" s="1556"/>
      <c r="AD26" s="1557"/>
      <c r="AE26" s="1556"/>
      <c r="AF26" s="1556"/>
      <c r="AG26" s="1557"/>
      <c r="AH26" s="1558"/>
      <c r="AI26" s="1556"/>
      <c r="AJ26" s="1557"/>
      <c r="AK26" s="58"/>
      <c r="AL26" s="65"/>
      <c r="AM26" s="65"/>
    </row>
    <row r="27" spans="2:49" s="31" customFormat="1" ht="20.100000000000001" customHeight="1" x14ac:dyDescent="0.15">
      <c r="B27" s="1559">
        <v>14</v>
      </c>
      <c r="C27" s="1560"/>
      <c r="D27" s="1561"/>
      <c r="E27" s="1561"/>
      <c r="F27" s="1561"/>
      <c r="G27" s="1561"/>
      <c r="H27" s="1561"/>
      <c r="I27" s="1561"/>
      <c r="J27" s="1562"/>
      <c r="K27" s="1563"/>
      <c r="L27" s="1563"/>
      <c r="M27" s="1564"/>
      <c r="N27" s="1562"/>
      <c r="O27" s="1563"/>
      <c r="P27" s="1564"/>
      <c r="Q27" s="1554"/>
      <c r="R27" s="1554"/>
      <c r="S27" s="1554"/>
      <c r="T27" s="1554"/>
      <c r="U27" s="1554"/>
      <c r="V27" s="1554"/>
      <c r="W27" s="1554"/>
      <c r="X27" s="1555"/>
      <c r="Y27" s="1555"/>
      <c r="Z27" s="1555"/>
      <c r="AA27" s="1555"/>
      <c r="AB27" s="1556"/>
      <c r="AC27" s="1556"/>
      <c r="AD27" s="1557"/>
      <c r="AE27" s="1556"/>
      <c r="AF27" s="1556"/>
      <c r="AG27" s="1557"/>
      <c r="AH27" s="1558"/>
      <c r="AI27" s="1556"/>
      <c r="AJ27" s="1557"/>
      <c r="AK27" s="58"/>
      <c r="AL27" s="65"/>
      <c r="AM27" s="65"/>
    </row>
    <row r="28" spans="2:49" s="31" customFormat="1" ht="20.100000000000001" customHeight="1" x14ac:dyDescent="0.15">
      <c r="B28" s="1559">
        <v>15</v>
      </c>
      <c r="C28" s="1560"/>
      <c r="D28" s="1561"/>
      <c r="E28" s="1561"/>
      <c r="F28" s="1561"/>
      <c r="G28" s="1561"/>
      <c r="H28" s="1561"/>
      <c r="I28" s="1561"/>
      <c r="J28" s="1562"/>
      <c r="K28" s="1563"/>
      <c r="L28" s="1563"/>
      <c r="M28" s="1564"/>
      <c r="N28" s="1562"/>
      <c r="O28" s="1563"/>
      <c r="P28" s="1564"/>
      <c r="Q28" s="1554"/>
      <c r="R28" s="1554"/>
      <c r="S28" s="1554"/>
      <c r="T28" s="1554"/>
      <c r="U28" s="1554"/>
      <c r="V28" s="1554"/>
      <c r="W28" s="1554"/>
      <c r="X28" s="1555"/>
      <c r="Y28" s="1555"/>
      <c r="Z28" s="1555"/>
      <c r="AA28" s="1555"/>
      <c r="AB28" s="1556"/>
      <c r="AC28" s="1556"/>
      <c r="AD28" s="1557"/>
      <c r="AE28" s="1556"/>
      <c r="AF28" s="1556"/>
      <c r="AG28" s="1557"/>
      <c r="AH28" s="1558"/>
      <c r="AI28" s="1556"/>
      <c r="AJ28" s="1557"/>
      <c r="AK28" s="58"/>
      <c r="AL28" s="65"/>
      <c r="AM28" s="65"/>
    </row>
    <row r="29" spans="2:49" s="31" customFormat="1" ht="20.100000000000001" customHeight="1" x14ac:dyDescent="0.15">
      <c r="B29" s="1559">
        <v>16</v>
      </c>
      <c r="C29" s="1560"/>
      <c r="D29" s="1561"/>
      <c r="E29" s="1561"/>
      <c r="F29" s="1561"/>
      <c r="G29" s="1561"/>
      <c r="H29" s="1561"/>
      <c r="I29" s="1561"/>
      <c r="J29" s="1562"/>
      <c r="K29" s="1563"/>
      <c r="L29" s="1563"/>
      <c r="M29" s="1564"/>
      <c r="N29" s="1562"/>
      <c r="O29" s="1563"/>
      <c r="P29" s="1564"/>
      <c r="Q29" s="1554"/>
      <c r="R29" s="1554"/>
      <c r="S29" s="1554"/>
      <c r="T29" s="1554"/>
      <c r="U29" s="1554"/>
      <c r="V29" s="1554"/>
      <c r="W29" s="1554"/>
      <c r="X29" s="1555"/>
      <c r="Y29" s="1555"/>
      <c r="Z29" s="1555"/>
      <c r="AA29" s="1555"/>
      <c r="AB29" s="1556"/>
      <c r="AC29" s="1556"/>
      <c r="AD29" s="1557"/>
      <c r="AE29" s="1556"/>
      <c r="AF29" s="1556"/>
      <c r="AG29" s="1557"/>
      <c r="AH29" s="1558"/>
      <c r="AI29" s="1556"/>
      <c r="AJ29" s="1557"/>
      <c r="AK29" s="58"/>
      <c r="AL29" s="65"/>
      <c r="AM29" s="65"/>
    </row>
    <row r="30" spans="2:49" s="31" customFormat="1" ht="20.100000000000001" customHeight="1" x14ac:dyDescent="0.15">
      <c r="B30" s="1559">
        <v>17</v>
      </c>
      <c r="C30" s="1560"/>
      <c r="D30" s="1561"/>
      <c r="E30" s="1561"/>
      <c r="F30" s="1561"/>
      <c r="G30" s="1561"/>
      <c r="H30" s="1561"/>
      <c r="I30" s="1561"/>
      <c r="J30" s="1562"/>
      <c r="K30" s="1563"/>
      <c r="L30" s="1563"/>
      <c r="M30" s="1564"/>
      <c r="N30" s="1562"/>
      <c r="O30" s="1563"/>
      <c r="P30" s="1564"/>
      <c r="Q30" s="1554"/>
      <c r="R30" s="1554"/>
      <c r="S30" s="1554"/>
      <c r="T30" s="1554"/>
      <c r="U30" s="1554"/>
      <c r="V30" s="1554"/>
      <c r="W30" s="1554"/>
      <c r="X30" s="1555"/>
      <c r="Y30" s="1555"/>
      <c r="Z30" s="1555"/>
      <c r="AA30" s="1555"/>
      <c r="AB30" s="1556"/>
      <c r="AC30" s="1556"/>
      <c r="AD30" s="1557"/>
      <c r="AE30" s="1556"/>
      <c r="AF30" s="1556"/>
      <c r="AG30" s="1557"/>
      <c r="AH30" s="1558"/>
      <c r="AI30" s="1556"/>
      <c r="AJ30" s="1557"/>
      <c r="AK30" s="58"/>
      <c r="AL30" s="65"/>
      <c r="AM30" s="65"/>
    </row>
    <row r="31" spans="2:49" s="31" customFormat="1" ht="20.100000000000001" customHeight="1" x14ac:dyDescent="0.15">
      <c r="B31" s="1559">
        <v>18</v>
      </c>
      <c r="C31" s="1560"/>
      <c r="D31" s="1561"/>
      <c r="E31" s="1561"/>
      <c r="F31" s="1561"/>
      <c r="G31" s="1561"/>
      <c r="H31" s="1561"/>
      <c r="I31" s="1561"/>
      <c r="J31" s="1562"/>
      <c r="K31" s="1563"/>
      <c r="L31" s="1563"/>
      <c r="M31" s="1564"/>
      <c r="N31" s="1562"/>
      <c r="O31" s="1563"/>
      <c r="P31" s="1564"/>
      <c r="Q31" s="1554"/>
      <c r="R31" s="1554"/>
      <c r="S31" s="1554"/>
      <c r="T31" s="1554"/>
      <c r="U31" s="1554"/>
      <c r="V31" s="1554"/>
      <c r="W31" s="1554"/>
      <c r="X31" s="1555"/>
      <c r="Y31" s="1555"/>
      <c r="Z31" s="1555"/>
      <c r="AA31" s="1555"/>
      <c r="AB31" s="1556"/>
      <c r="AC31" s="1556"/>
      <c r="AD31" s="1557"/>
      <c r="AE31" s="1556"/>
      <c r="AF31" s="1556"/>
      <c r="AG31" s="1557"/>
      <c r="AH31" s="1558"/>
      <c r="AI31" s="1556"/>
      <c r="AJ31" s="1557"/>
      <c r="AK31" s="58"/>
      <c r="AL31" s="65"/>
      <c r="AM31" s="65"/>
    </row>
    <row r="32" spans="2:49" s="31" customFormat="1" ht="20.100000000000001" customHeight="1" x14ac:dyDescent="0.15">
      <c r="B32" s="1559">
        <v>19</v>
      </c>
      <c r="C32" s="1560"/>
      <c r="D32" s="1561"/>
      <c r="E32" s="1561"/>
      <c r="F32" s="1561"/>
      <c r="G32" s="1561"/>
      <c r="H32" s="1561"/>
      <c r="I32" s="1561"/>
      <c r="J32" s="1562"/>
      <c r="K32" s="1563"/>
      <c r="L32" s="1563"/>
      <c r="M32" s="1564"/>
      <c r="N32" s="1562"/>
      <c r="O32" s="1563"/>
      <c r="P32" s="1564"/>
      <c r="Q32" s="1554"/>
      <c r="R32" s="1554"/>
      <c r="S32" s="1554"/>
      <c r="T32" s="1554"/>
      <c r="U32" s="1554"/>
      <c r="V32" s="1554"/>
      <c r="W32" s="1554"/>
      <c r="X32" s="1555"/>
      <c r="Y32" s="1555"/>
      <c r="Z32" s="1555"/>
      <c r="AA32" s="1555"/>
      <c r="AB32" s="1556"/>
      <c r="AC32" s="1556"/>
      <c r="AD32" s="1557"/>
      <c r="AE32" s="1556"/>
      <c r="AF32" s="1556"/>
      <c r="AG32" s="1557"/>
      <c r="AH32" s="1558"/>
      <c r="AI32" s="1556"/>
      <c r="AJ32" s="1557"/>
      <c r="AK32" s="58"/>
      <c r="AL32" s="65"/>
      <c r="AM32" s="65"/>
    </row>
    <row r="33" spans="2:269" s="31" customFormat="1" ht="20.100000000000001" customHeight="1" x14ac:dyDescent="0.15">
      <c r="B33" s="1559">
        <v>20</v>
      </c>
      <c r="C33" s="1560"/>
      <c r="D33" s="1561"/>
      <c r="E33" s="1561"/>
      <c r="F33" s="1561"/>
      <c r="G33" s="1561"/>
      <c r="H33" s="1561"/>
      <c r="I33" s="1561"/>
      <c r="J33" s="1562"/>
      <c r="K33" s="1563"/>
      <c r="L33" s="1563"/>
      <c r="M33" s="1564"/>
      <c r="N33" s="1562"/>
      <c r="O33" s="1563"/>
      <c r="P33" s="1564"/>
      <c r="Q33" s="1554"/>
      <c r="R33" s="1554"/>
      <c r="S33" s="1554"/>
      <c r="T33" s="1554"/>
      <c r="U33" s="1554"/>
      <c r="V33" s="1554"/>
      <c r="W33" s="1554"/>
      <c r="X33" s="1555"/>
      <c r="Y33" s="1555"/>
      <c r="Z33" s="1555"/>
      <c r="AA33" s="1555"/>
      <c r="AB33" s="1556"/>
      <c r="AC33" s="1556"/>
      <c r="AD33" s="1557"/>
      <c r="AE33" s="1556"/>
      <c r="AF33" s="1556"/>
      <c r="AG33" s="1557"/>
      <c r="AH33" s="1558"/>
      <c r="AI33" s="1556"/>
      <c r="AJ33" s="1557"/>
      <c r="AK33" s="58"/>
      <c r="AL33" s="65"/>
      <c r="AM33" s="65"/>
    </row>
    <row r="34" spans="2:269" s="31" customFormat="1" ht="20.100000000000001" customHeight="1" x14ac:dyDescent="0.15">
      <c r="B34" s="1559">
        <v>21</v>
      </c>
      <c r="C34" s="1560"/>
      <c r="D34" s="1561"/>
      <c r="E34" s="1561"/>
      <c r="F34" s="1561"/>
      <c r="G34" s="1561"/>
      <c r="H34" s="1561"/>
      <c r="I34" s="1561"/>
      <c r="J34" s="1562"/>
      <c r="K34" s="1563"/>
      <c r="L34" s="1563"/>
      <c r="M34" s="1564"/>
      <c r="N34" s="1562"/>
      <c r="O34" s="1563"/>
      <c r="P34" s="1564"/>
      <c r="Q34" s="1554"/>
      <c r="R34" s="1554"/>
      <c r="S34" s="1554"/>
      <c r="T34" s="1554"/>
      <c r="U34" s="1554"/>
      <c r="V34" s="1554"/>
      <c r="W34" s="1554"/>
      <c r="X34" s="1555"/>
      <c r="Y34" s="1555"/>
      <c r="Z34" s="1555"/>
      <c r="AA34" s="1555"/>
      <c r="AB34" s="1556"/>
      <c r="AC34" s="1556"/>
      <c r="AD34" s="1557"/>
      <c r="AE34" s="1556"/>
      <c r="AF34" s="1556"/>
      <c r="AG34" s="1557"/>
      <c r="AH34" s="1558"/>
      <c r="AI34" s="1556"/>
      <c r="AJ34" s="1557"/>
      <c r="AK34" s="58"/>
      <c r="AL34" s="65"/>
      <c r="AM34" s="65"/>
    </row>
    <row r="35" spans="2:269" s="31" customFormat="1" ht="20.100000000000001" customHeight="1" x14ac:dyDescent="0.15">
      <c r="B35" s="1559">
        <v>22</v>
      </c>
      <c r="C35" s="1560"/>
      <c r="D35" s="1561"/>
      <c r="E35" s="1561"/>
      <c r="F35" s="1561"/>
      <c r="G35" s="1561"/>
      <c r="H35" s="1561"/>
      <c r="I35" s="1561"/>
      <c r="J35" s="1562"/>
      <c r="K35" s="1563"/>
      <c r="L35" s="1563"/>
      <c r="M35" s="1564"/>
      <c r="N35" s="1562"/>
      <c r="O35" s="1563"/>
      <c r="P35" s="1564"/>
      <c r="Q35" s="1554"/>
      <c r="R35" s="1554"/>
      <c r="S35" s="1554"/>
      <c r="T35" s="1554"/>
      <c r="U35" s="1554"/>
      <c r="V35" s="1554"/>
      <c r="W35" s="1554"/>
      <c r="X35" s="1555"/>
      <c r="Y35" s="1555"/>
      <c r="Z35" s="1555"/>
      <c r="AA35" s="1555"/>
      <c r="AB35" s="1556"/>
      <c r="AC35" s="1556"/>
      <c r="AD35" s="1557"/>
      <c r="AE35" s="1556"/>
      <c r="AF35" s="1556"/>
      <c r="AG35" s="1557"/>
      <c r="AH35" s="1558"/>
      <c r="AI35" s="1556"/>
      <c r="AJ35" s="1557"/>
      <c r="AK35" s="58"/>
      <c r="AL35" s="65"/>
      <c r="AM35" s="65"/>
    </row>
    <row r="36" spans="2:269" s="31" customFormat="1" ht="20.100000000000001" customHeight="1" x14ac:dyDescent="0.15">
      <c r="B36" s="1559">
        <v>23</v>
      </c>
      <c r="C36" s="1560"/>
      <c r="D36" s="1561"/>
      <c r="E36" s="1561"/>
      <c r="F36" s="1561"/>
      <c r="G36" s="1561"/>
      <c r="H36" s="1561"/>
      <c r="I36" s="1561"/>
      <c r="J36" s="1562"/>
      <c r="K36" s="1563"/>
      <c r="L36" s="1563"/>
      <c r="M36" s="1564"/>
      <c r="N36" s="1562"/>
      <c r="O36" s="1563"/>
      <c r="P36" s="1564"/>
      <c r="Q36" s="1554"/>
      <c r="R36" s="1554"/>
      <c r="S36" s="1554"/>
      <c r="T36" s="1554"/>
      <c r="U36" s="1554"/>
      <c r="V36" s="1554"/>
      <c r="W36" s="1554"/>
      <c r="X36" s="1555"/>
      <c r="Y36" s="1555"/>
      <c r="Z36" s="1555"/>
      <c r="AA36" s="1555"/>
      <c r="AB36" s="1556"/>
      <c r="AC36" s="1556"/>
      <c r="AD36" s="1557"/>
      <c r="AE36" s="1556"/>
      <c r="AF36" s="1556"/>
      <c r="AG36" s="1557"/>
      <c r="AH36" s="1558"/>
      <c r="AI36" s="1556"/>
      <c r="AJ36" s="1557"/>
      <c r="AK36" s="58"/>
      <c r="AL36" s="65"/>
      <c r="AM36" s="65"/>
    </row>
    <row r="37" spans="2:269" s="31" customFormat="1" ht="20.100000000000001" customHeight="1" x14ac:dyDescent="0.15">
      <c r="B37" s="1559">
        <v>24</v>
      </c>
      <c r="C37" s="1560"/>
      <c r="D37" s="1561"/>
      <c r="E37" s="1561"/>
      <c r="F37" s="1561"/>
      <c r="G37" s="1561"/>
      <c r="H37" s="1561"/>
      <c r="I37" s="1561"/>
      <c r="J37" s="1562"/>
      <c r="K37" s="1563"/>
      <c r="L37" s="1563"/>
      <c r="M37" s="1564"/>
      <c r="N37" s="1562"/>
      <c r="O37" s="1563"/>
      <c r="P37" s="1564"/>
      <c r="Q37" s="1554"/>
      <c r="R37" s="1554"/>
      <c r="S37" s="1554"/>
      <c r="T37" s="1554"/>
      <c r="U37" s="1554"/>
      <c r="V37" s="1554"/>
      <c r="W37" s="1554"/>
      <c r="X37" s="1555"/>
      <c r="Y37" s="1555"/>
      <c r="Z37" s="1555"/>
      <c r="AA37" s="1555"/>
      <c r="AB37" s="1556"/>
      <c r="AC37" s="1556"/>
      <c r="AD37" s="1557"/>
      <c r="AE37" s="1556"/>
      <c r="AF37" s="1556"/>
      <c r="AG37" s="1557"/>
      <c r="AH37" s="1558"/>
      <c r="AI37" s="1556"/>
      <c r="AJ37" s="1557"/>
      <c r="AK37" s="58"/>
      <c r="AL37" s="65"/>
      <c r="AM37" s="65"/>
    </row>
    <row r="38" spans="2:269" s="31" customFormat="1" ht="20.100000000000001" customHeight="1" x14ac:dyDescent="0.15">
      <c r="B38" s="1559">
        <v>25</v>
      </c>
      <c r="C38" s="1560"/>
      <c r="D38" s="1561"/>
      <c r="E38" s="1561"/>
      <c r="F38" s="1561"/>
      <c r="G38" s="1561"/>
      <c r="H38" s="1561"/>
      <c r="I38" s="1561"/>
      <c r="J38" s="1562"/>
      <c r="K38" s="1563"/>
      <c r="L38" s="1563"/>
      <c r="M38" s="1564"/>
      <c r="N38" s="1562"/>
      <c r="O38" s="1563"/>
      <c r="P38" s="1564"/>
      <c r="Q38" s="1554"/>
      <c r="R38" s="1554"/>
      <c r="S38" s="1554"/>
      <c r="T38" s="1554"/>
      <c r="U38" s="1554"/>
      <c r="V38" s="1554"/>
      <c r="W38" s="1554"/>
      <c r="X38" s="1555"/>
      <c r="Y38" s="1555"/>
      <c r="Z38" s="1555"/>
      <c r="AA38" s="1555"/>
      <c r="AB38" s="1556"/>
      <c r="AC38" s="1556"/>
      <c r="AD38" s="1557"/>
      <c r="AE38" s="1556"/>
      <c r="AF38" s="1556"/>
      <c r="AG38" s="1557"/>
      <c r="AH38" s="1558"/>
      <c r="AI38" s="1556"/>
      <c r="AJ38" s="1557"/>
      <c r="AK38" s="58"/>
      <c r="AL38" s="65"/>
      <c r="AM38" s="65"/>
    </row>
    <row r="39" spans="2:269" ht="20.100000000000001" customHeight="1" x14ac:dyDescent="0.15">
      <c r="B39" s="1559">
        <v>26</v>
      </c>
      <c r="C39" s="1560"/>
      <c r="D39" s="1561"/>
      <c r="E39" s="1561"/>
      <c r="F39" s="1561"/>
      <c r="G39" s="1561"/>
      <c r="H39" s="1561"/>
      <c r="I39" s="1561"/>
      <c r="J39" s="1562"/>
      <c r="K39" s="1563"/>
      <c r="L39" s="1563"/>
      <c r="M39" s="1564"/>
      <c r="N39" s="1562"/>
      <c r="O39" s="1563"/>
      <c r="P39" s="1564"/>
      <c r="Q39" s="1554"/>
      <c r="R39" s="1554"/>
      <c r="S39" s="1554"/>
      <c r="T39" s="1554"/>
      <c r="U39" s="1554"/>
      <c r="V39" s="1554"/>
      <c r="W39" s="1554"/>
      <c r="X39" s="1555"/>
      <c r="Y39" s="1555"/>
      <c r="Z39" s="1555"/>
      <c r="AA39" s="1555"/>
      <c r="AB39" s="1556"/>
      <c r="AC39" s="1556"/>
      <c r="AD39" s="1557"/>
      <c r="AE39" s="1556"/>
      <c r="AF39" s="1556"/>
      <c r="AG39" s="1557"/>
      <c r="AH39" s="1558"/>
      <c r="AI39" s="1556"/>
      <c r="AJ39" s="1557"/>
      <c r="AK39" s="58"/>
      <c r="AL39" s="65"/>
      <c r="AM39" s="65"/>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row>
    <row r="40" spans="2:269" s="31" customFormat="1" ht="20.100000000000001" customHeight="1" x14ac:dyDescent="0.15">
      <c r="B40" s="1559">
        <v>27</v>
      </c>
      <c r="C40" s="1560"/>
      <c r="D40" s="1561"/>
      <c r="E40" s="1561"/>
      <c r="F40" s="1561"/>
      <c r="G40" s="1561"/>
      <c r="H40" s="1561"/>
      <c r="I40" s="1561"/>
      <c r="J40" s="1562"/>
      <c r="K40" s="1563"/>
      <c r="L40" s="1563"/>
      <c r="M40" s="1564"/>
      <c r="N40" s="1562"/>
      <c r="O40" s="1563"/>
      <c r="P40" s="1564"/>
      <c r="Q40" s="1554"/>
      <c r="R40" s="1554"/>
      <c r="S40" s="1554"/>
      <c r="T40" s="1554"/>
      <c r="U40" s="1554"/>
      <c r="V40" s="1554"/>
      <c r="W40" s="1554"/>
      <c r="X40" s="1555"/>
      <c r="Y40" s="1555"/>
      <c r="Z40" s="1555"/>
      <c r="AA40" s="1555"/>
      <c r="AB40" s="1556"/>
      <c r="AC40" s="1556"/>
      <c r="AD40" s="1557"/>
      <c r="AE40" s="1556"/>
      <c r="AF40" s="1556"/>
      <c r="AG40" s="1557"/>
      <c r="AH40" s="1558"/>
      <c r="AI40" s="1556"/>
      <c r="AJ40" s="1557"/>
      <c r="AK40" s="58"/>
      <c r="AL40" s="65"/>
      <c r="AM40" s="65"/>
    </row>
    <row r="41" spans="2:269" s="31" customFormat="1" ht="20.100000000000001" customHeight="1" x14ac:dyDescent="0.15">
      <c r="B41" s="1559">
        <v>28</v>
      </c>
      <c r="C41" s="1560"/>
      <c r="D41" s="1561"/>
      <c r="E41" s="1561"/>
      <c r="F41" s="1561"/>
      <c r="G41" s="1561"/>
      <c r="H41" s="1561"/>
      <c r="I41" s="1561"/>
      <c r="J41" s="1562"/>
      <c r="K41" s="1563"/>
      <c r="L41" s="1563"/>
      <c r="M41" s="1564"/>
      <c r="N41" s="1562"/>
      <c r="O41" s="1563"/>
      <c r="P41" s="1564"/>
      <c r="Q41" s="1554"/>
      <c r="R41" s="1554"/>
      <c r="S41" s="1554"/>
      <c r="T41" s="1554"/>
      <c r="U41" s="1554"/>
      <c r="V41" s="1554"/>
      <c r="W41" s="1554"/>
      <c r="X41" s="1555"/>
      <c r="Y41" s="1555"/>
      <c r="Z41" s="1555"/>
      <c r="AA41" s="1555"/>
      <c r="AB41" s="1556"/>
      <c r="AC41" s="1556"/>
      <c r="AD41" s="1557"/>
      <c r="AE41" s="1556"/>
      <c r="AF41" s="1556"/>
      <c r="AG41" s="1557"/>
      <c r="AH41" s="1558"/>
      <c r="AI41" s="1556"/>
      <c r="AJ41" s="1557"/>
      <c r="AK41" s="58"/>
      <c r="AL41" s="65"/>
      <c r="AM41" s="65"/>
    </row>
    <row r="42" spans="2:269" ht="20.100000000000001" customHeight="1" x14ac:dyDescent="0.15">
      <c r="B42" s="1559">
        <v>29</v>
      </c>
      <c r="C42" s="1560"/>
      <c r="D42" s="1561"/>
      <c r="E42" s="1561"/>
      <c r="F42" s="1561"/>
      <c r="G42" s="1561"/>
      <c r="H42" s="1561"/>
      <c r="I42" s="1561"/>
      <c r="J42" s="1562"/>
      <c r="K42" s="1563"/>
      <c r="L42" s="1563"/>
      <c r="M42" s="1564"/>
      <c r="N42" s="1562"/>
      <c r="O42" s="1563"/>
      <c r="P42" s="1564"/>
      <c r="Q42" s="1554"/>
      <c r="R42" s="1554"/>
      <c r="S42" s="1554"/>
      <c r="T42" s="1554"/>
      <c r="U42" s="1554"/>
      <c r="V42" s="1554"/>
      <c r="W42" s="1554"/>
      <c r="X42" s="1555"/>
      <c r="Y42" s="1555"/>
      <c r="Z42" s="1555"/>
      <c r="AA42" s="1555"/>
      <c r="AB42" s="1556"/>
      <c r="AC42" s="1556"/>
      <c r="AD42" s="1557"/>
      <c r="AE42" s="1556"/>
      <c r="AF42" s="1556"/>
      <c r="AG42" s="1557"/>
      <c r="AH42" s="1558"/>
      <c r="AI42" s="1556"/>
      <c r="AJ42" s="1557"/>
      <c r="AK42" s="58"/>
      <c r="AL42" s="65"/>
      <c r="AM42" s="65"/>
      <c r="AN42" s="31"/>
    </row>
    <row r="43" spans="2:269" ht="20.100000000000001" customHeight="1" x14ac:dyDescent="0.15">
      <c r="B43" s="1559">
        <v>30</v>
      </c>
      <c r="C43" s="1560"/>
      <c r="D43" s="1561"/>
      <c r="E43" s="1561"/>
      <c r="F43" s="1561"/>
      <c r="G43" s="1561"/>
      <c r="H43" s="1561"/>
      <c r="I43" s="1561"/>
      <c r="J43" s="1562"/>
      <c r="K43" s="1563"/>
      <c r="L43" s="1563"/>
      <c r="M43" s="1564"/>
      <c r="N43" s="1562"/>
      <c r="O43" s="1563"/>
      <c r="P43" s="1564"/>
      <c r="Q43" s="1554"/>
      <c r="R43" s="1554"/>
      <c r="S43" s="1554"/>
      <c r="T43" s="1554"/>
      <c r="U43" s="1554"/>
      <c r="V43" s="1554"/>
      <c r="W43" s="1554"/>
      <c r="X43" s="1555"/>
      <c r="Y43" s="1555"/>
      <c r="Z43" s="1555"/>
      <c r="AA43" s="1555"/>
      <c r="AB43" s="1556"/>
      <c r="AC43" s="1556"/>
      <c r="AD43" s="1557"/>
      <c r="AE43" s="1556"/>
      <c r="AF43" s="1556"/>
      <c r="AG43" s="1557"/>
      <c r="AH43" s="1558"/>
      <c r="AI43" s="1556"/>
      <c r="AJ43" s="1557"/>
      <c r="AK43" s="58"/>
      <c r="AL43" s="65"/>
      <c r="AM43" s="65"/>
      <c r="AN43" s="31"/>
    </row>
    <row r="44" spans="2:269" ht="20.100000000000001" customHeight="1" x14ac:dyDescent="0.15">
      <c r="B44" s="58"/>
      <c r="C44" s="58"/>
      <c r="D44" s="58"/>
      <c r="E44" s="90"/>
      <c r="F44" s="90"/>
      <c r="G44" s="90"/>
      <c r="H44" s="90"/>
      <c r="I44" s="90"/>
      <c r="J44" s="90"/>
      <c r="K44" s="90"/>
      <c r="L44" s="90"/>
      <c r="M44" s="90"/>
      <c r="N44" s="90"/>
      <c r="O44" s="90"/>
      <c r="P44" s="90"/>
      <c r="Q44" s="90"/>
      <c r="R44" s="90"/>
      <c r="S44" s="90"/>
      <c r="T44" s="90"/>
      <c r="U44" s="90"/>
      <c r="V44" s="90"/>
      <c r="W44" s="90"/>
      <c r="X44" s="90"/>
      <c r="Y44" s="90"/>
      <c r="Z44" s="90"/>
      <c r="AA44" s="90"/>
      <c r="AB44" s="90"/>
      <c r="AC44" s="58"/>
      <c r="AD44" s="58"/>
      <c r="AE44" s="58"/>
      <c r="AF44" s="58"/>
      <c r="AG44" s="58"/>
      <c r="AH44" s="58"/>
      <c r="AI44" s="58"/>
      <c r="AJ44" s="58"/>
      <c r="AK44" s="58"/>
      <c r="AL44" s="100"/>
      <c r="AM44" s="100"/>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row>
    <row r="45" spans="2:269" ht="19.5" customHeight="1" x14ac:dyDescent="0.15">
      <c r="B45" s="1580" t="s">
        <v>299</v>
      </c>
      <c r="C45" s="1567"/>
      <c r="D45" s="1580" t="s">
        <v>367</v>
      </c>
      <c r="E45" s="1566"/>
      <c r="F45" s="1566"/>
      <c r="G45" s="1584" t="s">
        <v>368</v>
      </c>
      <c r="H45" s="1585"/>
      <c r="I45" s="1585"/>
      <c r="J45" s="1586" t="s">
        <v>369</v>
      </c>
      <c r="K45" s="1587"/>
      <c r="L45" s="1587"/>
      <c r="M45" s="1587"/>
      <c r="N45" s="1584" t="s">
        <v>370</v>
      </c>
      <c r="O45" s="1584"/>
      <c r="P45" s="1584"/>
      <c r="Q45" s="1584" t="s">
        <v>256</v>
      </c>
      <c r="R45" s="1584"/>
      <c r="S45" s="1584"/>
      <c r="T45" s="1565" t="s">
        <v>371</v>
      </c>
      <c r="U45" s="1565"/>
      <c r="V45" s="1565"/>
      <c r="W45" s="1565"/>
      <c r="X45" s="1565" t="s">
        <v>254</v>
      </c>
      <c r="Y45" s="1565"/>
      <c r="Z45" s="1565"/>
      <c r="AA45" s="1565"/>
      <c r="AB45" s="1566" t="s">
        <v>372</v>
      </c>
      <c r="AC45" s="1566"/>
      <c r="AD45" s="1566"/>
      <c r="AE45" s="1566"/>
      <c r="AF45" s="1566"/>
      <c r="AG45" s="1567"/>
      <c r="AH45" s="1570" t="s">
        <v>373</v>
      </c>
      <c r="AI45" s="1571"/>
      <c r="AJ45" s="1572"/>
      <c r="AK45" s="58"/>
      <c r="AL45" s="100"/>
      <c r="AM45" s="100"/>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row>
    <row r="46" spans="2:269" ht="10.5" customHeight="1" x14ac:dyDescent="0.15">
      <c r="B46" s="1581"/>
      <c r="C46" s="1582"/>
      <c r="D46" s="1581"/>
      <c r="E46" s="1583"/>
      <c r="F46" s="1583"/>
      <c r="G46" s="1585"/>
      <c r="H46" s="1585"/>
      <c r="I46" s="1585"/>
      <c r="J46" s="1588"/>
      <c r="K46" s="1589"/>
      <c r="L46" s="1589"/>
      <c r="M46" s="1589"/>
      <c r="N46" s="1584"/>
      <c r="O46" s="1584"/>
      <c r="P46" s="1584"/>
      <c r="Q46" s="1584"/>
      <c r="R46" s="1584"/>
      <c r="S46" s="1584"/>
      <c r="T46" s="1565"/>
      <c r="U46" s="1565"/>
      <c r="V46" s="1565"/>
      <c r="W46" s="1565"/>
      <c r="X46" s="1565"/>
      <c r="Y46" s="1565"/>
      <c r="Z46" s="1565"/>
      <c r="AA46" s="1565"/>
      <c r="AB46" s="1568"/>
      <c r="AC46" s="1568"/>
      <c r="AD46" s="1568"/>
      <c r="AE46" s="1568"/>
      <c r="AF46" s="1568"/>
      <c r="AG46" s="1569"/>
      <c r="AH46" s="1573"/>
      <c r="AI46" s="1574"/>
      <c r="AJ46" s="1575"/>
      <c r="AK46" s="58"/>
      <c r="AL46" s="100"/>
      <c r="AM46" s="100"/>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row>
    <row r="47" spans="2:269" s="31" customFormat="1" ht="30.75" customHeight="1" x14ac:dyDescent="0.15">
      <c r="B47" s="1579"/>
      <c r="C47" s="1569"/>
      <c r="D47" s="1579"/>
      <c r="E47" s="1568"/>
      <c r="F47" s="1568"/>
      <c r="G47" s="1585"/>
      <c r="H47" s="1585"/>
      <c r="I47" s="1585"/>
      <c r="J47" s="1590"/>
      <c r="K47" s="1591"/>
      <c r="L47" s="1591"/>
      <c r="M47" s="1591"/>
      <c r="N47" s="1584"/>
      <c r="O47" s="1584"/>
      <c r="P47" s="1584"/>
      <c r="Q47" s="1584"/>
      <c r="R47" s="1584"/>
      <c r="S47" s="1584"/>
      <c r="T47" s="1565"/>
      <c r="U47" s="1565"/>
      <c r="V47" s="1565"/>
      <c r="W47" s="1565"/>
      <c r="X47" s="1565"/>
      <c r="Y47" s="1565"/>
      <c r="Z47" s="1565"/>
      <c r="AA47" s="1565"/>
      <c r="AB47" s="1568" t="s">
        <v>414</v>
      </c>
      <c r="AC47" s="1568"/>
      <c r="AD47" s="1569"/>
      <c r="AE47" s="1579" t="s">
        <v>374</v>
      </c>
      <c r="AF47" s="1568"/>
      <c r="AG47" s="1569"/>
      <c r="AH47" s="1576"/>
      <c r="AI47" s="1577"/>
      <c r="AJ47" s="1578"/>
      <c r="AK47" s="58"/>
      <c r="AL47" s="58"/>
      <c r="AM47" s="58"/>
      <c r="AN47" s="38"/>
    </row>
    <row r="48" spans="2:269" s="31" customFormat="1" ht="20.100000000000001" customHeight="1" x14ac:dyDescent="0.15">
      <c r="B48" s="1559">
        <v>31</v>
      </c>
      <c r="C48" s="1560"/>
      <c r="D48" s="1561"/>
      <c r="E48" s="1561"/>
      <c r="F48" s="1561"/>
      <c r="G48" s="1561"/>
      <c r="H48" s="1561"/>
      <c r="I48" s="1561"/>
      <c r="J48" s="1562"/>
      <c r="K48" s="1563"/>
      <c r="L48" s="1563"/>
      <c r="M48" s="1564"/>
      <c r="N48" s="1562"/>
      <c r="O48" s="1563"/>
      <c r="P48" s="1564"/>
      <c r="Q48" s="1554"/>
      <c r="R48" s="1554"/>
      <c r="S48" s="1554"/>
      <c r="T48" s="1554"/>
      <c r="U48" s="1554"/>
      <c r="V48" s="1554"/>
      <c r="W48" s="1554"/>
      <c r="X48" s="1555"/>
      <c r="Y48" s="1555"/>
      <c r="Z48" s="1555"/>
      <c r="AA48" s="1555"/>
      <c r="AB48" s="1556"/>
      <c r="AC48" s="1556"/>
      <c r="AD48" s="1557"/>
      <c r="AE48" s="1556"/>
      <c r="AF48" s="1556"/>
      <c r="AG48" s="1557"/>
      <c r="AH48" s="1558"/>
      <c r="AI48" s="1556"/>
      <c r="AJ48" s="1557"/>
      <c r="AK48" s="58"/>
      <c r="AL48" s="58"/>
      <c r="AM48" s="58"/>
      <c r="AN48" s="38"/>
    </row>
    <row r="49" spans="2:49" s="31" customFormat="1" ht="20.100000000000001" customHeight="1" x14ac:dyDescent="0.15">
      <c r="B49" s="1559">
        <v>32</v>
      </c>
      <c r="C49" s="1560"/>
      <c r="D49" s="1561"/>
      <c r="E49" s="1561"/>
      <c r="F49" s="1561"/>
      <c r="G49" s="1561"/>
      <c r="H49" s="1561"/>
      <c r="I49" s="1561"/>
      <c r="J49" s="1562"/>
      <c r="K49" s="1563"/>
      <c r="L49" s="1563"/>
      <c r="M49" s="1564"/>
      <c r="N49" s="1562"/>
      <c r="O49" s="1563"/>
      <c r="P49" s="1564"/>
      <c r="Q49" s="1554"/>
      <c r="R49" s="1554"/>
      <c r="S49" s="1554"/>
      <c r="T49" s="1554"/>
      <c r="U49" s="1554"/>
      <c r="V49" s="1554"/>
      <c r="W49" s="1554"/>
      <c r="X49" s="1555"/>
      <c r="Y49" s="1555"/>
      <c r="Z49" s="1555"/>
      <c r="AA49" s="1555"/>
      <c r="AB49" s="1556"/>
      <c r="AC49" s="1556"/>
      <c r="AD49" s="1557"/>
      <c r="AE49" s="1556"/>
      <c r="AF49" s="1556"/>
      <c r="AG49" s="1557"/>
      <c r="AH49" s="1558"/>
      <c r="AI49" s="1556"/>
      <c r="AJ49" s="1557"/>
      <c r="AK49" s="58"/>
      <c r="AL49" s="58"/>
      <c r="AM49" s="58"/>
      <c r="AN49" s="38"/>
    </row>
    <row r="50" spans="2:49" s="31" customFormat="1" ht="20.100000000000001" customHeight="1" x14ac:dyDescent="0.15">
      <c r="B50" s="1559">
        <v>33</v>
      </c>
      <c r="C50" s="1560"/>
      <c r="D50" s="1561"/>
      <c r="E50" s="1561"/>
      <c r="F50" s="1561"/>
      <c r="G50" s="1561"/>
      <c r="H50" s="1561"/>
      <c r="I50" s="1561"/>
      <c r="J50" s="1562"/>
      <c r="K50" s="1563"/>
      <c r="L50" s="1563"/>
      <c r="M50" s="1564"/>
      <c r="N50" s="1562"/>
      <c r="O50" s="1563"/>
      <c r="P50" s="1564"/>
      <c r="Q50" s="1554"/>
      <c r="R50" s="1554"/>
      <c r="S50" s="1554"/>
      <c r="T50" s="1554"/>
      <c r="U50" s="1554"/>
      <c r="V50" s="1554"/>
      <c r="W50" s="1554"/>
      <c r="X50" s="1555"/>
      <c r="Y50" s="1555"/>
      <c r="Z50" s="1555"/>
      <c r="AA50" s="1555"/>
      <c r="AB50" s="1556"/>
      <c r="AC50" s="1556"/>
      <c r="AD50" s="1557"/>
      <c r="AE50" s="1556"/>
      <c r="AF50" s="1556"/>
      <c r="AG50" s="1557"/>
      <c r="AH50" s="1558"/>
      <c r="AI50" s="1556"/>
      <c r="AJ50" s="1557"/>
      <c r="AK50" s="58"/>
      <c r="AL50" s="58"/>
      <c r="AM50" s="58"/>
      <c r="AN50" s="38"/>
    </row>
    <row r="51" spans="2:49" s="31" customFormat="1" ht="20.100000000000001" customHeight="1" x14ac:dyDescent="0.15">
      <c r="B51" s="1559">
        <v>34</v>
      </c>
      <c r="C51" s="1560"/>
      <c r="D51" s="1561"/>
      <c r="E51" s="1561"/>
      <c r="F51" s="1561"/>
      <c r="G51" s="1561"/>
      <c r="H51" s="1561"/>
      <c r="I51" s="1561"/>
      <c r="J51" s="1562"/>
      <c r="K51" s="1563"/>
      <c r="L51" s="1563"/>
      <c r="M51" s="1564"/>
      <c r="N51" s="1562"/>
      <c r="O51" s="1563"/>
      <c r="P51" s="1564"/>
      <c r="Q51" s="1554"/>
      <c r="R51" s="1554"/>
      <c r="S51" s="1554"/>
      <c r="T51" s="1554"/>
      <c r="U51" s="1554"/>
      <c r="V51" s="1554"/>
      <c r="W51" s="1554"/>
      <c r="X51" s="1555"/>
      <c r="Y51" s="1555"/>
      <c r="Z51" s="1555"/>
      <c r="AA51" s="1555"/>
      <c r="AB51" s="1556"/>
      <c r="AC51" s="1556"/>
      <c r="AD51" s="1557"/>
      <c r="AE51" s="1556"/>
      <c r="AF51" s="1556"/>
      <c r="AG51" s="1557"/>
      <c r="AH51" s="1558"/>
      <c r="AI51" s="1556"/>
      <c r="AJ51" s="1557"/>
      <c r="AK51" s="58"/>
      <c r="AL51" s="58"/>
      <c r="AM51" s="58"/>
      <c r="AN51" s="38"/>
    </row>
    <row r="52" spans="2:49" s="31" customFormat="1" ht="20.100000000000001" customHeight="1" x14ac:dyDescent="0.15">
      <c r="B52" s="1559">
        <v>35</v>
      </c>
      <c r="C52" s="1560"/>
      <c r="D52" s="1561"/>
      <c r="E52" s="1561"/>
      <c r="F52" s="1561"/>
      <c r="G52" s="1561"/>
      <c r="H52" s="1561"/>
      <c r="I52" s="1561"/>
      <c r="J52" s="1562"/>
      <c r="K52" s="1563"/>
      <c r="L52" s="1563"/>
      <c r="M52" s="1564"/>
      <c r="N52" s="1562"/>
      <c r="O52" s="1563"/>
      <c r="P52" s="1564"/>
      <c r="Q52" s="1554"/>
      <c r="R52" s="1554"/>
      <c r="S52" s="1554"/>
      <c r="T52" s="1554"/>
      <c r="U52" s="1554"/>
      <c r="V52" s="1554"/>
      <c r="W52" s="1554"/>
      <c r="X52" s="1555"/>
      <c r="Y52" s="1555"/>
      <c r="Z52" s="1555"/>
      <c r="AA52" s="1555"/>
      <c r="AB52" s="1556"/>
      <c r="AC52" s="1556"/>
      <c r="AD52" s="1557"/>
      <c r="AE52" s="1556"/>
      <c r="AF52" s="1556"/>
      <c r="AG52" s="1557"/>
      <c r="AH52" s="1558"/>
      <c r="AI52" s="1556"/>
      <c r="AJ52" s="1557"/>
      <c r="AK52" s="58"/>
      <c r="AL52" s="58"/>
      <c r="AM52" s="58"/>
      <c r="AN52" s="38"/>
      <c r="AO52" s="38"/>
      <c r="AW52" s="38"/>
    </row>
    <row r="53" spans="2:49" s="31" customFormat="1" ht="20.100000000000001" customHeight="1" x14ac:dyDescent="0.15">
      <c r="B53" s="1559">
        <v>36</v>
      </c>
      <c r="C53" s="1560"/>
      <c r="D53" s="1561"/>
      <c r="E53" s="1561"/>
      <c r="F53" s="1561"/>
      <c r="G53" s="1561"/>
      <c r="H53" s="1561"/>
      <c r="I53" s="1561"/>
      <c r="J53" s="1562"/>
      <c r="K53" s="1563"/>
      <c r="L53" s="1563"/>
      <c r="M53" s="1564"/>
      <c r="N53" s="1562"/>
      <c r="O53" s="1563"/>
      <c r="P53" s="1564"/>
      <c r="Q53" s="1554"/>
      <c r="R53" s="1554"/>
      <c r="S53" s="1554"/>
      <c r="T53" s="1554"/>
      <c r="U53" s="1554"/>
      <c r="V53" s="1554"/>
      <c r="W53" s="1554"/>
      <c r="X53" s="1555"/>
      <c r="Y53" s="1555"/>
      <c r="Z53" s="1555"/>
      <c r="AA53" s="1555"/>
      <c r="AB53" s="1556"/>
      <c r="AC53" s="1556"/>
      <c r="AD53" s="1557"/>
      <c r="AE53" s="1556"/>
      <c r="AF53" s="1556"/>
      <c r="AG53" s="1557"/>
      <c r="AH53" s="1558"/>
      <c r="AI53" s="1556"/>
      <c r="AJ53" s="1557"/>
      <c r="AK53" s="58"/>
      <c r="AL53" s="58"/>
      <c r="AM53" s="58"/>
      <c r="AN53" s="38"/>
    </row>
    <row r="54" spans="2:49" s="31" customFormat="1" ht="20.100000000000001" customHeight="1" x14ac:dyDescent="0.15">
      <c r="B54" s="1559">
        <v>37</v>
      </c>
      <c r="C54" s="1560"/>
      <c r="D54" s="1561"/>
      <c r="E54" s="1561"/>
      <c r="F54" s="1561"/>
      <c r="G54" s="1561"/>
      <c r="H54" s="1561"/>
      <c r="I54" s="1561"/>
      <c r="J54" s="1562"/>
      <c r="K54" s="1563"/>
      <c r="L54" s="1563"/>
      <c r="M54" s="1564"/>
      <c r="N54" s="1562"/>
      <c r="O54" s="1563"/>
      <c r="P54" s="1564"/>
      <c r="Q54" s="1554"/>
      <c r="R54" s="1554"/>
      <c r="S54" s="1554"/>
      <c r="T54" s="1554"/>
      <c r="U54" s="1554"/>
      <c r="V54" s="1554"/>
      <c r="W54" s="1554"/>
      <c r="X54" s="1555"/>
      <c r="Y54" s="1555"/>
      <c r="Z54" s="1555"/>
      <c r="AA54" s="1555"/>
      <c r="AB54" s="1556"/>
      <c r="AC54" s="1556"/>
      <c r="AD54" s="1557"/>
      <c r="AE54" s="1556"/>
      <c r="AF54" s="1556"/>
      <c r="AG54" s="1557"/>
      <c r="AH54" s="1558"/>
      <c r="AI54" s="1556"/>
      <c r="AJ54" s="1557"/>
      <c r="AK54" s="58"/>
      <c r="AL54" s="65"/>
      <c r="AM54" s="65"/>
    </row>
    <row r="55" spans="2:49" s="31" customFormat="1" ht="20.100000000000001" customHeight="1" x14ac:dyDescent="0.15">
      <c r="B55" s="1559">
        <v>38</v>
      </c>
      <c r="C55" s="1560"/>
      <c r="D55" s="1561"/>
      <c r="E55" s="1561"/>
      <c r="F55" s="1561"/>
      <c r="G55" s="1561"/>
      <c r="H55" s="1561"/>
      <c r="I55" s="1561"/>
      <c r="J55" s="1562"/>
      <c r="K55" s="1563"/>
      <c r="L55" s="1563"/>
      <c r="M55" s="1564"/>
      <c r="N55" s="1562"/>
      <c r="O55" s="1563"/>
      <c r="P55" s="1564"/>
      <c r="Q55" s="1554"/>
      <c r="R55" s="1554"/>
      <c r="S55" s="1554"/>
      <c r="T55" s="1554"/>
      <c r="U55" s="1554"/>
      <c r="V55" s="1554"/>
      <c r="W55" s="1554"/>
      <c r="X55" s="1555"/>
      <c r="Y55" s="1555"/>
      <c r="Z55" s="1555"/>
      <c r="AA55" s="1555"/>
      <c r="AB55" s="1556"/>
      <c r="AC55" s="1556"/>
      <c r="AD55" s="1557"/>
      <c r="AE55" s="1556"/>
      <c r="AF55" s="1556"/>
      <c r="AG55" s="1557"/>
      <c r="AH55" s="1558"/>
      <c r="AI55" s="1556"/>
      <c r="AJ55" s="1557"/>
      <c r="AK55" s="58"/>
      <c r="AL55" s="65"/>
      <c r="AM55" s="65"/>
    </row>
    <row r="56" spans="2:49" s="31" customFormat="1" ht="20.100000000000001" customHeight="1" x14ac:dyDescent="0.15">
      <c r="B56" s="1559">
        <v>39</v>
      </c>
      <c r="C56" s="1560"/>
      <c r="D56" s="1561"/>
      <c r="E56" s="1561"/>
      <c r="F56" s="1561"/>
      <c r="G56" s="1561"/>
      <c r="H56" s="1561"/>
      <c r="I56" s="1561"/>
      <c r="J56" s="1562"/>
      <c r="K56" s="1563"/>
      <c r="L56" s="1563"/>
      <c r="M56" s="1564"/>
      <c r="N56" s="1562"/>
      <c r="O56" s="1563"/>
      <c r="P56" s="1564"/>
      <c r="Q56" s="1554"/>
      <c r="R56" s="1554"/>
      <c r="S56" s="1554"/>
      <c r="T56" s="1554"/>
      <c r="U56" s="1554"/>
      <c r="V56" s="1554"/>
      <c r="W56" s="1554"/>
      <c r="X56" s="1555"/>
      <c r="Y56" s="1555"/>
      <c r="Z56" s="1555"/>
      <c r="AA56" s="1555"/>
      <c r="AB56" s="1556"/>
      <c r="AC56" s="1556"/>
      <c r="AD56" s="1557"/>
      <c r="AE56" s="1556"/>
      <c r="AF56" s="1556"/>
      <c r="AG56" s="1557"/>
      <c r="AH56" s="1558"/>
      <c r="AI56" s="1556"/>
      <c r="AJ56" s="1557"/>
      <c r="AK56" s="58"/>
      <c r="AL56" s="65"/>
      <c r="AM56" s="65"/>
    </row>
    <row r="57" spans="2:49" s="31" customFormat="1" ht="20.100000000000001" customHeight="1" x14ac:dyDescent="0.15">
      <c r="B57" s="1559">
        <v>40</v>
      </c>
      <c r="C57" s="1560"/>
      <c r="D57" s="1561"/>
      <c r="E57" s="1561"/>
      <c r="F57" s="1561"/>
      <c r="G57" s="1561"/>
      <c r="H57" s="1561"/>
      <c r="I57" s="1561"/>
      <c r="J57" s="1562"/>
      <c r="K57" s="1563"/>
      <c r="L57" s="1563"/>
      <c r="M57" s="1564"/>
      <c r="N57" s="1562"/>
      <c r="O57" s="1563"/>
      <c r="P57" s="1564"/>
      <c r="Q57" s="1554"/>
      <c r="R57" s="1554"/>
      <c r="S57" s="1554"/>
      <c r="T57" s="1554"/>
      <c r="U57" s="1554"/>
      <c r="V57" s="1554"/>
      <c r="W57" s="1554"/>
      <c r="X57" s="1555"/>
      <c r="Y57" s="1555"/>
      <c r="Z57" s="1555"/>
      <c r="AA57" s="1555"/>
      <c r="AB57" s="1556"/>
      <c r="AC57" s="1556"/>
      <c r="AD57" s="1557"/>
      <c r="AE57" s="1556"/>
      <c r="AF57" s="1556"/>
      <c r="AG57" s="1557"/>
      <c r="AH57" s="1558"/>
      <c r="AI57" s="1556"/>
      <c r="AJ57" s="1557"/>
      <c r="AK57" s="58"/>
      <c r="AL57" s="65"/>
      <c r="AM57" s="65"/>
    </row>
    <row r="58" spans="2:49" s="31" customFormat="1" ht="20.100000000000001" customHeight="1" x14ac:dyDescent="0.15">
      <c r="B58" s="1559">
        <v>41</v>
      </c>
      <c r="C58" s="1560"/>
      <c r="D58" s="1561"/>
      <c r="E58" s="1561"/>
      <c r="F58" s="1561"/>
      <c r="G58" s="1561"/>
      <c r="H58" s="1561"/>
      <c r="I58" s="1561"/>
      <c r="J58" s="1562"/>
      <c r="K58" s="1563"/>
      <c r="L58" s="1563"/>
      <c r="M58" s="1564"/>
      <c r="N58" s="1562"/>
      <c r="O58" s="1563"/>
      <c r="P58" s="1564"/>
      <c r="Q58" s="1554"/>
      <c r="R58" s="1554"/>
      <c r="S58" s="1554"/>
      <c r="T58" s="1554"/>
      <c r="U58" s="1554"/>
      <c r="V58" s="1554"/>
      <c r="W58" s="1554"/>
      <c r="X58" s="1555"/>
      <c r="Y58" s="1555"/>
      <c r="Z58" s="1555"/>
      <c r="AA58" s="1555"/>
      <c r="AB58" s="1556"/>
      <c r="AC58" s="1556"/>
      <c r="AD58" s="1557"/>
      <c r="AE58" s="1556"/>
      <c r="AF58" s="1556"/>
      <c r="AG58" s="1557"/>
      <c r="AH58" s="1558"/>
      <c r="AI58" s="1556"/>
      <c r="AJ58" s="1557"/>
      <c r="AK58" s="58"/>
      <c r="AL58" s="65"/>
      <c r="AM58" s="65"/>
    </row>
    <row r="59" spans="2:49" ht="20.100000000000001" customHeight="1" x14ac:dyDescent="0.15">
      <c r="B59" s="1559">
        <v>42</v>
      </c>
      <c r="C59" s="1560"/>
      <c r="D59" s="1561"/>
      <c r="E59" s="1561"/>
      <c r="F59" s="1561"/>
      <c r="G59" s="1561"/>
      <c r="H59" s="1561"/>
      <c r="I59" s="1561"/>
      <c r="J59" s="1562"/>
      <c r="K59" s="1563"/>
      <c r="L59" s="1563"/>
      <c r="M59" s="1564"/>
      <c r="N59" s="1562"/>
      <c r="O59" s="1563"/>
      <c r="P59" s="1564"/>
      <c r="Q59" s="1554"/>
      <c r="R59" s="1554"/>
      <c r="S59" s="1554"/>
      <c r="T59" s="1554"/>
      <c r="U59" s="1554"/>
      <c r="V59" s="1554"/>
      <c r="W59" s="1554"/>
      <c r="X59" s="1555"/>
      <c r="Y59" s="1555"/>
      <c r="Z59" s="1555"/>
      <c r="AA59" s="1555"/>
      <c r="AB59" s="1556"/>
      <c r="AC59" s="1556"/>
      <c r="AD59" s="1557"/>
      <c r="AE59" s="1556"/>
      <c r="AF59" s="1556"/>
      <c r="AG59" s="1557"/>
      <c r="AH59" s="1558"/>
      <c r="AI59" s="1556"/>
      <c r="AJ59" s="1557"/>
      <c r="AK59" s="58"/>
      <c r="AL59" s="100"/>
      <c r="AM59" s="100"/>
    </row>
    <row r="60" spans="2:49" s="31" customFormat="1" ht="20.100000000000001" customHeight="1" x14ac:dyDescent="0.15">
      <c r="B60" s="1559">
        <v>43</v>
      </c>
      <c r="C60" s="1560"/>
      <c r="D60" s="1561"/>
      <c r="E60" s="1561"/>
      <c r="F60" s="1561"/>
      <c r="G60" s="1561"/>
      <c r="H60" s="1561"/>
      <c r="I60" s="1561"/>
      <c r="J60" s="1562"/>
      <c r="K60" s="1563"/>
      <c r="L60" s="1563"/>
      <c r="M60" s="1564"/>
      <c r="N60" s="1562"/>
      <c r="O60" s="1563"/>
      <c r="P60" s="1564"/>
      <c r="Q60" s="1554"/>
      <c r="R60" s="1554"/>
      <c r="S60" s="1554"/>
      <c r="T60" s="1554"/>
      <c r="U60" s="1554"/>
      <c r="V60" s="1554"/>
      <c r="W60" s="1554"/>
      <c r="X60" s="1555"/>
      <c r="Y60" s="1555"/>
      <c r="Z60" s="1555"/>
      <c r="AA60" s="1555"/>
      <c r="AB60" s="1556"/>
      <c r="AC60" s="1556"/>
      <c r="AD60" s="1557"/>
      <c r="AE60" s="1556"/>
      <c r="AF60" s="1556"/>
      <c r="AG60" s="1557"/>
      <c r="AH60" s="1558"/>
      <c r="AI60" s="1556"/>
      <c r="AJ60" s="1557"/>
      <c r="AK60" s="58"/>
      <c r="AL60" s="65"/>
      <c r="AM60" s="65"/>
    </row>
    <row r="61" spans="2:49" s="31" customFormat="1" ht="20.100000000000001" customHeight="1" x14ac:dyDescent="0.15">
      <c r="B61" s="1559">
        <v>44</v>
      </c>
      <c r="C61" s="1560"/>
      <c r="D61" s="1561"/>
      <c r="E61" s="1561"/>
      <c r="F61" s="1561"/>
      <c r="G61" s="1561"/>
      <c r="H61" s="1561"/>
      <c r="I61" s="1561"/>
      <c r="J61" s="1562"/>
      <c r="K61" s="1563"/>
      <c r="L61" s="1563"/>
      <c r="M61" s="1564"/>
      <c r="N61" s="1562"/>
      <c r="O61" s="1563"/>
      <c r="P61" s="1564"/>
      <c r="Q61" s="1554"/>
      <c r="R61" s="1554"/>
      <c r="S61" s="1554"/>
      <c r="T61" s="1554"/>
      <c r="U61" s="1554"/>
      <c r="V61" s="1554"/>
      <c r="W61" s="1554"/>
      <c r="X61" s="1555"/>
      <c r="Y61" s="1555"/>
      <c r="Z61" s="1555"/>
      <c r="AA61" s="1555"/>
      <c r="AB61" s="1556"/>
      <c r="AC61" s="1556"/>
      <c r="AD61" s="1557"/>
      <c r="AE61" s="1556"/>
      <c r="AF61" s="1556"/>
      <c r="AG61" s="1557"/>
      <c r="AH61" s="1558"/>
      <c r="AI61" s="1556"/>
      <c r="AJ61" s="1557"/>
      <c r="AK61" s="58"/>
      <c r="AL61" s="65"/>
      <c r="AM61" s="65"/>
    </row>
    <row r="62" spans="2:49" s="31" customFormat="1" ht="20.100000000000001" customHeight="1" x14ac:dyDescent="0.15">
      <c r="B62" s="1559">
        <v>45</v>
      </c>
      <c r="C62" s="1560"/>
      <c r="D62" s="1561"/>
      <c r="E62" s="1561"/>
      <c r="F62" s="1561"/>
      <c r="G62" s="1561"/>
      <c r="H62" s="1561"/>
      <c r="I62" s="1561"/>
      <c r="J62" s="1562"/>
      <c r="K62" s="1563"/>
      <c r="L62" s="1563"/>
      <c r="M62" s="1564"/>
      <c r="N62" s="1562"/>
      <c r="O62" s="1563"/>
      <c r="P62" s="1564"/>
      <c r="Q62" s="1554"/>
      <c r="R62" s="1554"/>
      <c r="S62" s="1554"/>
      <c r="T62" s="1554"/>
      <c r="U62" s="1554"/>
      <c r="V62" s="1554"/>
      <c r="W62" s="1554"/>
      <c r="X62" s="1555"/>
      <c r="Y62" s="1555"/>
      <c r="Z62" s="1555"/>
      <c r="AA62" s="1555"/>
      <c r="AB62" s="1556"/>
      <c r="AC62" s="1556"/>
      <c r="AD62" s="1557"/>
      <c r="AE62" s="1556"/>
      <c r="AF62" s="1556"/>
      <c r="AG62" s="1557"/>
      <c r="AH62" s="1558"/>
      <c r="AI62" s="1556"/>
      <c r="AJ62" s="1557"/>
      <c r="AK62" s="58"/>
      <c r="AL62" s="65"/>
      <c r="AM62" s="65"/>
    </row>
    <row r="63" spans="2:49" s="31" customFormat="1" ht="20.100000000000001" customHeight="1" x14ac:dyDescent="0.15">
      <c r="B63" s="1559">
        <v>46</v>
      </c>
      <c r="C63" s="1560"/>
      <c r="D63" s="1561"/>
      <c r="E63" s="1561"/>
      <c r="F63" s="1561"/>
      <c r="G63" s="1561"/>
      <c r="H63" s="1561"/>
      <c r="I63" s="1561"/>
      <c r="J63" s="1562"/>
      <c r="K63" s="1563"/>
      <c r="L63" s="1563"/>
      <c r="M63" s="1564"/>
      <c r="N63" s="1562"/>
      <c r="O63" s="1563"/>
      <c r="P63" s="1564"/>
      <c r="Q63" s="1554"/>
      <c r="R63" s="1554"/>
      <c r="S63" s="1554"/>
      <c r="T63" s="1554"/>
      <c r="U63" s="1554"/>
      <c r="V63" s="1554"/>
      <c r="W63" s="1554"/>
      <c r="X63" s="1555"/>
      <c r="Y63" s="1555"/>
      <c r="Z63" s="1555"/>
      <c r="AA63" s="1555"/>
      <c r="AB63" s="1556"/>
      <c r="AC63" s="1556"/>
      <c r="AD63" s="1557"/>
      <c r="AE63" s="1556"/>
      <c r="AF63" s="1556"/>
      <c r="AG63" s="1557"/>
      <c r="AH63" s="1558"/>
      <c r="AI63" s="1556"/>
      <c r="AJ63" s="1557"/>
      <c r="AK63" s="58"/>
      <c r="AL63" s="65"/>
      <c r="AM63" s="65"/>
    </row>
    <row r="64" spans="2:49" s="31" customFormat="1" ht="20.100000000000001" customHeight="1" x14ac:dyDescent="0.15">
      <c r="B64" s="1559">
        <v>47</v>
      </c>
      <c r="C64" s="1560"/>
      <c r="D64" s="1561"/>
      <c r="E64" s="1561"/>
      <c r="F64" s="1561"/>
      <c r="G64" s="1561"/>
      <c r="H64" s="1561"/>
      <c r="I64" s="1561"/>
      <c r="J64" s="1562"/>
      <c r="K64" s="1563"/>
      <c r="L64" s="1563"/>
      <c r="M64" s="1564"/>
      <c r="N64" s="1562"/>
      <c r="O64" s="1563"/>
      <c r="P64" s="1564"/>
      <c r="Q64" s="1554"/>
      <c r="R64" s="1554"/>
      <c r="S64" s="1554"/>
      <c r="T64" s="1554"/>
      <c r="U64" s="1554"/>
      <c r="V64" s="1554"/>
      <c r="W64" s="1554"/>
      <c r="X64" s="1555"/>
      <c r="Y64" s="1555"/>
      <c r="Z64" s="1555"/>
      <c r="AA64" s="1555"/>
      <c r="AB64" s="1556"/>
      <c r="AC64" s="1556"/>
      <c r="AD64" s="1557"/>
      <c r="AE64" s="1556"/>
      <c r="AF64" s="1556"/>
      <c r="AG64" s="1557"/>
      <c r="AH64" s="1558"/>
      <c r="AI64" s="1556"/>
      <c r="AJ64" s="1557"/>
      <c r="AK64" s="58"/>
      <c r="AL64" s="65"/>
      <c r="AM64" s="65"/>
    </row>
    <row r="65" spans="2:269" s="31" customFormat="1" ht="20.100000000000001" customHeight="1" x14ac:dyDescent="0.15">
      <c r="B65" s="1559">
        <v>48</v>
      </c>
      <c r="C65" s="1560"/>
      <c r="D65" s="1561"/>
      <c r="E65" s="1561"/>
      <c r="F65" s="1561"/>
      <c r="G65" s="1561"/>
      <c r="H65" s="1561"/>
      <c r="I65" s="1561"/>
      <c r="J65" s="1562"/>
      <c r="K65" s="1563"/>
      <c r="L65" s="1563"/>
      <c r="M65" s="1564"/>
      <c r="N65" s="1562"/>
      <c r="O65" s="1563"/>
      <c r="P65" s="1564"/>
      <c r="Q65" s="1554"/>
      <c r="R65" s="1554"/>
      <c r="S65" s="1554"/>
      <c r="T65" s="1554"/>
      <c r="U65" s="1554"/>
      <c r="V65" s="1554"/>
      <c r="W65" s="1554"/>
      <c r="X65" s="1555"/>
      <c r="Y65" s="1555"/>
      <c r="Z65" s="1555"/>
      <c r="AA65" s="1555"/>
      <c r="AB65" s="1556"/>
      <c r="AC65" s="1556"/>
      <c r="AD65" s="1557"/>
      <c r="AE65" s="1556"/>
      <c r="AF65" s="1556"/>
      <c r="AG65" s="1557"/>
      <c r="AH65" s="1558"/>
      <c r="AI65" s="1556"/>
      <c r="AJ65" s="1557"/>
      <c r="AK65" s="58"/>
      <c r="AL65" s="65"/>
      <c r="AM65" s="65"/>
    </row>
    <row r="66" spans="2:269" s="31" customFormat="1" ht="20.100000000000001" customHeight="1" x14ac:dyDescent="0.15">
      <c r="B66" s="1559">
        <v>49</v>
      </c>
      <c r="C66" s="1560"/>
      <c r="D66" s="1561"/>
      <c r="E66" s="1561"/>
      <c r="F66" s="1561"/>
      <c r="G66" s="1561"/>
      <c r="H66" s="1561"/>
      <c r="I66" s="1561"/>
      <c r="J66" s="1562"/>
      <c r="K66" s="1563"/>
      <c r="L66" s="1563"/>
      <c r="M66" s="1564"/>
      <c r="N66" s="1562"/>
      <c r="O66" s="1563"/>
      <c r="P66" s="1564"/>
      <c r="Q66" s="1554"/>
      <c r="R66" s="1554"/>
      <c r="S66" s="1554"/>
      <c r="T66" s="1554"/>
      <c r="U66" s="1554"/>
      <c r="V66" s="1554"/>
      <c r="W66" s="1554"/>
      <c r="X66" s="1555"/>
      <c r="Y66" s="1555"/>
      <c r="Z66" s="1555"/>
      <c r="AA66" s="1555"/>
      <c r="AB66" s="1556"/>
      <c r="AC66" s="1556"/>
      <c r="AD66" s="1557"/>
      <c r="AE66" s="1556"/>
      <c r="AF66" s="1556"/>
      <c r="AG66" s="1557"/>
      <c r="AH66" s="1558"/>
      <c r="AI66" s="1556"/>
      <c r="AJ66" s="1557"/>
      <c r="AK66" s="58"/>
      <c r="AL66" s="65"/>
      <c r="AM66" s="65"/>
    </row>
    <row r="67" spans="2:269" s="31" customFormat="1" ht="20.100000000000001" customHeight="1" x14ac:dyDescent="0.15">
      <c r="B67" s="1559">
        <v>50</v>
      </c>
      <c r="C67" s="1560"/>
      <c r="D67" s="1561"/>
      <c r="E67" s="1561"/>
      <c r="F67" s="1561"/>
      <c r="G67" s="1561"/>
      <c r="H67" s="1561"/>
      <c r="I67" s="1561"/>
      <c r="J67" s="1562"/>
      <c r="K67" s="1563"/>
      <c r="L67" s="1563"/>
      <c r="M67" s="1564"/>
      <c r="N67" s="1562"/>
      <c r="O67" s="1563"/>
      <c r="P67" s="1564"/>
      <c r="Q67" s="1554"/>
      <c r="R67" s="1554"/>
      <c r="S67" s="1554"/>
      <c r="T67" s="1554"/>
      <c r="U67" s="1554"/>
      <c r="V67" s="1554"/>
      <c r="W67" s="1554"/>
      <c r="X67" s="1555"/>
      <c r="Y67" s="1555"/>
      <c r="Z67" s="1555"/>
      <c r="AA67" s="1555"/>
      <c r="AB67" s="1556"/>
      <c r="AC67" s="1556"/>
      <c r="AD67" s="1557"/>
      <c r="AE67" s="1556"/>
      <c r="AF67" s="1556"/>
      <c r="AG67" s="1557"/>
      <c r="AH67" s="1558"/>
      <c r="AI67" s="1556"/>
      <c r="AJ67" s="1557"/>
      <c r="AK67" s="58"/>
      <c r="AL67" s="65"/>
      <c r="AM67" s="65"/>
    </row>
    <row r="68" spans="2:269" s="31" customFormat="1" ht="20.100000000000001" customHeight="1" x14ac:dyDescent="0.15">
      <c r="B68" s="1559">
        <v>51</v>
      </c>
      <c r="C68" s="1560"/>
      <c r="D68" s="1561"/>
      <c r="E68" s="1561"/>
      <c r="F68" s="1561"/>
      <c r="G68" s="1561"/>
      <c r="H68" s="1561"/>
      <c r="I68" s="1561"/>
      <c r="J68" s="1562"/>
      <c r="K68" s="1563"/>
      <c r="L68" s="1563"/>
      <c r="M68" s="1564"/>
      <c r="N68" s="1562"/>
      <c r="O68" s="1563"/>
      <c r="P68" s="1564"/>
      <c r="Q68" s="1554"/>
      <c r="R68" s="1554"/>
      <c r="S68" s="1554"/>
      <c r="T68" s="1554"/>
      <c r="U68" s="1554"/>
      <c r="V68" s="1554"/>
      <c r="W68" s="1554"/>
      <c r="X68" s="1555"/>
      <c r="Y68" s="1555"/>
      <c r="Z68" s="1555"/>
      <c r="AA68" s="1555"/>
      <c r="AB68" s="1556"/>
      <c r="AC68" s="1556"/>
      <c r="AD68" s="1557"/>
      <c r="AE68" s="1556"/>
      <c r="AF68" s="1556"/>
      <c r="AG68" s="1557"/>
      <c r="AH68" s="1558"/>
      <c r="AI68" s="1556"/>
      <c r="AJ68" s="1557"/>
      <c r="AK68" s="58"/>
      <c r="AL68" s="65"/>
      <c r="AM68" s="65"/>
    </row>
    <row r="69" spans="2:269" s="31" customFormat="1" ht="20.100000000000001" customHeight="1" x14ac:dyDescent="0.15">
      <c r="B69" s="1559">
        <v>52</v>
      </c>
      <c r="C69" s="1560"/>
      <c r="D69" s="1561"/>
      <c r="E69" s="1561"/>
      <c r="F69" s="1561"/>
      <c r="G69" s="1561"/>
      <c r="H69" s="1561"/>
      <c r="I69" s="1561"/>
      <c r="J69" s="1562"/>
      <c r="K69" s="1563"/>
      <c r="L69" s="1563"/>
      <c r="M69" s="1564"/>
      <c r="N69" s="1562"/>
      <c r="O69" s="1563"/>
      <c r="P69" s="1564"/>
      <c r="Q69" s="1554"/>
      <c r="R69" s="1554"/>
      <c r="S69" s="1554"/>
      <c r="T69" s="1554"/>
      <c r="U69" s="1554"/>
      <c r="V69" s="1554"/>
      <c r="W69" s="1554"/>
      <c r="X69" s="1555"/>
      <c r="Y69" s="1555"/>
      <c r="Z69" s="1555"/>
      <c r="AA69" s="1555"/>
      <c r="AB69" s="1556"/>
      <c r="AC69" s="1556"/>
      <c r="AD69" s="1557"/>
      <c r="AE69" s="1556"/>
      <c r="AF69" s="1556"/>
      <c r="AG69" s="1557"/>
      <c r="AH69" s="1558"/>
      <c r="AI69" s="1556"/>
      <c r="AJ69" s="1557"/>
      <c r="AK69" s="58"/>
      <c r="AL69" s="65"/>
      <c r="AM69" s="65"/>
    </row>
    <row r="70" spans="2:269" s="31" customFormat="1" ht="20.100000000000001" customHeight="1" x14ac:dyDescent="0.15">
      <c r="B70" s="1559">
        <v>53</v>
      </c>
      <c r="C70" s="1560"/>
      <c r="D70" s="1561"/>
      <c r="E70" s="1561"/>
      <c r="F70" s="1561"/>
      <c r="G70" s="1561"/>
      <c r="H70" s="1561"/>
      <c r="I70" s="1561"/>
      <c r="J70" s="1562"/>
      <c r="K70" s="1563"/>
      <c r="L70" s="1563"/>
      <c r="M70" s="1564"/>
      <c r="N70" s="1562"/>
      <c r="O70" s="1563"/>
      <c r="P70" s="1564"/>
      <c r="Q70" s="1554"/>
      <c r="R70" s="1554"/>
      <c r="S70" s="1554"/>
      <c r="T70" s="1554"/>
      <c r="U70" s="1554"/>
      <c r="V70" s="1554"/>
      <c r="W70" s="1554"/>
      <c r="X70" s="1555"/>
      <c r="Y70" s="1555"/>
      <c r="Z70" s="1555"/>
      <c r="AA70" s="1555"/>
      <c r="AB70" s="1556"/>
      <c r="AC70" s="1556"/>
      <c r="AD70" s="1557"/>
      <c r="AE70" s="1556"/>
      <c r="AF70" s="1556"/>
      <c r="AG70" s="1557"/>
      <c r="AH70" s="1558"/>
      <c r="AI70" s="1556"/>
      <c r="AJ70" s="1557"/>
      <c r="AK70" s="58"/>
      <c r="AL70" s="65"/>
      <c r="AM70" s="65"/>
    </row>
    <row r="71" spans="2:269" s="31" customFormat="1" ht="20.100000000000001" customHeight="1" x14ac:dyDescent="0.15">
      <c r="B71" s="1559">
        <v>54</v>
      </c>
      <c r="C71" s="1560"/>
      <c r="D71" s="1561"/>
      <c r="E71" s="1561"/>
      <c r="F71" s="1561"/>
      <c r="G71" s="1561"/>
      <c r="H71" s="1561"/>
      <c r="I71" s="1561"/>
      <c r="J71" s="1562"/>
      <c r="K71" s="1563"/>
      <c r="L71" s="1563"/>
      <c r="M71" s="1564"/>
      <c r="N71" s="1562"/>
      <c r="O71" s="1563"/>
      <c r="P71" s="1564"/>
      <c r="Q71" s="1554"/>
      <c r="R71" s="1554"/>
      <c r="S71" s="1554"/>
      <c r="T71" s="1554"/>
      <c r="U71" s="1554"/>
      <c r="V71" s="1554"/>
      <c r="W71" s="1554"/>
      <c r="X71" s="1555"/>
      <c r="Y71" s="1555"/>
      <c r="Z71" s="1555"/>
      <c r="AA71" s="1555"/>
      <c r="AB71" s="1556"/>
      <c r="AC71" s="1556"/>
      <c r="AD71" s="1557"/>
      <c r="AE71" s="1556"/>
      <c r="AF71" s="1556"/>
      <c r="AG71" s="1557"/>
      <c r="AH71" s="1558"/>
      <c r="AI71" s="1556"/>
      <c r="AJ71" s="1557"/>
      <c r="AK71" s="58"/>
      <c r="AL71" s="65"/>
      <c r="AM71" s="65"/>
    </row>
    <row r="72" spans="2:269" s="31" customFormat="1" ht="20.100000000000001" customHeight="1" x14ac:dyDescent="0.15">
      <c r="B72" s="1559">
        <v>55</v>
      </c>
      <c r="C72" s="1560"/>
      <c r="D72" s="1561"/>
      <c r="E72" s="1561"/>
      <c r="F72" s="1561"/>
      <c r="G72" s="1561"/>
      <c r="H72" s="1561"/>
      <c r="I72" s="1561"/>
      <c r="J72" s="1562"/>
      <c r="K72" s="1563"/>
      <c r="L72" s="1563"/>
      <c r="M72" s="1564"/>
      <c r="N72" s="1562"/>
      <c r="O72" s="1563"/>
      <c r="P72" s="1564"/>
      <c r="Q72" s="1554"/>
      <c r="R72" s="1554"/>
      <c r="S72" s="1554"/>
      <c r="T72" s="1554"/>
      <c r="U72" s="1554"/>
      <c r="V72" s="1554"/>
      <c r="W72" s="1554"/>
      <c r="X72" s="1555"/>
      <c r="Y72" s="1555"/>
      <c r="Z72" s="1555"/>
      <c r="AA72" s="1555"/>
      <c r="AB72" s="1556"/>
      <c r="AC72" s="1556"/>
      <c r="AD72" s="1557"/>
      <c r="AE72" s="1556"/>
      <c r="AF72" s="1556"/>
      <c r="AG72" s="1557"/>
      <c r="AH72" s="1558"/>
      <c r="AI72" s="1556"/>
      <c r="AJ72" s="1557"/>
      <c r="AK72" s="58"/>
      <c r="AL72" s="65"/>
      <c r="AM72" s="65"/>
    </row>
    <row r="73" spans="2:269" ht="20.100000000000001" customHeight="1" x14ac:dyDescent="0.15">
      <c r="B73" s="1559">
        <v>56</v>
      </c>
      <c r="C73" s="1560"/>
      <c r="D73" s="1561"/>
      <c r="E73" s="1561"/>
      <c r="F73" s="1561"/>
      <c r="G73" s="1561"/>
      <c r="H73" s="1561"/>
      <c r="I73" s="1561"/>
      <c r="J73" s="1562"/>
      <c r="K73" s="1563"/>
      <c r="L73" s="1563"/>
      <c r="M73" s="1564"/>
      <c r="N73" s="1562"/>
      <c r="O73" s="1563"/>
      <c r="P73" s="1564"/>
      <c r="Q73" s="1554"/>
      <c r="R73" s="1554"/>
      <c r="S73" s="1554"/>
      <c r="T73" s="1554"/>
      <c r="U73" s="1554"/>
      <c r="V73" s="1554"/>
      <c r="W73" s="1554"/>
      <c r="X73" s="1555"/>
      <c r="Y73" s="1555"/>
      <c r="Z73" s="1555"/>
      <c r="AA73" s="1555"/>
      <c r="AB73" s="1556"/>
      <c r="AC73" s="1556"/>
      <c r="AD73" s="1557"/>
      <c r="AE73" s="1556"/>
      <c r="AF73" s="1556"/>
      <c r="AG73" s="1557"/>
      <c r="AH73" s="1558"/>
      <c r="AI73" s="1556"/>
      <c r="AJ73" s="1557"/>
      <c r="AK73" s="58"/>
      <c r="AL73" s="65"/>
      <c r="AM73" s="65"/>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row>
    <row r="74" spans="2:269" s="31" customFormat="1" ht="20.100000000000001" customHeight="1" x14ac:dyDescent="0.15">
      <c r="B74" s="1559">
        <v>57</v>
      </c>
      <c r="C74" s="1560"/>
      <c r="D74" s="1561"/>
      <c r="E74" s="1561"/>
      <c r="F74" s="1561"/>
      <c r="G74" s="1561"/>
      <c r="H74" s="1561"/>
      <c r="I74" s="1561"/>
      <c r="J74" s="1562"/>
      <c r="K74" s="1563"/>
      <c r="L74" s="1563"/>
      <c r="M74" s="1564"/>
      <c r="N74" s="1562"/>
      <c r="O74" s="1563"/>
      <c r="P74" s="1564"/>
      <c r="Q74" s="1554"/>
      <c r="R74" s="1554"/>
      <c r="S74" s="1554"/>
      <c r="T74" s="1554"/>
      <c r="U74" s="1554"/>
      <c r="V74" s="1554"/>
      <c r="W74" s="1554"/>
      <c r="X74" s="1555"/>
      <c r="Y74" s="1555"/>
      <c r="Z74" s="1555"/>
      <c r="AA74" s="1555"/>
      <c r="AB74" s="1556"/>
      <c r="AC74" s="1556"/>
      <c r="AD74" s="1557"/>
      <c r="AE74" s="1556"/>
      <c r="AF74" s="1556"/>
      <c r="AG74" s="1557"/>
      <c r="AH74" s="1558"/>
      <c r="AI74" s="1556"/>
      <c r="AJ74" s="1557"/>
      <c r="AK74" s="58"/>
      <c r="AL74" s="65"/>
      <c r="AM74" s="65"/>
    </row>
    <row r="75" spans="2:269" s="31" customFormat="1" ht="20.100000000000001" customHeight="1" x14ac:dyDescent="0.15">
      <c r="B75" s="1559">
        <v>58</v>
      </c>
      <c r="C75" s="1560"/>
      <c r="D75" s="1561"/>
      <c r="E75" s="1561"/>
      <c r="F75" s="1561"/>
      <c r="G75" s="1561"/>
      <c r="H75" s="1561"/>
      <c r="I75" s="1561"/>
      <c r="J75" s="1562"/>
      <c r="K75" s="1563"/>
      <c r="L75" s="1563"/>
      <c r="M75" s="1564"/>
      <c r="N75" s="1562"/>
      <c r="O75" s="1563"/>
      <c r="P75" s="1564"/>
      <c r="Q75" s="1554"/>
      <c r="R75" s="1554"/>
      <c r="S75" s="1554"/>
      <c r="T75" s="1554"/>
      <c r="U75" s="1554"/>
      <c r="V75" s="1554"/>
      <c r="W75" s="1554"/>
      <c r="X75" s="1555"/>
      <c r="Y75" s="1555"/>
      <c r="Z75" s="1555"/>
      <c r="AA75" s="1555"/>
      <c r="AB75" s="1556"/>
      <c r="AC75" s="1556"/>
      <c r="AD75" s="1557"/>
      <c r="AE75" s="1556"/>
      <c r="AF75" s="1556"/>
      <c r="AG75" s="1557"/>
      <c r="AH75" s="1558"/>
      <c r="AI75" s="1556"/>
      <c r="AJ75" s="1557"/>
      <c r="AK75" s="58"/>
      <c r="AL75" s="65"/>
      <c r="AM75" s="65"/>
    </row>
    <row r="76" spans="2:269" ht="20.100000000000001" customHeight="1" x14ac:dyDescent="0.15">
      <c r="B76" s="1559">
        <v>59</v>
      </c>
      <c r="C76" s="1560"/>
      <c r="D76" s="1561"/>
      <c r="E76" s="1561"/>
      <c r="F76" s="1561"/>
      <c r="G76" s="1561"/>
      <c r="H76" s="1561"/>
      <c r="I76" s="1561"/>
      <c r="J76" s="1562"/>
      <c r="K76" s="1563"/>
      <c r="L76" s="1563"/>
      <c r="M76" s="1564"/>
      <c r="N76" s="1562"/>
      <c r="O76" s="1563"/>
      <c r="P76" s="1564"/>
      <c r="Q76" s="1554"/>
      <c r="R76" s="1554"/>
      <c r="S76" s="1554"/>
      <c r="T76" s="1554"/>
      <c r="U76" s="1554"/>
      <c r="V76" s="1554"/>
      <c r="W76" s="1554"/>
      <c r="X76" s="1555"/>
      <c r="Y76" s="1555"/>
      <c r="Z76" s="1555"/>
      <c r="AA76" s="1555"/>
      <c r="AB76" s="1556"/>
      <c r="AC76" s="1556"/>
      <c r="AD76" s="1557"/>
      <c r="AE76" s="1556"/>
      <c r="AF76" s="1556"/>
      <c r="AG76" s="1557"/>
      <c r="AH76" s="1558"/>
      <c r="AI76" s="1556"/>
      <c r="AJ76" s="1557"/>
      <c r="AK76" s="58"/>
      <c r="AL76" s="65"/>
      <c r="AM76" s="65"/>
      <c r="AN76" s="31"/>
    </row>
    <row r="77" spans="2:269" ht="20.100000000000001" customHeight="1" x14ac:dyDescent="0.15">
      <c r="B77" s="1559">
        <v>60</v>
      </c>
      <c r="C77" s="1560"/>
      <c r="D77" s="1561"/>
      <c r="E77" s="1561"/>
      <c r="F77" s="1561"/>
      <c r="G77" s="1561"/>
      <c r="H77" s="1561"/>
      <c r="I77" s="1561"/>
      <c r="J77" s="1562"/>
      <c r="K77" s="1563"/>
      <c r="L77" s="1563"/>
      <c r="M77" s="1564"/>
      <c r="N77" s="1562"/>
      <c r="O77" s="1563"/>
      <c r="P77" s="1564"/>
      <c r="Q77" s="1554"/>
      <c r="R77" s="1554"/>
      <c r="S77" s="1554"/>
      <c r="T77" s="1554"/>
      <c r="U77" s="1554"/>
      <c r="V77" s="1554"/>
      <c r="W77" s="1554"/>
      <c r="X77" s="1555"/>
      <c r="Y77" s="1555"/>
      <c r="Z77" s="1555"/>
      <c r="AA77" s="1555"/>
      <c r="AB77" s="1556"/>
      <c r="AC77" s="1556"/>
      <c r="AD77" s="1557"/>
      <c r="AE77" s="1556"/>
      <c r="AF77" s="1556"/>
      <c r="AG77" s="1557"/>
      <c r="AH77" s="1558"/>
      <c r="AI77" s="1556"/>
      <c r="AJ77" s="1557"/>
      <c r="AK77" s="58"/>
      <c r="AL77" s="65"/>
      <c r="AM77" s="65"/>
      <c r="AN77" s="31"/>
    </row>
    <row r="78" spans="2:269" ht="16.5" customHeight="1" x14ac:dyDescent="0.15">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row>
    <row r="79" spans="2:269" ht="19.5" customHeight="1" x14ac:dyDescent="0.15">
      <c r="B79" s="1580" t="s">
        <v>299</v>
      </c>
      <c r="C79" s="1567"/>
      <c r="D79" s="1580" t="s">
        <v>367</v>
      </c>
      <c r="E79" s="1566"/>
      <c r="F79" s="1566"/>
      <c r="G79" s="1584" t="s">
        <v>368</v>
      </c>
      <c r="H79" s="1585"/>
      <c r="I79" s="1585"/>
      <c r="J79" s="1586" t="s">
        <v>369</v>
      </c>
      <c r="K79" s="1587"/>
      <c r="L79" s="1587"/>
      <c r="M79" s="1587"/>
      <c r="N79" s="1584" t="s">
        <v>370</v>
      </c>
      <c r="O79" s="1584"/>
      <c r="P79" s="1584"/>
      <c r="Q79" s="1584" t="s">
        <v>256</v>
      </c>
      <c r="R79" s="1584"/>
      <c r="S79" s="1584"/>
      <c r="T79" s="1565" t="s">
        <v>371</v>
      </c>
      <c r="U79" s="1565"/>
      <c r="V79" s="1565"/>
      <c r="W79" s="1565"/>
      <c r="X79" s="1565" t="s">
        <v>254</v>
      </c>
      <c r="Y79" s="1565"/>
      <c r="Z79" s="1565"/>
      <c r="AA79" s="1565"/>
      <c r="AB79" s="1566" t="s">
        <v>372</v>
      </c>
      <c r="AC79" s="1566"/>
      <c r="AD79" s="1566"/>
      <c r="AE79" s="1566"/>
      <c r="AF79" s="1566"/>
      <c r="AG79" s="1567"/>
      <c r="AH79" s="1570" t="s">
        <v>373</v>
      </c>
      <c r="AI79" s="1571"/>
      <c r="AJ79" s="1572"/>
      <c r="AK79" s="58"/>
      <c r="AL79" s="100"/>
      <c r="AM79" s="100"/>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row>
    <row r="80" spans="2:269" ht="10.5" customHeight="1" x14ac:dyDescent="0.15">
      <c r="B80" s="1581"/>
      <c r="C80" s="1582"/>
      <c r="D80" s="1581"/>
      <c r="E80" s="1583"/>
      <c r="F80" s="1583"/>
      <c r="G80" s="1585"/>
      <c r="H80" s="1585"/>
      <c r="I80" s="1585"/>
      <c r="J80" s="1588"/>
      <c r="K80" s="1589"/>
      <c r="L80" s="1589"/>
      <c r="M80" s="1589"/>
      <c r="N80" s="1584"/>
      <c r="O80" s="1584"/>
      <c r="P80" s="1584"/>
      <c r="Q80" s="1584"/>
      <c r="R80" s="1584"/>
      <c r="S80" s="1584"/>
      <c r="T80" s="1565"/>
      <c r="U80" s="1565"/>
      <c r="V80" s="1565"/>
      <c r="W80" s="1565"/>
      <c r="X80" s="1565"/>
      <c r="Y80" s="1565"/>
      <c r="Z80" s="1565"/>
      <c r="AA80" s="1565"/>
      <c r="AB80" s="1568"/>
      <c r="AC80" s="1568"/>
      <c r="AD80" s="1568"/>
      <c r="AE80" s="1568"/>
      <c r="AF80" s="1568"/>
      <c r="AG80" s="1569"/>
      <c r="AH80" s="1573"/>
      <c r="AI80" s="1574"/>
      <c r="AJ80" s="1575"/>
      <c r="AK80" s="58"/>
      <c r="AL80" s="100"/>
      <c r="AM80" s="100"/>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row>
    <row r="81" spans="2:49" s="31" customFormat="1" ht="30.75" customHeight="1" x14ac:dyDescent="0.15">
      <c r="B81" s="1579"/>
      <c r="C81" s="1569"/>
      <c r="D81" s="1579"/>
      <c r="E81" s="1568"/>
      <c r="F81" s="1568"/>
      <c r="G81" s="1585"/>
      <c r="H81" s="1585"/>
      <c r="I81" s="1585"/>
      <c r="J81" s="1590"/>
      <c r="K81" s="1591"/>
      <c r="L81" s="1591"/>
      <c r="M81" s="1591"/>
      <c r="N81" s="1584"/>
      <c r="O81" s="1584"/>
      <c r="P81" s="1584"/>
      <c r="Q81" s="1584"/>
      <c r="R81" s="1584"/>
      <c r="S81" s="1584"/>
      <c r="T81" s="1565"/>
      <c r="U81" s="1565"/>
      <c r="V81" s="1565"/>
      <c r="W81" s="1565"/>
      <c r="X81" s="1565"/>
      <c r="Y81" s="1565"/>
      <c r="Z81" s="1565"/>
      <c r="AA81" s="1565"/>
      <c r="AB81" s="1568" t="s">
        <v>414</v>
      </c>
      <c r="AC81" s="1568"/>
      <c r="AD81" s="1569"/>
      <c r="AE81" s="1579" t="s">
        <v>374</v>
      </c>
      <c r="AF81" s="1568"/>
      <c r="AG81" s="1569"/>
      <c r="AH81" s="1576"/>
      <c r="AI81" s="1577"/>
      <c r="AJ81" s="1578"/>
      <c r="AK81" s="58"/>
      <c r="AL81" s="58"/>
      <c r="AM81" s="58"/>
      <c r="AN81" s="38"/>
    </row>
    <row r="82" spans="2:49" s="31" customFormat="1" ht="20.100000000000001" customHeight="1" x14ac:dyDescent="0.15">
      <c r="B82" s="1559">
        <v>61</v>
      </c>
      <c r="C82" s="1560"/>
      <c r="D82" s="1561"/>
      <c r="E82" s="1561"/>
      <c r="F82" s="1561"/>
      <c r="G82" s="1561"/>
      <c r="H82" s="1561"/>
      <c r="I82" s="1561"/>
      <c r="J82" s="1562"/>
      <c r="K82" s="1563"/>
      <c r="L82" s="1563"/>
      <c r="M82" s="1564"/>
      <c r="N82" s="1562"/>
      <c r="O82" s="1563"/>
      <c r="P82" s="1564"/>
      <c r="Q82" s="1554"/>
      <c r="R82" s="1554"/>
      <c r="S82" s="1554"/>
      <c r="T82" s="1554"/>
      <c r="U82" s="1554"/>
      <c r="V82" s="1554"/>
      <c r="W82" s="1554"/>
      <c r="X82" s="1555"/>
      <c r="Y82" s="1555"/>
      <c r="Z82" s="1555"/>
      <c r="AA82" s="1555"/>
      <c r="AB82" s="1556"/>
      <c r="AC82" s="1556"/>
      <c r="AD82" s="1557"/>
      <c r="AE82" s="1556"/>
      <c r="AF82" s="1556"/>
      <c r="AG82" s="1557"/>
      <c r="AH82" s="1558"/>
      <c r="AI82" s="1556"/>
      <c r="AJ82" s="1557"/>
      <c r="AK82" s="58"/>
      <c r="AL82" s="58"/>
      <c r="AM82" s="58"/>
      <c r="AN82" s="38"/>
    </row>
    <row r="83" spans="2:49" s="31" customFormat="1" ht="20.100000000000001" customHeight="1" x14ac:dyDescent="0.15">
      <c r="B83" s="1559">
        <v>62</v>
      </c>
      <c r="C83" s="1560"/>
      <c r="D83" s="1561"/>
      <c r="E83" s="1561"/>
      <c r="F83" s="1561"/>
      <c r="G83" s="1561"/>
      <c r="H83" s="1561"/>
      <c r="I83" s="1561"/>
      <c r="J83" s="1562"/>
      <c r="K83" s="1563"/>
      <c r="L83" s="1563"/>
      <c r="M83" s="1564"/>
      <c r="N83" s="1562"/>
      <c r="O83" s="1563"/>
      <c r="P83" s="1564"/>
      <c r="Q83" s="1554"/>
      <c r="R83" s="1554"/>
      <c r="S83" s="1554"/>
      <c r="T83" s="1554"/>
      <c r="U83" s="1554"/>
      <c r="V83" s="1554"/>
      <c r="W83" s="1554"/>
      <c r="X83" s="1555"/>
      <c r="Y83" s="1555"/>
      <c r="Z83" s="1555"/>
      <c r="AA83" s="1555"/>
      <c r="AB83" s="1556"/>
      <c r="AC83" s="1556"/>
      <c r="AD83" s="1557"/>
      <c r="AE83" s="1556"/>
      <c r="AF83" s="1556"/>
      <c r="AG83" s="1557"/>
      <c r="AH83" s="1558"/>
      <c r="AI83" s="1556"/>
      <c r="AJ83" s="1557"/>
      <c r="AK83" s="58"/>
      <c r="AL83" s="58"/>
      <c r="AM83" s="58"/>
      <c r="AN83" s="38"/>
    </row>
    <row r="84" spans="2:49" s="31" customFormat="1" ht="20.100000000000001" customHeight="1" x14ac:dyDescent="0.15">
      <c r="B84" s="1559">
        <v>63</v>
      </c>
      <c r="C84" s="1560"/>
      <c r="D84" s="1561"/>
      <c r="E84" s="1561"/>
      <c r="F84" s="1561"/>
      <c r="G84" s="1561"/>
      <c r="H84" s="1561"/>
      <c r="I84" s="1561"/>
      <c r="J84" s="1562"/>
      <c r="K84" s="1563"/>
      <c r="L84" s="1563"/>
      <c r="M84" s="1564"/>
      <c r="N84" s="1562"/>
      <c r="O84" s="1563"/>
      <c r="P84" s="1564"/>
      <c r="Q84" s="1554"/>
      <c r="R84" s="1554"/>
      <c r="S84" s="1554"/>
      <c r="T84" s="1554"/>
      <c r="U84" s="1554"/>
      <c r="V84" s="1554"/>
      <c r="W84" s="1554"/>
      <c r="X84" s="1555"/>
      <c r="Y84" s="1555"/>
      <c r="Z84" s="1555"/>
      <c r="AA84" s="1555"/>
      <c r="AB84" s="1556"/>
      <c r="AC84" s="1556"/>
      <c r="AD84" s="1557"/>
      <c r="AE84" s="1556"/>
      <c r="AF84" s="1556"/>
      <c r="AG84" s="1557"/>
      <c r="AH84" s="1558"/>
      <c r="AI84" s="1556"/>
      <c r="AJ84" s="1557"/>
      <c r="AK84" s="58"/>
      <c r="AL84" s="58"/>
      <c r="AM84" s="58"/>
      <c r="AN84" s="38"/>
    </row>
    <row r="85" spans="2:49" s="31" customFormat="1" ht="20.100000000000001" customHeight="1" x14ac:dyDescent="0.15">
      <c r="B85" s="1559">
        <v>64</v>
      </c>
      <c r="C85" s="1560"/>
      <c r="D85" s="1561"/>
      <c r="E85" s="1561"/>
      <c r="F85" s="1561"/>
      <c r="G85" s="1561"/>
      <c r="H85" s="1561"/>
      <c r="I85" s="1561"/>
      <c r="J85" s="1562"/>
      <c r="K85" s="1563"/>
      <c r="L85" s="1563"/>
      <c r="M85" s="1564"/>
      <c r="N85" s="1562"/>
      <c r="O85" s="1563"/>
      <c r="P85" s="1564"/>
      <c r="Q85" s="1554"/>
      <c r="R85" s="1554"/>
      <c r="S85" s="1554"/>
      <c r="T85" s="1554"/>
      <c r="U85" s="1554"/>
      <c r="V85" s="1554"/>
      <c r="W85" s="1554"/>
      <c r="X85" s="1555"/>
      <c r="Y85" s="1555"/>
      <c r="Z85" s="1555"/>
      <c r="AA85" s="1555"/>
      <c r="AB85" s="1556"/>
      <c r="AC85" s="1556"/>
      <c r="AD85" s="1557"/>
      <c r="AE85" s="1556"/>
      <c r="AF85" s="1556"/>
      <c r="AG85" s="1557"/>
      <c r="AH85" s="1558"/>
      <c r="AI85" s="1556"/>
      <c r="AJ85" s="1557"/>
      <c r="AK85" s="58"/>
      <c r="AL85" s="58"/>
      <c r="AM85" s="58"/>
      <c r="AN85" s="38"/>
    </row>
    <row r="86" spans="2:49" s="31" customFormat="1" ht="20.100000000000001" customHeight="1" x14ac:dyDescent="0.15">
      <c r="B86" s="1559">
        <v>65</v>
      </c>
      <c r="C86" s="1560"/>
      <c r="D86" s="1561"/>
      <c r="E86" s="1561"/>
      <c r="F86" s="1561"/>
      <c r="G86" s="1561"/>
      <c r="H86" s="1561"/>
      <c r="I86" s="1561"/>
      <c r="J86" s="1562"/>
      <c r="K86" s="1563"/>
      <c r="L86" s="1563"/>
      <c r="M86" s="1564"/>
      <c r="N86" s="1562"/>
      <c r="O86" s="1563"/>
      <c r="P86" s="1564"/>
      <c r="Q86" s="1554"/>
      <c r="R86" s="1554"/>
      <c r="S86" s="1554"/>
      <c r="T86" s="1554"/>
      <c r="U86" s="1554"/>
      <c r="V86" s="1554"/>
      <c r="W86" s="1554"/>
      <c r="X86" s="1555"/>
      <c r="Y86" s="1555"/>
      <c r="Z86" s="1555"/>
      <c r="AA86" s="1555"/>
      <c r="AB86" s="1556"/>
      <c r="AC86" s="1556"/>
      <c r="AD86" s="1557"/>
      <c r="AE86" s="1556"/>
      <c r="AF86" s="1556"/>
      <c r="AG86" s="1557"/>
      <c r="AH86" s="1558"/>
      <c r="AI86" s="1556"/>
      <c r="AJ86" s="1557"/>
      <c r="AK86" s="58"/>
      <c r="AL86" s="58"/>
      <c r="AM86" s="58"/>
      <c r="AN86" s="38"/>
      <c r="AO86" s="38"/>
      <c r="AW86" s="38"/>
    </row>
    <row r="87" spans="2:49" s="31" customFormat="1" ht="20.100000000000001" customHeight="1" x14ac:dyDescent="0.15">
      <c r="B87" s="1559">
        <v>66</v>
      </c>
      <c r="C87" s="1560"/>
      <c r="D87" s="1561"/>
      <c r="E87" s="1561"/>
      <c r="F87" s="1561"/>
      <c r="G87" s="1561"/>
      <c r="H87" s="1561"/>
      <c r="I87" s="1561"/>
      <c r="J87" s="1562"/>
      <c r="K87" s="1563"/>
      <c r="L87" s="1563"/>
      <c r="M87" s="1564"/>
      <c r="N87" s="1562"/>
      <c r="O87" s="1563"/>
      <c r="P87" s="1564"/>
      <c r="Q87" s="1554"/>
      <c r="R87" s="1554"/>
      <c r="S87" s="1554"/>
      <c r="T87" s="1554"/>
      <c r="U87" s="1554"/>
      <c r="V87" s="1554"/>
      <c r="W87" s="1554"/>
      <c r="X87" s="1555"/>
      <c r="Y87" s="1555"/>
      <c r="Z87" s="1555"/>
      <c r="AA87" s="1555"/>
      <c r="AB87" s="1556"/>
      <c r="AC87" s="1556"/>
      <c r="AD87" s="1557"/>
      <c r="AE87" s="1556"/>
      <c r="AF87" s="1556"/>
      <c r="AG87" s="1557"/>
      <c r="AH87" s="1558"/>
      <c r="AI87" s="1556"/>
      <c r="AJ87" s="1557"/>
      <c r="AK87" s="58"/>
      <c r="AL87" s="58"/>
      <c r="AM87" s="58"/>
      <c r="AN87" s="38"/>
    </row>
    <row r="88" spans="2:49" s="31" customFormat="1" ht="20.100000000000001" customHeight="1" x14ac:dyDescent="0.15">
      <c r="B88" s="1559">
        <v>67</v>
      </c>
      <c r="C88" s="1560"/>
      <c r="D88" s="1561"/>
      <c r="E88" s="1561"/>
      <c r="F88" s="1561"/>
      <c r="G88" s="1561"/>
      <c r="H88" s="1561"/>
      <c r="I88" s="1561"/>
      <c r="J88" s="1562"/>
      <c r="K88" s="1563"/>
      <c r="L88" s="1563"/>
      <c r="M88" s="1564"/>
      <c r="N88" s="1562"/>
      <c r="O88" s="1563"/>
      <c r="P88" s="1564"/>
      <c r="Q88" s="1554"/>
      <c r="R88" s="1554"/>
      <c r="S88" s="1554"/>
      <c r="T88" s="1554"/>
      <c r="U88" s="1554"/>
      <c r="V88" s="1554"/>
      <c r="W88" s="1554"/>
      <c r="X88" s="1555"/>
      <c r="Y88" s="1555"/>
      <c r="Z88" s="1555"/>
      <c r="AA88" s="1555"/>
      <c r="AB88" s="1556"/>
      <c r="AC88" s="1556"/>
      <c r="AD88" s="1557"/>
      <c r="AE88" s="1556"/>
      <c r="AF88" s="1556"/>
      <c r="AG88" s="1557"/>
      <c r="AH88" s="1558"/>
      <c r="AI88" s="1556"/>
      <c r="AJ88" s="1557"/>
      <c r="AK88" s="58"/>
      <c r="AL88" s="65"/>
      <c r="AM88" s="65"/>
    </row>
    <row r="89" spans="2:49" s="31" customFormat="1" ht="20.100000000000001" customHeight="1" x14ac:dyDescent="0.15">
      <c r="B89" s="1559">
        <v>68</v>
      </c>
      <c r="C89" s="1560"/>
      <c r="D89" s="1561"/>
      <c r="E89" s="1561"/>
      <c r="F89" s="1561"/>
      <c r="G89" s="1561"/>
      <c r="H89" s="1561"/>
      <c r="I89" s="1561"/>
      <c r="J89" s="1562"/>
      <c r="K89" s="1563"/>
      <c r="L89" s="1563"/>
      <c r="M89" s="1564"/>
      <c r="N89" s="1562"/>
      <c r="O89" s="1563"/>
      <c r="P89" s="1564"/>
      <c r="Q89" s="1554"/>
      <c r="R89" s="1554"/>
      <c r="S89" s="1554"/>
      <c r="T89" s="1554"/>
      <c r="U89" s="1554"/>
      <c r="V89" s="1554"/>
      <c r="W89" s="1554"/>
      <c r="X89" s="1555"/>
      <c r="Y89" s="1555"/>
      <c r="Z89" s="1555"/>
      <c r="AA89" s="1555"/>
      <c r="AB89" s="1556"/>
      <c r="AC89" s="1556"/>
      <c r="AD89" s="1557"/>
      <c r="AE89" s="1556"/>
      <c r="AF89" s="1556"/>
      <c r="AG89" s="1557"/>
      <c r="AH89" s="1558"/>
      <c r="AI89" s="1556"/>
      <c r="AJ89" s="1557"/>
      <c r="AK89" s="58"/>
      <c r="AL89" s="65"/>
      <c r="AM89" s="65"/>
    </row>
    <row r="90" spans="2:49" s="31" customFormat="1" ht="20.100000000000001" customHeight="1" x14ac:dyDescent="0.15">
      <c r="B90" s="1559">
        <v>69</v>
      </c>
      <c r="C90" s="1560"/>
      <c r="D90" s="1561"/>
      <c r="E90" s="1561"/>
      <c r="F90" s="1561"/>
      <c r="G90" s="1561"/>
      <c r="H90" s="1561"/>
      <c r="I90" s="1561"/>
      <c r="J90" s="1562"/>
      <c r="K90" s="1563"/>
      <c r="L90" s="1563"/>
      <c r="M90" s="1564"/>
      <c r="N90" s="1562"/>
      <c r="O90" s="1563"/>
      <c r="P90" s="1564"/>
      <c r="Q90" s="1554"/>
      <c r="R90" s="1554"/>
      <c r="S90" s="1554"/>
      <c r="T90" s="1554"/>
      <c r="U90" s="1554"/>
      <c r="V90" s="1554"/>
      <c r="W90" s="1554"/>
      <c r="X90" s="1555"/>
      <c r="Y90" s="1555"/>
      <c r="Z90" s="1555"/>
      <c r="AA90" s="1555"/>
      <c r="AB90" s="1556"/>
      <c r="AC90" s="1556"/>
      <c r="AD90" s="1557"/>
      <c r="AE90" s="1556"/>
      <c r="AF90" s="1556"/>
      <c r="AG90" s="1557"/>
      <c r="AH90" s="1558"/>
      <c r="AI90" s="1556"/>
      <c r="AJ90" s="1557"/>
      <c r="AK90" s="58"/>
      <c r="AL90" s="65"/>
      <c r="AM90" s="65"/>
    </row>
    <row r="91" spans="2:49" s="31" customFormat="1" ht="20.100000000000001" customHeight="1" x14ac:dyDescent="0.15">
      <c r="B91" s="1559">
        <v>70</v>
      </c>
      <c r="C91" s="1560"/>
      <c r="D91" s="1561"/>
      <c r="E91" s="1561"/>
      <c r="F91" s="1561"/>
      <c r="G91" s="1561"/>
      <c r="H91" s="1561"/>
      <c r="I91" s="1561"/>
      <c r="J91" s="1562"/>
      <c r="K91" s="1563"/>
      <c r="L91" s="1563"/>
      <c r="M91" s="1564"/>
      <c r="N91" s="1562"/>
      <c r="O91" s="1563"/>
      <c r="P91" s="1564"/>
      <c r="Q91" s="1554"/>
      <c r="R91" s="1554"/>
      <c r="S91" s="1554"/>
      <c r="T91" s="1554"/>
      <c r="U91" s="1554"/>
      <c r="V91" s="1554"/>
      <c r="W91" s="1554"/>
      <c r="X91" s="1555"/>
      <c r="Y91" s="1555"/>
      <c r="Z91" s="1555"/>
      <c r="AA91" s="1555"/>
      <c r="AB91" s="1556"/>
      <c r="AC91" s="1556"/>
      <c r="AD91" s="1557"/>
      <c r="AE91" s="1556"/>
      <c r="AF91" s="1556"/>
      <c r="AG91" s="1557"/>
      <c r="AH91" s="1558"/>
      <c r="AI91" s="1556"/>
      <c r="AJ91" s="1557"/>
      <c r="AK91" s="58"/>
      <c r="AL91" s="65"/>
      <c r="AM91" s="65"/>
    </row>
    <row r="92" spans="2:49" s="31" customFormat="1" ht="20.100000000000001" customHeight="1" x14ac:dyDescent="0.15">
      <c r="B92" s="1559">
        <v>71</v>
      </c>
      <c r="C92" s="1560"/>
      <c r="D92" s="1561"/>
      <c r="E92" s="1561"/>
      <c r="F92" s="1561"/>
      <c r="G92" s="1561"/>
      <c r="H92" s="1561"/>
      <c r="I92" s="1561"/>
      <c r="J92" s="1562"/>
      <c r="K92" s="1563"/>
      <c r="L92" s="1563"/>
      <c r="M92" s="1564"/>
      <c r="N92" s="1562"/>
      <c r="O92" s="1563"/>
      <c r="P92" s="1564"/>
      <c r="Q92" s="1554"/>
      <c r="R92" s="1554"/>
      <c r="S92" s="1554"/>
      <c r="T92" s="1554"/>
      <c r="U92" s="1554"/>
      <c r="V92" s="1554"/>
      <c r="W92" s="1554"/>
      <c r="X92" s="1555"/>
      <c r="Y92" s="1555"/>
      <c r="Z92" s="1555"/>
      <c r="AA92" s="1555"/>
      <c r="AB92" s="1556"/>
      <c r="AC92" s="1556"/>
      <c r="AD92" s="1557"/>
      <c r="AE92" s="1556"/>
      <c r="AF92" s="1556"/>
      <c r="AG92" s="1557"/>
      <c r="AH92" s="1558"/>
      <c r="AI92" s="1556"/>
      <c r="AJ92" s="1557"/>
      <c r="AK92" s="58"/>
      <c r="AL92" s="65"/>
      <c r="AM92" s="65"/>
    </row>
    <row r="93" spans="2:49" ht="20.100000000000001" customHeight="1" x14ac:dyDescent="0.15">
      <c r="B93" s="1559">
        <v>72</v>
      </c>
      <c r="C93" s="1560"/>
      <c r="D93" s="1561"/>
      <c r="E93" s="1561"/>
      <c r="F93" s="1561"/>
      <c r="G93" s="1561"/>
      <c r="H93" s="1561"/>
      <c r="I93" s="1561"/>
      <c r="J93" s="1562"/>
      <c r="K93" s="1563"/>
      <c r="L93" s="1563"/>
      <c r="M93" s="1564"/>
      <c r="N93" s="1562"/>
      <c r="O93" s="1563"/>
      <c r="P93" s="1564"/>
      <c r="Q93" s="1554"/>
      <c r="R93" s="1554"/>
      <c r="S93" s="1554"/>
      <c r="T93" s="1554"/>
      <c r="U93" s="1554"/>
      <c r="V93" s="1554"/>
      <c r="W93" s="1554"/>
      <c r="X93" s="1555"/>
      <c r="Y93" s="1555"/>
      <c r="Z93" s="1555"/>
      <c r="AA93" s="1555"/>
      <c r="AB93" s="1556"/>
      <c r="AC93" s="1556"/>
      <c r="AD93" s="1557"/>
      <c r="AE93" s="1556"/>
      <c r="AF93" s="1556"/>
      <c r="AG93" s="1557"/>
      <c r="AH93" s="1558"/>
      <c r="AI93" s="1556"/>
      <c r="AJ93" s="1557"/>
      <c r="AK93" s="58"/>
      <c r="AL93" s="100"/>
      <c r="AM93" s="100"/>
    </row>
    <row r="94" spans="2:49" s="31" customFormat="1" ht="20.100000000000001" customHeight="1" x14ac:dyDescent="0.15">
      <c r="B94" s="1559">
        <v>73</v>
      </c>
      <c r="C94" s="1560"/>
      <c r="D94" s="1561"/>
      <c r="E94" s="1561"/>
      <c r="F94" s="1561"/>
      <c r="G94" s="1561"/>
      <c r="H94" s="1561"/>
      <c r="I94" s="1561"/>
      <c r="J94" s="1562"/>
      <c r="K94" s="1563"/>
      <c r="L94" s="1563"/>
      <c r="M94" s="1564"/>
      <c r="N94" s="1562"/>
      <c r="O94" s="1563"/>
      <c r="P94" s="1564"/>
      <c r="Q94" s="1554"/>
      <c r="R94" s="1554"/>
      <c r="S94" s="1554"/>
      <c r="T94" s="1554"/>
      <c r="U94" s="1554"/>
      <c r="V94" s="1554"/>
      <c r="W94" s="1554"/>
      <c r="X94" s="1555"/>
      <c r="Y94" s="1555"/>
      <c r="Z94" s="1555"/>
      <c r="AA94" s="1555"/>
      <c r="AB94" s="1556"/>
      <c r="AC94" s="1556"/>
      <c r="AD94" s="1557"/>
      <c r="AE94" s="1556"/>
      <c r="AF94" s="1556"/>
      <c r="AG94" s="1557"/>
      <c r="AH94" s="1558"/>
      <c r="AI94" s="1556"/>
      <c r="AJ94" s="1557"/>
      <c r="AK94" s="58"/>
      <c r="AL94" s="65"/>
      <c r="AM94" s="65"/>
    </row>
    <row r="95" spans="2:49" s="31" customFormat="1" ht="20.100000000000001" customHeight="1" x14ac:dyDescent="0.15">
      <c r="B95" s="1559">
        <v>74</v>
      </c>
      <c r="C95" s="1560"/>
      <c r="D95" s="1561"/>
      <c r="E95" s="1561"/>
      <c r="F95" s="1561"/>
      <c r="G95" s="1561"/>
      <c r="H95" s="1561"/>
      <c r="I95" s="1561"/>
      <c r="J95" s="1562"/>
      <c r="K95" s="1563"/>
      <c r="L95" s="1563"/>
      <c r="M95" s="1564"/>
      <c r="N95" s="1562"/>
      <c r="O95" s="1563"/>
      <c r="P95" s="1564"/>
      <c r="Q95" s="1554"/>
      <c r="R95" s="1554"/>
      <c r="S95" s="1554"/>
      <c r="T95" s="1554"/>
      <c r="U95" s="1554"/>
      <c r="V95" s="1554"/>
      <c r="W95" s="1554"/>
      <c r="X95" s="1555"/>
      <c r="Y95" s="1555"/>
      <c r="Z95" s="1555"/>
      <c r="AA95" s="1555"/>
      <c r="AB95" s="1556"/>
      <c r="AC95" s="1556"/>
      <c r="AD95" s="1557"/>
      <c r="AE95" s="1556"/>
      <c r="AF95" s="1556"/>
      <c r="AG95" s="1557"/>
      <c r="AH95" s="1558"/>
      <c r="AI95" s="1556"/>
      <c r="AJ95" s="1557"/>
      <c r="AK95" s="58"/>
      <c r="AL95" s="65"/>
      <c r="AM95" s="65"/>
    </row>
    <row r="96" spans="2:49" s="31" customFormat="1" ht="20.100000000000001" customHeight="1" x14ac:dyDescent="0.15">
      <c r="B96" s="1559">
        <v>75</v>
      </c>
      <c r="C96" s="1560"/>
      <c r="D96" s="1561"/>
      <c r="E96" s="1561"/>
      <c r="F96" s="1561"/>
      <c r="G96" s="1561"/>
      <c r="H96" s="1561"/>
      <c r="I96" s="1561"/>
      <c r="J96" s="1562"/>
      <c r="K96" s="1563"/>
      <c r="L96" s="1563"/>
      <c r="M96" s="1564"/>
      <c r="N96" s="1562"/>
      <c r="O96" s="1563"/>
      <c r="P96" s="1564"/>
      <c r="Q96" s="1554"/>
      <c r="R96" s="1554"/>
      <c r="S96" s="1554"/>
      <c r="T96" s="1554"/>
      <c r="U96" s="1554"/>
      <c r="V96" s="1554"/>
      <c r="W96" s="1554"/>
      <c r="X96" s="1555"/>
      <c r="Y96" s="1555"/>
      <c r="Z96" s="1555"/>
      <c r="AA96" s="1555"/>
      <c r="AB96" s="1556"/>
      <c r="AC96" s="1556"/>
      <c r="AD96" s="1557"/>
      <c r="AE96" s="1556"/>
      <c r="AF96" s="1556"/>
      <c r="AG96" s="1557"/>
      <c r="AH96" s="1558"/>
      <c r="AI96" s="1556"/>
      <c r="AJ96" s="1557"/>
      <c r="AK96" s="58"/>
      <c r="AL96" s="65"/>
      <c r="AM96" s="65"/>
    </row>
    <row r="97" spans="2:269" s="31" customFormat="1" ht="20.100000000000001" customHeight="1" x14ac:dyDescent="0.15">
      <c r="B97" s="1559">
        <v>76</v>
      </c>
      <c r="C97" s="1560"/>
      <c r="D97" s="1561"/>
      <c r="E97" s="1561"/>
      <c r="F97" s="1561"/>
      <c r="G97" s="1561"/>
      <c r="H97" s="1561"/>
      <c r="I97" s="1561"/>
      <c r="J97" s="1562"/>
      <c r="K97" s="1563"/>
      <c r="L97" s="1563"/>
      <c r="M97" s="1564"/>
      <c r="N97" s="1562"/>
      <c r="O97" s="1563"/>
      <c r="P97" s="1564"/>
      <c r="Q97" s="1554"/>
      <c r="R97" s="1554"/>
      <c r="S97" s="1554"/>
      <c r="T97" s="1554"/>
      <c r="U97" s="1554"/>
      <c r="V97" s="1554"/>
      <c r="W97" s="1554"/>
      <c r="X97" s="1555"/>
      <c r="Y97" s="1555"/>
      <c r="Z97" s="1555"/>
      <c r="AA97" s="1555"/>
      <c r="AB97" s="1556"/>
      <c r="AC97" s="1556"/>
      <c r="AD97" s="1557"/>
      <c r="AE97" s="1556"/>
      <c r="AF97" s="1556"/>
      <c r="AG97" s="1557"/>
      <c r="AH97" s="1558"/>
      <c r="AI97" s="1556"/>
      <c r="AJ97" s="1557"/>
      <c r="AK97" s="58"/>
      <c r="AL97" s="65"/>
      <c r="AM97" s="65"/>
    </row>
    <row r="98" spans="2:269" s="31" customFormat="1" ht="20.100000000000001" customHeight="1" x14ac:dyDescent="0.15">
      <c r="B98" s="1559">
        <v>77</v>
      </c>
      <c r="C98" s="1560"/>
      <c r="D98" s="1561"/>
      <c r="E98" s="1561"/>
      <c r="F98" s="1561"/>
      <c r="G98" s="1561"/>
      <c r="H98" s="1561"/>
      <c r="I98" s="1561"/>
      <c r="J98" s="1562"/>
      <c r="K98" s="1563"/>
      <c r="L98" s="1563"/>
      <c r="M98" s="1564"/>
      <c r="N98" s="1562"/>
      <c r="O98" s="1563"/>
      <c r="P98" s="1564"/>
      <c r="Q98" s="1554"/>
      <c r="R98" s="1554"/>
      <c r="S98" s="1554"/>
      <c r="T98" s="1554"/>
      <c r="U98" s="1554"/>
      <c r="V98" s="1554"/>
      <c r="W98" s="1554"/>
      <c r="X98" s="1555"/>
      <c r="Y98" s="1555"/>
      <c r="Z98" s="1555"/>
      <c r="AA98" s="1555"/>
      <c r="AB98" s="1556"/>
      <c r="AC98" s="1556"/>
      <c r="AD98" s="1557"/>
      <c r="AE98" s="1556"/>
      <c r="AF98" s="1556"/>
      <c r="AG98" s="1557"/>
      <c r="AH98" s="1558"/>
      <c r="AI98" s="1556"/>
      <c r="AJ98" s="1557"/>
      <c r="AK98" s="58"/>
      <c r="AL98" s="65"/>
      <c r="AM98" s="65"/>
    </row>
    <row r="99" spans="2:269" s="31" customFormat="1" ht="20.100000000000001" customHeight="1" x14ac:dyDescent="0.15">
      <c r="B99" s="1559">
        <v>78</v>
      </c>
      <c r="C99" s="1560"/>
      <c r="D99" s="1561"/>
      <c r="E99" s="1561"/>
      <c r="F99" s="1561"/>
      <c r="G99" s="1561"/>
      <c r="H99" s="1561"/>
      <c r="I99" s="1561"/>
      <c r="J99" s="1562"/>
      <c r="K99" s="1563"/>
      <c r="L99" s="1563"/>
      <c r="M99" s="1564"/>
      <c r="N99" s="1562"/>
      <c r="O99" s="1563"/>
      <c r="P99" s="1564"/>
      <c r="Q99" s="1554"/>
      <c r="R99" s="1554"/>
      <c r="S99" s="1554"/>
      <c r="T99" s="1554"/>
      <c r="U99" s="1554"/>
      <c r="V99" s="1554"/>
      <c r="W99" s="1554"/>
      <c r="X99" s="1555"/>
      <c r="Y99" s="1555"/>
      <c r="Z99" s="1555"/>
      <c r="AA99" s="1555"/>
      <c r="AB99" s="1556"/>
      <c r="AC99" s="1556"/>
      <c r="AD99" s="1557"/>
      <c r="AE99" s="1556"/>
      <c r="AF99" s="1556"/>
      <c r="AG99" s="1557"/>
      <c r="AH99" s="1558"/>
      <c r="AI99" s="1556"/>
      <c r="AJ99" s="1557"/>
      <c r="AK99" s="58"/>
      <c r="AL99" s="65"/>
      <c r="AM99" s="65"/>
    </row>
    <row r="100" spans="2:269" s="31" customFormat="1" ht="20.100000000000001" customHeight="1" x14ac:dyDescent="0.15">
      <c r="B100" s="1559">
        <v>79</v>
      </c>
      <c r="C100" s="1560"/>
      <c r="D100" s="1561"/>
      <c r="E100" s="1561"/>
      <c r="F100" s="1561"/>
      <c r="G100" s="1561"/>
      <c r="H100" s="1561"/>
      <c r="I100" s="1561"/>
      <c r="J100" s="1562"/>
      <c r="K100" s="1563"/>
      <c r="L100" s="1563"/>
      <c r="M100" s="1564"/>
      <c r="N100" s="1562"/>
      <c r="O100" s="1563"/>
      <c r="P100" s="1564"/>
      <c r="Q100" s="1554"/>
      <c r="R100" s="1554"/>
      <c r="S100" s="1554"/>
      <c r="T100" s="1554"/>
      <c r="U100" s="1554"/>
      <c r="V100" s="1554"/>
      <c r="W100" s="1554"/>
      <c r="X100" s="1555"/>
      <c r="Y100" s="1555"/>
      <c r="Z100" s="1555"/>
      <c r="AA100" s="1555"/>
      <c r="AB100" s="1556"/>
      <c r="AC100" s="1556"/>
      <c r="AD100" s="1557"/>
      <c r="AE100" s="1556"/>
      <c r="AF100" s="1556"/>
      <c r="AG100" s="1557"/>
      <c r="AH100" s="1558"/>
      <c r="AI100" s="1556"/>
      <c r="AJ100" s="1557"/>
      <c r="AK100" s="58"/>
      <c r="AL100" s="65"/>
      <c r="AM100" s="65"/>
    </row>
    <row r="101" spans="2:269" s="31" customFormat="1" ht="20.100000000000001" customHeight="1" x14ac:dyDescent="0.15">
      <c r="B101" s="1559">
        <v>80</v>
      </c>
      <c r="C101" s="1560"/>
      <c r="D101" s="1561"/>
      <c r="E101" s="1561"/>
      <c r="F101" s="1561"/>
      <c r="G101" s="1561"/>
      <c r="H101" s="1561"/>
      <c r="I101" s="1561"/>
      <c r="J101" s="1562"/>
      <c r="K101" s="1563"/>
      <c r="L101" s="1563"/>
      <c r="M101" s="1564"/>
      <c r="N101" s="1562"/>
      <c r="O101" s="1563"/>
      <c r="P101" s="1564"/>
      <c r="Q101" s="1554"/>
      <c r="R101" s="1554"/>
      <c r="S101" s="1554"/>
      <c r="T101" s="1554"/>
      <c r="U101" s="1554"/>
      <c r="V101" s="1554"/>
      <c r="W101" s="1554"/>
      <c r="X101" s="1555"/>
      <c r="Y101" s="1555"/>
      <c r="Z101" s="1555"/>
      <c r="AA101" s="1555"/>
      <c r="AB101" s="1556"/>
      <c r="AC101" s="1556"/>
      <c r="AD101" s="1557"/>
      <c r="AE101" s="1556"/>
      <c r="AF101" s="1556"/>
      <c r="AG101" s="1557"/>
      <c r="AH101" s="1558"/>
      <c r="AI101" s="1556"/>
      <c r="AJ101" s="1557"/>
      <c r="AK101" s="58"/>
      <c r="AL101" s="65"/>
      <c r="AM101" s="65"/>
    </row>
    <row r="102" spans="2:269" s="31" customFormat="1" ht="20.100000000000001" customHeight="1" x14ac:dyDescent="0.15">
      <c r="B102" s="1559">
        <v>81</v>
      </c>
      <c r="C102" s="1560"/>
      <c r="D102" s="1561"/>
      <c r="E102" s="1561"/>
      <c r="F102" s="1561"/>
      <c r="G102" s="1561"/>
      <c r="H102" s="1561"/>
      <c r="I102" s="1561"/>
      <c r="J102" s="1562"/>
      <c r="K102" s="1563"/>
      <c r="L102" s="1563"/>
      <c r="M102" s="1564"/>
      <c r="N102" s="1562"/>
      <c r="O102" s="1563"/>
      <c r="P102" s="1564"/>
      <c r="Q102" s="1554"/>
      <c r="R102" s="1554"/>
      <c r="S102" s="1554"/>
      <c r="T102" s="1554"/>
      <c r="U102" s="1554"/>
      <c r="V102" s="1554"/>
      <c r="W102" s="1554"/>
      <c r="X102" s="1555"/>
      <c r="Y102" s="1555"/>
      <c r="Z102" s="1555"/>
      <c r="AA102" s="1555"/>
      <c r="AB102" s="1556"/>
      <c r="AC102" s="1556"/>
      <c r="AD102" s="1557"/>
      <c r="AE102" s="1556"/>
      <c r="AF102" s="1556"/>
      <c r="AG102" s="1557"/>
      <c r="AH102" s="1558"/>
      <c r="AI102" s="1556"/>
      <c r="AJ102" s="1557"/>
      <c r="AK102" s="58"/>
      <c r="AL102" s="65"/>
      <c r="AM102" s="65"/>
    </row>
    <row r="103" spans="2:269" s="31" customFormat="1" ht="20.100000000000001" customHeight="1" x14ac:dyDescent="0.15">
      <c r="B103" s="1559">
        <v>82</v>
      </c>
      <c r="C103" s="1560"/>
      <c r="D103" s="1561"/>
      <c r="E103" s="1561"/>
      <c r="F103" s="1561"/>
      <c r="G103" s="1561"/>
      <c r="H103" s="1561"/>
      <c r="I103" s="1561"/>
      <c r="J103" s="1562"/>
      <c r="K103" s="1563"/>
      <c r="L103" s="1563"/>
      <c r="M103" s="1564"/>
      <c r="N103" s="1562"/>
      <c r="O103" s="1563"/>
      <c r="P103" s="1564"/>
      <c r="Q103" s="1554"/>
      <c r="R103" s="1554"/>
      <c r="S103" s="1554"/>
      <c r="T103" s="1554"/>
      <c r="U103" s="1554"/>
      <c r="V103" s="1554"/>
      <c r="W103" s="1554"/>
      <c r="X103" s="1555"/>
      <c r="Y103" s="1555"/>
      <c r="Z103" s="1555"/>
      <c r="AA103" s="1555"/>
      <c r="AB103" s="1556"/>
      <c r="AC103" s="1556"/>
      <c r="AD103" s="1557"/>
      <c r="AE103" s="1556"/>
      <c r="AF103" s="1556"/>
      <c r="AG103" s="1557"/>
      <c r="AH103" s="1558"/>
      <c r="AI103" s="1556"/>
      <c r="AJ103" s="1557"/>
      <c r="AK103" s="58"/>
      <c r="AL103" s="65"/>
      <c r="AM103" s="65"/>
    </row>
    <row r="104" spans="2:269" s="31" customFormat="1" ht="20.100000000000001" customHeight="1" x14ac:dyDescent="0.15">
      <c r="B104" s="1559">
        <v>83</v>
      </c>
      <c r="C104" s="1560"/>
      <c r="D104" s="1561"/>
      <c r="E104" s="1561"/>
      <c r="F104" s="1561"/>
      <c r="G104" s="1561"/>
      <c r="H104" s="1561"/>
      <c r="I104" s="1561"/>
      <c r="J104" s="1562"/>
      <c r="K104" s="1563"/>
      <c r="L104" s="1563"/>
      <c r="M104" s="1564"/>
      <c r="N104" s="1562"/>
      <c r="O104" s="1563"/>
      <c r="P104" s="1564"/>
      <c r="Q104" s="1554"/>
      <c r="R104" s="1554"/>
      <c r="S104" s="1554"/>
      <c r="T104" s="1554"/>
      <c r="U104" s="1554"/>
      <c r="V104" s="1554"/>
      <c r="W104" s="1554"/>
      <c r="X104" s="1555"/>
      <c r="Y104" s="1555"/>
      <c r="Z104" s="1555"/>
      <c r="AA104" s="1555"/>
      <c r="AB104" s="1556"/>
      <c r="AC104" s="1556"/>
      <c r="AD104" s="1557"/>
      <c r="AE104" s="1556"/>
      <c r="AF104" s="1556"/>
      <c r="AG104" s="1557"/>
      <c r="AH104" s="1558"/>
      <c r="AI104" s="1556"/>
      <c r="AJ104" s="1557"/>
      <c r="AK104" s="58"/>
      <c r="AL104" s="65"/>
      <c r="AM104" s="65"/>
    </row>
    <row r="105" spans="2:269" s="31" customFormat="1" ht="20.100000000000001" customHeight="1" x14ac:dyDescent="0.15">
      <c r="B105" s="1559">
        <v>84</v>
      </c>
      <c r="C105" s="1560"/>
      <c r="D105" s="1561"/>
      <c r="E105" s="1561"/>
      <c r="F105" s="1561"/>
      <c r="G105" s="1561"/>
      <c r="H105" s="1561"/>
      <c r="I105" s="1561"/>
      <c r="J105" s="1562"/>
      <c r="K105" s="1563"/>
      <c r="L105" s="1563"/>
      <c r="M105" s="1564"/>
      <c r="N105" s="1562"/>
      <c r="O105" s="1563"/>
      <c r="P105" s="1564"/>
      <c r="Q105" s="1554"/>
      <c r="R105" s="1554"/>
      <c r="S105" s="1554"/>
      <c r="T105" s="1554"/>
      <c r="U105" s="1554"/>
      <c r="V105" s="1554"/>
      <c r="W105" s="1554"/>
      <c r="X105" s="1555"/>
      <c r="Y105" s="1555"/>
      <c r="Z105" s="1555"/>
      <c r="AA105" s="1555"/>
      <c r="AB105" s="1556"/>
      <c r="AC105" s="1556"/>
      <c r="AD105" s="1557"/>
      <c r="AE105" s="1556"/>
      <c r="AF105" s="1556"/>
      <c r="AG105" s="1557"/>
      <c r="AH105" s="1558"/>
      <c r="AI105" s="1556"/>
      <c r="AJ105" s="1557"/>
      <c r="AK105" s="58"/>
      <c r="AL105" s="65"/>
      <c r="AM105" s="65"/>
    </row>
    <row r="106" spans="2:269" s="31" customFormat="1" ht="20.100000000000001" customHeight="1" x14ac:dyDescent="0.15">
      <c r="B106" s="1559">
        <v>85</v>
      </c>
      <c r="C106" s="1560"/>
      <c r="D106" s="1561"/>
      <c r="E106" s="1561"/>
      <c r="F106" s="1561"/>
      <c r="G106" s="1561"/>
      <c r="H106" s="1561"/>
      <c r="I106" s="1561"/>
      <c r="J106" s="1562"/>
      <c r="K106" s="1563"/>
      <c r="L106" s="1563"/>
      <c r="M106" s="1564"/>
      <c r="N106" s="1562"/>
      <c r="O106" s="1563"/>
      <c r="P106" s="1564"/>
      <c r="Q106" s="1554"/>
      <c r="R106" s="1554"/>
      <c r="S106" s="1554"/>
      <c r="T106" s="1554"/>
      <c r="U106" s="1554"/>
      <c r="V106" s="1554"/>
      <c r="W106" s="1554"/>
      <c r="X106" s="1555"/>
      <c r="Y106" s="1555"/>
      <c r="Z106" s="1555"/>
      <c r="AA106" s="1555"/>
      <c r="AB106" s="1556"/>
      <c r="AC106" s="1556"/>
      <c r="AD106" s="1557"/>
      <c r="AE106" s="1556"/>
      <c r="AF106" s="1556"/>
      <c r="AG106" s="1557"/>
      <c r="AH106" s="1558"/>
      <c r="AI106" s="1556"/>
      <c r="AJ106" s="1557"/>
      <c r="AK106" s="58"/>
      <c r="AL106" s="65"/>
      <c r="AM106" s="65"/>
    </row>
    <row r="107" spans="2:269" ht="20.100000000000001" customHeight="1" x14ac:dyDescent="0.15">
      <c r="B107" s="1559">
        <v>86</v>
      </c>
      <c r="C107" s="1560"/>
      <c r="D107" s="1561"/>
      <c r="E107" s="1561"/>
      <c r="F107" s="1561"/>
      <c r="G107" s="1561"/>
      <c r="H107" s="1561"/>
      <c r="I107" s="1561"/>
      <c r="J107" s="1562"/>
      <c r="K107" s="1563"/>
      <c r="L107" s="1563"/>
      <c r="M107" s="1564"/>
      <c r="N107" s="1562"/>
      <c r="O107" s="1563"/>
      <c r="P107" s="1564"/>
      <c r="Q107" s="1554"/>
      <c r="R107" s="1554"/>
      <c r="S107" s="1554"/>
      <c r="T107" s="1554"/>
      <c r="U107" s="1554"/>
      <c r="V107" s="1554"/>
      <c r="W107" s="1554"/>
      <c r="X107" s="1555"/>
      <c r="Y107" s="1555"/>
      <c r="Z107" s="1555"/>
      <c r="AA107" s="1555"/>
      <c r="AB107" s="1556"/>
      <c r="AC107" s="1556"/>
      <c r="AD107" s="1557"/>
      <c r="AE107" s="1556"/>
      <c r="AF107" s="1556"/>
      <c r="AG107" s="1557"/>
      <c r="AH107" s="1558"/>
      <c r="AI107" s="1556"/>
      <c r="AJ107" s="1557"/>
      <c r="AK107" s="58"/>
      <c r="AL107" s="65"/>
      <c r="AM107" s="65"/>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row>
    <row r="108" spans="2:269" s="31" customFormat="1" ht="20.100000000000001" customHeight="1" x14ac:dyDescent="0.15">
      <c r="B108" s="1559">
        <v>87</v>
      </c>
      <c r="C108" s="1560"/>
      <c r="D108" s="1561"/>
      <c r="E108" s="1561"/>
      <c r="F108" s="1561"/>
      <c r="G108" s="1561"/>
      <c r="H108" s="1561"/>
      <c r="I108" s="1561"/>
      <c r="J108" s="1562"/>
      <c r="K108" s="1563"/>
      <c r="L108" s="1563"/>
      <c r="M108" s="1564"/>
      <c r="N108" s="1562"/>
      <c r="O108" s="1563"/>
      <c r="P108" s="1564"/>
      <c r="Q108" s="1554"/>
      <c r="R108" s="1554"/>
      <c r="S108" s="1554"/>
      <c r="T108" s="1554"/>
      <c r="U108" s="1554"/>
      <c r="V108" s="1554"/>
      <c r="W108" s="1554"/>
      <c r="X108" s="1555"/>
      <c r="Y108" s="1555"/>
      <c r="Z108" s="1555"/>
      <c r="AA108" s="1555"/>
      <c r="AB108" s="1556"/>
      <c r="AC108" s="1556"/>
      <c r="AD108" s="1557"/>
      <c r="AE108" s="1556"/>
      <c r="AF108" s="1556"/>
      <c r="AG108" s="1557"/>
      <c r="AH108" s="1558"/>
      <c r="AI108" s="1556"/>
      <c r="AJ108" s="1557"/>
      <c r="AK108" s="58"/>
      <c r="AL108" s="65"/>
      <c r="AM108" s="65"/>
    </row>
    <row r="109" spans="2:269" s="31" customFormat="1" ht="20.100000000000001" customHeight="1" x14ac:dyDescent="0.15">
      <c r="B109" s="1559">
        <v>88</v>
      </c>
      <c r="C109" s="1560"/>
      <c r="D109" s="1561"/>
      <c r="E109" s="1561"/>
      <c r="F109" s="1561"/>
      <c r="G109" s="1561"/>
      <c r="H109" s="1561"/>
      <c r="I109" s="1561"/>
      <c r="J109" s="1562"/>
      <c r="K109" s="1563"/>
      <c r="L109" s="1563"/>
      <c r="M109" s="1564"/>
      <c r="N109" s="1562"/>
      <c r="O109" s="1563"/>
      <c r="P109" s="1564"/>
      <c r="Q109" s="1554"/>
      <c r="R109" s="1554"/>
      <c r="S109" s="1554"/>
      <c r="T109" s="1554"/>
      <c r="U109" s="1554"/>
      <c r="V109" s="1554"/>
      <c r="W109" s="1554"/>
      <c r="X109" s="1555"/>
      <c r="Y109" s="1555"/>
      <c r="Z109" s="1555"/>
      <c r="AA109" s="1555"/>
      <c r="AB109" s="1556"/>
      <c r="AC109" s="1556"/>
      <c r="AD109" s="1557"/>
      <c r="AE109" s="1556"/>
      <c r="AF109" s="1556"/>
      <c r="AG109" s="1557"/>
      <c r="AH109" s="1558"/>
      <c r="AI109" s="1556"/>
      <c r="AJ109" s="1557"/>
      <c r="AK109" s="58"/>
      <c r="AL109" s="65"/>
      <c r="AM109" s="65"/>
    </row>
    <row r="110" spans="2:269" ht="20.100000000000001" customHeight="1" x14ac:dyDescent="0.15">
      <c r="B110" s="1559">
        <v>89</v>
      </c>
      <c r="C110" s="1560"/>
      <c r="D110" s="1561"/>
      <c r="E110" s="1561"/>
      <c r="F110" s="1561"/>
      <c r="G110" s="1561"/>
      <c r="H110" s="1561"/>
      <c r="I110" s="1561"/>
      <c r="J110" s="1562"/>
      <c r="K110" s="1563"/>
      <c r="L110" s="1563"/>
      <c r="M110" s="1564"/>
      <c r="N110" s="1562"/>
      <c r="O110" s="1563"/>
      <c r="P110" s="1564"/>
      <c r="Q110" s="1554"/>
      <c r="R110" s="1554"/>
      <c r="S110" s="1554"/>
      <c r="T110" s="1554"/>
      <c r="U110" s="1554"/>
      <c r="V110" s="1554"/>
      <c r="W110" s="1554"/>
      <c r="X110" s="1555"/>
      <c r="Y110" s="1555"/>
      <c r="Z110" s="1555"/>
      <c r="AA110" s="1555"/>
      <c r="AB110" s="1556"/>
      <c r="AC110" s="1556"/>
      <c r="AD110" s="1557"/>
      <c r="AE110" s="1556"/>
      <c r="AF110" s="1556"/>
      <c r="AG110" s="1557"/>
      <c r="AH110" s="1558"/>
      <c r="AI110" s="1556"/>
      <c r="AJ110" s="1557"/>
      <c r="AK110" s="58"/>
      <c r="AL110" s="65"/>
      <c r="AM110" s="65"/>
      <c r="AN110" s="31"/>
    </row>
    <row r="111" spans="2:269" ht="20.100000000000001" customHeight="1" x14ac:dyDescent="0.15">
      <c r="B111" s="1559">
        <v>90</v>
      </c>
      <c r="C111" s="1560"/>
      <c r="D111" s="1561"/>
      <c r="E111" s="1561"/>
      <c r="F111" s="1561"/>
      <c r="G111" s="1561"/>
      <c r="H111" s="1561"/>
      <c r="I111" s="1561"/>
      <c r="J111" s="1562"/>
      <c r="K111" s="1563"/>
      <c r="L111" s="1563"/>
      <c r="M111" s="1564"/>
      <c r="N111" s="1562"/>
      <c r="O111" s="1563"/>
      <c r="P111" s="1564"/>
      <c r="Q111" s="1554"/>
      <c r="R111" s="1554"/>
      <c r="S111" s="1554"/>
      <c r="T111" s="1554"/>
      <c r="U111" s="1554"/>
      <c r="V111" s="1554"/>
      <c r="W111" s="1554"/>
      <c r="X111" s="1555"/>
      <c r="Y111" s="1555"/>
      <c r="Z111" s="1555"/>
      <c r="AA111" s="1555"/>
      <c r="AB111" s="1556"/>
      <c r="AC111" s="1556"/>
      <c r="AD111" s="1557"/>
      <c r="AE111" s="1556"/>
      <c r="AF111" s="1556"/>
      <c r="AG111" s="1557"/>
      <c r="AH111" s="1558"/>
      <c r="AI111" s="1556"/>
      <c r="AJ111" s="1557"/>
      <c r="AK111" s="58"/>
      <c r="AL111" s="65"/>
      <c r="AM111" s="65"/>
      <c r="AN111" s="31"/>
    </row>
    <row r="112" spans="2:269" ht="20.100000000000001" customHeight="1" x14ac:dyDescent="0.15">
      <c r="B112" s="58"/>
      <c r="C112" s="58"/>
      <c r="D112" s="58"/>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58"/>
      <c r="AD112" s="58"/>
      <c r="AE112" s="58"/>
      <c r="AF112" s="58"/>
      <c r="AG112" s="58"/>
      <c r="AH112" s="58"/>
      <c r="AI112" s="58"/>
      <c r="AJ112" s="58"/>
      <c r="AK112" s="58"/>
      <c r="AL112" s="100"/>
      <c r="AM112" s="100"/>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sheetData>
  <sheetProtection selectLockedCells="1"/>
  <mergeCells count="1037">
    <mergeCell ref="B3:AJ3"/>
    <mergeCell ref="B4:AJ4"/>
    <mergeCell ref="B5:H6"/>
    <mergeCell ref="I5:AJ6"/>
    <mergeCell ref="B8:H9"/>
    <mergeCell ref="I8:N9"/>
    <mergeCell ref="O8:T9"/>
    <mergeCell ref="U8:Y9"/>
    <mergeCell ref="Z8:AA9"/>
    <mergeCell ref="AB8:AD9"/>
    <mergeCell ref="AH11:AJ13"/>
    <mergeCell ref="AB13:AD13"/>
    <mergeCell ref="AE13:AG13"/>
    <mergeCell ref="B14:C14"/>
    <mergeCell ref="D14:F14"/>
    <mergeCell ref="G14:I14"/>
    <mergeCell ref="J14:M14"/>
    <mergeCell ref="N14:P14"/>
    <mergeCell ref="Q14:S14"/>
    <mergeCell ref="T14:W14"/>
    <mergeCell ref="AE8:AJ9"/>
    <mergeCell ref="B11:C13"/>
    <mergeCell ref="D11:F13"/>
    <mergeCell ref="G11:I13"/>
    <mergeCell ref="J11:M13"/>
    <mergeCell ref="N11:P13"/>
    <mergeCell ref="Q11:S13"/>
    <mergeCell ref="T11:W13"/>
    <mergeCell ref="X11:AA13"/>
    <mergeCell ref="AB11:AG12"/>
    <mergeCell ref="T15:W15"/>
    <mergeCell ref="X15:AA15"/>
    <mergeCell ref="AB15:AD15"/>
    <mergeCell ref="AE15:AG15"/>
    <mergeCell ref="AH15:AJ15"/>
    <mergeCell ref="B16:C16"/>
    <mergeCell ref="D16:F16"/>
    <mergeCell ref="G16:I16"/>
    <mergeCell ref="J16:M16"/>
    <mergeCell ref="N16:P16"/>
    <mergeCell ref="X14:AA14"/>
    <mergeCell ref="AB14:AD14"/>
    <mergeCell ref="AE14:AG14"/>
    <mergeCell ref="AH14:AJ14"/>
    <mergeCell ref="B15:C15"/>
    <mergeCell ref="D15:F15"/>
    <mergeCell ref="G15:I15"/>
    <mergeCell ref="J15:M15"/>
    <mergeCell ref="N15:P15"/>
    <mergeCell ref="Q15:S15"/>
    <mergeCell ref="T17:W17"/>
    <mergeCell ref="X17:AA17"/>
    <mergeCell ref="AB17:AD17"/>
    <mergeCell ref="AE17:AG17"/>
    <mergeCell ref="AH17:AJ17"/>
    <mergeCell ref="B18:C18"/>
    <mergeCell ref="D18:F18"/>
    <mergeCell ref="G18:I18"/>
    <mergeCell ref="J18:M18"/>
    <mergeCell ref="N18:P18"/>
    <mergeCell ref="B17:C17"/>
    <mergeCell ref="D17:F17"/>
    <mergeCell ref="G17:I17"/>
    <mergeCell ref="J17:M17"/>
    <mergeCell ref="N17:P17"/>
    <mergeCell ref="Q17:S17"/>
    <mergeCell ref="Q16:S16"/>
    <mergeCell ref="T16:W16"/>
    <mergeCell ref="X16:AA16"/>
    <mergeCell ref="AB16:AD16"/>
    <mergeCell ref="AE16:AG16"/>
    <mergeCell ref="AH16:AJ16"/>
    <mergeCell ref="T19:W19"/>
    <mergeCell ref="X19:AA19"/>
    <mergeCell ref="AB19:AD19"/>
    <mergeCell ref="AE19:AG19"/>
    <mergeCell ref="AH19:AJ19"/>
    <mergeCell ref="B20:C20"/>
    <mergeCell ref="D20:F20"/>
    <mergeCell ref="G20:I20"/>
    <mergeCell ref="J20:M20"/>
    <mergeCell ref="N20:P20"/>
    <mergeCell ref="B19:C19"/>
    <mergeCell ref="D19:F19"/>
    <mergeCell ref="G19:I19"/>
    <mergeCell ref="J19:M19"/>
    <mergeCell ref="N19:P19"/>
    <mergeCell ref="Q19:S19"/>
    <mergeCell ref="Q18:S18"/>
    <mergeCell ref="T18:W18"/>
    <mergeCell ref="X18:AA18"/>
    <mergeCell ref="AB18:AD18"/>
    <mergeCell ref="AE18:AG18"/>
    <mergeCell ref="AH18:AJ18"/>
    <mergeCell ref="T21:W21"/>
    <mergeCell ref="X21:AA21"/>
    <mergeCell ref="AB21:AD21"/>
    <mergeCell ref="AE21:AG21"/>
    <mergeCell ref="AH21:AJ21"/>
    <mergeCell ref="B22:C22"/>
    <mergeCell ref="D22:F22"/>
    <mergeCell ref="G22:I22"/>
    <mergeCell ref="J22:M22"/>
    <mergeCell ref="N22:P22"/>
    <mergeCell ref="B21:C21"/>
    <mergeCell ref="D21:F21"/>
    <mergeCell ref="G21:I21"/>
    <mergeCell ref="J21:M21"/>
    <mergeCell ref="N21:P21"/>
    <mergeCell ref="Q21:S21"/>
    <mergeCell ref="Q20:S20"/>
    <mergeCell ref="T20:W20"/>
    <mergeCell ref="X20:AA20"/>
    <mergeCell ref="AB20:AD20"/>
    <mergeCell ref="AE20:AG20"/>
    <mergeCell ref="AH20:AJ20"/>
    <mergeCell ref="T23:W23"/>
    <mergeCell ref="X23:AA23"/>
    <mergeCell ref="AB23:AD23"/>
    <mergeCell ref="AE23:AG23"/>
    <mergeCell ref="AH23:AJ23"/>
    <mergeCell ref="B24:C24"/>
    <mergeCell ref="D24:F24"/>
    <mergeCell ref="G24:I24"/>
    <mergeCell ref="J24:M24"/>
    <mergeCell ref="N24:P24"/>
    <mergeCell ref="B23:C23"/>
    <mergeCell ref="D23:F23"/>
    <mergeCell ref="G23:I23"/>
    <mergeCell ref="J23:M23"/>
    <mergeCell ref="N23:P23"/>
    <mergeCell ref="Q23:S23"/>
    <mergeCell ref="Q22:S22"/>
    <mergeCell ref="T22:W22"/>
    <mergeCell ref="X22:AA22"/>
    <mergeCell ref="AB22:AD22"/>
    <mergeCell ref="AE22:AG22"/>
    <mergeCell ref="AH22:AJ22"/>
    <mergeCell ref="T25:W25"/>
    <mergeCell ref="X25:AA25"/>
    <mergeCell ref="AB25:AD25"/>
    <mergeCell ref="AE25:AG25"/>
    <mergeCell ref="AH25:AJ25"/>
    <mergeCell ref="B26:C26"/>
    <mergeCell ref="D26:F26"/>
    <mergeCell ref="G26:I26"/>
    <mergeCell ref="J26:M26"/>
    <mergeCell ref="N26:P26"/>
    <mergeCell ref="B25:C25"/>
    <mergeCell ref="D25:F25"/>
    <mergeCell ref="G25:I25"/>
    <mergeCell ref="J25:M25"/>
    <mergeCell ref="N25:P25"/>
    <mergeCell ref="Q25:S25"/>
    <mergeCell ref="Q24:S24"/>
    <mergeCell ref="T24:W24"/>
    <mergeCell ref="X24:AA24"/>
    <mergeCell ref="AB24:AD24"/>
    <mergeCell ref="AE24:AG24"/>
    <mergeCell ref="AH24:AJ24"/>
    <mergeCell ref="T27:W27"/>
    <mergeCell ref="X27:AA27"/>
    <mergeCell ref="AB27:AD27"/>
    <mergeCell ref="AE27:AG27"/>
    <mergeCell ref="AH27:AJ27"/>
    <mergeCell ref="B28:C28"/>
    <mergeCell ref="D28:F28"/>
    <mergeCell ref="G28:I28"/>
    <mergeCell ref="J28:M28"/>
    <mergeCell ref="N28:P28"/>
    <mergeCell ref="B27:C27"/>
    <mergeCell ref="D27:F27"/>
    <mergeCell ref="G27:I27"/>
    <mergeCell ref="J27:M27"/>
    <mergeCell ref="N27:P27"/>
    <mergeCell ref="Q27:S27"/>
    <mergeCell ref="Q26:S26"/>
    <mergeCell ref="T26:W26"/>
    <mergeCell ref="X26:AA26"/>
    <mergeCell ref="AB26:AD26"/>
    <mergeCell ref="AE26:AG26"/>
    <mergeCell ref="AH26:AJ26"/>
    <mergeCell ref="T29:W29"/>
    <mergeCell ref="X29:AA29"/>
    <mergeCell ref="AB29:AD29"/>
    <mergeCell ref="AE29:AG29"/>
    <mergeCell ref="AH29:AJ29"/>
    <mergeCell ref="B30:C30"/>
    <mergeCell ref="D30:F30"/>
    <mergeCell ref="G30:I30"/>
    <mergeCell ref="J30:M30"/>
    <mergeCell ref="N30:P30"/>
    <mergeCell ref="B29:C29"/>
    <mergeCell ref="D29:F29"/>
    <mergeCell ref="G29:I29"/>
    <mergeCell ref="J29:M29"/>
    <mergeCell ref="N29:P29"/>
    <mergeCell ref="Q29:S29"/>
    <mergeCell ref="Q28:S28"/>
    <mergeCell ref="T28:W28"/>
    <mergeCell ref="X28:AA28"/>
    <mergeCell ref="AB28:AD28"/>
    <mergeCell ref="AE28:AG28"/>
    <mergeCell ref="AH28:AJ28"/>
    <mergeCell ref="T31:W31"/>
    <mergeCell ref="X31:AA31"/>
    <mergeCell ref="AB31:AD31"/>
    <mergeCell ref="AE31:AG31"/>
    <mergeCell ref="AH31:AJ31"/>
    <mergeCell ref="B32:C32"/>
    <mergeCell ref="D32:F32"/>
    <mergeCell ref="G32:I32"/>
    <mergeCell ref="J32:M32"/>
    <mergeCell ref="N32:P32"/>
    <mergeCell ref="B31:C31"/>
    <mergeCell ref="D31:F31"/>
    <mergeCell ref="G31:I31"/>
    <mergeCell ref="J31:M31"/>
    <mergeCell ref="N31:P31"/>
    <mergeCell ref="Q31:S31"/>
    <mergeCell ref="Q30:S30"/>
    <mergeCell ref="T30:W30"/>
    <mergeCell ref="X30:AA30"/>
    <mergeCell ref="AB30:AD30"/>
    <mergeCell ref="AE30:AG30"/>
    <mergeCell ref="AH30:AJ30"/>
    <mergeCell ref="T33:W33"/>
    <mergeCell ref="X33:AA33"/>
    <mergeCell ref="AB33:AD33"/>
    <mergeCell ref="AE33:AG33"/>
    <mergeCell ref="AH33:AJ33"/>
    <mergeCell ref="B34:C34"/>
    <mergeCell ref="D34:F34"/>
    <mergeCell ref="G34:I34"/>
    <mergeCell ref="J34:M34"/>
    <mergeCell ref="N34:P34"/>
    <mergeCell ref="B33:C33"/>
    <mergeCell ref="D33:F33"/>
    <mergeCell ref="G33:I33"/>
    <mergeCell ref="J33:M33"/>
    <mergeCell ref="N33:P33"/>
    <mergeCell ref="Q33:S33"/>
    <mergeCell ref="Q32:S32"/>
    <mergeCell ref="T32:W32"/>
    <mergeCell ref="X32:AA32"/>
    <mergeCell ref="AB32:AD32"/>
    <mergeCell ref="AE32:AG32"/>
    <mergeCell ref="AH32:AJ32"/>
    <mergeCell ref="T35:W35"/>
    <mergeCell ref="X35:AA35"/>
    <mergeCell ref="AB35:AD35"/>
    <mergeCell ref="AE35:AG35"/>
    <mergeCell ref="AH35:AJ35"/>
    <mergeCell ref="B36:C36"/>
    <mergeCell ref="D36:F36"/>
    <mergeCell ref="G36:I36"/>
    <mergeCell ref="J36:M36"/>
    <mergeCell ref="N36:P36"/>
    <mergeCell ref="B35:C35"/>
    <mergeCell ref="D35:F35"/>
    <mergeCell ref="G35:I35"/>
    <mergeCell ref="J35:M35"/>
    <mergeCell ref="N35:P35"/>
    <mergeCell ref="Q35:S35"/>
    <mergeCell ref="Q34:S34"/>
    <mergeCell ref="T34:W34"/>
    <mergeCell ref="X34:AA34"/>
    <mergeCell ref="AB34:AD34"/>
    <mergeCell ref="AE34:AG34"/>
    <mergeCell ref="AH34:AJ34"/>
    <mergeCell ref="T37:W37"/>
    <mergeCell ref="X37:AA37"/>
    <mergeCell ref="AB37:AD37"/>
    <mergeCell ref="AE37:AG37"/>
    <mergeCell ref="AH37:AJ37"/>
    <mergeCell ref="B38:C38"/>
    <mergeCell ref="D38:F38"/>
    <mergeCell ref="G38:I38"/>
    <mergeCell ref="J38:M38"/>
    <mergeCell ref="N38:P38"/>
    <mergeCell ref="B37:C37"/>
    <mergeCell ref="D37:F37"/>
    <mergeCell ref="G37:I37"/>
    <mergeCell ref="J37:M37"/>
    <mergeCell ref="N37:P37"/>
    <mergeCell ref="Q37:S37"/>
    <mergeCell ref="Q36:S36"/>
    <mergeCell ref="T36:W36"/>
    <mergeCell ref="X36:AA36"/>
    <mergeCell ref="AB36:AD36"/>
    <mergeCell ref="AE36:AG36"/>
    <mergeCell ref="AH36:AJ36"/>
    <mergeCell ref="T39:W39"/>
    <mergeCell ref="X39:AA39"/>
    <mergeCell ref="AB39:AD39"/>
    <mergeCell ref="AE39:AG39"/>
    <mergeCell ref="AH39:AJ39"/>
    <mergeCell ref="B40:C40"/>
    <mergeCell ref="D40:F40"/>
    <mergeCell ref="G40:I40"/>
    <mergeCell ref="J40:M40"/>
    <mergeCell ref="N40:P40"/>
    <mergeCell ref="B39:C39"/>
    <mergeCell ref="D39:F39"/>
    <mergeCell ref="G39:I39"/>
    <mergeCell ref="J39:M39"/>
    <mergeCell ref="N39:P39"/>
    <mergeCell ref="Q39:S39"/>
    <mergeCell ref="Q38:S38"/>
    <mergeCell ref="T38:W38"/>
    <mergeCell ref="X38:AA38"/>
    <mergeCell ref="AB38:AD38"/>
    <mergeCell ref="AE38:AG38"/>
    <mergeCell ref="AH38:AJ38"/>
    <mergeCell ref="T41:W41"/>
    <mergeCell ref="X41:AA41"/>
    <mergeCell ref="AB41:AD41"/>
    <mergeCell ref="AE41:AG41"/>
    <mergeCell ref="AH41:AJ41"/>
    <mergeCell ref="B42:C42"/>
    <mergeCell ref="D42:F42"/>
    <mergeCell ref="G42:I42"/>
    <mergeCell ref="J42:M42"/>
    <mergeCell ref="N42:P42"/>
    <mergeCell ref="B41:C41"/>
    <mergeCell ref="D41:F41"/>
    <mergeCell ref="G41:I41"/>
    <mergeCell ref="J41:M41"/>
    <mergeCell ref="N41:P41"/>
    <mergeCell ref="Q41:S41"/>
    <mergeCell ref="Q40:S40"/>
    <mergeCell ref="T40:W40"/>
    <mergeCell ref="X40:AA40"/>
    <mergeCell ref="AB40:AD40"/>
    <mergeCell ref="AE40:AG40"/>
    <mergeCell ref="AH40:AJ40"/>
    <mergeCell ref="T43:W43"/>
    <mergeCell ref="X43:AA43"/>
    <mergeCell ref="AB43:AD43"/>
    <mergeCell ref="AE43:AG43"/>
    <mergeCell ref="AH43:AJ43"/>
    <mergeCell ref="B45:C47"/>
    <mergeCell ref="D45:F47"/>
    <mergeCell ref="G45:I47"/>
    <mergeCell ref="J45:M47"/>
    <mergeCell ref="N45:P47"/>
    <mergeCell ref="B43:C43"/>
    <mergeCell ref="D43:F43"/>
    <mergeCell ref="G43:I43"/>
    <mergeCell ref="J43:M43"/>
    <mergeCell ref="N43:P43"/>
    <mergeCell ref="Q43:S43"/>
    <mergeCell ref="Q42:S42"/>
    <mergeCell ref="T42:W42"/>
    <mergeCell ref="X42:AA42"/>
    <mergeCell ref="AB42:AD42"/>
    <mergeCell ref="AE42:AG42"/>
    <mergeCell ref="AH42:AJ42"/>
    <mergeCell ref="T48:W48"/>
    <mergeCell ref="X48:AA48"/>
    <mergeCell ref="AB48:AD48"/>
    <mergeCell ref="AE48:AG48"/>
    <mergeCell ref="AH48:AJ48"/>
    <mergeCell ref="B49:C49"/>
    <mergeCell ref="D49:F49"/>
    <mergeCell ref="G49:I49"/>
    <mergeCell ref="J49:M49"/>
    <mergeCell ref="N49:P49"/>
    <mergeCell ref="B48:C48"/>
    <mergeCell ref="D48:F48"/>
    <mergeCell ref="G48:I48"/>
    <mergeCell ref="J48:M48"/>
    <mergeCell ref="N48:P48"/>
    <mergeCell ref="Q48:S48"/>
    <mergeCell ref="Q45:S47"/>
    <mergeCell ref="T45:W47"/>
    <mergeCell ref="X45:AA47"/>
    <mergeCell ref="AB45:AG46"/>
    <mergeCell ref="AH45:AJ47"/>
    <mergeCell ref="AB47:AD47"/>
    <mergeCell ref="AE47:AG47"/>
    <mergeCell ref="T50:W50"/>
    <mergeCell ref="X50:AA50"/>
    <mergeCell ref="AB50:AD50"/>
    <mergeCell ref="AE50:AG50"/>
    <mergeCell ref="AH50:AJ50"/>
    <mergeCell ref="B51:C51"/>
    <mergeCell ref="D51:F51"/>
    <mergeCell ref="G51:I51"/>
    <mergeCell ref="J51:M51"/>
    <mergeCell ref="N51:P51"/>
    <mergeCell ref="B50:C50"/>
    <mergeCell ref="D50:F50"/>
    <mergeCell ref="G50:I50"/>
    <mergeCell ref="J50:M50"/>
    <mergeCell ref="N50:P50"/>
    <mergeCell ref="Q50:S50"/>
    <mergeCell ref="Q49:S49"/>
    <mergeCell ref="T49:W49"/>
    <mergeCell ref="X49:AA49"/>
    <mergeCell ref="AB49:AD49"/>
    <mergeCell ref="AE49:AG49"/>
    <mergeCell ref="AH49:AJ49"/>
    <mergeCell ref="T52:W52"/>
    <mergeCell ref="X52:AA52"/>
    <mergeCell ref="AB52:AD52"/>
    <mergeCell ref="AE52:AG52"/>
    <mergeCell ref="AH52:AJ52"/>
    <mergeCell ref="B53:C53"/>
    <mergeCell ref="D53:F53"/>
    <mergeCell ref="G53:I53"/>
    <mergeCell ref="J53:M53"/>
    <mergeCell ref="N53:P53"/>
    <mergeCell ref="B52:C52"/>
    <mergeCell ref="D52:F52"/>
    <mergeCell ref="G52:I52"/>
    <mergeCell ref="J52:M52"/>
    <mergeCell ref="N52:P52"/>
    <mergeCell ref="Q52:S52"/>
    <mergeCell ref="Q51:S51"/>
    <mergeCell ref="T51:W51"/>
    <mergeCell ref="X51:AA51"/>
    <mergeCell ref="AB51:AD51"/>
    <mergeCell ref="AE51:AG51"/>
    <mergeCell ref="AH51:AJ51"/>
    <mergeCell ref="T54:W54"/>
    <mergeCell ref="X54:AA54"/>
    <mergeCell ref="AB54:AD54"/>
    <mergeCell ref="AE54:AG54"/>
    <mergeCell ref="AH54:AJ54"/>
    <mergeCell ref="B55:C55"/>
    <mergeCell ref="D55:F55"/>
    <mergeCell ref="G55:I55"/>
    <mergeCell ref="J55:M55"/>
    <mergeCell ref="N55:P55"/>
    <mergeCell ref="B54:C54"/>
    <mergeCell ref="D54:F54"/>
    <mergeCell ref="G54:I54"/>
    <mergeCell ref="J54:M54"/>
    <mergeCell ref="N54:P54"/>
    <mergeCell ref="Q54:S54"/>
    <mergeCell ref="Q53:S53"/>
    <mergeCell ref="T53:W53"/>
    <mergeCell ref="X53:AA53"/>
    <mergeCell ref="AB53:AD53"/>
    <mergeCell ref="AE53:AG53"/>
    <mergeCell ref="AH53:AJ53"/>
    <mergeCell ref="T56:W56"/>
    <mergeCell ref="X56:AA56"/>
    <mergeCell ref="AB56:AD56"/>
    <mergeCell ref="AE56:AG56"/>
    <mergeCell ref="AH56:AJ56"/>
    <mergeCell ref="B57:C57"/>
    <mergeCell ref="D57:F57"/>
    <mergeCell ref="G57:I57"/>
    <mergeCell ref="J57:M57"/>
    <mergeCell ref="N57:P57"/>
    <mergeCell ref="B56:C56"/>
    <mergeCell ref="D56:F56"/>
    <mergeCell ref="G56:I56"/>
    <mergeCell ref="J56:M56"/>
    <mergeCell ref="N56:P56"/>
    <mergeCell ref="Q56:S56"/>
    <mergeCell ref="Q55:S55"/>
    <mergeCell ref="T55:W55"/>
    <mergeCell ref="X55:AA55"/>
    <mergeCell ref="AB55:AD55"/>
    <mergeCell ref="AE55:AG55"/>
    <mergeCell ref="AH55:AJ55"/>
    <mergeCell ref="T58:W58"/>
    <mergeCell ref="X58:AA58"/>
    <mergeCell ref="AB58:AD58"/>
    <mergeCell ref="AE58:AG58"/>
    <mergeCell ref="AH58:AJ58"/>
    <mergeCell ref="B59:C59"/>
    <mergeCell ref="D59:F59"/>
    <mergeCell ref="G59:I59"/>
    <mergeCell ref="J59:M59"/>
    <mergeCell ref="N59:P59"/>
    <mergeCell ref="B58:C58"/>
    <mergeCell ref="D58:F58"/>
    <mergeCell ref="G58:I58"/>
    <mergeCell ref="J58:M58"/>
    <mergeCell ref="N58:P58"/>
    <mergeCell ref="Q58:S58"/>
    <mergeCell ref="Q57:S57"/>
    <mergeCell ref="T57:W57"/>
    <mergeCell ref="X57:AA57"/>
    <mergeCell ref="AB57:AD57"/>
    <mergeCell ref="AE57:AG57"/>
    <mergeCell ref="AH57:AJ57"/>
    <mergeCell ref="T60:W60"/>
    <mergeCell ref="X60:AA60"/>
    <mergeCell ref="AB60:AD60"/>
    <mergeCell ref="AE60:AG60"/>
    <mergeCell ref="AH60:AJ60"/>
    <mergeCell ref="B61:C61"/>
    <mergeCell ref="D61:F61"/>
    <mergeCell ref="G61:I61"/>
    <mergeCell ref="J61:M61"/>
    <mergeCell ref="N61:P61"/>
    <mergeCell ref="B60:C60"/>
    <mergeCell ref="D60:F60"/>
    <mergeCell ref="G60:I60"/>
    <mergeCell ref="J60:M60"/>
    <mergeCell ref="N60:P60"/>
    <mergeCell ref="Q60:S60"/>
    <mergeCell ref="Q59:S59"/>
    <mergeCell ref="T59:W59"/>
    <mergeCell ref="X59:AA59"/>
    <mergeCell ref="AB59:AD59"/>
    <mergeCell ref="AE59:AG59"/>
    <mergeCell ref="AH59:AJ59"/>
    <mergeCell ref="T62:W62"/>
    <mergeCell ref="X62:AA62"/>
    <mergeCell ref="AB62:AD62"/>
    <mergeCell ref="AE62:AG62"/>
    <mergeCell ref="AH62:AJ62"/>
    <mergeCell ref="B63:C63"/>
    <mergeCell ref="D63:F63"/>
    <mergeCell ref="G63:I63"/>
    <mergeCell ref="J63:M63"/>
    <mergeCell ref="N63:P63"/>
    <mergeCell ref="B62:C62"/>
    <mergeCell ref="D62:F62"/>
    <mergeCell ref="G62:I62"/>
    <mergeCell ref="J62:M62"/>
    <mergeCell ref="N62:P62"/>
    <mergeCell ref="Q62:S62"/>
    <mergeCell ref="Q61:S61"/>
    <mergeCell ref="T61:W61"/>
    <mergeCell ref="X61:AA61"/>
    <mergeCell ref="AB61:AD61"/>
    <mergeCell ref="AE61:AG61"/>
    <mergeCell ref="AH61:AJ61"/>
    <mergeCell ref="T64:W64"/>
    <mergeCell ref="X64:AA64"/>
    <mergeCell ref="AB64:AD64"/>
    <mergeCell ref="AE64:AG64"/>
    <mergeCell ref="AH64:AJ64"/>
    <mergeCell ref="B65:C65"/>
    <mergeCell ref="D65:F65"/>
    <mergeCell ref="G65:I65"/>
    <mergeCell ref="J65:M65"/>
    <mergeCell ref="N65:P65"/>
    <mergeCell ref="B64:C64"/>
    <mergeCell ref="D64:F64"/>
    <mergeCell ref="G64:I64"/>
    <mergeCell ref="J64:M64"/>
    <mergeCell ref="N64:P64"/>
    <mergeCell ref="Q64:S64"/>
    <mergeCell ref="Q63:S63"/>
    <mergeCell ref="T63:W63"/>
    <mergeCell ref="X63:AA63"/>
    <mergeCell ref="AB63:AD63"/>
    <mergeCell ref="AE63:AG63"/>
    <mergeCell ref="AH63:AJ63"/>
    <mergeCell ref="T66:W66"/>
    <mergeCell ref="X66:AA66"/>
    <mergeCell ref="AB66:AD66"/>
    <mergeCell ref="AE66:AG66"/>
    <mergeCell ref="AH66:AJ66"/>
    <mergeCell ref="B67:C67"/>
    <mergeCell ref="D67:F67"/>
    <mergeCell ref="G67:I67"/>
    <mergeCell ref="J67:M67"/>
    <mergeCell ref="N67:P67"/>
    <mergeCell ref="B66:C66"/>
    <mergeCell ref="D66:F66"/>
    <mergeCell ref="G66:I66"/>
    <mergeCell ref="J66:M66"/>
    <mergeCell ref="N66:P66"/>
    <mergeCell ref="Q66:S66"/>
    <mergeCell ref="Q65:S65"/>
    <mergeCell ref="T65:W65"/>
    <mergeCell ref="X65:AA65"/>
    <mergeCell ref="AB65:AD65"/>
    <mergeCell ref="AE65:AG65"/>
    <mergeCell ref="AH65:AJ65"/>
    <mergeCell ref="T68:W68"/>
    <mergeCell ref="X68:AA68"/>
    <mergeCell ref="AB68:AD68"/>
    <mergeCell ref="AE68:AG68"/>
    <mergeCell ref="AH68:AJ68"/>
    <mergeCell ref="B69:C69"/>
    <mergeCell ref="D69:F69"/>
    <mergeCell ref="G69:I69"/>
    <mergeCell ref="J69:M69"/>
    <mergeCell ref="N69:P69"/>
    <mergeCell ref="B68:C68"/>
    <mergeCell ref="D68:F68"/>
    <mergeCell ref="G68:I68"/>
    <mergeCell ref="J68:M68"/>
    <mergeCell ref="N68:P68"/>
    <mergeCell ref="Q68:S68"/>
    <mergeCell ref="Q67:S67"/>
    <mergeCell ref="T67:W67"/>
    <mergeCell ref="X67:AA67"/>
    <mergeCell ref="AB67:AD67"/>
    <mergeCell ref="AE67:AG67"/>
    <mergeCell ref="AH67:AJ67"/>
    <mergeCell ref="T70:W70"/>
    <mergeCell ref="X70:AA70"/>
    <mergeCell ref="AB70:AD70"/>
    <mergeCell ref="AE70:AG70"/>
    <mergeCell ref="AH70:AJ70"/>
    <mergeCell ref="B71:C71"/>
    <mergeCell ref="D71:F71"/>
    <mergeCell ref="G71:I71"/>
    <mergeCell ref="J71:M71"/>
    <mergeCell ref="N71:P71"/>
    <mergeCell ref="B70:C70"/>
    <mergeCell ref="D70:F70"/>
    <mergeCell ref="G70:I70"/>
    <mergeCell ref="J70:M70"/>
    <mergeCell ref="N70:P70"/>
    <mergeCell ref="Q70:S70"/>
    <mergeCell ref="Q69:S69"/>
    <mergeCell ref="T69:W69"/>
    <mergeCell ref="X69:AA69"/>
    <mergeCell ref="AB69:AD69"/>
    <mergeCell ref="AE69:AG69"/>
    <mergeCell ref="AH69:AJ69"/>
    <mergeCell ref="T72:W72"/>
    <mergeCell ref="X72:AA72"/>
    <mergeCell ref="AB72:AD72"/>
    <mergeCell ref="AE72:AG72"/>
    <mergeCell ref="AH72:AJ72"/>
    <mergeCell ref="B73:C73"/>
    <mergeCell ref="D73:F73"/>
    <mergeCell ref="G73:I73"/>
    <mergeCell ref="J73:M73"/>
    <mergeCell ref="N73:P73"/>
    <mergeCell ref="B72:C72"/>
    <mergeCell ref="D72:F72"/>
    <mergeCell ref="G72:I72"/>
    <mergeCell ref="J72:M72"/>
    <mergeCell ref="N72:P72"/>
    <mergeCell ref="Q72:S72"/>
    <mergeCell ref="Q71:S71"/>
    <mergeCell ref="T71:W71"/>
    <mergeCell ref="X71:AA71"/>
    <mergeCell ref="AB71:AD71"/>
    <mergeCell ref="AE71:AG71"/>
    <mergeCell ref="AH71:AJ71"/>
    <mergeCell ref="T74:W74"/>
    <mergeCell ref="X74:AA74"/>
    <mergeCell ref="AB74:AD74"/>
    <mergeCell ref="AE74:AG74"/>
    <mergeCell ref="AH74:AJ74"/>
    <mergeCell ref="B75:C75"/>
    <mergeCell ref="D75:F75"/>
    <mergeCell ref="G75:I75"/>
    <mergeCell ref="J75:M75"/>
    <mergeCell ref="N75:P75"/>
    <mergeCell ref="B74:C74"/>
    <mergeCell ref="D74:F74"/>
    <mergeCell ref="G74:I74"/>
    <mergeCell ref="J74:M74"/>
    <mergeCell ref="N74:P74"/>
    <mergeCell ref="Q74:S74"/>
    <mergeCell ref="Q73:S73"/>
    <mergeCell ref="T73:W73"/>
    <mergeCell ref="X73:AA73"/>
    <mergeCell ref="AB73:AD73"/>
    <mergeCell ref="AE73:AG73"/>
    <mergeCell ref="AH73:AJ73"/>
    <mergeCell ref="T76:W76"/>
    <mergeCell ref="X76:AA76"/>
    <mergeCell ref="AB76:AD76"/>
    <mergeCell ref="AE76:AG76"/>
    <mergeCell ref="AH76:AJ76"/>
    <mergeCell ref="B77:C77"/>
    <mergeCell ref="D77:F77"/>
    <mergeCell ref="G77:I77"/>
    <mergeCell ref="J77:M77"/>
    <mergeCell ref="N77:P77"/>
    <mergeCell ref="B76:C76"/>
    <mergeCell ref="D76:F76"/>
    <mergeCell ref="G76:I76"/>
    <mergeCell ref="J76:M76"/>
    <mergeCell ref="N76:P76"/>
    <mergeCell ref="Q76:S76"/>
    <mergeCell ref="Q75:S75"/>
    <mergeCell ref="T75:W75"/>
    <mergeCell ref="X75:AA75"/>
    <mergeCell ref="AB75:AD75"/>
    <mergeCell ref="AE75:AG75"/>
    <mergeCell ref="AH75:AJ75"/>
    <mergeCell ref="T79:W81"/>
    <mergeCell ref="X79:AA81"/>
    <mergeCell ref="AB79:AG80"/>
    <mergeCell ref="AH79:AJ81"/>
    <mergeCell ref="AB81:AD81"/>
    <mergeCell ref="AE81:AG81"/>
    <mergeCell ref="B79:C81"/>
    <mergeCell ref="D79:F81"/>
    <mergeCell ref="G79:I81"/>
    <mergeCell ref="J79:M81"/>
    <mergeCell ref="N79:P81"/>
    <mergeCell ref="Q79:S81"/>
    <mergeCell ref="Q77:S77"/>
    <mergeCell ref="T77:W77"/>
    <mergeCell ref="X77:AA77"/>
    <mergeCell ref="AB77:AD77"/>
    <mergeCell ref="AE77:AG77"/>
    <mergeCell ref="AH77:AJ77"/>
    <mergeCell ref="Q83:S83"/>
    <mergeCell ref="T83:W83"/>
    <mergeCell ref="X83:AA83"/>
    <mergeCell ref="AB83:AD83"/>
    <mergeCell ref="AE83:AG83"/>
    <mergeCell ref="AH83:AJ83"/>
    <mergeCell ref="T82:W82"/>
    <mergeCell ref="X82:AA82"/>
    <mergeCell ref="AB82:AD82"/>
    <mergeCell ref="AE82:AG82"/>
    <mergeCell ref="AH82:AJ82"/>
    <mergeCell ref="B83:C83"/>
    <mergeCell ref="D83:F83"/>
    <mergeCell ref="G83:I83"/>
    <mergeCell ref="J83:M83"/>
    <mergeCell ref="N83:P83"/>
    <mergeCell ref="B82:C82"/>
    <mergeCell ref="D82:F82"/>
    <mergeCell ref="G82:I82"/>
    <mergeCell ref="J82:M82"/>
    <mergeCell ref="N82:P82"/>
    <mergeCell ref="Q82:S82"/>
    <mergeCell ref="Q85:S85"/>
    <mergeCell ref="T85:W85"/>
    <mergeCell ref="X85:AA85"/>
    <mergeCell ref="AB85:AD85"/>
    <mergeCell ref="AE85:AG85"/>
    <mergeCell ref="AH85:AJ85"/>
    <mergeCell ref="T84:W84"/>
    <mergeCell ref="X84:AA84"/>
    <mergeCell ref="AB84:AD84"/>
    <mergeCell ref="AE84:AG84"/>
    <mergeCell ref="AH84:AJ84"/>
    <mergeCell ref="B85:C85"/>
    <mergeCell ref="D85:F85"/>
    <mergeCell ref="G85:I85"/>
    <mergeCell ref="J85:M85"/>
    <mergeCell ref="N85:P85"/>
    <mergeCell ref="B84:C84"/>
    <mergeCell ref="D84:F84"/>
    <mergeCell ref="G84:I84"/>
    <mergeCell ref="J84:M84"/>
    <mergeCell ref="N84:P84"/>
    <mergeCell ref="Q84:S84"/>
    <mergeCell ref="Q87:S87"/>
    <mergeCell ref="T87:W87"/>
    <mergeCell ref="X87:AA87"/>
    <mergeCell ref="AB87:AD87"/>
    <mergeCell ref="AE87:AG87"/>
    <mergeCell ref="AH87:AJ87"/>
    <mergeCell ref="T86:W86"/>
    <mergeCell ref="X86:AA86"/>
    <mergeCell ref="AB86:AD86"/>
    <mergeCell ref="AE86:AG86"/>
    <mergeCell ref="AH86:AJ86"/>
    <mergeCell ref="B87:C87"/>
    <mergeCell ref="D87:F87"/>
    <mergeCell ref="G87:I87"/>
    <mergeCell ref="J87:M87"/>
    <mergeCell ref="N87:P87"/>
    <mergeCell ref="B86:C86"/>
    <mergeCell ref="D86:F86"/>
    <mergeCell ref="G86:I86"/>
    <mergeCell ref="J86:M86"/>
    <mergeCell ref="N86:P86"/>
    <mergeCell ref="Q86:S86"/>
    <mergeCell ref="Q89:S89"/>
    <mergeCell ref="T89:W89"/>
    <mergeCell ref="X89:AA89"/>
    <mergeCell ref="AB89:AD89"/>
    <mergeCell ref="AE89:AG89"/>
    <mergeCell ref="AH89:AJ89"/>
    <mergeCell ref="T88:W88"/>
    <mergeCell ref="X88:AA88"/>
    <mergeCell ref="AB88:AD88"/>
    <mergeCell ref="AE88:AG88"/>
    <mergeCell ref="AH88:AJ88"/>
    <mergeCell ref="B89:C89"/>
    <mergeCell ref="D89:F89"/>
    <mergeCell ref="G89:I89"/>
    <mergeCell ref="J89:M89"/>
    <mergeCell ref="N89:P89"/>
    <mergeCell ref="B88:C88"/>
    <mergeCell ref="D88:F88"/>
    <mergeCell ref="G88:I88"/>
    <mergeCell ref="J88:M88"/>
    <mergeCell ref="N88:P88"/>
    <mergeCell ref="Q88:S88"/>
    <mergeCell ref="Q91:S91"/>
    <mergeCell ref="T91:W91"/>
    <mergeCell ref="X91:AA91"/>
    <mergeCell ref="AB91:AD91"/>
    <mergeCell ref="AE91:AG91"/>
    <mergeCell ref="AH91:AJ91"/>
    <mergeCell ref="T90:W90"/>
    <mergeCell ref="X90:AA90"/>
    <mergeCell ref="AB90:AD90"/>
    <mergeCell ref="AE90:AG90"/>
    <mergeCell ref="AH90:AJ90"/>
    <mergeCell ref="B91:C91"/>
    <mergeCell ref="D91:F91"/>
    <mergeCell ref="G91:I91"/>
    <mergeCell ref="J91:M91"/>
    <mergeCell ref="N91:P91"/>
    <mergeCell ref="B90:C90"/>
    <mergeCell ref="D90:F90"/>
    <mergeCell ref="G90:I90"/>
    <mergeCell ref="J90:M90"/>
    <mergeCell ref="N90:P90"/>
    <mergeCell ref="Q90:S90"/>
    <mergeCell ref="Q93:S93"/>
    <mergeCell ref="T93:W93"/>
    <mergeCell ref="X93:AA93"/>
    <mergeCell ref="AB93:AD93"/>
    <mergeCell ref="AE93:AG93"/>
    <mergeCell ref="AH93:AJ93"/>
    <mergeCell ref="T92:W92"/>
    <mergeCell ref="X92:AA92"/>
    <mergeCell ref="AB92:AD92"/>
    <mergeCell ref="AE92:AG92"/>
    <mergeCell ref="AH92:AJ92"/>
    <mergeCell ref="B93:C93"/>
    <mergeCell ref="D93:F93"/>
    <mergeCell ref="G93:I93"/>
    <mergeCell ref="J93:M93"/>
    <mergeCell ref="N93:P93"/>
    <mergeCell ref="B92:C92"/>
    <mergeCell ref="D92:F92"/>
    <mergeCell ref="G92:I92"/>
    <mergeCell ref="J92:M92"/>
    <mergeCell ref="N92:P92"/>
    <mergeCell ref="Q92:S92"/>
    <mergeCell ref="Q95:S95"/>
    <mergeCell ref="T95:W95"/>
    <mergeCell ref="X95:AA95"/>
    <mergeCell ref="AB95:AD95"/>
    <mergeCell ref="AE95:AG95"/>
    <mergeCell ref="AH95:AJ95"/>
    <mergeCell ref="T94:W94"/>
    <mergeCell ref="X94:AA94"/>
    <mergeCell ref="AB94:AD94"/>
    <mergeCell ref="AE94:AG94"/>
    <mergeCell ref="AH94:AJ94"/>
    <mergeCell ref="B95:C95"/>
    <mergeCell ref="D95:F95"/>
    <mergeCell ref="G95:I95"/>
    <mergeCell ref="J95:M95"/>
    <mergeCell ref="N95:P95"/>
    <mergeCell ref="B94:C94"/>
    <mergeCell ref="D94:F94"/>
    <mergeCell ref="G94:I94"/>
    <mergeCell ref="J94:M94"/>
    <mergeCell ref="N94:P94"/>
    <mergeCell ref="Q94:S94"/>
    <mergeCell ref="Q97:S97"/>
    <mergeCell ref="T97:W97"/>
    <mergeCell ref="X97:AA97"/>
    <mergeCell ref="AB97:AD97"/>
    <mergeCell ref="AE97:AG97"/>
    <mergeCell ref="AH97:AJ97"/>
    <mergeCell ref="T96:W96"/>
    <mergeCell ref="X96:AA96"/>
    <mergeCell ref="AB96:AD96"/>
    <mergeCell ref="AE96:AG96"/>
    <mergeCell ref="AH96:AJ96"/>
    <mergeCell ref="B97:C97"/>
    <mergeCell ref="D97:F97"/>
    <mergeCell ref="G97:I97"/>
    <mergeCell ref="J97:M97"/>
    <mergeCell ref="N97:P97"/>
    <mergeCell ref="B96:C96"/>
    <mergeCell ref="D96:F96"/>
    <mergeCell ref="G96:I96"/>
    <mergeCell ref="J96:M96"/>
    <mergeCell ref="N96:P96"/>
    <mergeCell ref="Q96:S96"/>
    <mergeCell ref="Q99:S99"/>
    <mergeCell ref="T99:W99"/>
    <mergeCell ref="X99:AA99"/>
    <mergeCell ref="AB99:AD99"/>
    <mergeCell ref="AE99:AG99"/>
    <mergeCell ref="AH99:AJ99"/>
    <mergeCell ref="T98:W98"/>
    <mergeCell ref="X98:AA98"/>
    <mergeCell ref="AB98:AD98"/>
    <mergeCell ref="AE98:AG98"/>
    <mergeCell ref="AH98:AJ98"/>
    <mergeCell ref="B99:C99"/>
    <mergeCell ref="D99:F99"/>
    <mergeCell ref="G99:I99"/>
    <mergeCell ref="J99:M99"/>
    <mergeCell ref="N99:P99"/>
    <mergeCell ref="B98:C98"/>
    <mergeCell ref="D98:F98"/>
    <mergeCell ref="G98:I98"/>
    <mergeCell ref="J98:M98"/>
    <mergeCell ref="N98:P98"/>
    <mergeCell ref="Q98:S98"/>
    <mergeCell ref="Q101:S101"/>
    <mergeCell ref="T101:W101"/>
    <mergeCell ref="X101:AA101"/>
    <mergeCell ref="AB101:AD101"/>
    <mergeCell ref="AE101:AG101"/>
    <mergeCell ref="AH101:AJ101"/>
    <mergeCell ref="T100:W100"/>
    <mergeCell ref="X100:AA100"/>
    <mergeCell ref="AB100:AD100"/>
    <mergeCell ref="AE100:AG100"/>
    <mergeCell ref="AH100:AJ100"/>
    <mergeCell ref="B101:C101"/>
    <mergeCell ref="D101:F101"/>
    <mergeCell ref="G101:I101"/>
    <mergeCell ref="J101:M101"/>
    <mergeCell ref="N101:P101"/>
    <mergeCell ref="B100:C100"/>
    <mergeCell ref="D100:F100"/>
    <mergeCell ref="G100:I100"/>
    <mergeCell ref="J100:M100"/>
    <mergeCell ref="N100:P100"/>
    <mergeCell ref="Q100:S100"/>
    <mergeCell ref="Q103:S103"/>
    <mergeCell ref="T103:W103"/>
    <mergeCell ref="X103:AA103"/>
    <mergeCell ref="AB103:AD103"/>
    <mergeCell ref="AE103:AG103"/>
    <mergeCell ref="AH103:AJ103"/>
    <mergeCell ref="T102:W102"/>
    <mergeCell ref="X102:AA102"/>
    <mergeCell ref="AB102:AD102"/>
    <mergeCell ref="AE102:AG102"/>
    <mergeCell ref="AH102:AJ102"/>
    <mergeCell ref="B103:C103"/>
    <mergeCell ref="D103:F103"/>
    <mergeCell ref="G103:I103"/>
    <mergeCell ref="J103:M103"/>
    <mergeCell ref="N103:P103"/>
    <mergeCell ref="B102:C102"/>
    <mergeCell ref="D102:F102"/>
    <mergeCell ref="G102:I102"/>
    <mergeCell ref="J102:M102"/>
    <mergeCell ref="N102:P102"/>
    <mergeCell ref="Q102:S102"/>
    <mergeCell ref="Q105:S105"/>
    <mergeCell ref="T105:W105"/>
    <mergeCell ref="X105:AA105"/>
    <mergeCell ref="AB105:AD105"/>
    <mergeCell ref="AE105:AG105"/>
    <mergeCell ref="AH105:AJ105"/>
    <mergeCell ref="T104:W104"/>
    <mergeCell ref="X104:AA104"/>
    <mergeCell ref="AB104:AD104"/>
    <mergeCell ref="AE104:AG104"/>
    <mergeCell ref="AH104:AJ104"/>
    <mergeCell ref="B105:C105"/>
    <mergeCell ref="D105:F105"/>
    <mergeCell ref="G105:I105"/>
    <mergeCell ref="J105:M105"/>
    <mergeCell ref="N105:P105"/>
    <mergeCell ref="B104:C104"/>
    <mergeCell ref="D104:F104"/>
    <mergeCell ref="G104:I104"/>
    <mergeCell ref="J104:M104"/>
    <mergeCell ref="N104:P104"/>
    <mergeCell ref="Q104:S104"/>
    <mergeCell ref="Q107:S107"/>
    <mergeCell ref="T107:W107"/>
    <mergeCell ref="X107:AA107"/>
    <mergeCell ref="AB107:AD107"/>
    <mergeCell ref="AE107:AG107"/>
    <mergeCell ref="AH107:AJ107"/>
    <mergeCell ref="T106:W106"/>
    <mergeCell ref="X106:AA106"/>
    <mergeCell ref="AB106:AD106"/>
    <mergeCell ref="AE106:AG106"/>
    <mergeCell ref="AH106:AJ106"/>
    <mergeCell ref="B107:C107"/>
    <mergeCell ref="D107:F107"/>
    <mergeCell ref="G107:I107"/>
    <mergeCell ref="J107:M107"/>
    <mergeCell ref="N107:P107"/>
    <mergeCell ref="B106:C106"/>
    <mergeCell ref="D106:F106"/>
    <mergeCell ref="G106:I106"/>
    <mergeCell ref="J106:M106"/>
    <mergeCell ref="N106:P106"/>
    <mergeCell ref="Q106:S106"/>
    <mergeCell ref="Q109:S109"/>
    <mergeCell ref="T109:W109"/>
    <mergeCell ref="X109:AA109"/>
    <mergeCell ref="AB109:AD109"/>
    <mergeCell ref="AE109:AG109"/>
    <mergeCell ref="AH109:AJ109"/>
    <mergeCell ref="T108:W108"/>
    <mergeCell ref="X108:AA108"/>
    <mergeCell ref="AB108:AD108"/>
    <mergeCell ref="AE108:AG108"/>
    <mergeCell ref="AH108:AJ108"/>
    <mergeCell ref="B109:C109"/>
    <mergeCell ref="D109:F109"/>
    <mergeCell ref="G109:I109"/>
    <mergeCell ref="J109:M109"/>
    <mergeCell ref="N109:P109"/>
    <mergeCell ref="B108:C108"/>
    <mergeCell ref="D108:F108"/>
    <mergeCell ref="G108:I108"/>
    <mergeCell ref="J108:M108"/>
    <mergeCell ref="N108:P108"/>
    <mergeCell ref="Q108:S108"/>
    <mergeCell ref="Q111:S111"/>
    <mergeCell ref="T111:W111"/>
    <mergeCell ref="X111:AA111"/>
    <mergeCell ref="AB111:AD111"/>
    <mergeCell ref="AE111:AG111"/>
    <mergeCell ref="AH111:AJ111"/>
    <mergeCell ref="T110:W110"/>
    <mergeCell ref="X110:AA110"/>
    <mergeCell ref="AB110:AD110"/>
    <mergeCell ref="AE110:AG110"/>
    <mergeCell ref="AH110:AJ110"/>
    <mergeCell ref="B111:C111"/>
    <mergeCell ref="D111:F111"/>
    <mergeCell ref="G111:I111"/>
    <mergeCell ref="J111:M111"/>
    <mergeCell ref="N111:P111"/>
    <mergeCell ref="B110:C110"/>
    <mergeCell ref="D110:F110"/>
    <mergeCell ref="G110:I110"/>
    <mergeCell ref="J110:M110"/>
    <mergeCell ref="N110:P110"/>
    <mergeCell ref="Q110:S110"/>
  </mergeCells>
  <phoneticPr fontId="7"/>
  <conditionalFormatting sqref="I8:N9">
    <cfRule type="expression" dxfId="130" priority="3">
      <formula>$I$8=""</formula>
    </cfRule>
  </conditionalFormatting>
  <conditionalFormatting sqref="U8:Y9">
    <cfRule type="expression" dxfId="129" priority="2">
      <formula>$U$8=""</formula>
    </cfRule>
  </conditionalFormatting>
  <conditionalFormatting sqref="AE8:AJ9">
    <cfRule type="expression" dxfId="128" priority="1">
      <formula>$AE$8=""</formula>
    </cfRule>
  </conditionalFormatting>
  <dataValidations count="2">
    <dataValidation type="custom" imeMode="hiragana" allowBlank="1" showInputMessage="1" showErrorMessage="1" error="全角で入力してください。" sqref="AH11 AH45 AH79">
      <formula1>DBCS(AH11)=AH11</formula1>
    </dataValidation>
    <dataValidation imeMode="disabled" allowBlank="1" showInputMessage="1" showErrorMessage="1" sqref="AE8:AJ9 U8:Y9 I8:N9 Q82:AA111 Q48:AA77 Q14:AA43"/>
  </dataValidations>
  <printOptions horizontalCentered="1"/>
  <pageMargins left="0.23622047244094491" right="0.23622047244094491" top="0.55118110236220474" bottom="0.55118110236220474" header="0.31496062992125984" footer="0.31496062992125984"/>
  <pageSetup paperSize="9" fitToHeight="0" orientation="portrait" cellComments="asDisplayed" r:id="rId1"/>
  <headerFooter alignWithMargins="0">
    <oddFooter xml:space="preserve">&amp;C&amp;P / &amp;N </oddFooter>
  </headerFooter>
  <rowBreaks count="2" manualBreakCount="2">
    <brk id="43" min="1" max="35" man="1"/>
    <brk id="77" min="1" max="3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date1!$T$2:$T$27</xm:f>
          </x14:formula1>
          <xm:sqref>AH82:AJ111 AH48:AJ77 AH14:AJ43</xm:sqref>
        </x14:dataValidation>
        <x14:dataValidation type="list" allowBlank="1" showInputMessage="1" showErrorMessage="1">
          <x14:formula1>
            <xm:f>date1!$R$2:$R$3</xm:f>
          </x14:formula1>
          <xm:sqref>AB82:AD111 AB48:AD77 AB14:AD43</xm:sqref>
        </x14:dataValidation>
        <x14:dataValidation type="list" allowBlank="1" showInputMessage="1" showErrorMessage="1">
          <x14:formula1>
            <xm:f>date1!$S$2:$S$4</xm:f>
          </x14:formula1>
          <xm:sqref>AE82:AG111 AE48:AG77 AE14:AG43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26</vt:i4>
      </vt:variant>
    </vt:vector>
  </HeadingPairs>
  <TitlesOfParts>
    <vt:vector size="47" baseType="lpstr">
      <vt:lpstr>プルダウンリスト</vt:lpstr>
      <vt:lpstr>上限額一覧</vt:lpstr>
      <vt:lpstr>申請書類リスト</vt:lpstr>
      <vt:lpstr>チェックシート</vt:lpstr>
      <vt:lpstr>様式第１　交付申請書 </vt:lpstr>
      <vt:lpstr>10-1_超高層_申請者の詳細</vt:lpstr>
      <vt:lpstr>10-1_超高層_全体概要</vt:lpstr>
      <vt:lpstr>10-1_超高層_補助事業概要図</vt:lpstr>
      <vt:lpstr>10-1_超高層_住戸一覧</vt:lpstr>
      <vt:lpstr>10-1_超高層_設備タイプ別設備仕様書　</vt:lpstr>
      <vt:lpstr>10-1_超高層_エネルギー計測計画図</vt:lpstr>
      <vt:lpstr>10-1_超高層_事業実施工程</vt:lpstr>
      <vt:lpstr>10-1_超高層_事業予定_補助事業実施体制</vt:lpstr>
      <vt:lpstr>10-1_超高層_概略予算書（まとめ）</vt:lpstr>
      <vt:lpstr>10-1_超高層_概略予算明細書（全体）</vt:lpstr>
      <vt:lpstr>10-1_超高層_概略予算明細書（１年目）</vt:lpstr>
      <vt:lpstr>10-1_超高層_概略予算明細書（２年目）</vt:lpstr>
      <vt:lpstr>10-1_超高層_概略予算明細書（３年目）</vt:lpstr>
      <vt:lpstr>10-1_超高層_概略予算明細書（４年目）</vt:lpstr>
      <vt:lpstr>10-1_超高層_概略予算明細書（５年目）</vt:lpstr>
      <vt:lpstr>date1</vt:lpstr>
      <vt:lpstr>'10-1_超高層_エネルギー計測計画図'!Print_Area</vt:lpstr>
      <vt:lpstr>'10-1_超高層_概略予算書（まとめ）'!Print_Area</vt:lpstr>
      <vt:lpstr>'10-1_超高層_概略予算明細書（１年目）'!Print_Area</vt:lpstr>
      <vt:lpstr>'10-1_超高層_概略予算明細書（２年目）'!Print_Area</vt:lpstr>
      <vt:lpstr>'10-1_超高層_概略予算明細書（３年目）'!Print_Area</vt:lpstr>
      <vt:lpstr>'10-1_超高層_概略予算明細書（４年目）'!Print_Area</vt:lpstr>
      <vt:lpstr>'10-1_超高層_概略予算明細書（５年目）'!Print_Area</vt:lpstr>
      <vt:lpstr>'10-1_超高層_概略予算明細書（全体）'!Print_Area</vt:lpstr>
      <vt:lpstr>'10-1_超高層_事業実施工程'!Print_Area</vt:lpstr>
      <vt:lpstr>'10-1_超高層_事業予定_補助事業実施体制'!Print_Area</vt:lpstr>
      <vt:lpstr>'10-1_超高層_住戸一覧'!Print_Area</vt:lpstr>
      <vt:lpstr>'10-1_超高層_申請者の詳細'!Print_Area</vt:lpstr>
      <vt:lpstr>'10-1_超高層_設備タイプ別設備仕様書　'!Print_Area</vt:lpstr>
      <vt:lpstr>'10-1_超高層_全体概要'!Print_Area</vt:lpstr>
      <vt:lpstr>'10-1_超高層_補助事業概要図'!Print_Area</vt:lpstr>
      <vt:lpstr>チェックシート!Print_Area</vt:lpstr>
      <vt:lpstr>申請書類リスト!Print_Area</vt:lpstr>
      <vt:lpstr>'様式第１　交付申請書 '!Print_Area</vt:lpstr>
      <vt:lpstr>'10-1_超高層_概略予算書（まとめ）'!Print_Titles</vt:lpstr>
      <vt:lpstr>'10-1_超高層_概略予算明細書（１年目）'!Print_Titles</vt:lpstr>
      <vt:lpstr>'10-1_超高層_概略予算明細書（２年目）'!Print_Titles</vt:lpstr>
      <vt:lpstr>'10-1_超高層_概略予算明細書（３年目）'!Print_Titles</vt:lpstr>
      <vt:lpstr>'10-1_超高層_概略予算明細書（４年目）'!Print_Titles</vt:lpstr>
      <vt:lpstr>'10-1_超高層_概略予算明細書（５年目）'!Print_Titles</vt:lpstr>
      <vt:lpstr>'10-1_超高層_概略予算明細書（全体）'!Print_Titles</vt:lpstr>
      <vt:lpstr>'10-1_超高層_住戸一覧'!Print_Titles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小畠 貴行</dc:creator>
  <cp:lastModifiedBy>    </cp:lastModifiedBy>
  <cp:lastPrinted>2019-05-13T08:28:06Z</cp:lastPrinted>
  <dcterms:created xsi:type="dcterms:W3CDTF">2018-03-10T07:58:37Z</dcterms:created>
  <dcterms:modified xsi:type="dcterms:W3CDTF">2019-05-14T03:06:04Z</dcterms:modified>
</cp:coreProperties>
</file>