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9320" windowHeight="9795" tabRatio="632" activeTab="0"/>
  </bookViews>
  <sheets>
    <sheet name="計算シート" sheetId="1" r:id="rId1"/>
  </sheets>
  <definedNames>
    <definedName name="_xlnm.Print_Area" localSheetId="0">'計算シート'!$A$1:$DA$104</definedName>
  </definedNames>
  <calcPr fullCalcOnLoad="1"/>
</workbook>
</file>

<file path=xl/sharedStrings.xml><?xml version="1.0" encoding="utf-8"?>
<sst xmlns="http://schemas.openxmlformats.org/spreadsheetml/2006/main" count="74" uniqueCount="58">
  <si>
    <t>●</t>
  </si>
  <si>
    <t>蓄電システム　定格出力</t>
  </si>
  <si>
    <t>基準価格（A値）
①＋②</t>
  </si>
  <si>
    <t>目標価格（B値）
①＋②</t>
  </si>
  <si>
    <t>10kW未満</t>
  </si>
  <si>
    <t>10kW以上　～　50kW未満</t>
  </si>
  <si>
    <t>50kW以上　～　100kW未満</t>
  </si>
  <si>
    <t>100kW以上　～　150kW未満</t>
  </si>
  <si>
    <t>150kW以上　～　200kW未満</t>
  </si>
  <si>
    <t>200kW以上　～　250kW未満</t>
  </si>
  <si>
    <t>250kW以上　～　300kW未満</t>
  </si>
  <si>
    <t>300kW以上　～　350kW未満</t>
  </si>
  <si>
    <t>350kW以上　～　400kW未満</t>
  </si>
  <si>
    <t>400kW以上　～　450kW未満</t>
  </si>
  <si>
    <t>基準価格（A値）算出表</t>
  </si>
  <si>
    <t>目標価格（B値）算出表</t>
  </si>
  <si>
    <t>① 基礎部
定格出力の値による固定値</t>
  </si>
  <si>
    <t>平成２６年度補正予算　定置用リチウムイオン蓄電池補助金導入支援事業費補助金
大型カスタム蓄電システム補助金申請用
【補助額計算シート】</t>
  </si>
  <si>
    <t>①申請種別　及び　建物区分を選択してください。</t>
  </si>
  <si>
    <t>個人（個人事業主を含む）</t>
  </si>
  <si>
    <t>法人</t>
  </si>
  <si>
    <t>戸建住宅</t>
  </si>
  <si>
    <t>共同住宅（専有部分）</t>
  </si>
  <si>
    <t>共同住宅（共用部分）</t>
  </si>
  <si>
    <t>事業所</t>
  </si>
  <si>
    <t>＜-----選んでください-----＞</t>
  </si>
  <si>
    <t>②審査依頼承諾書に記載されている
　パッケージ型番、定格出力、蓄電容量を入力してください。</t>
  </si>
  <si>
    <t>③蓄電システムの購入金額を入力してください。</t>
  </si>
  <si>
    <t xml:space="preserve"> ◆申請種別</t>
  </si>
  <si>
    <t xml:space="preserve"> ◆建物区分</t>
  </si>
  <si>
    <t xml:space="preserve"> ◆パッケージ型番</t>
  </si>
  <si>
    <t xml:space="preserve"> ◆定格出力</t>
  </si>
  <si>
    <t xml:space="preserve"> ◆蓄電容量</t>
  </si>
  <si>
    <t xml:space="preserve"> ◆購入金額</t>
  </si>
  <si>
    <t>※設置場所毎の補助上限額</t>
  </si>
  <si>
    <t>【個人・法人】　１住宅あたり上限１００万円</t>
  </si>
  <si>
    <t>【法人】　　　　１事業所あたり上限１億円</t>
  </si>
  <si>
    <t>※設置機器毎の補助上限額</t>
  </si>
  <si>
    <t>蓄電システム購入金額が当該補助対象機器の基準価格（Ａ値）と同額であった場合の</t>
  </si>
  <si>
    <t>補助額【（Ａ値－Ｂ値）×２÷３】を補助対象機器毎の補助上限額とします。</t>
  </si>
  <si>
    <t>Ａ値</t>
  </si>
  <si>
    <t>Ｂ値</t>
  </si>
  <si>
    <t>補助上限額①
機器毎</t>
  </si>
  <si>
    <t>補助上限額②
設置場所</t>
  </si>
  <si>
    <t>補助上限額③
申請種別</t>
  </si>
  <si>
    <t>補助上限額
結果</t>
  </si>
  <si>
    <t>補助金額①</t>
  </si>
  <si>
    <t>補助金額②</t>
  </si>
  <si>
    <t>補助金額③</t>
  </si>
  <si>
    <t>補助金額④</t>
  </si>
  <si>
    <t>補助金額⑤
（上限をかける前）</t>
  </si>
  <si>
    <t>この【補助額計算シート】は、あくまで参考としてご利用ください。
様式１に記入する補助申請金額は、必ず応募要領の算出方法に従って、申請者自身で計算してください。</t>
  </si>
  <si>
    <r>
      <t>　　　　　　　　　　　　　　　　　　　　</t>
    </r>
    <r>
      <rPr>
        <sz val="11"/>
        <color indexed="10"/>
        <rFont val="ＭＳ Ｐゴシック"/>
        <family val="3"/>
      </rPr>
      <t>※本計算シートにて算出された補助額は、補助金交付および金額を決定するものではありません。
　　　　　　　　　　　　　　　　　　　　※ＳＩＩは本計算シートまたはその計算結果の利用により、申請者または第三者に生じた損害や不利益について一切その責任を負いません。</t>
    </r>
  </si>
  <si>
    <t>450kW以上</t>
  </si>
  <si>
    <t>② 蓄電池部　蓄電容量
16（万円）　×　1kWh</t>
  </si>
  <si>
    <t>② 蓄電池部　蓄電容量
8（万円）　×　1kWh</t>
  </si>
  <si>
    <t>※数値はすべて半角数字で入力してください</t>
  </si>
  <si>
    <r>
      <rPr>
        <b/>
        <sz val="22"/>
        <color indexed="9"/>
        <rFont val="ＭＳ Ｐゴシック"/>
        <family val="3"/>
      </rPr>
      <t>補助申請金額</t>
    </r>
    <r>
      <rPr>
        <b/>
        <sz val="26"/>
        <color indexed="9"/>
        <rFont val="ＭＳ Ｐゴシック"/>
        <family val="3"/>
      </rPr>
      <t xml:space="preserve">
</t>
    </r>
    <r>
      <rPr>
        <b/>
        <sz val="14"/>
        <color indexed="9"/>
        <rFont val="ＭＳ Ｐゴシック"/>
        <family val="3"/>
      </rPr>
      <t>（1台あたり）</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</si>
</sst>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s>
  <fonts count="83">
    <font>
      <sz val="11"/>
      <color theme="1"/>
      <name val="Calibri"/>
      <family val="3"/>
    </font>
    <font>
      <sz val="11"/>
      <color indexed="8"/>
      <name val="ＭＳ Ｐゴシック"/>
      <family val="3"/>
    </font>
    <font>
      <sz val="6"/>
      <name val="ＭＳ Ｐゴシック"/>
      <family val="3"/>
    </font>
    <font>
      <sz val="11"/>
      <name val="ＭＳ Ｐゴシック"/>
      <family val="3"/>
    </font>
    <font>
      <b/>
      <sz val="16"/>
      <name val="ＭＳ Ｐゴシック"/>
      <family val="3"/>
    </font>
    <font>
      <b/>
      <sz val="18"/>
      <name val="ＭＳ Ｐゴシック"/>
      <family val="3"/>
    </font>
    <font>
      <b/>
      <sz val="14"/>
      <name val="ＭＳ Ｐゴシック"/>
      <family val="3"/>
    </font>
    <font>
      <b/>
      <sz val="26"/>
      <color indexed="9"/>
      <name val="ＭＳ Ｐゴシック"/>
      <family val="3"/>
    </font>
    <font>
      <sz val="11"/>
      <color indexed="10"/>
      <name val="ＭＳ Ｐゴシック"/>
      <family val="3"/>
    </font>
    <font>
      <b/>
      <sz val="22"/>
      <color indexed="9"/>
      <name val="ＭＳ Ｐゴシック"/>
      <family val="3"/>
    </font>
    <font>
      <b/>
      <sz val="14"/>
      <color indexed="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ＭＳ Ｐゴシック"/>
      <family val="3"/>
    </font>
    <font>
      <sz val="14"/>
      <color indexed="8"/>
      <name val="ＭＳ Ｐゴシック"/>
      <family val="3"/>
    </font>
    <font>
      <sz val="22"/>
      <color indexed="8"/>
      <name val="ＭＳ Ｐゴシック"/>
      <family val="3"/>
    </font>
    <font>
      <b/>
      <sz val="16"/>
      <color indexed="8"/>
      <name val="ＭＳ Ｐゴシック"/>
      <family val="3"/>
    </font>
    <font>
      <b/>
      <sz val="14"/>
      <color indexed="8"/>
      <name val="ＭＳ Ｐゴシック"/>
      <family val="3"/>
    </font>
    <font>
      <sz val="16"/>
      <color indexed="8"/>
      <name val="ＭＳ Ｐゴシック"/>
      <family val="3"/>
    </font>
    <font>
      <sz val="18"/>
      <color indexed="8"/>
      <name val="ＭＳ Ｐゴシック"/>
      <family val="3"/>
    </font>
    <font>
      <b/>
      <sz val="18"/>
      <color indexed="9"/>
      <name val="ＭＳ Ｐゴシック"/>
      <family val="3"/>
    </font>
    <font>
      <b/>
      <sz val="16"/>
      <color indexed="10"/>
      <name val="ＭＳ Ｐゴシック"/>
      <family val="3"/>
    </font>
    <font>
      <sz val="12"/>
      <color indexed="8"/>
      <name val="ＭＳ Ｐゴシック"/>
      <family val="3"/>
    </font>
    <font>
      <b/>
      <sz val="10"/>
      <color indexed="9"/>
      <name val="ＭＳ ゴシック"/>
      <family val="3"/>
    </font>
    <font>
      <b/>
      <sz val="10"/>
      <color indexed="8"/>
      <name val="ＭＳ Ｐゴシック"/>
      <family val="3"/>
    </font>
    <font>
      <b/>
      <sz val="18"/>
      <color indexed="8"/>
      <name val="ＭＳ Ｐゴシック"/>
      <family val="3"/>
    </font>
    <font>
      <sz val="26"/>
      <color indexed="8"/>
      <name val="ＭＳ Ｐゴシック"/>
      <family val="3"/>
    </font>
    <font>
      <b/>
      <sz val="14"/>
      <color indexed="10"/>
      <name val="ＭＳ Ｐゴシック"/>
      <family val="3"/>
    </font>
    <font>
      <sz val="14"/>
      <name val="ＭＳ Ｐゴシック"/>
      <family val="3"/>
    </font>
    <font>
      <b/>
      <sz val="26"/>
      <color indexed="10"/>
      <name val="ＭＳ Ｐゴシック"/>
      <family val="3"/>
    </font>
    <font>
      <b/>
      <sz val="20"/>
      <color indexed="8"/>
      <name val="ＭＳ Ｐゴシック"/>
      <family val="3"/>
    </font>
    <font>
      <sz val="9"/>
      <name val="MS UI Gothic"/>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FFFF"/>
      <name val="ＭＳ Ｐゴシック"/>
      <family val="3"/>
    </font>
    <font>
      <b/>
      <sz val="14"/>
      <color rgb="FFFFFFFF"/>
      <name val="ＭＳ Ｐゴシック"/>
      <family val="3"/>
    </font>
    <font>
      <sz val="14"/>
      <color theme="1"/>
      <name val="Calibri"/>
      <family val="3"/>
    </font>
    <font>
      <sz val="22"/>
      <color theme="1"/>
      <name val="Calibri"/>
      <family val="3"/>
    </font>
    <font>
      <b/>
      <sz val="16"/>
      <color rgb="FF000000"/>
      <name val="ＭＳ Ｐゴシック"/>
      <family val="3"/>
    </font>
    <font>
      <b/>
      <sz val="14"/>
      <color theme="1"/>
      <name val="Calibri"/>
      <family val="3"/>
    </font>
    <font>
      <sz val="16"/>
      <color theme="1"/>
      <name val="Calibri"/>
      <family val="3"/>
    </font>
    <font>
      <sz val="18"/>
      <color theme="1"/>
      <name val="Calibri"/>
      <family val="3"/>
    </font>
    <font>
      <b/>
      <sz val="18"/>
      <color theme="0"/>
      <name val="ＭＳ Ｐゴシック"/>
      <family val="3"/>
    </font>
    <font>
      <b/>
      <sz val="16"/>
      <color theme="1"/>
      <name val="Calibri"/>
      <family val="3"/>
    </font>
    <font>
      <b/>
      <sz val="16"/>
      <color rgb="FFFF0000"/>
      <name val="ＭＳ Ｐゴシック"/>
      <family val="3"/>
    </font>
    <font>
      <sz val="12"/>
      <color rgb="FF000000"/>
      <name val="ＭＳ Ｐゴシック"/>
      <family val="3"/>
    </font>
    <font>
      <b/>
      <sz val="10"/>
      <color theme="0"/>
      <name val="ＭＳ ゴシック"/>
      <family val="3"/>
    </font>
    <font>
      <b/>
      <sz val="10"/>
      <color theme="1"/>
      <name val="Calibri"/>
      <family val="3"/>
    </font>
    <font>
      <b/>
      <sz val="14"/>
      <color rgb="FFFF0000"/>
      <name val="Calibri"/>
      <family val="3"/>
    </font>
    <font>
      <b/>
      <sz val="26"/>
      <color theme="0"/>
      <name val="Calibri"/>
      <family val="3"/>
    </font>
    <font>
      <b/>
      <sz val="26"/>
      <color rgb="FFFF0000"/>
      <name val="Calibri"/>
      <family val="3"/>
    </font>
    <font>
      <sz val="26"/>
      <color theme="1"/>
      <name val="Calibri"/>
      <family val="3"/>
    </font>
    <font>
      <sz val="14"/>
      <name val="Calibri"/>
      <family val="3"/>
    </font>
    <font>
      <b/>
      <sz val="18"/>
      <color theme="1"/>
      <name val="Calibri"/>
      <family val="3"/>
    </font>
    <font>
      <b/>
      <sz val="20"/>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439DA7"/>
        <bgColor indexed="64"/>
      </patternFill>
    </fill>
    <fill>
      <patternFill patternType="solid">
        <fgColor theme="0"/>
        <bgColor indexed="64"/>
      </patternFill>
    </fill>
    <fill>
      <patternFill patternType="solid">
        <fgColor rgb="FFFFCCFF"/>
        <bgColor indexed="64"/>
      </patternFill>
    </fill>
    <fill>
      <patternFill patternType="solid">
        <fgColor rgb="FFFFFF99"/>
        <bgColor indexed="64"/>
      </patternFill>
    </fill>
    <fill>
      <patternFill patternType="solid">
        <fgColor theme="0" tint="-0.149990007281303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tted"/>
      <top/>
      <bottom/>
    </border>
    <border>
      <left style="medium"/>
      <right/>
      <top/>
      <bottom/>
    </border>
    <border>
      <left/>
      <right/>
      <top/>
      <bottom style="medium"/>
    </border>
    <border>
      <left style="thick">
        <color rgb="FF439DA7"/>
      </left>
      <right/>
      <top style="thick">
        <color rgb="FF439DA7"/>
      </top>
      <bottom/>
    </border>
    <border>
      <left/>
      <right/>
      <top style="thick">
        <color rgb="FF439DA7"/>
      </top>
      <bottom/>
    </border>
    <border>
      <left/>
      <right style="thick">
        <color rgb="FF439DA7"/>
      </right>
      <top style="thick">
        <color rgb="FF439DA7"/>
      </top>
      <bottom/>
    </border>
    <border>
      <left style="thick">
        <color rgb="FF439DA7"/>
      </left>
      <right/>
      <top/>
      <bottom/>
    </border>
    <border>
      <left/>
      <right style="thick">
        <color rgb="FF439DA7"/>
      </right>
      <top/>
      <bottom/>
    </border>
    <border>
      <left style="thick">
        <color rgb="FF439DA7"/>
      </left>
      <right/>
      <top/>
      <bottom style="thick">
        <color rgb="FF439DA7"/>
      </bottom>
    </border>
    <border>
      <left/>
      <right/>
      <top/>
      <bottom style="thick">
        <color rgb="FF439DA7"/>
      </bottom>
    </border>
    <border>
      <left/>
      <right style="thick">
        <color rgb="FF439DA7"/>
      </right>
      <top/>
      <bottom style="thick">
        <color rgb="FF439DA7"/>
      </bottom>
    </border>
    <border>
      <left style="thick">
        <color theme="0" tint="-0.4999699890613556"/>
      </left>
      <right/>
      <top style="thick">
        <color theme="0" tint="-0.4999699890613556"/>
      </top>
      <bottom style="thick">
        <color theme="0" tint="-0.4999699890613556"/>
      </bottom>
    </border>
    <border>
      <left/>
      <right/>
      <top style="thick">
        <color theme="0" tint="-0.4999699890613556"/>
      </top>
      <bottom style="thick">
        <color theme="0" tint="-0.4999699890613556"/>
      </bottom>
    </border>
    <border>
      <left style="thick">
        <color theme="0" tint="-0.4999699890613556"/>
      </left>
      <right/>
      <top style="thick">
        <color theme="0" tint="-0.4999699890613556"/>
      </top>
      <bottom/>
    </border>
    <border>
      <left/>
      <right/>
      <top style="thick">
        <color theme="0" tint="-0.4999699890613556"/>
      </top>
      <bottom/>
    </border>
    <border>
      <left/>
      <right style="thick">
        <color rgb="FF4BAEB7"/>
      </right>
      <top style="thick">
        <color theme="0" tint="-0.4999699890613556"/>
      </top>
      <bottom/>
    </border>
    <border>
      <left style="thick">
        <color theme="0" tint="-0.4999699890613556"/>
      </left>
      <right/>
      <top/>
      <bottom/>
    </border>
    <border>
      <left/>
      <right style="thick">
        <color rgb="FF4BAEB7"/>
      </right>
      <top/>
      <bottom/>
    </border>
    <border>
      <left style="thick">
        <color theme="0" tint="-0.4999699890613556"/>
      </left>
      <right/>
      <top/>
      <bottom style="thick">
        <color theme="0" tint="-0.4999699890613556"/>
      </bottom>
    </border>
    <border>
      <left/>
      <right/>
      <top/>
      <bottom style="thick">
        <color theme="0" tint="-0.4999699890613556"/>
      </bottom>
    </border>
    <border>
      <left/>
      <right style="thick">
        <color rgb="FF4BAEB7"/>
      </right>
      <top/>
      <bottom style="thick">
        <color theme="0" tint="-0.4999699890613556"/>
      </bottom>
    </border>
    <border>
      <left/>
      <right/>
      <top style="medium"/>
      <bottom/>
    </border>
    <border>
      <left/>
      <right style="medium"/>
      <top style="medium"/>
      <bottom/>
    </border>
    <border>
      <left/>
      <right style="medium"/>
      <top/>
      <bottom/>
    </border>
    <border>
      <left/>
      <right/>
      <top/>
      <bottom style="double"/>
    </border>
    <border>
      <left/>
      <right style="medium"/>
      <top/>
      <bottom style="double"/>
    </border>
    <border>
      <left/>
      <right/>
      <top style="thin"/>
      <bottom/>
    </border>
    <border>
      <left/>
      <right style="medium"/>
      <top style="thin"/>
      <bottom/>
    </border>
    <border>
      <left/>
      <right style="medium"/>
      <top/>
      <bottom style="medium"/>
    </border>
    <border>
      <left/>
      <right style="thick">
        <color theme="0" tint="-0.4999699890613556"/>
      </right>
      <top style="thick">
        <color theme="0" tint="-0.4999699890613556"/>
      </top>
      <bottom/>
    </border>
    <border>
      <left/>
      <right style="thick">
        <color theme="0" tint="-0.4999699890613556"/>
      </right>
      <top/>
      <bottom/>
    </border>
    <border>
      <left/>
      <right style="thick">
        <color theme="0" tint="-0.4999699890613556"/>
      </right>
      <top/>
      <bottom style="thick">
        <color theme="0" tint="-0.4999699890613556"/>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border>
    <border>
      <left/>
      <right style="thin">
        <color rgb="FFFF0000"/>
      </right>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right/>
      <top style="thin"/>
      <bottom/>
    </border>
    <border>
      <left style="thin"/>
      <right/>
      <top/>
      <bottom style="thin"/>
    </border>
    <border>
      <left/>
      <right/>
      <top/>
      <bottom style="thin"/>
    </border>
    <border>
      <left/>
      <right style="medium"/>
      <top/>
      <bottom style="thin"/>
    </border>
    <border>
      <left/>
      <right style="thin"/>
      <top/>
      <bottom/>
    </border>
    <border>
      <left style="medium"/>
      <right/>
      <top/>
      <bottom style="medium"/>
    </border>
    <border>
      <left/>
      <right style="thin"/>
      <top/>
      <bottom style="medium"/>
    </border>
    <border>
      <left/>
      <right style="thin"/>
      <top style="thin"/>
      <bottom/>
    </border>
    <border>
      <left style="thin"/>
      <right/>
      <top/>
      <bottom style="medium"/>
    </border>
    <border>
      <left style="medium"/>
      <right/>
      <top/>
      <bottom style="thin"/>
    </border>
    <border>
      <left/>
      <right style="thin"/>
      <top/>
      <bottom style="thin"/>
    </border>
    <border>
      <left style="thin"/>
      <right/>
      <top style="double"/>
      <bottom/>
    </border>
    <border>
      <left/>
      <right/>
      <top style="double"/>
      <bottom/>
    </border>
    <border>
      <left/>
      <right style="thin"/>
      <top style="double"/>
      <bottom/>
    </border>
    <border>
      <left/>
      <right style="medium"/>
      <top style="double"/>
      <bottom/>
    </border>
    <border>
      <left style="medium"/>
      <right/>
      <top style="double"/>
      <bottom/>
    </border>
    <border>
      <left style="medium"/>
      <right/>
      <top style="medium"/>
      <bottom/>
    </border>
    <border>
      <left/>
      <right style="thin"/>
      <top style="medium"/>
      <bottom/>
    </border>
    <border>
      <left style="medium"/>
      <right/>
      <top/>
      <bottom style="double"/>
    </border>
    <border>
      <left/>
      <right style="thin"/>
      <top/>
      <bottom style="double"/>
    </border>
    <border>
      <left style="thin"/>
      <right/>
      <top style="medium"/>
      <bottom/>
    </border>
    <border>
      <left style="thin"/>
      <right/>
      <top/>
      <bottom/>
    </border>
    <border>
      <left style="thin"/>
      <right/>
      <top/>
      <bottom style="double"/>
    </border>
    <border>
      <left style="thick">
        <color rgb="FF4BAEB7"/>
      </left>
      <right/>
      <top style="thick">
        <color rgb="FF4BAEB7"/>
      </top>
      <bottom/>
    </border>
    <border>
      <left/>
      <right/>
      <top style="thick">
        <color rgb="FF4BAEB7"/>
      </top>
      <bottom/>
    </border>
    <border>
      <left/>
      <right style="thick">
        <color rgb="FF4BAEB7"/>
      </right>
      <top style="thick">
        <color rgb="FF4BAEB7"/>
      </top>
      <bottom/>
    </border>
    <border>
      <left style="thick">
        <color rgb="FF4BAEB7"/>
      </left>
      <right/>
      <top/>
      <bottom/>
    </border>
    <border>
      <left style="thick">
        <color rgb="FF4BAEB7"/>
      </left>
      <right/>
      <top/>
      <bottom style="thick">
        <color rgb="FF4BAEB7"/>
      </bottom>
    </border>
    <border>
      <left/>
      <right/>
      <top/>
      <bottom style="thick">
        <color rgb="FF4BAEB7"/>
      </bottom>
    </border>
    <border>
      <left/>
      <right style="thick">
        <color rgb="FF4BAEB7"/>
      </right>
      <top/>
      <bottom style="thick">
        <color rgb="FF4BAEB7"/>
      </bottom>
    </border>
    <border>
      <left style="thick">
        <color theme="0" tint="-0.14993000030517578"/>
      </left>
      <right/>
      <top/>
      <bottom/>
    </border>
    <border>
      <left/>
      <right style="thick">
        <color theme="0" tint="-0.149959996342659"/>
      </right>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71">
    <xf numFmtId="0" fontId="0" fillId="0" borderId="0" xfId="0" applyFont="1" applyAlignment="1">
      <alignment vertical="center"/>
    </xf>
    <xf numFmtId="0" fontId="0" fillId="0" borderId="0" xfId="0" applyAlignment="1" applyProtection="1">
      <alignment vertical="center"/>
      <protection/>
    </xf>
    <xf numFmtId="0" fontId="62" fillId="0" borderId="0" xfId="0" applyFont="1" applyFill="1" applyBorder="1" applyAlignment="1" applyProtection="1">
      <alignment horizontal="center" vertical="center"/>
      <protection/>
    </xf>
    <xf numFmtId="38" fontId="0" fillId="0" borderId="0" xfId="48" applyFont="1" applyAlignment="1" applyProtection="1">
      <alignment vertical="center"/>
      <protection/>
    </xf>
    <xf numFmtId="38" fontId="0" fillId="0" borderId="0" xfId="0" applyNumberFormat="1" applyAlignment="1" applyProtection="1">
      <alignment vertical="center"/>
      <protection/>
    </xf>
    <xf numFmtId="0" fontId="0" fillId="0" borderId="0" xfId="0" applyFill="1" applyAlignment="1" applyProtection="1">
      <alignment vertical="center"/>
      <protection/>
    </xf>
    <xf numFmtId="0" fontId="63" fillId="0" borderId="0" xfId="0" applyFont="1" applyFill="1" applyBorder="1" applyAlignment="1" applyProtection="1">
      <alignment horizontal="center" vertical="center"/>
      <protection/>
    </xf>
    <xf numFmtId="38" fontId="64" fillId="0" borderId="0" xfId="48" applyFont="1" applyBorder="1" applyAlignment="1" applyProtection="1">
      <alignment horizontal="center" vertical="center"/>
      <protection/>
    </xf>
    <xf numFmtId="0" fontId="3" fillId="0" borderId="0" xfId="0" applyFont="1" applyFill="1" applyBorder="1" applyAlignment="1" applyProtection="1">
      <alignment vertical="center" wrapText="1"/>
      <protection/>
    </xf>
    <xf numFmtId="0" fontId="65"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64" fillId="0" borderId="0" xfId="0" applyFont="1" applyAlignment="1" applyProtection="1">
      <alignment vertical="center" wrapText="1"/>
      <protection/>
    </xf>
    <xf numFmtId="0" fontId="0" fillId="0" borderId="10" xfId="0" applyBorder="1" applyAlignment="1" applyProtection="1">
      <alignment vertical="center"/>
      <protection/>
    </xf>
    <xf numFmtId="0" fontId="65" fillId="0" borderId="0" xfId="0" applyFont="1" applyBorder="1" applyAlignment="1" applyProtection="1">
      <alignment vertical="center"/>
      <protection/>
    </xf>
    <xf numFmtId="177" fontId="66" fillId="0" borderId="0" xfId="48" applyNumberFormat="1" applyFont="1" applyFill="1" applyBorder="1" applyAlignment="1" applyProtection="1">
      <alignment vertical="center"/>
      <protection/>
    </xf>
    <xf numFmtId="177" fontId="66" fillId="0" borderId="11" xfId="48" applyNumberFormat="1" applyFont="1" applyFill="1" applyBorder="1" applyAlignment="1" applyProtection="1">
      <alignment vertical="center"/>
      <protection/>
    </xf>
    <xf numFmtId="0" fontId="66" fillId="0" borderId="0" xfId="0" applyFont="1" applyFill="1" applyBorder="1" applyAlignment="1" applyProtection="1">
      <alignment vertical="center" wrapText="1"/>
      <protection/>
    </xf>
    <xf numFmtId="0" fontId="0" fillId="0" borderId="12" xfId="0" applyBorder="1" applyAlignment="1" applyProtection="1">
      <alignment vertical="center"/>
      <protection/>
    </xf>
    <xf numFmtId="0" fontId="0" fillId="0" borderId="0" xfId="0" applyFill="1" applyBorder="1" applyAlignment="1" applyProtection="1">
      <alignment vertical="center"/>
      <protection/>
    </xf>
    <xf numFmtId="0" fontId="67" fillId="0" borderId="0" xfId="0" applyFont="1" applyBorder="1" applyAlignment="1" applyProtection="1">
      <alignment horizontal="center" vertical="center" wrapText="1"/>
      <protection/>
    </xf>
    <xf numFmtId="0" fontId="0" fillId="0" borderId="0" xfId="0" applyBorder="1" applyAlignment="1" applyProtection="1">
      <alignment horizontal="left" vertical="center"/>
      <protection/>
    </xf>
    <xf numFmtId="0" fontId="68" fillId="0" borderId="0" xfId="0" applyFont="1" applyBorder="1" applyAlignment="1" applyProtection="1">
      <alignment horizontal="left" vertical="center"/>
      <protection/>
    </xf>
    <xf numFmtId="0" fontId="69" fillId="0" borderId="0" xfId="0" applyFont="1" applyBorder="1" applyAlignment="1" applyProtection="1">
      <alignment horizontal="left" vertical="center"/>
      <protection/>
    </xf>
    <xf numFmtId="0" fontId="70" fillId="0" borderId="0" xfId="0" applyFont="1" applyFill="1" applyBorder="1" applyAlignment="1" applyProtection="1">
      <alignment horizontal="center" vertical="center" wrapText="1"/>
      <protection/>
    </xf>
    <xf numFmtId="0" fontId="71" fillId="0" borderId="0" xfId="0" applyFont="1" applyBorder="1" applyAlignment="1" applyProtection="1">
      <alignment horizontal="left" vertical="center"/>
      <protection/>
    </xf>
    <xf numFmtId="0" fontId="0" fillId="0" borderId="0" xfId="0" applyFill="1" applyBorder="1" applyAlignment="1" applyProtection="1">
      <alignment horizontal="center" vertical="center"/>
      <protection/>
    </xf>
    <xf numFmtId="0" fontId="0" fillId="33" borderId="0" xfId="0" applyFill="1" applyBorder="1" applyAlignment="1" applyProtection="1">
      <alignment vertical="center"/>
      <protection/>
    </xf>
    <xf numFmtId="0" fontId="0" fillId="33" borderId="13" xfId="0" applyFill="1" applyBorder="1" applyAlignment="1" applyProtection="1">
      <alignment vertical="center"/>
      <protection/>
    </xf>
    <xf numFmtId="0" fontId="0" fillId="33" borderId="14" xfId="0" applyFill="1" applyBorder="1" applyAlignment="1" applyProtection="1">
      <alignment vertical="center"/>
      <protection/>
    </xf>
    <xf numFmtId="0" fontId="0" fillId="33" borderId="15" xfId="0" applyFill="1" applyBorder="1" applyAlignment="1" applyProtection="1">
      <alignment vertical="center"/>
      <protection/>
    </xf>
    <xf numFmtId="0" fontId="0" fillId="33" borderId="16" xfId="0" applyFill="1" applyBorder="1" applyAlignment="1" applyProtection="1">
      <alignment vertical="center"/>
      <protection/>
    </xf>
    <xf numFmtId="0" fontId="0" fillId="33" borderId="17" xfId="0" applyFill="1" applyBorder="1" applyAlignment="1" applyProtection="1">
      <alignment vertical="center"/>
      <protection/>
    </xf>
    <xf numFmtId="0" fontId="0" fillId="33" borderId="18" xfId="0" applyFill="1" applyBorder="1" applyAlignment="1" applyProtection="1">
      <alignment vertical="center"/>
      <protection/>
    </xf>
    <xf numFmtId="0" fontId="0" fillId="33" borderId="19" xfId="0" applyFill="1" applyBorder="1" applyAlignment="1" applyProtection="1">
      <alignment vertical="center"/>
      <protection/>
    </xf>
    <xf numFmtId="0" fontId="0" fillId="33" borderId="20" xfId="0" applyFill="1" applyBorder="1" applyAlignment="1" applyProtection="1">
      <alignment vertical="center"/>
      <protection/>
    </xf>
    <xf numFmtId="0" fontId="0" fillId="33" borderId="16"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17" xfId="0" applyFill="1" applyBorder="1" applyAlignment="1" applyProtection="1">
      <alignment vertical="center"/>
      <protection/>
    </xf>
    <xf numFmtId="0" fontId="0" fillId="33" borderId="18" xfId="0" applyFill="1" applyBorder="1" applyAlignment="1" applyProtection="1">
      <alignment vertical="center"/>
      <protection/>
    </xf>
    <xf numFmtId="0" fontId="0" fillId="33" borderId="19" xfId="0" applyFill="1" applyBorder="1" applyAlignment="1" applyProtection="1">
      <alignment vertical="center"/>
      <protection/>
    </xf>
    <xf numFmtId="0" fontId="0" fillId="33" borderId="20" xfId="0" applyFill="1" applyBorder="1" applyAlignment="1" applyProtection="1">
      <alignment vertical="center"/>
      <protection/>
    </xf>
    <xf numFmtId="0" fontId="63" fillId="0" borderId="0" xfId="0" applyFont="1" applyFill="1" applyBorder="1" applyAlignment="1" applyProtection="1">
      <alignment horizontal="center" vertical="center" wrapText="1"/>
      <protection/>
    </xf>
    <xf numFmtId="0" fontId="0" fillId="0" borderId="12" xfId="0" applyFill="1" applyBorder="1" applyAlignment="1" applyProtection="1">
      <alignment vertical="center"/>
      <protection/>
    </xf>
    <xf numFmtId="176" fontId="66" fillId="0" borderId="0" xfId="0" applyNumberFormat="1" applyFont="1" applyFill="1" applyBorder="1" applyAlignment="1" applyProtection="1">
      <alignment horizontal="center" vertical="center"/>
      <protection/>
    </xf>
    <xf numFmtId="176" fontId="72" fillId="0" borderId="0" xfId="0" applyNumberFormat="1" applyFont="1" applyFill="1" applyBorder="1" applyAlignment="1" applyProtection="1">
      <alignment horizontal="center" vertical="center"/>
      <protection/>
    </xf>
    <xf numFmtId="0" fontId="73" fillId="0" borderId="0" xfId="0" applyFont="1" applyFill="1" applyBorder="1" applyAlignment="1" applyProtection="1">
      <alignment horizontal="center" vertical="center"/>
      <protection/>
    </xf>
    <xf numFmtId="0" fontId="0" fillId="0" borderId="0" xfId="0" applyAlignment="1" applyProtection="1">
      <alignment horizontal="left" vertical="center"/>
      <protection/>
    </xf>
    <xf numFmtId="0" fontId="74" fillId="33" borderId="0" xfId="0" applyFont="1" applyFill="1" applyBorder="1" applyAlignment="1" applyProtection="1">
      <alignment vertical="center"/>
      <protection/>
    </xf>
    <xf numFmtId="0" fontId="75" fillId="33" borderId="0" xfId="0" applyFont="1" applyFill="1" applyBorder="1" applyAlignment="1" applyProtection="1">
      <alignment vertical="center"/>
      <protection/>
    </xf>
    <xf numFmtId="0" fontId="6" fillId="0" borderId="21" xfId="0" applyFont="1" applyFill="1" applyBorder="1" applyAlignment="1" applyProtection="1">
      <alignment horizontal="left" vertical="center" wrapText="1"/>
      <protection/>
    </xf>
    <xf numFmtId="0" fontId="6" fillId="0" borderId="22" xfId="0" applyFont="1" applyFill="1"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71" fillId="0" borderId="23" xfId="0" applyFont="1" applyBorder="1" applyAlignment="1" applyProtection="1">
      <alignment horizontal="left" vertical="center"/>
      <protection/>
    </xf>
    <xf numFmtId="0" fontId="71" fillId="0" borderId="24" xfId="0" applyFont="1" applyBorder="1" applyAlignment="1" applyProtection="1">
      <alignment horizontal="left" vertical="center"/>
      <protection/>
    </xf>
    <xf numFmtId="0" fontId="71" fillId="0" borderId="25" xfId="0" applyFont="1" applyBorder="1" applyAlignment="1" applyProtection="1">
      <alignment horizontal="left" vertical="center"/>
      <protection/>
    </xf>
    <xf numFmtId="0" fontId="71" fillId="0" borderId="26" xfId="0" applyFont="1" applyBorder="1" applyAlignment="1" applyProtection="1">
      <alignment horizontal="left" vertical="center"/>
      <protection/>
    </xf>
    <xf numFmtId="0" fontId="71" fillId="0" borderId="0" xfId="0" applyFont="1" applyBorder="1" applyAlignment="1" applyProtection="1">
      <alignment horizontal="left" vertical="center"/>
      <protection/>
    </xf>
    <xf numFmtId="0" fontId="71" fillId="0" borderId="27" xfId="0" applyFont="1" applyBorder="1" applyAlignment="1" applyProtection="1">
      <alignment horizontal="left" vertical="center"/>
      <protection/>
    </xf>
    <xf numFmtId="0" fontId="71" fillId="0" borderId="28" xfId="0" applyFont="1" applyBorder="1" applyAlignment="1" applyProtection="1">
      <alignment horizontal="left" vertical="center"/>
      <protection/>
    </xf>
    <xf numFmtId="0" fontId="71" fillId="0" borderId="29" xfId="0" applyFont="1" applyBorder="1" applyAlignment="1" applyProtection="1">
      <alignment horizontal="left" vertical="center"/>
      <protection/>
    </xf>
    <xf numFmtId="0" fontId="71" fillId="0" borderId="30" xfId="0" applyFont="1" applyBorder="1" applyAlignment="1" applyProtection="1">
      <alignment horizontal="left" vertical="center"/>
      <protection/>
    </xf>
    <xf numFmtId="38" fontId="67" fillId="13" borderId="31" xfId="48" applyFont="1" applyFill="1" applyBorder="1" applyAlignment="1" applyProtection="1">
      <alignment horizontal="center" vertical="center" wrapText="1"/>
      <protection/>
    </xf>
    <xf numFmtId="38" fontId="67" fillId="13" borderId="31" xfId="48" applyFont="1" applyFill="1" applyBorder="1" applyAlignment="1" applyProtection="1">
      <alignment horizontal="center" vertical="center"/>
      <protection/>
    </xf>
    <xf numFmtId="38" fontId="67" fillId="13" borderId="32" xfId="48" applyFont="1" applyFill="1" applyBorder="1" applyAlignment="1" applyProtection="1">
      <alignment horizontal="center" vertical="center"/>
      <protection/>
    </xf>
    <xf numFmtId="38" fontId="67" fillId="13" borderId="0" xfId="48" applyFont="1" applyFill="1" applyBorder="1" applyAlignment="1" applyProtection="1">
      <alignment horizontal="center" vertical="center"/>
      <protection/>
    </xf>
    <xf numFmtId="38" fontId="67" fillId="13" borderId="33" xfId="48" applyFont="1" applyFill="1" applyBorder="1" applyAlignment="1" applyProtection="1">
      <alignment horizontal="center" vertical="center"/>
      <protection/>
    </xf>
    <xf numFmtId="38" fontId="67" fillId="13" borderId="34" xfId="48" applyFont="1" applyFill="1" applyBorder="1" applyAlignment="1" applyProtection="1">
      <alignment horizontal="center" vertical="center"/>
      <protection/>
    </xf>
    <xf numFmtId="38" fontId="67" fillId="13" borderId="35" xfId="48" applyFont="1" applyFill="1" applyBorder="1" applyAlignment="1" applyProtection="1">
      <alignment horizontal="center" vertical="center"/>
      <protection/>
    </xf>
    <xf numFmtId="38" fontId="76" fillId="0" borderId="36" xfId="48" applyFont="1" applyBorder="1" applyAlignment="1" applyProtection="1">
      <alignment horizontal="center" vertical="center"/>
      <protection/>
    </xf>
    <xf numFmtId="38" fontId="76" fillId="0" borderId="37" xfId="48" applyFont="1" applyBorder="1" applyAlignment="1" applyProtection="1">
      <alignment horizontal="center" vertical="center"/>
      <protection/>
    </xf>
    <xf numFmtId="38" fontId="76" fillId="0" borderId="12" xfId="48" applyFont="1" applyBorder="1" applyAlignment="1" applyProtection="1">
      <alignment horizontal="center" vertical="center"/>
      <protection/>
    </xf>
    <xf numFmtId="38" fontId="76" fillId="0" borderId="38" xfId="48" applyFont="1" applyBorder="1" applyAlignment="1" applyProtection="1">
      <alignment horizontal="center" vertical="center"/>
      <protection/>
    </xf>
    <xf numFmtId="5" fontId="71" fillId="0" borderId="24" xfId="0" applyNumberFormat="1" applyFont="1" applyBorder="1" applyAlignment="1" applyProtection="1">
      <alignment horizontal="center" vertical="center"/>
      <protection/>
    </xf>
    <xf numFmtId="5" fontId="71" fillId="0" borderId="39" xfId="0" applyNumberFormat="1" applyFont="1" applyBorder="1" applyAlignment="1" applyProtection="1">
      <alignment horizontal="center" vertical="center"/>
      <protection/>
    </xf>
    <xf numFmtId="5" fontId="71" fillId="0" borderId="0" xfId="0" applyNumberFormat="1" applyFont="1" applyBorder="1" applyAlignment="1" applyProtection="1">
      <alignment horizontal="center" vertical="center"/>
      <protection/>
    </xf>
    <xf numFmtId="5" fontId="71" fillId="0" borderId="40" xfId="0" applyNumberFormat="1" applyFont="1" applyBorder="1" applyAlignment="1" applyProtection="1">
      <alignment horizontal="center" vertical="center"/>
      <protection/>
    </xf>
    <xf numFmtId="5" fontId="71" fillId="0" borderId="29" xfId="0" applyNumberFormat="1" applyFont="1" applyBorder="1" applyAlignment="1" applyProtection="1">
      <alignment horizontal="center" vertical="center"/>
      <protection/>
    </xf>
    <xf numFmtId="5" fontId="71" fillId="0" borderId="41" xfId="0" applyNumberFormat="1" applyFont="1" applyBorder="1" applyAlignment="1" applyProtection="1">
      <alignment horizontal="center" vertical="center"/>
      <protection/>
    </xf>
    <xf numFmtId="0" fontId="5" fillId="0" borderId="2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wrapText="1"/>
      <protection/>
    </xf>
    <xf numFmtId="0" fontId="77" fillId="33" borderId="13" xfId="0" applyFont="1" applyFill="1" applyBorder="1" applyAlignment="1" applyProtection="1">
      <alignment horizontal="center" wrapText="1"/>
      <protection/>
    </xf>
    <xf numFmtId="0" fontId="77" fillId="33" borderId="14" xfId="0" applyFont="1" applyFill="1" applyBorder="1" applyAlignment="1" applyProtection="1">
      <alignment horizontal="center"/>
      <protection/>
    </xf>
    <xf numFmtId="0" fontId="77" fillId="33" borderId="15" xfId="0" applyFont="1" applyFill="1" applyBorder="1" applyAlignment="1" applyProtection="1">
      <alignment horizontal="center"/>
      <protection/>
    </xf>
    <xf numFmtId="0" fontId="77" fillId="33" borderId="16" xfId="0" applyFont="1" applyFill="1" applyBorder="1" applyAlignment="1" applyProtection="1">
      <alignment horizontal="center"/>
      <protection/>
    </xf>
    <xf numFmtId="0" fontId="77" fillId="33" borderId="0" xfId="0" applyFont="1" applyFill="1" applyBorder="1" applyAlignment="1" applyProtection="1">
      <alignment horizontal="center"/>
      <protection/>
    </xf>
    <xf numFmtId="0" fontId="77" fillId="33" borderId="17" xfId="0" applyFont="1" applyFill="1" applyBorder="1" applyAlignment="1" applyProtection="1">
      <alignment horizontal="center"/>
      <protection/>
    </xf>
    <xf numFmtId="5" fontId="78" fillId="34" borderId="0" xfId="0" applyNumberFormat="1" applyFont="1" applyFill="1" applyBorder="1" applyAlignment="1" applyProtection="1">
      <alignment horizontal="center" vertical="center" shrinkToFit="1"/>
      <protection/>
    </xf>
    <xf numFmtId="0" fontId="68" fillId="35" borderId="42" xfId="0" applyFont="1" applyFill="1" applyBorder="1" applyAlignment="1" applyProtection="1">
      <alignment horizontal="center" vertical="center" wrapText="1"/>
      <protection/>
    </xf>
    <xf numFmtId="0" fontId="68" fillId="35" borderId="43" xfId="0" applyFont="1" applyFill="1" applyBorder="1" applyAlignment="1" applyProtection="1">
      <alignment horizontal="center" vertical="center" wrapText="1"/>
      <protection/>
    </xf>
    <xf numFmtId="0" fontId="68" fillId="35" borderId="44" xfId="0" applyFont="1" applyFill="1" applyBorder="1" applyAlignment="1" applyProtection="1">
      <alignment horizontal="center" vertical="center" wrapText="1"/>
      <protection/>
    </xf>
    <xf numFmtId="0" fontId="68" fillId="35" borderId="45" xfId="0" applyFont="1" applyFill="1" applyBorder="1" applyAlignment="1" applyProtection="1">
      <alignment horizontal="center" vertical="center" wrapText="1"/>
      <protection/>
    </xf>
    <xf numFmtId="0" fontId="68" fillId="35" borderId="0" xfId="0" applyFont="1" applyFill="1" applyBorder="1" applyAlignment="1" applyProtection="1">
      <alignment horizontal="center" vertical="center" wrapText="1"/>
      <protection/>
    </xf>
    <xf numFmtId="0" fontId="68" fillId="35" borderId="46" xfId="0" applyFont="1" applyFill="1" applyBorder="1" applyAlignment="1" applyProtection="1">
      <alignment horizontal="center" vertical="center" wrapText="1"/>
      <protection/>
    </xf>
    <xf numFmtId="0" fontId="0" fillId="35" borderId="45"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protection/>
    </xf>
    <xf numFmtId="0" fontId="0" fillId="35" borderId="46" xfId="0" applyFont="1" applyFill="1" applyBorder="1" applyAlignment="1" applyProtection="1">
      <alignment horizontal="left" vertical="center"/>
      <protection/>
    </xf>
    <xf numFmtId="0" fontId="0" fillId="35" borderId="45" xfId="0" applyFont="1" applyFill="1" applyBorder="1" applyAlignment="1" applyProtection="1">
      <alignment horizontal="left" vertical="center"/>
      <protection/>
    </xf>
    <xf numFmtId="0" fontId="0" fillId="35" borderId="47" xfId="0" applyFont="1" applyFill="1" applyBorder="1" applyAlignment="1" applyProtection="1">
      <alignment horizontal="left" vertical="center"/>
      <protection/>
    </xf>
    <xf numFmtId="0" fontId="0" fillId="35" borderId="48" xfId="0" applyFont="1" applyFill="1" applyBorder="1" applyAlignment="1" applyProtection="1">
      <alignment horizontal="left" vertical="center"/>
      <protection/>
    </xf>
    <xf numFmtId="0" fontId="0" fillId="35" borderId="49" xfId="0" applyFont="1" applyFill="1" applyBorder="1" applyAlignment="1" applyProtection="1">
      <alignment horizontal="left" vertical="center"/>
      <protection/>
    </xf>
    <xf numFmtId="38" fontId="64" fillId="0" borderId="50" xfId="48" applyFont="1" applyBorder="1" applyAlignment="1" applyProtection="1">
      <alignment horizontal="center" vertical="center"/>
      <protection/>
    </xf>
    <xf numFmtId="38" fontId="64" fillId="0" borderId="36" xfId="48" applyFont="1" applyBorder="1" applyAlignment="1" applyProtection="1">
      <alignment horizontal="center" vertical="center"/>
      <protection/>
    </xf>
    <xf numFmtId="38" fontId="64" fillId="0" borderId="37" xfId="48" applyFont="1" applyBorder="1" applyAlignment="1" applyProtection="1">
      <alignment horizontal="center" vertical="center"/>
      <protection/>
    </xf>
    <xf numFmtId="38" fontId="64" fillId="0" borderId="51" xfId="48" applyFont="1" applyBorder="1" applyAlignment="1" applyProtection="1">
      <alignment horizontal="center" vertical="center"/>
      <protection/>
    </xf>
    <xf numFmtId="38" fontId="64" fillId="0" borderId="52" xfId="48" applyFont="1" applyBorder="1" applyAlignment="1" applyProtection="1">
      <alignment horizontal="center" vertical="center"/>
      <protection/>
    </xf>
    <xf numFmtId="38" fontId="64" fillId="0" borderId="53" xfId="48" applyFont="1" applyBorder="1" applyAlignment="1" applyProtection="1">
      <alignment horizontal="center" vertical="center"/>
      <protection/>
    </xf>
    <xf numFmtId="38" fontId="76" fillId="0" borderId="52" xfId="48" applyFont="1" applyBorder="1" applyAlignment="1" applyProtection="1">
      <alignment horizontal="center" vertical="center"/>
      <protection/>
    </xf>
    <xf numFmtId="38" fontId="76" fillId="0" borderId="53" xfId="48" applyFont="1" applyBorder="1" applyAlignment="1" applyProtection="1">
      <alignment horizontal="center" vertical="center"/>
      <protection/>
    </xf>
    <xf numFmtId="176" fontId="79" fillId="0" borderId="11" xfId="0" applyNumberFormat="1" applyFont="1" applyBorder="1" applyAlignment="1" applyProtection="1">
      <alignment horizontal="center" vertical="center"/>
      <protection/>
    </xf>
    <xf numFmtId="176" fontId="79" fillId="0" borderId="0" xfId="0" applyNumberFormat="1" applyFont="1" applyBorder="1" applyAlignment="1" applyProtection="1">
      <alignment horizontal="center" vertical="center"/>
      <protection/>
    </xf>
    <xf numFmtId="176" fontId="79" fillId="0" borderId="54" xfId="0" applyNumberFormat="1" applyFont="1" applyBorder="1" applyAlignment="1" applyProtection="1">
      <alignment horizontal="center" vertical="center"/>
      <protection/>
    </xf>
    <xf numFmtId="176" fontId="79" fillId="0" borderId="55" xfId="0" applyNumberFormat="1" applyFont="1" applyBorder="1" applyAlignment="1" applyProtection="1">
      <alignment horizontal="center" vertical="center"/>
      <protection/>
    </xf>
    <xf numFmtId="176" fontId="79" fillId="0" borderId="12" xfId="0" applyNumberFormat="1" applyFont="1" applyBorder="1" applyAlignment="1" applyProtection="1">
      <alignment horizontal="center" vertical="center"/>
      <protection/>
    </xf>
    <xf numFmtId="176" fontId="79" fillId="0" borderId="56" xfId="0" applyNumberFormat="1" applyFont="1" applyBorder="1" applyAlignment="1" applyProtection="1">
      <alignment horizontal="center" vertical="center"/>
      <protection/>
    </xf>
    <xf numFmtId="0" fontId="64" fillId="0" borderId="50" xfId="0" applyFont="1" applyBorder="1" applyAlignment="1" applyProtection="1">
      <alignment horizontal="center" vertical="center"/>
      <protection/>
    </xf>
    <xf numFmtId="0" fontId="64" fillId="0" borderId="36" xfId="0" applyFont="1" applyBorder="1" applyAlignment="1" applyProtection="1">
      <alignment horizontal="center" vertical="center"/>
      <protection/>
    </xf>
    <xf numFmtId="0" fontId="64" fillId="0" borderId="57" xfId="0" applyFont="1" applyBorder="1" applyAlignment="1" applyProtection="1">
      <alignment horizontal="center" vertical="center"/>
      <protection/>
    </xf>
    <xf numFmtId="0" fontId="64" fillId="0" borderId="58" xfId="0" applyFont="1" applyBorder="1" applyAlignment="1" applyProtection="1">
      <alignment horizontal="center" vertical="center"/>
      <protection/>
    </xf>
    <xf numFmtId="0" fontId="64" fillId="0" borderId="12" xfId="0" applyFont="1" applyBorder="1" applyAlignment="1" applyProtection="1">
      <alignment horizontal="center" vertical="center"/>
      <protection/>
    </xf>
    <xf numFmtId="0" fontId="64" fillId="0" borderId="56" xfId="0" applyFont="1" applyBorder="1" applyAlignment="1" applyProtection="1">
      <alignment horizontal="center" vertical="center"/>
      <protection/>
    </xf>
    <xf numFmtId="38" fontId="64" fillId="0" borderId="58" xfId="48" applyFont="1" applyBorder="1" applyAlignment="1" applyProtection="1">
      <alignment horizontal="center" vertical="center"/>
      <protection/>
    </xf>
    <xf numFmtId="38" fontId="64" fillId="0" borderId="12" xfId="48" applyFont="1" applyBorder="1" applyAlignment="1" applyProtection="1">
      <alignment horizontal="center" vertical="center"/>
      <protection/>
    </xf>
    <xf numFmtId="38" fontId="64" fillId="0" borderId="38" xfId="48" applyFont="1" applyBorder="1" applyAlignment="1" applyProtection="1">
      <alignment horizontal="center" vertical="center"/>
      <protection/>
    </xf>
    <xf numFmtId="176" fontId="79" fillId="0" borderId="59" xfId="0" applyNumberFormat="1" applyFont="1" applyBorder="1" applyAlignment="1" applyProtection="1">
      <alignment horizontal="center" vertical="center"/>
      <protection/>
    </xf>
    <xf numFmtId="176" fontId="79" fillId="0" borderId="52" xfId="0" applyNumberFormat="1" applyFont="1" applyBorder="1" applyAlignment="1" applyProtection="1">
      <alignment horizontal="center" vertical="center"/>
      <protection/>
    </xf>
    <xf numFmtId="176" fontId="79" fillId="0" borderId="60" xfId="0" applyNumberFormat="1" applyFont="1" applyBorder="1" applyAlignment="1" applyProtection="1">
      <alignment horizontal="center" vertical="center"/>
      <protection/>
    </xf>
    <xf numFmtId="0" fontId="64" fillId="0" borderId="51" xfId="0" applyFont="1" applyBorder="1" applyAlignment="1" applyProtection="1">
      <alignment horizontal="center" vertical="center"/>
      <protection/>
    </xf>
    <xf numFmtId="0" fontId="64" fillId="0" borderId="52" xfId="0" applyFont="1" applyBorder="1" applyAlignment="1" applyProtection="1">
      <alignment horizontal="center" vertical="center"/>
      <protection/>
    </xf>
    <xf numFmtId="0" fontId="64" fillId="0" borderId="60" xfId="0" applyFont="1" applyBorder="1" applyAlignment="1" applyProtection="1">
      <alignment horizontal="center" vertical="center"/>
      <protection/>
    </xf>
    <xf numFmtId="176" fontId="79" fillId="34" borderId="11" xfId="0" applyNumberFormat="1" applyFont="1" applyFill="1" applyBorder="1" applyAlignment="1" applyProtection="1">
      <alignment horizontal="center" vertical="center"/>
      <protection/>
    </xf>
    <xf numFmtId="176" fontId="79" fillId="34" borderId="0" xfId="0" applyNumberFormat="1" applyFont="1" applyFill="1" applyBorder="1" applyAlignment="1" applyProtection="1">
      <alignment horizontal="center" vertical="center"/>
      <protection/>
    </xf>
    <xf numFmtId="176" fontId="79" fillId="34" borderId="54" xfId="0" applyNumberFormat="1" applyFont="1" applyFill="1" applyBorder="1" applyAlignment="1" applyProtection="1">
      <alignment horizontal="center" vertical="center"/>
      <protection/>
    </xf>
    <xf numFmtId="176" fontId="79" fillId="34" borderId="59" xfId="0" applyNumberFormat="1" applyFont="1" applyFill="1" applyBorder="1" applyAlignment="1" applyProtection="1">
      <alignment horizontal="center" vertical="center"/>
      <protection/>
    </xf>
    <xf numFmtId="176" fontId="79" fillId="34" borderId="52" xfId="0" applyNumberFormat="1" applyFont="1" applyFill="1" applyBorder="1" applyAlignment="1" applyProtection="1">
      <alignment horizontal="center" vertical="center"/>
      <protection/>
    </xf>
    <xf numFmtId="176" fontId="79" fillId="34" borderId="60" xfId="0" applyNumberFormat="1" applyFont="1" applyFill="1" applyBorder="1" applyAlignment="1" applyProtection="1">
      <alignment horizontal="center" vertical="center"/>
      <protection/>
    </xf>
    <xf numFmtId="0" fontId="64" fillId="34" borderId="61" xfId="0" applyFont="1" applyFill="1" applyBorder="1" applyAlignment="1" applyProtection="1">
      <alignment horizontal="center" vertical="center"/>
      <protection/>
    </xf>
    <xf numFmtId="0" fontId="64" fillId="34" borderId="62" xfId="0" applyFont="1" applyFill="1" applyBorder="1" applyAlignment="1" applyProtection="1">
      <alignment horizontal="center" vertical="center"/>
      <protection/>
    </xf>
    <xf numFmtId="0" fontId="64" fillId="34" borderId="63" xfId="0" applyFont="1" applyFill="1" applyBorder="1" applyAlignment="1" applyProtection="1">
      <alignment horizontal="center" vertical="center"/>
      <protection/>
    </xf>
    <xf numFmtId="0" fontId="64" fillId="34" borderId="51" xfId="0" applyFont="1" applyFill="1" applyBorder="1" applyAlignment="1" applyProtection="1">
      <alignment horizontal="center" vertical="center"/>
      <protection/>
    </xf>
    <xf numFmtId="0" fontId="64" fillId="34" borderId="52" xfId="0" applyFont="1" applyFill="1" applyBorder="1" applyAlignment="1" applyProtection="1">
      <alignment horizontal="center" vertical="center"/>
      <protection/>
    </xf>
    <xf numFmtId="0" fontId="64" fillId="34" borderId="60" xfId="0" applyFont="1" applyFill="1" applyBorder="1" applyAlignment="1" applyProtection="1">
      <alignment horizontal="center" vertical="center"/>
      <protection/>
    </xf>
    <xf numFmtId="38" fontId="64" fillId="34" borderId="61" xfId="48" applyFont="1" applyFill="1" applyBorder="1" applyAlignment="1" applyProtection="1">
      <alignment horizontal="center" vertical="center"/>
      <protection/>
    </xf>
    <xf numFmtId="38" fontId="64" fillId="34" borderId="62" xfId="48" applyFont="1" applyFill="1" applyBorder="1" applyAlignment="1" applyProtection="1">
      <alignment horizontal="center" vertical="center"/>
      <protection/>
    </xf>
    <xf numFmtId="38" fontId="64" fillId="34" borderId="64" xfId="48" applyFont="1" applyFill="1" applyBorder="1" applyAlignment="1" applyProtection="1">
      <alignment horizontal="center" vertical="center"/>
      <protection/>
    </xf>
    <xf numFmtId="38" fontId="64" fillId="34" borderId="51" xfId="48" applyFont="1" applyFill="1" applyBorder="1" applyAlignment="1" applyProtection="1">
      <alignment horizontal="center" vertical="center"/>
      <protection/>
    </xf>
    <xf numFmtId="38" fontId="64" fillId="34" borderId="52" xfId="48" applyFont="1" applyFill="1" applyBorder="1" applyAlignment="1" applyProtection="1">
      <alignment horizontal="center" vertical="center"/>
      <protection/>
    </xf>
    <xf numFmtId="38" fontId="64" fillId="34" borderId="53" xfId="48" applyFont="1" applyFill="1" applyBorder="1" applyAlignment="1" applyProtection="1">
      <alignment horizontal="center" vertical="center"/>
      <protection/>
    </xf>
    <xf numFmtId="38" fontId="80" fillId="0" borderId="65" xfId="48" applyFont="1" applyBorder="1" applyAlignment="1" applyProtection="1">
      <alignment horizontal="center" vertical="center"/>
      <protection/>
    </xf>
    <xf numFmtId="38" fontId="80" fillId="0" borderId="62" xfId="48" applyFont="1" applyBorder="1" applyAlignment="1" applyProtection="1">
      <alignment horizontal="center" vertical="center"/>
      <protection/>
    </xf>
    <xf numFmtId="38" fontId="80" fillId="0" borderId="64" xfId="48" applyFont="1" applyBorder="1" applyAlignment="1" applyProtection="1">
      <alignment horizontal="center" vertical="center"/>
      <protection/>
    </xf>
    <xf numFmtId="38" fontId="80" fillId="0" borderId="11" xfId="48" applyFont="1" applyBorder="1" applyAlignment="1" applyProtection="1">
      <alignment horizontal="center" vertical="center"/>
      <protection/>
    </xf>
    <xf numFmtId="38" fontId="80" fillId="0" borderId="0" xfId="48" applyFont="1" applyBorder="1" applyAlignment="1" applyProtection="1">
      <alignment horizontal="center" vertical="center"/>
      <protection/>
    </xf>
    <xf numFmtId="38" fontId="80" fillId="0" borderId="33" xfId="48" applyFont="1" applyBorder="1" applyAlignment="1" applyProtection="1">
      <alignment horizontal="center" vertical="center"/>
      <protection/>
    </xf>
    <xf numFmtId="38" fontId="80" fillId="0" borderId="55" xfId="48" applyFont="1" applyBorder="1" applyAlignment="1" applyProtection="1">
      <alignment horizontal="center" vertical="center"/>
      <protection/>
    </xf>
    <xf numFmtId="38" fontId="80" fillId="0" borderId="12" xfId="48" applyFont="1" applyBorder="1" applyAlignment="1" applyProtection="1">
      <alignment horizontal="center" vertical="center"/>
      <protection/>
    </xf>
    <xf numFmtId="38" fontId="80" fillId="0" borderId="38" xfId="48" applyFont="1" applyBorder="1" applyAlignment="1" applyProtection="1">
      <alignment horizontal="center" vertical="center"/>
      <protection/>
    </xf>
    <xf numFmtId="38" fontId="76" fillId="0" borderId="62" xfId="48" applyFont="1" applyBorder="1" applyAlignment="1" applyProtection="1">
      <alignment horizontal="center" vertical="center"/>
      <protection/>
    </xf>
    <xf numFmtId="38" fontId="76" fillId="0" borderId="64" xfId="48" applyFont="1" applyBorder="1" applyAlignment="1" applyProtection="1">
      <alignment horizontal="center" vertical="center"/>
      <protection/>
    </xf>
    <xf numFmtId="0" fontId="81" fillId="0" borderId="0" xfId="0" applyFont="1" applyBorder="1" applyAlignment="1" applyProtection="1">
      <alignment horizontal="left"/>
      <protection/>
    </xf>
    <xf numFmtId="0" fontId="67" fillId="0" borderId="66" xfId="0" applyFont="1" applyBorder="1" applyAlignment="1" applyProtection="1">
      <alignment horizontal="center" vertical="center" wrapText="1"/>
      <protection/>
    </xf>
    <xf numFmtId="0" fontId="67" fillId="0" borderId="31" xfId="0" applyFont="1" applyBorder="1" applyAlignment="1" applyProtection="1">
      <alignment horizontal="center" vertical="center" wrapText="1"/>
      <protection/>
    </xf>
    <xf numFmtId="0" fontId="67" fillId="0" borderId="67" xfId="0" applyFont="1" applyBorder="1" applyAlignment="1" applyProtection="1">
      <alignment horizontal="center" vertical="center" wrapText="1"/>
      <protection/>
    </xf>
    <xf numFmtId="0" fontId="67" fillId="0" borderId="11" xfId="0" applyFont="1" applyBorder="1" applyAlignment="1" applyProtection="1">
      <alignment horizontal="center" vertical="center" wrapText="1"/>
      <protection/>
    </xf>
    <xf numFmtId="0" fontId="67" fillId="0" borderId="0" xfId="0" applyFont="1" applyBorder="1" applyAlignment="1" applyProtection="1">
      <alignment horizontal="center" vertical="center" wrapText="1"/>
      <protection/>
    </xf>
    <xf numFmtId="0" fontId="67" fillId="0" borderId="54" xfId="0" applyFont="1" applyBorder="1" applyAlignment="1" applyProtection="1">
      <alignment horizontal="center" vertical="center" wrapText="1"/>
      <protection/>
    </xf>
    <xf numFmtId="0" fontId="67" fillId="0" borderId="68" xfId="0" applyFont="1" applyBorder="1" applyAlignment="1" applyProtection="1">
      <alignment horizontal="center" vertical="center" wrapText="1"/>
      <protection/>
    </xf>
    <xf numFmtId="0" fontId="67" fillId="0" borderId="34" xfId="0" applyFont="1" applyBorder="1" applyAlignment="1" applyProtection="1">
      <alignment horizontal="center" vertical="center" wrapText="1"/>
      <protection/>
    </xf>
    <xf numFmtId="0" fontId="67" fillId="0" borderId="69" xfId="0" applyFont="1" applyBorder="1" applyAlignment="1" applyProtection="1">
      <alignment horizontal="center" vertical="center" wrapText="1"/>
      <protection/>
    </xf>
    <xf numFmtId="0" fontId="67" fillId="0" borderId="70" xfId="0" applyFont="1" applyBorder="1" applyAlignment="1" applyProtection="1">
      <alignment horizontal="center" vertical="center" wrapText="1"/>
      <protection/>
    </xf>
    <xf numFmtId="0" fontId="67" fillId="0" borderId="32" xfId="0" applyFont="1" applyBorder="1" applyAlignment="1" applyProtection="1">
      <alignment horizontal="center" vertical="center" wrapText="1"/>
      <protection/>
    </xf>
    <xf numFmtId="0" fontId="67" fillId="0" borderId="71" xfId="0" applyFont="1" applyBorder="1" applyAlignment="1" applyProtection="1">
      <alignment horizontal="center" vertical="center" wrapText="1"/>
      <protection/>
    </xf>
    <xf numFmtId="0" fontId="67" fillId="0" borderId="33" xfId="0" applyFont="1" applyBorder="1" applyAlignment="1" applyProtection="1">
      <alignment horizontal="center" vertical="center" wrapText="1"/>
      <protection/>
    </xf>
    <xf numFmtId="0" fontId="67" fillId="0" borderId="72" xfId="0" applyFont="1" applyBorder="1" applyAlignment="1" applyProtection="1">
      <alignment horizontal="center" vertical="center" wrapText="1"/>
      <protection/>
    </xf>
    <xf numFmtId="0" fontId="67" fillId="0" borderId="35" xfId="0" applyFont="1" applyBorder="1" applyAlignment="1" applyProtection="1">
      <alignment horizontal="center" vertical="center" wrapText="1"/>
      <protection/>
    </xf>
    <xf numFmtId="38" fontId="76" fillId="0" borderId="0" xfId="48" applyFont="1" applyBorder="1" applyAlignment="1" applyProtection="1">
      <alignment horizontal="center" vertical="center"/>
      <protection/>
    </xf>
    <xf numFmtId="38" fontId="76" fillId="0" borderId="33" xfId="48" applyFont="1" applyBorder="1" applyAlignment="1" applyProtection="1">
      <alignment horizontal="center" vertical="center"/>
      <protection/>
    </xf>
    <xf numFmtId="0" fontId="79" fillId="0" borderId="11" xfId="0" applyFont="1" applyBorder="1" applyAlignment="1" applyProtection="1">
      <alignment horizontal="center" vertical="center"/>
      <protection/>
    </xf>
    <xf numFmtId="0" fontId="79" fillId="0" borderId="0" xfId="0" applyFont="1" applyBorder="1" applyAlignment="1" applyProtection="1">
      <alignment horizontal="center" vertical="center"/>
      <protection/>
    </xf>
    <xf numFmtId="0" fontId="79" fillId="0" borderId="54" xfId="0" applyFont="1" applyBorder="1" applyAlignment="1" applyProtection="1">
      <alignment horizontal="center" vertical="center"/>
      <protection/>
    </xf>
    <xf numFmtId="0" fontId="79" fillId="0" borderId="55" xfId="0" applyFont="1" applyBorder="1" applyAlignment="1" applyProtection="1">
      <alignment horizontal="center" vertical="center"/>
      <protection/>
    </xf>
    <xf numFmtId="0" fontId="79" fillId="0" borderId="12" xfId="0" applyFont="1" applyBorder="1" applyAlignment="1" applyProtection="1">
      <alignment horizontal="center" vertical="center"/>
      <protection/>
    </xf>
    <xf numFmtId="0" fontId="79" fillId="0" borderId="56" xfId="0" applyFont="1" applyBorder="1" applyAlignment="1" applyProtection="1">
      <alignment horizontal="center" vertical="center"/>
      <protection/>
    </xf>
    <xf numFmtId="0" fontId="79" fillId="0" borderId="59" xfId="0" applyFont="1" applyBorder="1" applyAlignment="1" applyProtection="1">
      <alignment horizontal="center" vertical="center"/>
      <protection/>
    </xf>
    <xf numFmtId="0" fontId="79" fillId="0" borderId="52" xfId="0" applyFont="1" applyBorder="1" applyAlignment="1" applyProtection="1">
      <alignment horizontal="center" vertical="center"/>
      <protection/>
    </xf>
    <xf numFmtId="0" fontId="79" fillId="0" borderId="60" xfId="0" applyFont="1" applyBorder="1" applyAlignment="1" applyProtection="1">
      <alignment horizontal="center" vertical="center"/>
      <protection/>
    </xf>
    <xf numFmtId="0" fontId="67" fillId="12" borderId="31" xfId="0" applyFont="1" applyFill="1" applyBorder="1" applyAlignment="1" applyProtection="1">
      <alignment horizontal="center" vertical="center" wrapText="1"/>
      <protection/>
    </xf>
    <xf numFmtId="0" fontId="67" fillId="12" borderId="31" xfId="0" applyFont="1" applyFill="1" applyBorder="1" applyAlignment="1" applyProtection="1">
      <alignment horizontal="center" vertical="center"/>
      <protection/>
    </xf>
    <xf numFmtId="0" fontId="67" fillId="12" borderId="32" xfId="0" applyFont="1" applyFill="1" applyBorder="1" applyAlignment="1" applyProtection="1">
      <alignment horizontal="center" vertical="center"/>
      <protection/>
    </xf>
    <xf numFmtId="0" fontId="67" fillId="12" borderId="0" xfId="0" applyFont="1" applyFill="1" applyBorder="1" applyAlignment="1" applyProtection="1">
      <alignment horizontal="center" vertical="center"/>
      <protection/>
    </xf>
    <xf numFmtId="0" fontId="67" fillId="12" borderId="33" xfId="0" applyFont="1" applyFill="1" applyBorder="1" applyAlignment="1" applyProtection="1">
      <alignment horizontal="center" vertical="center"/>
      <protection/>
    </xf>
    <xf numFmtId="0" fontId="67" fillId="12" borderId="34" xfId="0" applyFont="1" applyFill="1" applyBorder="1" applyAlignment="1" applyProtection="1">
      <alignment horizontal="center" vertical="center"/>
      <protection/>
    </xf>
    <xf numFmtId="0" fontId="67" fillId="12" borderId="35" xfId="0" applyFont="1" applyFill="1" applyBorder="1" applyAlignment="1" applyProtection="1">
      <alignment horizontal="center" vertical="center"/>
      <protection/>
    </xf>
    <xf numFmtId="0" fontId="79" fillId="34" borderId="11" xfId="0" applyFont="1" applyFill="1" applyBorder="1" applyAlignment="1" applyProtection="1">
      <alignment horizontal="center" vertical="center"/>
      <protection/>
    </xf>
    <xf numFmtId="0" fontId="79" fillId="34" borderId="0" xfId="0" applyFont="1" applyFill="1" applyBorder="1" applyAlignment="1" applyProtection="1">
      <alignment horizontal="center" vertical="center"/>
      <protection/>
    </xf>
    <xf numFmtId="0" fontId="79" fillId="34" borderId="54" xfId="0" applyFont="1" applyFill="1" applyBorder="1" applyAlignment="1" applyProtection="1">
      <alignment horizontal="center" vertical="center"/>
      <protection/>
    </xf>
    <xf numFmtId="0" fontId="79" fillId="34" borderId="59" xfId="0" applyFont="1" applyFill="1" applyBorder="1" applyAlignment="1" applyProtection="1">
      <alignment horizontal="center" vertical="center"/>
      <protection/>
    </xf>
    <xf numFmtId="0" fontId="79" fillId="34" borderId="52" xfId="0" applyFont="1" applyFill="1" applyBorder="1" applyAlignment="1" applyProtection="1">
      <alignment horizontal="center" vertical="center"/>
      <protection/>
    </xf>
    <xf numFmtId="0" fontId="79" fillId="34" borderId="60" xfId="0" applyFont="1" applyFill="1" applyBorder="1" applyAlignment="1" applyProtection="1">
      <alignment horizontal="center" vertical="center"/>
      <protection/>
    </xf>
    <xf numFmtId="0" fontId="81" fillId="36" borderId="73" xfId="0" applyFont="1" applyFill="1" applyBorder="1" applyAlignment="1" applyProtection="1">
      <alignment horizontal="center" vertical="center" shrinkToFit="1"/>
      <protection locked="0"/>
    </xf>
    <xf numFmtId="0" fontId="0" fillId="0" borderId="74" xfId="0" applyBorder="1" applyAlignment="1" applyProtection="1">
      <alignment vertical="center"/>
      <protection locked="0"/>
    </xf>
    <xf numFmtId="0" fontId="0" fillId="0" borderId="75" xfId="0" applyBorder="1" applyAlignment="1" applyProtection="1">
      <alignment vertical="center"/>
      <protection locked="0"/>
    </xf>
    <xf numFmtId="0" fontId="0" fillId="0" borderId="76"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27" xfId="0" applyBorder="1" applyAlignment="1" applyProtection="1">
      <alignment vertical="center"/>
      <protection locked="0"/>
    </xf>
    <xf numFmtId="0" fontId="0" fillId="0" borderId="77" xfId="0" applyBorder="1" applyAlignment="1" applyProtection="1">
      <alignment vertical="center"/>
      <protection locked="0"/>
    </xf>
    <xf numFmtId="0" fontId="0" fillId="0" borderId="78" xfId="0" applyBorder="1" applyAlignment="1" applyProtection="1">
      <alignment vertical="center"/>
      <protection locked="0"/>
    </xf>
    <xf numFmtId="0" fontId="0" fillId="0" borderId="79" xfId="0" applyBorder="1" applyAlignment="1" applyProtection="1">
      <alignment vertical="center"/>
      <protection locked="0"/>
    </xf>
    <xf numFmtId="0" fontId="81" fillId="36" borderId="74" xfId="0" applyFont="1" applyFill="1" applyBorder="1" applyAlignment="1" applyProtection="1">
      <alignment horizontal="center" vertical="center" shrinkToFit="1"/>
      <protection locked="0"/>
    </xf>
    <xf numFmtId="0" fontId="0" fillId="0" borderId="7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81" fillId="36" borderId="76" xfId="0" applyFont="1" applyFill="1" applyBorder="1" applyAlignment="1" applyProtection="1">
      <alignment horizontal="center" vertical="center" shrinkToFit="1"/>
      <protection locked="0"/>
    </xf>
    <xf numFmtId="0" fontId="81" fillId="36" borderId="0" xfId="0" applyFont="1" applyFill="1" applyBorder="1" applyAlignment="1" applyProtection="1">
      <alignment horizontal="center" vertical="center" shrinkToFit="1"/>
      <protection locked="0"/>
    </xf>
    <xf numFmtId="0" fontId="0" fillId="0" borderId="0" xfId="0" applyAlignment="1" applyProtection="1">
      <alignment horizontal="center" vertical="center"/>
      <protection locked="0"/>
    </xf>
    <xf numFmtId="0" fontId="0" fillId="0" borderId="27" xfId="0" applyBorder="1" applyAlignment="1" applyProtection="1">
      <alignment horizontal="center" vertical="center"/>
      <protection locked="0"/>
    </xf>
    <xf numFmtId="0" fontId="81" fillId="36" borderId="77" xfId="0" applyFont="1" applyFill="1" applyBorder="1" applyAlignment="1" applyProtection="1">
      <alignment horizontal="center" vertical="center" shrinkToFit="1"/>
      <protection locked="0"/>
    </xf>
    <xf numFmtId="0" fontId="81" fillId="36" borderId="78" xfId="0" applyFont="1" applyFill="1" applyBorder="1" applyAlignment="1" applyProtection="1">
      <alignment horizontal="center" vertical="center" shrinkToFit="1"/>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38" fontId="80" fillId="0" borderId="65" xfId="48" applyFont="1" applyFill="1" applyBorder="1" applyAlignment="1" applyProtection="1">
      <alignment horizontal="center" vertical="center"/>
      <protection/>
    </xf>
    <xf numFmtId="38" fontId="80" fillId="0" borderId="62" xfId="48" applyFont="1" applyFill="1" applyBorder="1" applyAlignment="1" applyProtection="1">
      <alignment horizontal="center" vertical="center"/>
      <protection/>
    </xf>
    <xf numFmtId="38" fontId="80" fillId="0" borderId="64" xfId="48" applyFont="1" applyFill="1" applyBorder="1" applyAlignment="1" applyProtection="1">
      <alignment horizontal="center" vertical="center"/>
      <protection/>
    </xf>
    <xf numFmtId="38" fontId="80" fillId="0" borderId="11" xfId="48" applyFont="1" applyFill="1" applyBorder="1" applyAlignment="1" applyProtection="1">
      <alignment horizontal="center" vertical="center"/>
      <protection/>
    </xf>
    <xf numFmtId="38" fontId="80" fillId="0" borderId="0" xfId="48" applyFont="1" applyFill="1" applyBorder="1" applyAlignment="1" applyProtection="1">
      <alignment horizontal="center" vertical="center"/>
      <protection/>
    </xf>
    <xf numFmtId="38" fontId="80" fillId="0" borderId="33" xfId="48" applyFont="1" applyFill="1" applyBorder="1" applyAlignment="1" applyProtection="1">
      <alignment horizontal="center" vertical="center"/>
      <protection/>
    </xf>
    <xf numFmtId="38" fontId="80" fillId="0" borderId="55" xfId="48" applyFont="1" applyFill="1" applyBorder="1" applyAlignment="1" applyProtection="1">
      <alignment horizontal="center" vertical="center"/>
      <protection/>
    </xf>
    <xf numFmtId="38" fontId="80" fillId="0" borderId="12" xfId="48" applyFont="1" applyFill="1" applyBorder="1" applyAlignment="1" applyProtection="1">
      <alignment horizontal="center" vertical="center"/>
      <protection/>
    </xf>
    <xf numFmtId="38" fontId="80" fillId="0" borderId="38" xfId="48" applyFont="1" applyFill="1" applyBorder="1" applyAlignment="1" applyProtection="1">
      <alignment horizontal="center" vertical="center"/>
      <protection/>
    </xf>
    <xf numFmtId="0" fontId="70" fillId="33" borderId="0" xfId="0" applyFont="1" applyFill="1" applyBorder="1" applyAlignment="1" applyProtection="1">
      <alignment horizontal="center" vertical="center" wrapText="1"/>
      <protection/>
    </xf>
    <xf numFmtId="0" fontId="4" fillId="37" borderId="80" xfId="0" applyFont="1" applyFill="1" applyBorder="1" applyAlignment="1" applyProtection="1">
      <alignment horizontal="left" vertical="center" wrapText="1"/>
      <protection/>
    </xf>
    <xf numFmtId="0" fontId="68" fillId="0" borderId="0" xfId="0" applyFont="1" applyAlignment="1" applyProtection="1">
      <alignment horizontal="left" vertical="center"/>
      <protection/>
    </xf>
    <xf numFmtId="0" fontId="68" fillId="0" borderId="80" xfId="0" applyFont="1" applyBorder="1" applyAlignment="1" applyProtection="1">
      <alignment horizontal="left" vertical="center"/>
      <protection/>
    </xf>
    <xf numFmtId="0" fontId="5" fillId="36" borderId="13" xfId="0" applyFont="1" applyFill="1" applyBorder="1" applyAlignment="1" applyProtection="1">
      <alignment horizontal="center" vertical="center" wrapText="1"/>
      <protection locked="0"/>
    </xf>
    <xf numFmtId="0" fontId="5" fillId="36" borderId="14" xfId="0" applyFont="1" applyFill="1" applyBorder="1" applyAlignment="1" applyProtection="1">
      <alignment horizontal="center" vertical="center" wrapText="1"/>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5" fillId="36" borderId="16" xfId="0" applyFont="1" applyFill="1" applyBorder="1" applyAlignment="1" applyProtection="1">
      <alignment horizontal="center" vertical="center" wrapText="1"/>
      <protection locked="0"/>
    </xf>
    <xf numFmtId="0" fontId="5" fillId="36" borderId="0" xfId="0" applyFont="1" applyFill="1" applyBorder="1" applyAlignment="1" applyProtection="1">
      <alignment horizontal="center" vertical="center" wrapText="1"/>
      <protection locked="0"/>
    </xf>
    <xf numFmtId="0" fontId="0" fillId="0" borderId="17" xfId="0" applyBorder="1" applyAlignment="1" applyProtection="1">
      <alignment vertical="center"/>
      <protection locked="0"/>
    </xf>
    <xf numFmtId="0" fontId="5" fillId="36" borderId="18" xfId="0" applyFont="1" applyFill="1" applyBorder="1" applyAlignment="1" applyProtection="1">
      <alignment horizontal="center" vertical="center" wrapText="1"/>
      <protection locked="0"/>
    </xf>
    <xf numFmtId="0" fontId="5" fillId="36" borderId="19" xfId="0" applyFont="1" applyFill="1" applyBorder="1" applyAlignment="1" applyProtection="1">
      <alignment horizontal="center" vertical="center" wrapText="1"/>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16" xfId="0" applyBorder="1" applyAlignment="1" applyProtection="1">
      <alignment vertical="center"/>
      <protection locked="0"/>
    </xf>
    <xf numFmtId="0" fontId="0" fillId="0" borderId="18" xfId="0" applyBorder="1" applyAlignment="1" applyProtection="1">
      <alignment vertical="center"/>
      <protection locked="0"/>
    </xf>
    <xf numFmtId="0" fontId="4" fillId="37" borderId="0" xfId="0" applyFont="1" applyFill="1" applyBorder="1" applyAlignment="1" applyProtection="1">
      <alignment horizontal="left" vertical="center" wrapText="1"/>
      <protection/>
    </xf>
    <xf numFmtId="0" fontId="0" fillId="0" borderId="74"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0" fillId="0" borderId="76"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77" xfId="0" applyBorder="1" applyAlignment="1" applyProtection="1">
      <alignment horizontal="center" vertical="center" shrinkToFit="1"/>
      <protection locked="0"/>
    </xf>
    <xf numFmtId="0" fontId="0" fillId="0" borderId="78"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0" fontId="0" fillId="0" borderId="21" xfId="0" applyBorder="1" applyAlignment="1" applyProtection="1">
      <alignment vertical="center" wrapText="1"/>
      <protection/>
    </xf>
    <xf numFmtId="0" fontId="0" fillId="0" borderId="22" xfId="0" applyBorder="1" applyAlignment="1" applyProtection="1">
      <alignment vertical="center" wrapText="1"/>
      <protection/>
    </xf>
    <xf numFmtId="0" fontId="68" fillId="0" borderId="0" xfId="0" applyFont="1" applyBorder="1" applyAlignment="1" applyProtection="1">
      <alignment horizontal="left" vertical="center"/>
      <protection/>
    </xf>
    <xf numFmtId="0" fontId="68" fillId="0" borderId="81" xfId="0" applyFont="1" applyBorder="1" applyAlignment="1" applyProtection="1">
      <alignment horizontal="left" vertical="center"/>
      <protection/>
    </xf>
    <xf numFmtId="5" fontId="82" fillId="36" borderId="73" xfId="0" applyNumberFormat="1" applyFont="1" applyFill="1" applyBorder="1" applyAlignment="1" applyProtection="1">
      <alignment horizontal="center" vertical="center" shrinkToFit="1"/>
      <protection locked="0"/>
    </xf>
    <xf numFmtId="5" fontId="82" fillId="36" borderId="74" xfId="0" applyNumberFormat="1" applyFont="1" applyFill="1" applyBorder="1" applyAlignment="1" applyProtection="1">
      <alignment horizontal="center" vertical="center" shrinkToFit="1"/>
      <protection locked="0"/>
    </xf>
    <xf numFmtId="5" fontId="82" fillId="36" borderId="75" xfId="0" applyNumberFormat="1" applyFont="1" applyFill="1" applyBorder="1" applyAlignment="1" applyProtection="1">
      <alignment horizontal="center" vertical="center" shrinkToFit="1"/>
      <protection locked="0"/>
    </xf>
    <xf numFmtId="5" fontId="82" fillId="36" borderId="76" xfId="0" applyNumberFormat="1" applyFont="1" applyFill="1" applyBorder="1" applyAlignment="1" applyProtection="1">
      <alignment horizontal="center" vertical="center" shrinkToFit="1"/>
      <protection locked="0"/>
    </xf>
    <xf numFmtId="5" fontId="82" fillId="36" borderId="0" xfId="0" applyNumberFormat="1" applyFont="1" applyFill="1" applyBorder="1" applyAlignment="1" applyProtection="1">
      <alignment horizontal="center" vertical="center" shrinkToFit="1"/>
      <protection locked="0"/>
    </xf>
    <xf numFmtId="5" fontId="82" fillId="36" borderId="27" xfId="0" applyNumberFormat="1" applyFont="1" applyFill="1" applyBorder="1" applyAlignment="1" applyProtection="1">
      <alignment horizontal="center" vertical="center" shrinkToFit="1"/>
      <protection locked="0"/>
    </xf>
    <xf numFmtId="5" fontId="82" fillId="36" borderId="77" xfId="0" applyNumberFormat="1" applyFont="1" applyFill="1" applyBorder="1" applyAlignment="1" applyProtection="1">
      <alignment horizontal="center" vertical="center" shrinkToFit="1"/>
      <protection locked="0"/>
    </xf>
    <xf numFmtId="5" fontId="82" fillId="36" borderId="78" xfId="0" applyNumberFormat="1" applyFont="1" applyFill="1" applyBorder="1" applyAlignment="1" applyProtection="1">
      <alignment horizontal="center" vertical="center" shrinkToFit="1"/>
      <protection locked="0"/>
    </xf>
    <xf numFmtId="5" fontId="82" fillId="36" borderId="79" xfId="0" applyNumberFormat="1"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0">
    <dxf>
      <font>
        <color theme="0"/>
      </font>
    </dxf>
    <dxf>
      <font>
        <color theme="0"/>
      </font>
      <fill>
        <patternFill patternType="none">
          <bgColor indexed="65"/>
        </patternFill>
      </fill>
    </dxf>
    <dxf>
      <fill>
        <patternFill>
          <bgColor theme="0" tint="-0.24993999302387238"/>
        </patternFill>
      </fill>
    </dxf>
    <dxf>
      <fill>
        <patternFill>
          <bgColor theme="0"/>
        </patternFill>
      </fill>
    </dxf>
    <dxf>
      <fill>
        <patternFill>
          <bgColor theme="0"/>
        </patternFill>
      </fill>
    </dxf>
    <dxf>
      <font>
        <color theme="0"/>
      </font>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ont>
        <color theme="0"/>
      </font>
      <border/>
    </dxf>
    <dxf>
      <font>
        <color theme="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9525</xdr:colOff>
      <xdr:row>57</xdr:row>
      <xdr:rowOff>161925</xdr:rowOff>
    </xdr:from>
    <xdr:to>
      <xdr:col>76</xdr:col>
      <xdr:colOff>9525</xdr:colOff>
      <xdr:row>62</xdr:row>
      <xdr:rowOff>9525</xdr:rowOff>
    </xdr:to>
    <xdr:sp>
      <xdr:nvSpPr>
        <xdr:cNvPr id="1" name="加算記号 5"/>
        <xdr:cNvSpPr>
          <a:spLocks/>
        </xdr:cNvSpPr>
      </xdr:nvSpPr>
      <xdr:spPr>
        <a:xfrm>
          <a:off x="7343775" y="10306050"/>
          <a:ext cx="628650" cy="704850"/>
        </a:xfrm>
        <a:custGeom>
          <a:pathLst>
            <a:path h="707571" w="742950">
              <a:moveTo>
                <a:pt x="98478" y="270575"/>
              </a:moveTo>
              <a:lnTo>
                <a:pt x="288265" y="270575"/>
              </a:lnTo>
              <a:lnTo>
                <a:pt x="288265" y="93789"/>
              </a:lnTo>
              <a:lnTo>
                <a:pt x="454685" y="93789"/>
              </a:lnTo>
              <a:lnTo>
                <a:pt x="454685" y="270575"/>
              </a:lnTo>
              <a:lnTo>
                <a:pt x="644472" y="270575"/>
              </a:lnTo>
              <a:lnTo>
                <a:pt x="644472" y="436996"/>
              </a:lnTo>
              <a:lnTo>
                <a:pt x="454685" y="436996"/>
              </a:lnTo>
              <a:lnTo>
                <a:pt x="454685" y="613782"/>
              </a:lnTo>
              <a:lnTo>
                <a:pt x="288265" y="613782"/>
              </a:lnTo>
              <a:lnTo>
                <a:pt x="288265" y="436996"/>
              </a:lnTo>
              <a:lnTo>
                <a:pt x="98478" y="436996"/>
              </a:lnTo>
              <a:lnTo>
                <a:pt x="98478" y="270575"/>
              </a:ln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70</xdr:col>
      <xdr:colOff>19050</xdr:colOff>
      <xdr:row>85</xdr:row>
      <xdr:rowOff>66675</xdr:rowOff>
    </xdr:from>
    <xdr:to>
      <xdr:col>76</xdr:col>
      <xdr:colOff>19050</xdr:colOff>
      <xdr:row>89</xdr:row>
      <xdr:rowOff>95250</xdr:rowOff>
    </xdr:to>
    <xdr:sp>
      <xdr:nvSpPr>
        <xdr:cNvPr id="2" name="加算記号 6"/>
        <xdr:cNvSpPr>
          <a:spLocks/>
        </xdr:cNvSpPr>
      </xdr:nvSpPr>
      <xdr:spPr>
        <a:xfrm>
          <a:off x="7353300" y="15135225"/>
          <a:ext cx="628650" cy="714375"/>
        </a:xfrm>
        <a:custGeom>
          <a:pathLst>
            <a:path h="713013" w="742950">
              <a:moveTo>
                <a:pt x="98478" y="272656"/>
              </a:moveTo>
              <a:lnTo>
                <a:pt x="287625" y="272656"/>
              </a:lnTo>
              <a:lnTo>
                <a:pt x="287625" y="94510"/>
              </a:lnTo>
              <a:lnTo>
                <a:pt x="455325" y="94510"/>
              </a:lnTo>
              <a:lnTo>
                <a:pt x="455325" y="272656"/>
              </a:lnTo>
              <a:lnTo>
                <a:pt x="644472" y="272656"/>
              </a:lnTo>
              <a:lnTo>
                <a:pt x="644472" y="440357"/>
              </a:lnTo>
              <a:lnTo>
                <a:pt x="455325" y="440357"/>
              </a:lnTo>
              <a:lnTo>
                <a:pt x="455325" y="618503"/>
              </a:lnTo>
              <a:lnTo>
                <a:pt x="287625" y="618503"/>
              </a:lnTo>
              <a:lnTo>
                <a:pt x="287625" y="440357"/>
              </a:lnTo>
              <a:lnTo>
                <a:pt x="98478" y="440357"/>
              </a:lnTo>
              <a:lnTo>
                <a:pt x="98478" y="272656"/>
              </a:ln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19050</xdr:colOff>
      <xdr:row>24</xdr:row>
      <xdr:rowOff>0</xdr:rowOff>
    </xdr:from>
    <xdr:to>
      <xdr:col>50</xdr:col>
      <xdr:colOff>57150</xdr:colOff>
      <xdr:row>27</xdr:row>
      <xdr:rowOff>9525</xdr:rowOff>
    </xdr:to>
    <xdr:sp>
      <xdr:nvSpPr>
        <xdr:cNvPr id="3" name="テキスト ボックス 1"/>
        <xdr:cNvSpPr txBox="1">
          <a:spLocks noChangeArrowheads="1"/>
        </xdr:cNvSpPr>
      </xdr:nvSpPr>
      <xdr:spPr>
        <a:xfrm>
          <a:off x="4629150" y="4343400"/>
          <a:ext cx="666750" cy="552450"/>
        </a:xfrm>
        <a:prstGeom prst="rect">
          <a:avLst/>
        </a:prstGeom>
        <a:noFill/>
        <a:ln w="9525" cmpd="sng">
          <a:noFill/>
        </a:ln>
      </xdr:spPr>
      <xdr:txBody>
        <a:bodyPr vertOverflow="clip" wrap="square" anchor="ctr"/>
        <a:p>
          <a:pPr algn="r">
            <a:defRPr/>
          </a:pPr>
          <a:r>
            <a:rPr lang="en-US" cap="none" sz="2000" b="0" i="0" u="none" baseline="0">
              <a:solidFill>
                <a:srgbClr val="000000"/>
              </a:solidFill>
            </a:rPr>
            <a:t>kW</a:t>
          </a:r>
        </a:p>
      </xdr:txBody>
    </xdr:sp>
    <xdr:clientData/>
  </xdr:twoCellAnchor>
  <xdr:twoCellAnchor>
    <xdr:from>
      <xdr:col>44</xdr:col>
      <xdr:colOff>19050</xdr:colOff>
      <xdr:row>28</xdr:row>
      <xdr:rowOff>0</xdr:rowOff>
    </xdr:from>
    <xdr:to>
      <xdr:col>50</xdr:col>
      <xdr:colOff>57150</xdr:colOff>
      <xdr:row>31</xdr:row>
      <xdr:rowOff>0</xdr:rowOff>
    </xdr:to>
    <xdr:sp>
      <xdr:nvSpPr>
        <xdr:cNvPr id="4" name="テキスト ボックス 4"/>
        <xdr:cNvSpPr txBox="1">
          <a:spLocks noChangeArrowheads="1"/>
        </xdr:cNvSpPr>
      </xdr:nvSpPr>
      <xdr:spPr>
        <a:xfrm>
          <a:off x="4629150" y="5067300"/>
          <a:ext cx="666750" cy="542925"/>
        </a:xfrm>
        <a:prstGeom prst="rect">
          <a:avLst/>
        </a:prstGeom>
        <a:noFill/>
        <a:ln w="9525" cmpd="sng">
          <a:noFill/>
        </a:ln>
      </xdr:spPr>
      <xdr:txBody>
        <a:bodyPr vertOverflow="clip" wrap="square" anchor="ctr"/>
        <a:p>
          <a:pPr algn="r">
            <a:defRPr/>
          </a:pPr>
          <a:r>
            <a:rPr lang="en-US" cap="none" sz="2000" b="0" i="0" u="none" baseline="0">
              <a:solidFill>
                <a:srgbClr val="000000"/>
              </a:solidFill>
            </a:rPr>
            <a:t>kWh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EE152"/>
  <sheetViews>
    <sheetView showGridLines="0" tabSelected="1" view="pageBreakPreview" zoomScaleSheetLayoutView="100" zoomScalePageLayoutView="0" workbookViewId="0" topLeftCell="A1">
      <selection activeCell="O10" sqref="O10:AY12"/>
    </sheetView>
  </sheetViews>
  <sheetFormatPr defaultColWidth="1.57421875" defaultRowHeight="15"/>
  <cols>
    <col min="1" max="104" width="1.57421875" style="1" customWidth="1"/>
    <col min="105" max="121" width="1.57421875" style="1" hidden="1" customWidth="1"/>
    <col min="122" max="123" width="3.00390625" style="1" hidden="1" customWidth="1"/>
    <col min="124" max="141" width="1.57421875" style="1" hidden="1" customWidth="1"/>
    <col min="142" max="144" width="1.57421875" style="1" customWidth="1"/>
    <col min="145" max="16384" width="1.57421875" style="1" customWidth="1"/>
  </cols>
  <sheetData>
    <row r="1" spans="2:118" ht="13.5" customHeight="1">
      <c r="B1" s="232" t="s">
        <v>17</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DA1" s="16"/>
      <c r="DB1" s="16"/>
      <c r="DC1" s="16"/>
      <c r="DD1" s="16"/>
      <c r="DE1" s="16"/>
      <c r="DF1" s="16"/>
      <c r="DG1" s="16"/>
      <c r="DH1" s="16"/>
      <c r="DI1" s="16"/>
      <c r="DJ1" s="16"/>
      <c r="DK1" s="16"/>
      <c r="DL1" s="16"/>
      <c r="DM1" s="16"/>
      <c r="DN1" s="16"/>
    </row>
    <row r="2" spans="2:118" ht="13.5" customHeight="1">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DA2" s="16"/>
      <c r="DB2" s="16"/>
      <c r="DC2" s="16"/>
      <c r="DD2" s="16"/>
      <c r="DE2" s="16"/>
      <c r="DF2" s="16"/>
      <c r="DG2" s="16"/>
      <c r="DH2" s="16"/>
      <c r="DI2" s="16"/>
      <c r="DJ2" s="16"/>
      <c r="DK2" s="16"/>
      <c r="DL2" s="16"/>
      <c r="DM2" s="16"/>
      <c r="DN2" s="16"/>
    </row>
    <row r="3" spans="2:118" ht="13.5" customHeight="1">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DA3" s="16"/>
      <c r="DB3" s="16"/>
      <c r="DC3" s="16"/>
      <c r="DD3" s="16"/>
      <c r="DE3" s="16"/>
      <c r="DF3" s="16"/>
      <c r="DG3" s="16"/>
      <c r="DH3" s="16"/>
      <c r="DI3" s="16"/>
      <c r="DJ3" s="16"/>
      <c r="DK3" s="16"/>
      <c r="DL3" s="16"/>
      <c r="DM3" s="16"/>
      <c r="DN3" s="16"/>
    </row>
    <row r="4" spans="2:118" ht="14.25" customHeight="1">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DA4" s="16"/>
      <c r="DB4" s="16"/>
      <c r="DC4" s="16"/>
      <c r="DD4" s="16"/>
      <c r="DE4" s="16"/>
      <c r="DF4" s="16"/>
      <c r="DG4" s="16"/>
      <c r="DH4" s="16"/>
      <c r="DI4" s="16"/>
      <c r="DJ4" s="16"/>
      <c r="DK4" s="16"/>
      <c r="DL4" s="16"/>
      <c r="DM4" s="16"/>
      <c r="DN4" s="16"/>
    </row>
    <row r="5" spans="2:118" ht="14.25" customHeight="1">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2"/>
      <c r="CN5" s="232"/>
      <c r="CO5" s="232"/>
      <c r="CP5" s="232"/>
      <c r="CQ5" s="232"/>
      <c r="CR5" s="232"/>
      <c r="CS5" s="232"/>
      <c r="CT5" s="232"/>
      <c r="CU5" s="232"/>
      <c r="CV5" s="232"/>
      <c r="CW5" s="232"/>
      <c r="CX5" s="232"/>
      <c r="CY5" s="232"/>
      <c r="DA5" s="43"/>
      <c r="DB5" s="43"/>
      <c r="DC5" s="43"/>
      <c r="DD5" s="43"/>
      <c r="DE5" s="43"/>
      <c r="DF5" s="43"/>
      <c r="DG5" s="43"/>
      <c r="DH5" s="43"/>
      <c r="DI5" s="43"/>
      <c r="DJ5" s="43"/>
      <c r="DK5" s="43"/>
      <c r="DL5" s="43"/>
      <c r="DM5" s="43"/>
      <c r="DN5" s="43"/>
    </row>
    <row r="6" spans="2:118" ht="14.25" customHeight="1">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DA6" s="43"/>
      <c r="DB6" s="43"/>
      <c r="DC6" s="43"/>
      <c r="DD6" s="43"/>
      <c r="DE6" s="43"/>
      <c r="DF6" s="43"/>
      <c r="DG6" s="43"/>
      <c r="DH6" s="43"/>
      <c r="DI6" s="43"/>
      <c r="DJ6" s="43"/>
      <c r="DK6" s="43"/>
      <c r="DL6" s="43"/>
      <c r="DM6" s="43"/>
      <c r="DN6" s="43"/>
    </row>
    <row r="7" spans="2:118" ht="14.25" customHeight="1">
      <c r="B7" s="23"/>
      <c r="C7" s="23"/>
      <c r="D7" s="233" t="s">
        <v>18</v>
      </c>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
      <c r="BA7" s="23"/>
      <c r="BB7" s="23"/>
      <c r="BC7" s="233" t="s">
        <v>27</v>
      </c>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L7" s="260"/>
      <c r="CM7" s="260"/>
      <c r="CN7" s="260"/>
      <c r="CO7" s="260"/>
      <c r="CP7" s="260"/>
      <c r="CQ7" s="260"/>
      <c r="CR7" s="260"/>
      <c r="CS7" s="260"/>
      <c r="CT7" s="260"/>
      <c r="CU7" s="260"/>
      <c r="CV7" s="260"/>
      <c r="CW7" s="260"/>
      <c r="CX7" s="261"/>
      <c r="CY7" s="23"/>
      <c r="DA7" s="43"/>
      <c r="DB7" s="43"/>
      <c r="DC7" s="43"/>
      <c r="DD7" s="43"/>
      <c r="DE7" s="43"/>
      <c r="DF7" s="43"/>
      <c r="DG7" s="43"/>
      <c r="DH7" s="43"/>
      <c r="DI7" s="43"/>
      <c r="DJ7" s="43"/>
      <c r="DK7" s="43"/>
      <c r="DL7" s="43"/>
      <c r="DM7" s="43"/>
      <c r="DN7" s="43"/>
    </row>
    <row r="8" spans="2:118" ht="14.25" customHeight="1">
      <c r="B8" s="23"/>
      <c r="C8" s="23"/>
      <c r="D8" s="235"/>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
      <c r="BA8" s="23"/>
      <c r="BB8" s="23"/>
      <c r="BC8" s="235"/>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c r="CG8" s="260"/>
      <c r="CH8" s="260"/>
      <c r="CI8" s="260"/>
      <c r="CJ8" s="260"/>
      <c r="CK8" s="260"/>
      <c r="CL8" s="260"/>
      <c r="CM8" s="260"/>
      <c r="CN8" s="260"/>
      <c r="CO8" s="260"/>
      <c r="CP8" s="260"/>
      <c r="CQ8" s="260"/>
      <c r="CR8" s="260"/>
      <c r="CS8" s="260"/>
      <c r="CT8" s="260"/>
      <c r="CU8" s="260"/>
      <c r="CV8" s="260"/>
      <c r="CW8" s="260"/>
      <c r="CX8" s="261"/>
      <c r="CY8" s="23"/>
      <c r="DA8" s="43"/>
      <c r="DB8" s="43"/>
      <c r="DC8" s="43"/>
      <c r="DD8" s="43"/>
      <c r="DE8" s="43"/>
      <c r="DF8" s="43"/>
      <c r="DG8" s="43"/>
      <c r="DH8" s="43"/>
      <c r="DI8" s="43"/>
      <c r="DJ8" s="43"/>
      <c r="DK8" s="43"/>
      <c r="DL8" s="43"/>
      <c r="DM8" s="43"/>
      <c r="DN8" s="43"/>
    </row>
    <row r="9" spans="2:118" ht="14.25" customHeight="1" thickBot="1">
      <c r="B9" s="23"/>
      <c r="C9" s="23"/>
      <c r="D9" s="235"/>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
      <c r="BA9" s="23"/>
      <c r="BB9" s="23"/>
      <c r="BC9" s="235"/>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c r="CG9" s="260"/>
      <c r="CH9" s="260"/>
      <c r="CI9" s="260"/>
      <c r="CJ9" s="260"/>
      <c r="CK9" s="260"/>
      <c r="CL9" s="260"/>
      <c r="CM9" s="260"/>
      <c r="CN9" s="260"/>
      <c r="CO9" s="260"/>
      <c r="CP9" s="260"/>
      <c r="CQ9" s="260"/>
      <c r="CR9" s="260"/>
      <c r="CS9" s="260"/>
      <c r="CT9" s="260"/>
      <c r="CU9" s="260"/>
      <c r="CV9" s="260"/>
      <c r="CW9" s="260"/>
      <c r="CX9" s="261"/>
      <c r="CY9" s="23"/>
      <c r="DA9" s="43"/>
      <c r="DB9" s="43"/>
      <c r="DC9" s="43"/>
      <c r="DD9" s="43"/>
      <c r="DE9" s="43"/>
      <c r="DF9" s="43"/>
      <c r="DG9" s="43"/>
      <c r="DH9" s="43"/>
      <c r="DI9" s="43"/>
      <c r="DJ9" s="43"/>
      <c r="DK9" s="43"/>
      <c r="DL9" s="43"/>
      <c r="DM9" s="43"/>
      <c r="DN9" s="43"/>
    </row>
    <row r="10" spans="2:135" ht="14.25" customHeight="1" thickBot="1" thickTop="1">
      <c r="B10" s="23"/>
      <c r="C10" s="23"/>
      <c r="D10" s="49" t="s">
        <v>28</v>
      </c>
      <c r="E10" s="50"/>
      <c r="F10" s="50"/>
      <c r="G10" s="50"/>
      <c r="H10" s="50"/>
      <c r="I10" s="50"/>
      <c r="J10" s="50"/>
      <c r="K10" s="50"/>
      <c r="L10" s="50"/>
      <c r="M10" s="51"/>
      <c r="N10" s="51"/>
      <c r="O10" s="236" t="s">
        <v>25</v>
      </c>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8"/>
      <c r="AV10" s="238"/>
      <c r="AW10" s="238"/>
      <c r="AX10" s="238"/>
      <c r="AY10" s="239"/>
      <c r="AZ10" s="23"/>
      <c r="BA10" s="23"/>
      <c r="BB10" s="23"/>
      <c r="BC10" s="52" t="s">
        <v>33</v>
      </c>
      <c r="BD10" s="53"/>
      <c r="BE10" s="53"/>
      <c r="BF10" s="53"/>
      <c r="BG10" s="53"/>
      <c r="BH10" s="53"/>
      <c r="BI10" s="53"/>
      <c r="BJ10" s="53"/>
      <c r="BK10" s="53"/>
      <c r="BL10" s="53"/>
      <c r="BM10" s="53"/>
      <c r="BN10" s="53"/>
      <c r="BO10" s="53"/>
      <c r="BP10" s="53"/>
      <c r="BQ10" s="53"/>
      <c r="BR10" s="53"/>
      <c r="BS10" s="53"/>
      <c r="BT10" s="53"/>
      <c r="BU10" s="54"/>
      <c r="BV10" s="262"/>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4"/>
      <c r="CY10" s="23"/>
      <c r="DA10" s="43"/>
      <c r="DB10" s="43"/>
      <c r="DC10" s="43"/>
      <c r="DD10" s="43"/>
      <c r="DE10" s="43"/>
      <c r="DF10" s="43"/>
      <c r="DG10" s="43"/>
      <c r="DH10" s="43"/>
      <c r="DI10" s="43"/>
      <c r="DJ10" s="43"/>
      <c r="DK10" s="43"/>
      <c r="DL10" s="43"/>
      <c r="DM10" s="43"/>
      <c r="DN10" s="43"/>
      <c r="EE10" s="1" t="s">
        <v>25</v>
      </c>
    </row>
    <row r="11" spans="2:135" ht="14.25" customHeight="1" thickBot="1" thickTop="1">
      <c r="B11" s="23"/>
      <c r="C11" s="23"/>
      <c r="D11" s="49"/>
      <c r="E11" s="50"/>
      <c r="F11" s="50"/>
      <c r="G11" s="50"/>
      <c r="H11" s="50"/>
      <c r="I11" s="50"/>
      <c r="J11" s="50"/>
      <c r="K11" s="50"/>
      <c r="L11" s="50"/>
      <c r="M11" s="51"/>
      <c r="N11" s="51"/>
      <c r="O11" s="240"/>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06"/>
      <c r="AV11" s="206"/>
      <c r="AW11" s="206"/>
      <c r="AX11" s="206"/>
      <c r="AY11" s="242"/>
      <c r="AZ11" s="23"/>
      <c r="BA11" s="23"/>
      <c r="BB11" s="23"/>
      <c r="BC11" s="55"/>
      <c r="BD11" s="56"/>
      <c r="BE11" s="56"/>
      <c r="BF11" s="56"/>
      <c r="BG11" s="56"/>
      <c r="BH11" s="56"/>
      <c r="BI11" s="56"/>
      <c r="BJ11" s="56"/>
      <c r="BK11" s="56"/>
      <c r="BL11" s="56"/>
      <c r="BM11" s="56"/>
      <c r="BN11" s="56"/>
      <c r="BO11" s="56"/>
      <c r="BP11" s="56"/>
      <c r="BQ11" s="56"/>
      <c r="BR11" s="56"/>
      <c r="BS11" s="56"/>
      <c r="BT11" s="56"/>
      <c r="BU11" s="57"/>
      <c r="BV11" s="265"/>
      <c r="BW11" s="266"/>
      <c r="BX11" s="266"/>
      <c r="BY11" s="266"/>
      <c r="BZ11" s="266"/>
      <c r="CA11" s="266"/>
      <c r="CB11" s="266"/>
      <c r="CC11" s="266"/>
      <c r="CD11" s="266"/>
      <c r="CE11" s="266"/>
      <c r="CF11" s="266"/>
      <c r="CG11" s="266"/>
      <c r="CH11" s="266"/>
      <c r="CI11" s="266"/>
      <c r="CJ11" s="266"/>
      <c r="CK11" s="266"/>
      <c r="CL11" s="266"/>
      <c r="CM11" s="266"/>
      <c r="CN11" s="266"/>
      <c r="CO11" s="266"/>
      <c r="CP11" s="266"/>
      <c r="CQ11" s="266"/>
      <c r="CR11" s="266"/>
      <c r="CS11" s="266"/>
      <c r="CT11" s="266"/>
      <c r="CU11" s="266"/>
      <c r="CV11" s="266"/>
      <c r="CW11" s="266"/>
      <c r="CX11" s="267"/>
      <c r="CY11" s="23"/>
      <c r="DA11" s="43"/>
      <c r="DB11" s="43"/>
      <c r="DC11" s="43"/>
      <c r="DD11" s="43"/>
      <c r="DE11" s="43"/>
      <c r="DF11" s="43"/>
      <c r="DG11" s="43"/>
      <c r="DH11" s="43"/>
      <c r="DI11" s="43"/>
      <c r="DJ11" s="43"/>
      <c r="DK11" s="43"/>
      <c r="DL11" s="43"/>
      <c r="DM11" s="43"/>
      <c r="DN11" s="43"/>
      <c r="EE11" s="1" t="s">
        <v>19</v>
      </c>
    </row>
    <row r="12" spans="2:135" ht="14.25" customHeight="1" thickBot="1" thickTop="1">
      <c r="B12" s="23"/>
      <c r="C12" s="23"/>
      <c r="D12" s="49"/>
      <c r="E12" s="50"/>
      <c r="F12" s="50"/>
      <c r="G12" s="50"/>
      <c r="H12" s="50"/>
      <c r="I12" s="50"/>
      <c r="J12" s="50"/>
      <c r="K12" s="50"/>
      <c r="L12" s="50"/>
      <c r="M12" s="51"/>
      <c r="N12" s="51"/>
      <c r="O12" s="243"/>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5"/>
      <c r="AV12" s="245"/>
      <c r="AW12" s="245"/>
      <c r="AX12" s="245"/>
      <c r="AY12" s="246"/>
      <c r="AZ12" s="23"/>
      <c r="BA12" s="23"/>
      <c r="BB12" s="23"/>
      <c r="BC12" s="58"/>
      <c r="BD12" s="59"/>
      <c r="BE12" s="59"/>
      <c r="BF12" s="59"/>
      <c r="BG12" s="59"/>
      <c r="BH12" s="59"/>
      <c r="BI12" s="59"/>
      <c r="BJ12" s="59"/>
      <c r="BK12" s="59"/>
      <c r="BL12" s="59"/>
      <c r="BM12" s="59"/>
      <c r="BN12" s="59"/>
      <c r="BO12" s="59"/>
      <c r="BP12" s="59"/>
      <c r="BQ12" s="59"/>
      <c r="BR12" s="59"/>
      <c r="BS12" s="59"/>
      <c r="BT12" s="59"/>
      <c r="BU12" s="60"/>
      <c r="BV12" s="268"/>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70"/>
      <c r="CY12" s="23"/>
      <c r="DA12" s="43"/>
      <c r="DB12" s="43"/>
      <c r="DC12" s="43"/>
      <c r="DD12" s="43"/>
      <c r="DE12" s="43"/>
      <c r="DF12" s="43"/>
      <c r="DG12" s="43"/>
      <c r="DH12" s="43"/>
      <c r="DI12" s="43"/>
      <c r="DJ12" s="43"/>
      <c r="DK12" s="43"/>
      <c r="DL12" s="43"/>
      <c r="DM12" s="43"/>
      <c r="DN12" s="43"/>
      <c r="EE12" s="1" t="s">
        <v>20</v>
      </c>
    </row>
    <row r="13" spans="2:118" ht="14.25" customHeight="1" thickBot="1" thickTop="1">
      <c r="B13" s="23"/>
      <c r="C13" s="23"/>
      <c r="BD13" s="24"/>
      <c r="BE13" s="24"/>
      <c r="BF13" s="24"/>
      <c r="BG13" s="24"/>
      <c r="BH13" s="24"/>
      <c r="BI13" s="24"/>
      <c r="BJ13" s="24"/>
      <c r="BK13" s="24"/>
      <c r="BL13" s="24"/>
      <c r="BM13" s="24"/>
      <c r="BN13" s="24"/>
      <c r="BO13" s="24"/>
      <c r="BP13" s="24"/>
      <c r="BQ13" s="24"/>
      <c r="BR13" s="24"/>
      <c r="BS13" s="24"/>
      <c r="BT13" s="24"/>
      <c r="BU13" s="24"/>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3"/>
      <c r="DA13" s="43"/>
      <c r="DB13" s="43"/>
      <c r="DC13" s="43"/>
      <c r="DD13" s="43"/>
      <c r="DE13" s="43"/>
      <c r="DF13" s="43"/>
      <c r="DG13" s="43"/>
      <c r="DH13" s="43"/>
      <c r="DI13" s="43"/>
      <c r="DJ13" s="43"/>
      <c r="DK13" s="43"/>
      <c r="DL13" s="43"/>
      <c r="DM13" s="43"/>
      <c r="DN13" s="43"/>
    </row>
    <row r="14" spans="2:118" ht="14.25" customHeight="1" thickBot="1" thickTop="1">
      <c r="B14" s="23"/>
      <c r="C14" s="23"/>
      <c r="D14" s="49" t="s">
        <v>29</v>
      </c>
      <c r="E14" s="50"/>
      <c r="F14" s="50"/>
      <c r="G14" s="50"/>
      <c r="H14" s="50"/>
      <c r="I14" s="50"/>
      <c r="J14" s="50"/>
      <c r="K14" s="50"/>
      <c r="L14" s="50"/>
      <c r="M14" s="51"/>
      <c r="N14" s="51"/>
      <c r="O14" s="236" t="s">
        <v>25</v>
      </c>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9"/>
      <c r="BC14" s="78" t="s">
        <v>40</v>
      </c>
      <c r="BD14" s="79"/>
      <c r="BE14" s="79"/>
      <c r="BF14" s="79"/>
      <c r="BG14" s="79"/>
      <c r="BH14" s="79"/>
      <c r="BI14" s="72">
        <f>SUM(DA50:DN71)</f>
        <v>0</v>
      </c>
      <c r="BJ14" s="72"/>
      <c r="BK14" s="72"/>
      <c r="BL14" s="72"/>
      <c r="BM14" s="72"/>
      <c r="BN14" s="72"/>
      <c r="BO14" s="72"/>
      <c r="BP14" s="72"/>
      <c r="BQ14" s="72"/>
      <c r="BR14" s="72"/>
      <c r="BS14" s="72"/>
      <c r="BT14" s="72"/>
      <c r="BU14" s="72"/>
      <c r="BV14" s="72"/>
      <c r="BW14" s="72"/>
      <c r="BX14" s="72"/>
      <c r="BY14" s="73"/>
      <c r="CB14" s="78" t="s">
        <v>41</v>
      </c>
      <c r="CC14" s="79"/>
      <c r="CD14" s="79"/>
      <c r="CE14" s="79"/>
      <c r="CF14" s="79"/>
      <c r="CG14" s="79"/>
      <c r="CH14" s="72">
        <f>SUM(DA77:DN98)</f>
        <v>0</v>
      </c>
      <c r="CI14" s="72"/>
      <c r="CJ14" s="72"/>
      <c r="CK14" s="72"/>
      <c r="CL14" s="72"/>
      <c r="CM14" s="72"/>
      <c r="CN14" s="72"/>
      <c r="CO14" s="72"/>
      <c r="CP14" s="72"/>
      <c r="CQ14" s="72"/>
      <c r="CR14" s="72"/>
      <c r="CS14" s="72"/>
      <c r="CT14" s="72"/>
      <c r="CU14" s="72"/>
      <c r="CV14" s="72"/>
      <c r="CW14" s="72"/>
      <c r="CX14" s="73"/>
      <c r="CY14" s="23"/>
      <c r="DA14" s="43"/>
      <c r="DB14" s="43"/>
      <c r="DC14" s="43"/>
      <c r="DD14" s="43"/>
      <c r="DE14" s="43"/>
      <c r="DF14" s="43"/>
      <c r="DG14" s="43"/>
      <c r="DH14" s="43"/>
      <c r="DI14" s="43"/>
      <c r="DJ14" s="43"/>
      <c r="DK14" s="43"/>
      <c r="DL14" s="43"/>
      <c r="DM14" s="43"/>
      <c r="DN14" s="43"/>
    </row>
    <row r="15" spans="2:135" ht="14.25" customHeight="1" thickBot="1" thickTop="1">
      <c r="B15" s="23"/>
      <c r="C15" s="23"/>
      <c r="D15" s="49"/>
      <c r="E15" s="50"/>
      <c r="F15" s="50"/>
      <c r="G15" s="50"/>
      <c r="H15" s="50"/>
      <c r="I15" s="50"/>
      <c r="J15" s="50"/>
      <c r="K15" s="50"/>
      <c r="L15" s="50"/>
      <c r="M15" s="51"/>
      <c r="N15" s="51"/>
      <c r="O15" s="247"/>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42"/>
      <c r="AZ15" s="23"/>
      <c r="BA15" s="23"/>
      <c r="BB15" s="23"/>
      <c r="BC15" s="80"/>
      <c r="BD15" s="81"/>
      <c r="BE15" s="81"/>
      <c r="BF15" s="81"/>
      <c r="BG15" s="81"/>
      <c r="BH15" s="81"/>
      <c r="BI15" s="74"/>
      <c r="BJ15" s="74"/>
      <c r="BK15" s="74"/>
      <c r="BL15" s="74"/>
      <c r="BM15" s="74"/>
      <c r="BN15" s="74"/>
      <c r="BO15" s="74"/>
      <c r="BP15" s="74"/>
      <c r="BQ15" s="74"/>
      <c r="BR15" s="74"/>
      <c r="BS15" s="74"/>
      <c r="BT15" s="74"/>
      <c r="BU15" s="74"/>
      <c r="BV15" s="74"/>
      <c r="BW15" s="74"/>
      <c r="BX15" s="74"/>
      <c r="BY15" s="75"/>
      <c r="CB15" s="80"/>
      <c r="CC15" s="81"/>
      <c r="CD15" s="81"/>
      <c r="CE15" s="81"/>
      <c r="CF15" s="81"/>
      <c r="CG15" s="81"/>
      <c r="CH15" s="74"/>
      <c r="CI15" s="74"/>
      <c r="CJ15" s="74"/>
      <c r="CK15" s="74"/>
      <c r="CL15" s="74"/>
      <c r="CM15" s="74"/>
      <c r="CN15" s="74"/>
      <c r="CO15" s="74"/>
      <c r="CP15" s="74"/>
      <c r="CQ15" s="74"/>
      <c r="CR15" s="74"/>
      <c r="CS15" s="74"/>
      <c r="CT15" s="74"/>
      <c r="CU15" s="74"/>
      <c r="CV15" s="74"/>
      <c r="CW15" s="74"/>
      <c r="CX15" s="75"/>
      <c r="CY15" s="23"/>
      <c r="DA15" s="43"/>
      <c r="DB15" s="43"/>
      <c r="DC15" s="43"/>
      <c r="DD15" s="43"/>
      <c r="DE15" s="43"/>
      <c r="DF15" s="43"/>
      <c r="DG15" s="43"/>
      <c r="DH15" s="43"/>
      <c r="DI15" s="43"/>
      <c r="DJ15" s="43"/>
      <c r="DK15" s="43"/>
      <c r="DL15" s="43"/>
      <c r="DM15" s="43"/>
      <c r="DN15" s="43"/>
      <c r="EE15" s="1" t="s">
        <v>25</v>
      </c>
    </row>
    <row r="16" spans="2:135" ht="14.25" customHeight="1" thickBot="1" thickTop="1">
      <c r="B16" s="23"/>
      <c r="C16" s="23"/>
      <c r="D16" s="258"/>
      <c r="E16" s="259"/>
      <c r="F16" s="259"/>
      <c r="G16" s="259"/>
      <c r="H16" s="259"/>
      <c r="I16" s="259"/>
      <c r="J16" s="259"/>
      <c r="K16" s="259"/>
      <c r="L16" s="259"/>
      <c r="M16" s="259"/>
      <c r="N16" s="259"/>
      <c r="O16" s="248"/>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6"/>
      <c r="AZ16" s="23"/>
      <c r="BA16" s="23"/>
      <c r="BB16" s="23"/>
      <c r="BC16" s="82"/>
      <c r="BD16" s="83"/>
      <c r="BE16" s="83"/>
      <c r="BF16" s="83"/>
      <c r="BG16" s="83"/>
      <c r="BH16" s="83"/>
      <c r="BI16" s="76"/>
      <c r="BJ16" s="76"/>
      <c r="BK16" s="76"/>
      <c r="BL16" s="76"/>
      <c r="BM16" s="76"/>
      <c r="BN16" s="76"/>
      <c r="BO16" s="76"/>
      <c r="BP16" s="76"/>
      <c r="BQ16" s="76"/>
      <c r="BR16" s="76"/>
      <c r="BS16" s="76"/>
      <c r="BT16" s="76"/>
      <c r="BU16" s="76"/>
      <c r="BV16" s="76"/>
      <c r="BW16" s="76"/>
      <c r="BX16" s="76"/>
      <c r="BY16" s="77"/>
      <c r="CB16" s="82"/>
      <c r="CC16" s="83"/>
      <c r="CD16" s="83"/>
      <c r="CE16" s="83"/>
      <c r="CF16" s="83"/>
      <c r="CG16" s="83"/>
      <c r="CH16" s="76"/>
      <c r="CI16" s="76"/>
      <c r="CJ16" s="76"/>
      <c r="CK16" s="76"/>
      <c r="CL16" s="76"/>
      <c r="CM16" s="76"/>
      <c r="CN16" s="76"/>
      <c r="CO16" s="76"/>
      <c r="CP16" s="76"/>
      <c r="CQ16" s="76"/>
      <c r="CR16" s="76"/>
      <c r="CS16" s="76"/>
      <c r="CT16" s="76"/>
      <c r="CU16" s="76"/>
      <c r="CV16" s="76"/>
      <c r="CW16" s="76"/>
      <c r="CX16" s="77"/>
      <c r="DG16" s="43"/>
      <c r="DH16" s="43"/>
      <c r="DI16" s="43"/>
      <c r="DJ16" s="43"/>
      <c r="DK16" s="43"/>
      <c r="DL16" s="43"/>
      <c r="DM16" s="43"/>
      <c r="DN16" s="43"/>
      <c r="EE16" s="1" t="s">
        <v>21</v>
      </c>
    </row>
    <row r="17" spans="2:135" ht="14.25" customHeight="1" thickBot="1" thickTop="1">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DG17" s="43"/>
      <c r="DH17" s="43"/>
      <c r="DI17" s="43"/>
      <c r="DJ17" s="43"/>
      <c r="DK17" s="43"/>
      <c r="DL17" s="43"/>
      <c r="DM17" s="43"/>
      <c r="DN17" s="43"/>
      <c r="EE17" s="1" t="s">
        <v>22</v>
      </c>
    </row>
    <row r="18" spans="2:135" ht="15" customHeight="1" thickTop="1">
      <c r="B18" s="23"/>
      <c r="C18" s="23"/>
      <c r="D18" s="233" t="s">
        <v>26</v>
      </c>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34"/>
      <c r="AV18" s="234"/>
      <c r="AW18" s="234"/>
      <c r="AX18" s="234"/>
      <c r="AY18" s="234"/>
      <c r="AZ18" s="21"/>
      <c r="BA18" s="21"/>
      <c r="BB18" s="21"/>
      <c r="BC18" s="84" t="s">
        <v>57</v>
      </c>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6"/>
      <c r="DG18" s="43"/>
      <c r="DH18" s="43"/>
      <c r="DI18" s="43"/>
      <c r="DJ18" s="43"/>
      <c r="DK18" s="43"/>
      <c r="DL18" s="43"/>
      <c r="DM18" s="43"/>
      <c r="DN18" s="43"/>
      <c r="EE18" s="1" t="s">
        <v>23</v>
      </c>
    </row>
    <row r="19" spans="2:135" ht="15" customHeight="1">
      <c r="B19" s="23"/>
      <c r="C19" s="23"/>
      <c r="D19" s="233"/>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34"/>
      <c r="AV19" s="234"/>
      <c r="AW19" s="234"/>
      <c r="AX19" s="234"/>
      <c r="AY19" s="234"/>
      <c r="AZ19" s="21"/>
      <c r="BA19" s="21"/>
      <c r="BB19" s="21"/>
      <c r="BC19" s="87"/>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9"/>
      <c r="CY19" s="23"/>
      <c r="DA19" s="43"/>
      <c r="DB19" s="43"/>
      <c r="DC19" s="43"/>
      <c r="DD19" s="43"/>
      <c r="DE19" s="43"/>
      <c r="DF19" s="43"/>
      <c r="DG19" s="43"/>
      <c r="DH19" s="43"/>
      <c r="DI19" s="43"/>
      <c r="DJ19" s="43"/>
      <c r="DK19" s="43"/>
      <c r="DL19" s="43"/>
      <c r="DM19" s="43"/>
      <c r="DN19" s="43"/>
      <c r="EE19" s="1" t="s">
        <v>24</v>
      </c>
    </row>
    <row r="20" spans="1:120" ht="15" customHeight="1" thickBot="1">
      <c r="A20" s="46"/>
      <c r="B20" s="20"/>
      <c r="C20" s="20"/>
      <c r="D20" s="233"/>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34"/>
      <c r="AV20" s="234"/>
      <c r="AW20" s="234"/>
      <c r="AX20" s="234"/>
      <c r="AY20" s="234"/>
      <c r="AZ20" s="21"/>
      <c r="BA20" s="21"/>
      <c r="BB20" s="21"/>
      <c r="BC20" s="87"/>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9"/>
      <c r="CY20" s="20"/>
      <c r="DA20" s="20"/>
      <c r="DB20" s="20"/>
      <c r="DC20" s="20"/>
      <c r="DD20" s="20"/>
      <c r="DE20" s="20"/>
      <c r="DF20" s="20"/>
      <c r="DG20" s="20"/>
      <c r="DH20" s="20"/>
      <c r="DI20" s="20"/>
      <c r="DJ20" s="20"/>
      <c r="DK20" s="20"/>
      <c r="DL20" s="20"/>
      <c r="DM20" s="20"/>
      <c r="DN20" s="20"/>
      <c r="DO20" s="46"/>
      <c r="DP20" s="46"/>
    </row>
    <row r="21" spans="1:102" ht="14.25" customHeight="1" thickTop="1">
      <c r="A21" s="46"/>
      <c r="B21" s="20"/>
      <c r="C21" s="20"/>
      <c r="D21" s="52" t="s">
        <v>30</v>
      </c>
      <c r="E21" s="53"/>
      <c r="F21" s="53"/>
      <c r="G21" s="53"/>
      <c r="H21" s="53"/>
      <c r="I21" s="53"/>
      <c r="J21" s="53"/>
      <c r="K21" s="53"/>
      <c r="L21" s="53"/>
      <c r="M21" s="53"/>
      <c r="N21" s="53"/>
      <c r="O21" s="53"/>
      <c r="P21" s="53"/>
      <c r="Q21" s="53"/>
      <c r="R21" s="53"/>
      <c r="S21" s="53"/>
      <c r="T21" s="53"/>
      <c r="U21" s="53"/>
      <c r="V21" s="54"/>
      <c r="W21" s="202"/>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1"/>
      <c r="BC21" s="35"/>
      <c r="BD21" s="36"/>
      <c r="BE21" s="36"/>
      <c r="BF21" s="90">
        <f>IF(OR(O10=EE10,O14=EE15),"",MIN(DA121,DA151))</f>
      </c>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36"/>
      <c r="CW21" s="36"/>
      <c r="CX21" s="37"/>
    </row>
    <row r="22" spans="1:102" ht="14.25" customHeight="1">
      <c r="A22" s="46"/>
      <c r="B22" s="20"/>
      <c r="C22" s="20"/>
      <c r="D22" s="55"/>
      <c r="E22" s="56"/>
      <c r="F22" s="56"/>
      <c r="G22" s="56"/>
      <c r="H22" s="56"/>
      <c r="I22" s="56"/>
      <c r="J22" s="56"/>
      <c r="K22" s="56"/>
      <c r="L22" s="56"/>
      <c r="M22" s="56"/>
      <c r="N22" s="56"/>
      <c r="O22" s="56"/>
      <c r="P22" s="56"/>
      <c r="Q22" s="56"/>
      <c r="R22" s="56"/>
      <c r="S22" s="56"/>
      <c r="T22" s="56"/>
      <c r="U22" s="56"/>
      <c r="V22" s="57"/>
      <c r="W22" s="252"/>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4"/>
      <c r="BC22" s="35"/>
      <c r="BD22" s="36"/>
      <c r="BE22" s="36"/>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36"/>
      <c r="CW22" s="36"/>
      <c r="CX22" s="37"/>
    </row>
    <row r="23" spans="1:102" ht="14.25" customHeight="1" thickBot="1">
      <c r="A23" s="46"/>
      <c r="B23" s="20"/>
      <c r="C23" s="20"/>
      <c r="D23" s="58"/>
      <c r="E23" s="59"/>
      <c r="F23" s="59"/>
      <c r="G23" s="59"/>
      <c r="H23" s="59"/>
      <c r="I23" s="59"/>
      <c r="J23" s="59"/>
      <c r="K23" s="59"/>
      <c r="L23" s="59"/>
      <c r="M23" s="59"/>
      <c r="N23" s="59"/>
      <c r="O23" s="59"/>
      <c r="P23" s="59"/>
      <c r="Q23" s="59"/>
      <c r="R23" s="59"/>
      <c r="S23" s="59"/>
      <c r="T23" s="59"/>
      <c r="U23" s="59"/>
      <c r="V23" s="60"/>
      <c r="W23" s="255"/>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7"/>
      <c r="BC23" s="38"/>
      <c r="BD23" s="39"/>
      <c r="BE23" s="39"/>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39"/>
      <c r="CW23" s="39"/>
      <c r="CX23" s="40"/>
    </row>
    <row r="24" spans="1:102" ht="14.25" customHeight="1" thickBot="1" thickTop="1">
      <c r="A24" s="46"/>
      <c r="B24" s="20"/>
      <c r="C24" s="20"/>
      <c r="D24" s="21"/>
      <c r="E24" s="21"/>
      <c r="F24" s="21"/>
      <c r="G24" s="21"/>
      <c r="H24" s="21"/>
      <c r="I24" s="21"/>
      <c r="J24" s="21"/>
      <c r="K24" s="21"/>
      <c r="L24" s="21"/>
      <c r="M24" s="21"/>
      <c r="N24" s="21"/>
      <c r="O24" s="21"/>
      <c r="P24" s="21"/>
      <c r="Q24" s="21"/>
      <c r="R24" s="21"/>
      <c r="S24" s="21"/>
      <c r="T24" s="21"/>
      <c r="U24" s="21"/>
      <c r="V24" s="21"/>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BC24" s="27"/>
      <c r="BD24" s="28"/>
      <c r="BE24" s="28"/>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8"/>
      <c r="CW24" s="28"/>
      <c r="CX24" s="29"/>
    </row>
    <row r="25" spans="1:102" ht="14.25" customHeight="1" thickTop="1">
      <c r="A25" s="46"/>
      <c r="B25" s="20"/>
      <c r="C25" s="20"/>
      <c r="D25" s="52" t="s">
        <v>31</v>
      </c>
      <c r="E25" s="53"/>
      <c r="F25" s="53"/>
      <c r="G25" s="53"/>
      <c r="H25" s="53"/>
      <c r="I25" s="53"/>
      <c r="J25" s="53"/>
      <c r="K25" s="53"/>
      <c r="L25" s="53"/>
      <c r="M25" s="53"/>
      <c r="N25" s="53"/>
      <c r="O25" s="53"/>
      <c r="P25" s="53"/>
      <c r="Q25" s="53"/>
      <c r="R25" s="53"/>
      <c r="S25" s="53"/>
      <c r="T25" s="53"/>
      <c r="U25" s="53"/>
      <c r="V25" s="54"/>
      <c r="W25" s="202"/>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4"/>
      <c r="BC25" s="30"/>
      <c r="BD25" s="47" t="s">
        <v>34</v>
      </c>
      <c r="BE25" s="47"/>
      <c r="BF25" s="48"/>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31"/>
    </row>
    <row r="26" spans="1:102" ht="14.25" customHeight="1">
      <c r="A26" s="46"/>
      <c r="B26" s="20"/>
      <c r="C26" s="20"/>
      <c r="D26" s="55"/>
      <c r="E26" s="56"/>
      <c r="F26" s="56"/>
      <c r="G26" s="56"/>
      <c r="H26" s="56"/>
      <c r="I26" s="56"/>
      <c r="J26" s="56"/>
      <c r="K26" s="56"/>
      <c r="L26" s="56"/>
      <c r="M26" s="56"/>
      <c r="N26" s="56"/>
      <c r="O26" s="56"/>
      <c r="P26" s="56"/>
      <c r="Q26" s="56"/>
      <c r="R26" s="56"/>
      <c r="S26" s="56"/>
      <c r="T26" s="56"/>
      <c r="U26" s="56"/>
      <c r="V26" s="57"/>
      <c r="W26" s="205"/>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7"/>
      <c r="AV26" s="207"/>
      <c r="AW26" s="207"/>
      <c r="AX26" s="207"/>
      <c r="AY26" s="208"/>
      <c r="BC26" s="30"/>
      <c r="BD26" s="47"/>
      <c r="BE26" s="47" t="s">
        <v>35</v>
      </c>
      <c r="BF26" s="48"/>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31"/>
    </row>
    <row r="27" spans="1:102" ht="14.25" customHeight="1" thickBot="1">
      <c r="A27" s="46"/>
      <c r="B27" s="20"/>
      <c r="C27" s="20"/>
      <c r="D27" s="58"/>
      <c r="E27" s="59"/>
      <c r="F27" s="59"/>
      <c r="G27" s="59"/>
      <c r="H27" s="59"/>
      <c r="I27" s="59"/>
      <c r="J27" s="59"/>
      <c r="K27" s="59"/>
      <c r="L27" s="59"/>
      <c r="M27" s="59"/>
      <c r="N27" s="59"/>
      <c r="O27" s="59"/>
      <c r="P27" s="59"/>
      <c r="Q27" s="59"/>
      <c r="R27" s="59"/>
      <c r="S27" s="59"/>
      <c r="T27" s="59"/>
      <c r="U27" s="59"/>
      <c r="V27" s="60"/>
      <c r="W27" s="209"/>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1"/>
      <c r="BC27" s="30"/>
      <c r="BD27" s="47"/>
      <c r="BE27" s="47" t="s">
        <v>36</v>
      </c>
      <c r="BF27" s="48"/>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31"/>
    </row>
    <row r="28" spans="1:102" ht="14.25" customHeight="1" thickBot="1" thickTop="1">
      <c r="A28" s="46"/>
      <c r="B28" s="20"/>
      <c r="C28" s="20"/>
      <c r="D28" s="21"/>
      <c r="E28" s="21"/>
      <c r="F28" s="21"/>
      <c r="G28" s="21"/>
      <c r="H28" s="21"/>
      <c r="I28" s="21"/>
      <c r="J28" s="21"/>
      <c r="K28" s="21"/>
      <c r="L28" s="21"/>
      <c r="M28" s="21"/>
      <c r="N28" s="21"/>
      <c r="O28" s="21"/>
      <c r="P28" s="21"/>
      <c r="Q28" s="21"/>
      <c r="R28" s="21"/>
      <c r="S28" s="21"/>
      <c r="T28" s="21"/>
      <c r="U28" s="21"/>
      <c r="V28" s="21"/>
      <c r="W28" s="20"/>
      <c r="X28" s="20"/>
      <c r="Y28" s="20"/>
      <c r="Z28" s="20"/>
      <c r="AA28" s="20"/>
      <c r="AB28" s="20"/>
      <c r="AC28" s="20"/>
      <c r="AD28" s="20"/>
      <c r="AE28" s="20"/>
      <c r="AF28" s="20"/>
      <c r="AG28" s="20"/>
      <c r="AH28" s="20"/>
      <c r="AI28" s="20"/>
      <c r="AJ28" s="20"/>
      <c r="AK28" s="20"/>
      <c r="AL28" s="20"/>
      <c r="AM28" s="20"/>
      <c r="AN28" s="20"/>
      <c r="AO28" s="20"/>
      <c r="AP28" s="20"/>
      <c r="AQ28" s="20"/>
      <c r="AR28" s="22"/>
      <c r="AS28" s="22"/>
      <c r="AT28" s="22"/>
      <c r="AU28" s="22"/>
      <c r="AV28" s="22"/>
      <c r="AW28" s="22"/>
      <c r="AX28" s="22"/>
      <c r="AY28" s="22"/>
      <c r="BC28" s="30"/>
      <c r="BD28" s="47" t="s">
        <v>37</v>
      </c>
      <c r="BE28" s="47"/>
      <c r="BF28" s="48"/>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31"/>
    </row>
    <row r="29" spans="1:102" ht="14.25" customHeight="1" thickTop="1">
      <c r="A29" s="46"/>
      <c r="B29" s="20"/>
      <c r="C29" s="20"/>
      <c r="D29" s="52" t="s">
        <v>32</v>
      </c>
      <c r="E29" s="53"/>
      <c r="F29" s="53"/>
      <c r="G29" s="53"/>
      <c r="H29" s="53"/>
      <c r="I29" s="53"/>
      <c r="J29" s="53"/>
      <c r="K29" s="53"/>
      <c r="L29" s="53"/>
      <c r="M29" s="53"/>
      <c r="N29" s="53"/>
      <c r="O29" s="53"/>
      <c r="P29" s="53"/>
      <c r="Q29" s="53"/>
      <c r="R29" s="53"/>
      <c r="S29" s="53"/>
      <c r="T29" s="53"/>
      <c r="U29" s="53"/>
      <c r="V29" s="54"/>
      <c r="W29" s="202"/>
      <c r="X29" s="212"/>
      <c r="Y29" s="212"/>
      <c r="Z29" s="212"/>
      <c r="AA29" s="212"/>
      <c r="AB29" s="212"/>
      <c r="AC29" s="212"/>
      <c r="AD29" s="212"/>
      <c r="AE29" s="212"/>
      <c r="AF29" s="212"/>
      <c r="AG29" s="212"/>
      <c r="AH29" s="212"/>
      <c r="AI29" s="212"/>
      <c r="AJ29" s="212"/>
      <c r="AK29" s="212"/>
      <c r="AL29" s="212"/>
      <c r="AM29" s="212"/>
      <c r="AN29" s="212"/>
      <c r="AO29" s="212"/>
      <c r="AP29" s="212"/>
      <c r="AQ29" s="212"/>
      <c r="AR29" s="213"/>
      <c r="AS29" s="213"/>
      <c r="AT29" s="213"/>
      <c r="AU29" s="213"/>
      <c r="AV29" s="213"/>
      <c r="AW29" s="213"/>
      <c r="AX29" s="213"/>
      <c r="AY29" s="214"/>
      <c r="BC29" s="30"/>
      <c r="BD29" s="47"/>
      <c r="BE29" s="47" t="s">
        <v>38</v>
      </c>
      <c r="BF29" s="48"/>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31"/>
    </row>
    <row r="30" spans="1:102" ht="14.25" customHeight="1">
      <c r="A30" s="46"/>
      <c r="B30" s="20"/>
      <c r="C30" s="20"/>
      <c r="D30" s="55"/>
      <c r="E30" s="56"/>
      <c r="F30" s="56"/>
      <c r="G30" s="56"/>
      <c r="H30" s="56"/>
      <c r="I30" s="56"/>
      <c r="J30" s="56"/>
      <c r="K30" s="56"/>
      <c r="L30" s="56"/>
      <c r="M30" s="56"/>
      <c r="N30" s="56"/>
      <c r="O30" s="56"/>
      <c r="P30" s="56"/>
      <c r="Q30" s="56"/>
      <c r="R30" s="56"/>
      <c r="S30" s="56"/>
      <c r="T30" s="56"/>
      <c r="U30" s="56"/>
      <c r="V30" s="57"/>
      <c r="W30" s="215"/>
      <c r="X30" s="216"/>
      <c r="Y30" s="216"/>
      <c r="Z30" s="216"/>
      <c r="AA30" s="216"/>
      <c r="AB30" s="216"/>
      <c r="AC30" s="216"/>
      <c r="AD30" s="216"/>
      <c r="AE30" s="216"/>
      <c r="AF30" s="216"/>
      <c r="AG30" s="216"/>
      <c r="AH30" s="216"/>
      <c r="AI30" s="216"/>
      <c r="AJ30" s="216"/>
      <c r="AK30" s="216"/>
      <c r="AL30" s="216"/>
      <c r="AM30" s="216"/>
      <c r="AN30" s="216"/>
      <c r="AO30" s="216"/>
      <c r="AP30" s="216"/>
      <c r="AQ30" s="216"/>
      <c r="AR30" s="217"/>
      <c r="AS30" s="217"/>
      <c r="AT30" s="217"/>
      <c r="AU30" s="217"/>
      <c r="AV30" s="217"/>
      <c r="AW30" s="217"/>
      <c r="AX30" s="217"/>
      <c r="AY30" s="218"/>
      <c r="BC30" s="30"/>
      <c r="BD30" s="47"/>
      <c r="BE30" s="47" t="s">
        <v>39</v>
      </c>
      <c r="BF30" s="48"/>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31"/>
    </row>
    <row r="31" spans="1:102" ht="14.25" customHeight="1" thickBot="1">
      <c r="A31" s="46"/>
      <c r="B31" s="20"/>
      <c r="C31" s="20"/>
      <c r="D31" s="58"/>
      <c r="E31" s="59"/>
      <c r="F31" s="59"/>
      <c r="G31" s="59"/>
      <c r="H31" s="59"/>
      <c r="I31" s="59"/>
      <c r="J31" s="59"/>
      <c r="K31" s="59"/>
      <c r="L31" s="59"/>
      <c r="M31" s="59"/>
      <c r="N31" s="59"/>
      <c r="O31" s="59"/>
      <c r="P31" s="59"/>
      <c r="Q31" s="59"/>
      <c r="R31" s="59"/>
      <c r="S31" s="59"/>
      <c r="T31" s="59"/>
      <c r="U31" s="59"/>
      <c r="V31" s="60"/>
      <c r="W31" s="219"/>
      <c r="X31" s="220"/>
      <c r="Y31" s="220"/>
      <c r="Z31" s="220"/>
      <c r="AA31" s="220"/>
      <c r="AB31" s="220"/>
      <c r="AC31" s="220"/>
      <c r="AD31" s="220"/>
      <c r="AE31" s="220"/>
      <c r="AF31" s="220"/>
      <c r="AG31" s="220"/>
      <c r="AH31" s="220"/>
      <c r="AI31" s="220"/>
      <c r="AJ31" s="220"/>
      <c r="AK31" s="220"/>
      <c r="AL31" s="220"/>
      <c r="AM31" s="220"/>
      <c r="AN31" s="220"/>
      <c r="AO31" s="220"/>
      <c r="AP31" s="220"/>
      <c r="AQ31" s="220"/>
      <c r="AR31" s="221"/>
      <c r="AS31" s="221"/>
      <c r="AT31" s="221"/>
      <c r="AU31" s="221"/>
      <c r="AV31" s="221"/>
      <c r="AW31" s="221"/>
      <c r="AX31" s="221"/>
      <c r="AY31" s="222"/>
      <c r="BC31" s="32"/>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4"/>
    </row>
    <row r="32" spans="1:120" ht="14.25" thickTop="1">
      <c r="A32" s="46"/>
      <c r="B32" s="20"/>
      <c r="C32" s="20"/>
      <c r="D32" s="20"/>
      <c r="E32" s="20"/>
      <c r="F32" s="20"/>
      <c r="G32" s="20"/>
      <c r="H32" s="20"/>
      <c r="I32" s="20"/>
      <c r="J32" s="20"/>
      <c r="K32" s="20"/>
      <c r="L32" s="20"/>
      <c r="M32" s="20"/>
      <c r="N32" s="20"/>
      <c r="O32" s="20"/>
      <c r="P32" s="20"/>
      <c r="Q32" s="20"/>
      <c r="R32" s="20"/>
      <c r="S32" s="20"/>
      <c r="T32" s="20"/>
      <c r="U32" s="20"/>
      <c r="V32" s="20"/>
      <c r="W32" s="20"/>
      <c r="X32" s="20"/>
      <c r="Y32" s="20"/>
      <c r="Z32" s="20" t="s">
        <v>56</v>
      </c>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46"/>
      <c r="BY32" s="46"/>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DA32" s="20"/>
      <c r="DB32" s="20"/>
      <c r="DC32" s="20"/>
      <c r="DD32" s="20"/>
      <c r="DE32" s="20"/>
      <c r="DF32" s="20"/>
      <c r="DG32" s="20"/>
      <c r="DH32" s="20"/>
      <c r="DI32" s="20"/>
      <c r="DJ32" s="20"/>
      <c r="DK32" s="20"/>
      <c r="DL32" s="20"/>
      <c r="DM32" s="20"/>
      <c r="DN32" s="20"/>
      <c r="DO32" s="46"/>
      <c r="DP32" s="46"/>
    </row>
    <row r="33" spans="1:120" ht="9" customHeight="1">
      <c r="A33" s="46"/>
      <c r="B33" s="20"/>
      <c r="C33" s="20"/>
      <c r="D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46"/>
      <c r="BY33" s="46"/>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DA33" s="20"/>
      <c r="DB33" s="20"/>
      <c r="DC33" s="20"/>
      <c r="DD33" s="20"/>
      <c r="DE33" s="20"/>
      <c r="DF33" s="20"/>
      <c r="DG33" s="20"/>
      <c r="DH33" s="20"/>
      <c r="DI33" s="20"/>
      <c r="DJ33" s="20"/>
      <c r="DK33" s="20"/>
      <c r="DL33" s="20"/>
      <c r="DM33" s="20"/>
      <c r="DN33" s="20"/>
      <c r="DO33" s="46"/>
      <c r="DP33" s="46"/>
    </row>
    <row r="34" spans="1:120" ht="13.5" customHeight="1">
      <c r="A34" s="46"/>
      <c r="B34" s="20"/>
      <c r="C34" s="20"/>
      <c r="D34" s="91" t="s">
        <v>51</v>
      </c>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92"/>
      <c r="CS34" s="92"/>
      <c r="CT34" s="92"/>
      <c r="CU34" s="92"/>
      <c r="CV34" s="92"/>
      <c r="CW34" s="92"/>
      <c r="CX34" s="93"/>
      <c r="CY34" s="20"/>
      <c r="DA34" s="20"/>
      <c r="DB34" s="20"/>
      <c r="DC34" s="20"/>
      <c r="DD34" s="20"/>
      <c r="DE34" s="20"/>
      <c r="DF34" s="20"/>
      <c r="DG34" s="20"/>
      <c r="DH34" s="20"/>
      <c r="DI34" s="20"/>
      <c r="DJ34" s="20"/>
      <c r="DK34" s="20"/>
      <c r="DL34" s="20"/>
      <c r="DM34" s="20"/>
      <c r="DN34" s="20"/>
      <c r="DO34" s="46"/>
      <c r="DP34" s="46"/>
    </row>
    <row r="35" spans="1:120" ht="13.5" customHeight="1">
      <c r="A35" s="46"/>
      <c r="B35" s="20"/>
      <c r="C35" s="20"/>
      <c r="D35" s="94"/>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6"/>
      <c r="CY35" s="20"/>
      <c r="DA35" s="20"/>
      <c r="DB35" s="20"/>
      <c r="DC35" s="20"/>
      <c r="DD35" s="20"/>
      <c r="DE35" s="20"/>
      <c r="DF35" s="20"/>
      <c r="DG35" s="20"/>
      <c r="DH35" s="20"/>
      <c r="DI35" s="20"/>
      <c r="DJ35" s="20"/>
      <c r="DK35" s="20"/>
      <c r="DL35" s="20"/>
      <c r="DM35" s="20"/>
      <c r="DN35" s="20"/>
      <c r="DO35" s="46"/>
      <c r="DP35" s="46"/>
    </row>
    <row r="36" spans="1:120" ht="13.5" customHeight="1">
      <c r="A36" s="46"/>
      <c r="B36" s="20"/>
      <c r="C36" s="20"/>
      <c r="D36" s="94"/>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6"/>
      <c r="CY36" s="20"/>
      <c r="DA36" s="20"/>
      <c r="DB36" s="20"/>
      <c r="DC36" s="20"/>
      <c r="DD36" s="20"/>
      <c r="DE36" s="20"/>
      <c r="DF36" s="20"/>
      <c r="DG36" s="20"/>
      <c r="DH36" s="20"/>
      <c r="DI36" s="20"/>
      <c r="DJ36" s="20"/>
      <c r="DK36" s="20"/>
      <c r="DL36" s="20"/>
      <c r="DM36" s="20"/>
      <c r="DN36" s="20"/>
      <c r="DO36" s="46"/>
      <c r="DP36" s="46"/>
    </row>
    <row r="37" spans="1:120" ht="13.5" customHeight="1">
      <c r="A37" s="46"/>
      <c r="B37" s="20"/>
      <c r="C37" s="20"/>
      <c r="D37" s="94"/>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6"/>
      <c r="CY37" s="20"/>
      <c r="DA37" s="20"/>
      <c r="DB37" s="20"/>
      <c r="DC37" s="20"/>
      <c r="DD37" s="20"/>
      <c r="DE37" s="20"/>
      <c r="DF37" s="20"/>
      <c r="DG37" s="20"/>
      <c r="DH37" s="20"/>
      <c r="DI37" s="20"/>
      <c r="DJ37" s="20"/>
      <c r="DK37" s="20"/>
      <c r="DL37" s="20"/>
      <c r="DM37" s="20"/>
      <c r="DN37" s="20"/>
      <c r="DO37" s="46"/>
      <c r="DP37" s="46"/>
    </row>
    <row r="38" spans="1:120" ht="13.5" customHeight="1">
      <c r="A38" s="46"/>
      <c r="B38" s="20"/>
      <c r="C38" s="20"/>
      <c r="D38" s="97" t="s">
        <v>52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9"/>
      <c r="CY38" s="20"/>
      <c r="DA38" s="20"/>
      <c r="DB38" s="20"/>
      <c r="DC38" s="20"/>
      <c r="DD38" s="20"/>
      <c r="DE38" s="20"/>
      <c r="DF38" s="20"/>
      <c r="DG38" s="20"/>
      <c r="DH38" s="20"/>
      <c r="DI38" s="20"/>
      <c r="DJ38" s="20"/>
      <c r="DK38" s="20"/>
      <c r="DL38" s="20"/>
      <c r="DM38" s="20"/>
      <c r="DN38" s="20"/>
      <c r="DO38" s="46"/>
      <c r="DP38" s="46"/>
    </row>
    <row r="39" spans="1:120" ht="13.5" customHeight="1">
      <c r="A39" s="46"/>
      <c r="B39" s="20"/>
      <c r="C39" s="20"/>
      <c r="D39" s="100"/>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9"/>
      <c r="CY39" s="20"/>
      <c r="DA39" s="20"/>
      <c r="DB39" s="20"/>
      <c r="DC39" s="20"/>
      <c r="DD39" s="20"/>
      <c r="DE39" s="20"/>
      <c r="DF39" s="20"/>
      <c r="DG39" s="20"/>
      <c r="DH39" s="20"/>
      <c r="DI39" s="20"/>
      <c r="DJ39" s="20"/>
      <c r="DK39" s="20"/>
      <c r="DL39" s="20"/>
      <c r="DM39" s="20"/>
      <c r="DN39" s="20"/>
      <c r="DO39" s="46"/>
      <c r="DP39" s="46"/>
    </row>
    <row r="40" spans="1:120" ht="13.5" customHeight="1">
      <c r="A40" s="46"/>
      <c r="B40" s="20"/>
      <c r="C40" s="20"/>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3"/>
      <c r="CY40" s="20"/>
      <c r="DA40" s="20"/>
      <c r="DB40" s="20"/>
      <c r="DC40" s="20"/>
      <c r="DD40" s="20"/>
      <c r="DE40" s="20"/>
      <c r="DF40" s="20"/>
      <c r="DG40" s="20"/>
      <c r="DH40" s="20"/>
      <c r="DI40" s="20"/>
      <c r="DJ40" s="20"/>
      <c r="DK40" s="20"/>
      <c r="DL40" s="20"/>
      <c r="DM40" s="20"/>
      <c r="DN40" s="20"/>
      <c r="DO40" s="46"/>
      <c r="DP40" s="46"/>
    </row>
    <row r="41" spans="1:120" ht="13.5">
      <c r="A41" s="46"/>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46"/>
      <c r="BY41" s="46"/>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DA41" s="20"/>
      <c r="DB41" s="20"/>
      <c r="DC41" s="20"/>
      <c r="DD41" s="20"/>
      <c r="DE41" s="20"/>
      <c r="DF41" s="20"/>
      <c r="DG41" s="20"/>
      <c r="DH41" s="20"/>
      <c r="DI41" s="20"/>
      <c r="DJ41" s="20"/>
      <c r="DK41" s="20"/>
      <c r="DL41" s="20"/>
      <c r="DM41" s="20"/>
      <c r="DN41" s="20"/>
      <c r="DO41" s="46"/>
      <c r="DP41" s="46"/>
    </row>
    <row r="42" spans="1:120" ht="13.5">
      <c r="A42" s="46"/>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46"/>
      <c r="BY42" s="46"/>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DA42" s="20"/>
      <c r="DB42" s="20"/>
      <c r="DC42" s="20"/>
      <c r="DD42" s="20"/>
      <c r="DE42" s="20"/>
      <c r="DF42" s="20"/>
      <c r="DG42" s="20"/>
      <c r="DH42" s="20"/>
      <c r="DI42" s="20"/>
      <c r="DJ42" s="20"/>
      <c r="DK42" s="20"/>
      <c r="DL42" s="20"/>
      <c r="DM42" s="20"/>
      <c r="DN42" s="20"/>
      <c r="DO42" s="46"/>
      <c r="DP42" s="46"/>
    </row>
    <row r="43" spans="1:120" ht="13.5">
      <c r="A43" s="46"/>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46"/>
      <c r="BY43" s="46"/>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DA43" s="20"/>
      <c r="DB43" s="20"/>
      <c r="DC43" s="20"/>
      <c r="DD43" s="20"/>
      <c r="DE43" s="20"/>
      <c r="DF43" s="20"/>
      <c r="DG43" s="20"/>
      <c r="DH43" s="20"/>
      <c r="DI43" s="20"/>
      <c r="DJ43" s="20"/>
      <c r="DK43" s="20"/>
      <c r="DL43" s="20"/>
      <c r="DM43" s="20"/>
      <c r="DN43" s="20"/>
      <c r="DO43" s="46"/>
      <c r="DP43" s="46"/>
    </row>
    <row r="44" spans="2:120" ht="14.25" customHeight="1">
      <c r="B44" s="6"/>
      <c r="C44" s="6"/>
      <c r="D44" s="6"/>
      <c r="E44" s="6"/>
      <c r="F44" s="6"/>
      <c r="G44" s="6"/>
      <c r="H44" s="6"/>
      <c r="I44" s="6"/>
      <c r="J44" s="6"/>
      <c r="K44" s="6"/>
      <c r="L44" s="44"/>
      <c r="M44" s="44"/>
      <c r="N44" s="44"/>
      <c r="O44" s="44"/>
      <c r="P44" s="44"/>
      <c r="Q44" s="44"/>
      <c r="R44" s="44"/>
      <c r="S44" s="44"/>
      <c r="T44" s="44"/>
      <c r="U44" s="44"/>
      <c r="V44" s="44"/>
      <c r="W44" s="44"/>
      <c r="X44" s="44"/>
      <c r="Y44" s="41"/>
      <c r="Z44" s="41"/>
      <c r="AA44" s="41"/>
      <c r="AB44" s="41"/>
      <c r="AC44" s="41"/>
      <c r="AD44" s="41"/>
      <c r="AE44" s="41"/>
      <c r="AF44" s="41"/>
      <c r="AG44" s="41"/>
      <c r="AH44" s="44"/>
      <c r="AI44" s="44"/>
      <c r="AJ44" s="44"/>
      <c r="AK44" s="44"/>
      <c r="AL44" s="44"/>
      <c r="AM44" s="44"/>
      <c r="AN44" s="44"/>
      <c r="AO44" s="44"/>
      <c r="AP44" s="44"/>
      <c r="AQ44" s="44"/>
      <c r="AR44" s="44"/>
      <c r="AS44" s="44"/>
      <c r="AT44" s="44"/>
      <c r="AU44" s="44"/>
      <c r="AV44" s="44"/>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10"/>
      <c r="BY44" s="10"/>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10"/>
      <c r="DA44" s="9"/>
      <c r="DB44" s="9"/>
      <c r="DC44" s="9"/>
      <c r="DD44" s="9"/>
      <c r="DE44" s="9"/>
      <c r="DF44" s="9"/>
      <c r="DG44" s="9"/>
      <c r="DH44" s="9"/>
      <c r="DI44" s="9"/>
      <c r="DJ44" s="9"/>
      <c r="DK44" s="9"/>
      <c r="DL44" s="9"/>
      <c r="DM44" s="9"/>
      <c r="DN44" s="9"/>
      <c r="DO44" s="9"/>
      <c r="DP44" s="10"/>
    </row>
    <row r="45" spans="2:118" ht="14.25" customHeight="1">
      <c r="B45" s="162" t="s">
        <v>14</v>
      </c>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Q45" s="10"/>
      <c r="AR45" s="10"/>
      <c r="AS45" s="10"/>
      <c r="AT45" s="18"/>
      <c r="AU45" s="6"/>
      <c r="AV45" s="6"/>
      <c r="AW45" s="6"/>
      <c r="AX45" s="6"/>
      <c r="AY45" s="6"/>
      <c r="AZ45" s="6"/>
      <c r="BA45" s="6"/>
      <c r="BB45" s="6"/>
      <c r="BC45" s="6"/>
      <c r="BD45" s="6"/>
      <c r="BE45" s="43"/>
      <c r="BF45" s="43"/>
      <c r="BG45" s="43"/>
      <c r="BH45" s="43"/>
      <c r="BI45" s="43"/>
      <c r="BJ45" s="43"/>
      <c r="BK45" s="43"/>
      <c r="BL45" s="43"/>
      <c r="BM45" s="43"/>
      <c r="BN45" s="43"/>
      <c r="BO45" s="43"/>
      <c r="BP45" s="43"/>
      <c r="BQ45" s="43"/>
      <c r="BR45" s="43"/>
      <c r="BS45" s="43"/>
      <c r="BT45" s="43"/>
      <c r="BU45" s="43"/>
      <c r="BV45" s="43"/>
      <c r="BW45" s="43"/>
      <c r="BX45" s="10"/>
      <c r="BY45" s="10"/>
      <c r="BZ45" s="43"/>
      <c r="CA45" s="6"/>
      <c r="CB45" s="6"/>
      <c r="CC45" s="6"/>
      <c r="CD45" s="6"/>
      <c r="CE45" s="6"/>
      <c r="CF45" s="6"/>
      <c r="CG45" s="6"/>
      <c r="CH45" s="6"/>
      <c r="CI45" s="6"/>
      <c r="CJ45" s="6"/>
      <c r="CK45" s="6"/>
      <c r="CL45" s="6"/>
      <c r="CM45" s="6"/>
      <c r="CN45" s="6"/>
      <c r="CO45" s="6"/>
      <c r="CP45" s="6"/>
      <c r="CQ45" s="6"/>
      <c r="CR45" s="6"/>
      <c r="CS45" s="6"/>
      <c r="CT45" s="6"/>
      <c r="CU45" s="6"/>
      <c r="CV45" s="6"/>
      <c r="CW45" s="6"/>
      <c r="CX45" s="6"/>
      <c r="CY45" s="43"/>
      <c r="DA45" s="43"/>
      <c r="DB45" s="43"/>
      <c r="DC45" s="43"/>
      <c r="DD45" s="43"/>
      <c r="DE45" s="43"/>
      <c r="DF45" s="43"/>
      <c r="DG45" s="43"/>
      <c r="DH45" s="43"/>
      <c r="DI45" s="43"/>
      <c r="DJ45" s="43"/>
      <c r="DK45" s="43"/>
      <c r="DL45" s="43"/>
      <c r="DM45" s="43"/>
      <c r="DN45" s="43"/>
    </row>
    <row r="46" spans="2:105" ht="14.25" customHeight="1" thickBot="1">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Q46" s="17"/>
      <c r="AR46" s="17"/>
      <c r="AS46" s="17"/>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18"/>
      <c r="BS46" s="18"/>
      <c r="BT46" s="18"/>
      <c r="BU46" s="18"/>
      <c r="BV46" s="18"/>
      <c r="BW46" s="18"/>
      <c r="BX46" s="10"/>
      <c r="BY46" s="10"/>
      <c r="BZ46" s="42"/>
      <c r="CA46" s="42"/>
      <c r="CB46" s="5"/>
      <c r="CC46" s="5"/>
      <c r="CD46" s="5"/>
      <c r="CE46" s="5"/>
      <c r="CF46" s="5"/>
      <c r="CG46" s="5"/>
      <c r="CH46" s="5"/>
      <c r="CI46" s="5"/>
      <c r="CJ46" s="5"/>
      <c r="CK46" s="5"/>
      <c r="CL46" s="5"/>
      <c r="CM46" s="5"/>
      <c r="CN46" s="5"/>
      <c r="CO46" s="5"/>
      <c r="CP46" s="5"/>
      <c r="CQ46" s="5"/>
      <c r="CR46" s="5"/>
      <c r="CS46" s="5"/>
      <c r="CT46" s="5"/>
      <c r="CU46" s="5"/>
      <c r="CV46" s="5"/>
      <c r="CW46" s="5"/>
      <c r="CX46" s="5"/>
      <c r="CY46" s="42"/>
      <c r="DA46" s="5"/>
    </row>
    <row r="47" spans="2:122" ht="19.5" customHeight="1">
      <c r="B47" s="163" t="s">
        <v>1</v>
      </c>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5"/>
      <c r="AR47" s="172" t="s">
        <v>16</v>
      </c>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73"/>
      <c r="BR47" s="19"/>
      <c r="BS47" s="19"/>
      <c r="BT47" s="19"/>
      <c r="BU47" s="19"/>
      <c r="BV47" s="19"/>
      <c r="BW47" s="19"/>
      <c r="BX47" s="10"/>
      <c r="BY47" s="10"/>
      <c r="BZ47" s="163" t="s">
        <v>54</v>
      </c>
      <c r="CA47" s="164"/>
      <c r="CB47" s="164"/>
      <c r="CC47" s="164"/>
      <c r="CD47" s="164"/>
      <c r="CE47" s="164"/>
      <c r="CF47" s="164"/>
      <c r="CG47" s="164"/>
      <c r="CH47" s="164"/>
      <c r="CI47" s="164"/>
      <c r="CJ47" s="164"/>
      <c r="CK47" s="164"/>
      <c r="CL47" s="164"/>
      <c r="CM47" s="164"/>
      <c r="CN47" s="164"/>
      <c r="CO47" s="164"/>
      <c r="CP47" s="164"/>
      <c r="CQ47" s="164"/>
      <c r="CR47" s="164"/>
      <c r="CS47" s="164"/>
      <c r="CT47" s="164"/>
      <c r="CU47" s="164"/>
      <c r="CV47" s="164"/>
      <c r="CW47" s="164"/>
      <c r="CX47" s="164"/>
      <c r="CY47" s="173"/>
      <c r="DA47" s="189" t="s">
        <v>2</v>
      </c>
      <c r="DB47" s="190"/>
      <c r="DC47" s="190"/>
      <c r="DD47" s="190"/>
      <c r="DE47" s="190"/>
      <c r="DF47" s="190"/>
      <c r="DG47" s="190"/>
      <c r="DH47" s="190"/>
      <c r="DI47" s="190"/>
      <c r="DJ47" s="190"/>
      <c r="DK47" s="190"/>
      <c r="DL47" s="190"/>
      <c r="DM47" s="190"/>
      <c r="DN47" s="191"/>
      <c r="DR47" s="1" t="s">
        <v>0</v>
      </c>
    </row>
    <row r="48" spans="2:118" ht="13.5" customHeight="1">
      <c r="B48" s="166"/>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8"/>
      <c r="AR48" s="174"/>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75"/>
      <c r="BR48" s="19"/>
      <c r="BS48" s="19"/>
      <c r="BT48" s="19"/>
      <c r="BU48" s="19"/>
      <c r="BV48" s="19"/>
      <c r="BW48" s="19"/>
      <c r="BX48" s="10"/>
      <c r="BY48" s="10"/>
      <c r="BZ48" s="166"/>
      <c r="CA48" s="167"/>
      <c r="CB48" s="167"/>
      <c r="CC48" s="167"/>
      <c r="CD48" s="167"/>
      <c r="CE48" s="167"/>
      <c r="CF48" s="167"/>
      <c r="CG48" s="167"/>
      <c r="CH48" s="167"/>
      <c r="CI48" s="167"/>
      <c r="CJ48" s="167"/>
      <c r="CK48" s="167"/>
      <c r="CL48" s="167"/>
      <c r="CM48" s="167"/>
      <c r="CN48" s="167"/>
      <c r="CO48" s="167"/>
      <c r="CP48" s="167"/>
      <c r="CQ48" s="167"/>
      <c r="CR48" s="167"/>
      <c r="CS48" s="167"/>
      <c r="CT48" s="167"/>
      <c r="CU48" s="167"/>
      <c r="CV48" s="167"/>
      <c r="CW48" s="167"/>
      <c r="CX48" s="167"/>
      <c r="CY48" s="175"/>
      <c r="DA48" s="192"/>
      <c r="DB48" s="192"/>
      <c r="DC48" s="192"/>
      <c r="DD48" s="192"/>
      <c r="DE48" s="192"/>
      <c r="DF48" s="192"/>
      <c r="DG48" s="192"/>
      <c r="DH48" s="192"/>
      <c r="DI48" s="192"/>
      <c r="DJ48" s="192"/>
      <c r="DK48" s="192"/>
      <c r="DL48" s="192"/>
      <c r="DM48" s="192"/>
      <c r="DN48" s="193"/>
    </row>
    <row r="49" spans="2:118" ht="14.25" customHeight="1" thickBot="1">
      <c r="B49" s="169"/>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1"/>
      <c r="AR49" s="176"/>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7"/>
      <c r="BR49" s="19"/>
      <c r="BS49" s="19"/>
      <c r="BT49" s="19"/>
      <c r="BU49" s="19"/>
      <c r="BV49" s="19"/>
      <c r="BW49" s="19"/>
      <c r="BX49" s="10"/>
      <c r="BY49" s="10"/>
      <c r="BZ49" s="169"/>
      <c r="CA49" s="170"/>
      <c r="CB49" s="170"/>
      <c r="CC49" s="170"/>
      <c r="CD49" s="170"/>
      <c r="CE49" s="170"/>
      <c r="CF49" s="170"/>
      <c r="CG49" s="170"/>
      <c r="CH49" s="170"/>
      <c r="CI49" s="170"/>
      <c r="CJ49" s="170"/>
      <c r="CK49" s="170"/>
      <c r="CL49" s="170"/>
      <c r="CM49" s="170"/>
      <c r="CN49" s="170"/>
      <c r="CO49" s="170"/>
      <c r="CP49" s="170"/>
      <c r="CQ49" s="170"/>
      <c r="CR49" s="170"/>
      <c r="CS49" s="170"/>
      <c r="CT49" s="170"/>
      <c r="CU49" s="170"/>
      <c r="CV49" s="170"/>
      <c r="CW49" s="170"/>
      <c r="CX49" s="170"/>
      <c r="CY49" s="177"/>
      <c r="DA49" s="194"/>
      <c r="DB49" s="194"/>
      <c r="DC49" s="194"/>
      <c r="DD49" s="194"/>
      <c r="DE49" s="194"/>
      <c r="DF49" s="194"/>
      <c r="DG49" s="194"/>
      <c r="DH49" s="194"/>
      <c r="DI49" s="194"/>
      <c r="DJ49" s="194"/>
      <c r="DK49" s="194"/>
      <c r="DL49" s="194"/>
      <c r="DM49" s="194"/>
      <c r="DN49" s="195"/>
    </row>
    <row r="50" spans="2:122" ht="14.25" customHeight="1" thickTop="1">
      <c r="B50" s="196">
        <f>IF(AND(W25&gt;=1,W25&lt;10),"●","")</f>
      </c>
      <c r="C50" s="197"/>
      <c r="D50" s="197"/>
      <c r="E50" s="197"/>
      <c r="F50" s="197"/>
      <c r="G50" s="197"/>
      <c r="H50" s="197"/>
      <c r="I50" s="197"/>
      <c r="J50" s="197"/>
      <c r="K50" s="197"/>
      <c r="L50" s="198"/>
      <c r="M50" s="139" t="s">
        <v>4</v>
      </c>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1"/>
      <c r="AR50" s="145">
        <v>200000</v>
      </c>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7"/>
      <c r="BS50" s="7"/>
      <c r="BT50" s="7"/>
      <c r="BU50" s="7"/>
      <c r="BV50" s="7"/>
      <c r="BW50" s="7"/>
      <c r="BX50" s="10"/>
      <c r="BY50" s="10"/>
      <c r="BZ50" s="223">
        <f>W29*160000</f>
        <v>0</v>
      </c>
      <c r="CA50" s="224"/>
      <c r="CB50" s="224"/>
      <c r="CC50" s="224"/>
      <c r="CD50" s="224"/>
      <c r="CE50" s="224"/>
      <c r="CF50" s="224"/>
      <c r="CG50" s="224"/>
      <c r="CH50" s="224"/>
      <c r="CI50" s="224"/>
      <c r="CJ50" s="224"/>
      <c r="CK50" s="224"/>
      <c r="CL50" s="224"/>
      <c r="CM50" s="224"/>
      <c r="CN50" s="224"/>
      <c r="CO50" s="224"/>
      <c r="CP50" s="224"/>
      <c r="CQ50" s="224"/>
      <c r="CR50" s="224"/>
      <c r="CS50" s="224"/>
      <c r="CT50" s="224"/>
      <c r="CU50" s="224"/>
      <c r="CV50" s="224"/>
      <c r="CW50" s="224"/>
      <c r="CX50" s="224"/>
      <c r="CY50" s="225"/>
      <c r="DA50" s="178">
        <f>IF(B50="●",AR50+$BZ$50,"")</f>
      </c>
      <c r="DB50" s="178"/>
      <c r="DC50" s="178"/>
      <c r="DD50" s="178"/>
      <c r="DE50" s="178"/>
      <c r="DF50" s="178"/>
      <c r="DG50" s="178"/>
      <c r="DH50" s="178"/>
      <c r="DI50" s="178"/>
      <c r="DJ50" s="178"/>
      <c r="DK50" s="178"/>
      <c r="DL50" s="178"/>
      <c r="DM50" s="178"/>
      <c r="DN50" s="179"/>
      <c r="DR50" s="1">
        <f>IF(COUNTA($B$50:$L$71)=0,0,1)</f>
        <v>1</v>
      </c>
    </row>
    <row r="51" spans="2:118" ht="13.5" customHeight="1">
      <c r="B51" s="199"/>
      <c r="C51" s="200"/>
      <c r="D51" s="200"/>
      <c r="E51" s="200"/>
      <c r="F51" s="200"/>
      <c r="G51" s="200"/>
      <c r="H51" s="200"/>
      <c r="I51" s="200"/>
      <c r="J51" s="200"/>
      <c r="K51" s="200"/>
      <c r="L51" s="201"/>
      <c r="M51" s="142"/>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4"/>
      <c r="AR51" s="148"/>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7"/>
      <c r="BS51" s="7"/>
      <c r="BT51" s="7"/>
      <c r="BU51" s="7"/>
      <c r="BV51" s="7"/>
      <c r="BW51" s="7"/>
      <c r="BX51" s="10"/>
      <c r="BY51" s="10"/>
      <c r="BZ51" s="226"/>
      <c r="CA51" s="227"/>
      <c r="CB51" s="227"/>
      <c r="CC51" s="227"/>
      <c r="CD51" s="227"/>
      <c r="CE51" s="227"/>
      <c r="CF51" s="227"/>
      <c r="CG51" s="227"/>
      <c r="CH51" s="227"/>
      <c r="CI51" s="227"/>
      <c r="CJ51" s="227"/>
      <c r="CK51" s="227"/>
      <c r="CL51" s="227"/>
      <c r="CM51" s="227"/>
      <c r="CN51" s="227"/>
      <c r="CO51" s="227"/>
      <c r="CP51" s="227"/>
      <c r="CQ51" s="227"/>
      <c r="CR51" s="227"/>
      <c r="CS51" s="227"/>
      <c r="CT51" s="227"/>
      <c r="CU51" s="227"/>
      <c r="CV51" s="227"/>
      <c r="CW51" s="227"/>
      <c r="CX51" s="227"/>
      <c r="CY51" s="228"/>
      <c r="DA51" s="110"/>
      <c r="DB51" s="110"/>
      <c r="DC51" s="110"/>
      <c r="DD51" s="110"/>
      <c r="DE51" s="110"/>
      <c r="DF51" s="110"/>
      <c r="DG51" s="110"/>
      <c r="DH51" s="110"/>
      <c r="DI51" s="110"/>
      <c r="DJ51" s="110"/>
      <c r="DK51" s="110"/>
      <c r="DL51" s="110"/>
      <c r="DM51" s="110"/>
      <c r="DN51" s="111"/>
    </row>
    <row r="52" spans="2:118" ht="13.5" customHeight="1">
      <c r="B52" s="180">
        <f>IF(AND(W25&gt;=10,W25&lt;50),"●","")</f>
      </c>
      <c r="C52" s="181"/>
      <c r="D52" s="181"/>
      <c r="E52" s="181"/>
      <c r="F52" s="181"/>
      <c r="G52" s="181"/>
      <c r="H52" s="181"/>
      <c r="I52" s="181"/>
      <c r="J52" s="181"/>
      <c r="K52" s="181"/>
      <c r="L52" s="182"/>
      <c r="M52" s="118" t="s">
        <v>5</v>
      </c>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20"/>
      <c r="AR52" s="104">
        <v>1600000</v>
      </c>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7"/>
      <c r="BS52" s="7"/>
      <c r="BT52" s="7"/>
      <c r="BU52" s="7"/>
      <c r="BV52" s="7"/>
      <c r="BW52" s="7"/>
      <c r="BX52" s="10"/>
      <c r="BY52" s="10"/>
      <c r="BZ52" s="226"/>
      <c r="CA52" s="227"/>
      <c r="CB52" s="227"/>
      <c r="CC52" s="227"/>
      <c r="CD52" s="227"/>
      <c r="CE52" s="227"/>
      <c r="CF52" s="227"/>
      <c r="CG52" s="227"/>
      <c r="CH52" s="227"/>
      <c r="CI52" s="227"/>
      <c r="CJ52" s="227"/>
      <c r="CK52" s="227"/>
      <c r="CL52" s="227"/>
      <c r="CM52" s="227"/>
      <c r="CN52" s="227"/>
      <c r="CO52" s="227"/>
      <c r="CP52" s="227"/>
      <c r="CQ52" s="227"/>
      <c r="CR52" s="227"/>
      <c r="CS52" s="227"/>
      <c r="CT52" s="227"/>
      <c r="CU52" s="227"/>
      <c r="CV52" s="227"/>
      <c r="CW52" s="227"/>
      <c r="CX52" s="227"/>
      <c r="CY52" s="228"/>
      <c r="DA52" s="178">
        <f>IF(B52="●",AR52+$BZ$50,"")</f>
      </c>
      <c r="DB52" s="178"/>
      <c r="DC52" s="178"/>
      <c r="DD52" s="178"/>
      <c r="DE52" s="178"/>
      <c r="DF52" s="178"/>
      <c r="DG52" s="178"/>
      <c r="DH52" s="178"/>
      <c r="DI52" s="178"/>
      <c r="DJ52" s="178"/>
      <c r="DK52" s="178"/>
      <c r="DL52" s="178"/>
      <c r="DM52" s="178"/>
      <c r="DN52" s="179"/>
    </row>
    <row r="53" spans="2:118" ht="13.5" customHeight="1">
      <c r="B53" s="186"/>
      <c r="C53" s="187"/>
      <c r="D53" s="187"/>
      <c r="E53" s="187"/>
      <c r="F53" s="187"/>
      <c r="G53" s="187"/>
      <c r="H53" s="187"/>
      <c r="I53" s="187"/>
      <c r="J53" s="187"/>
      <c r="K53" s="187"/>
      <c r="L53" s="188"/>
      <c r="M53" s="130"/>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2"/>
      <c r="AR53" s="107"/>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7"/>
      <c r="BS53" s="7"/>
      <c r="BT53" s="7"/>
      <c r="BU53" s="7"/>
      <c r="BV53" s="7"/>
      <c r="BW53" s="7"/>
      <c r="BX53" s="10"/>
      <c r="BY53" s="10"/>
      <c r="BZ53" s="226"/>
      <c r="CA53" s="227"/>
      <c r="CB53" s="227"/>
      <c r="CC53" s="227"/>
      <c r="CD53" s="227"/>
      <c r="CE53" s="227"/>
      <c r="CF53" s="227"/>
      <c r="CG53" s="227"/>
      <c r="CH53" s="227"/>
      <c r="CI53" s="227"/>
      <c r="CJ53" s="227"/>
      <c r="CK53" s="227"/>
      <c r="CL53" s="227"/>
      <c r="CM53" s="227"/>
      <c r="CN53" s="227"/>
      <c r="CO53" s="227"/>
      <c r="CP53" s="227"/>
      <c r="CQ53" s="227"/>
      <c r="CR53" s="227"/>
      <c r="CS53" s="227"/>
      <c r="CT53" s="227"/>
      <c r="CU53" s="227"/>
      <c r="CV53" s="227"/>
      <c r="CW53" s="227"/>
      <c r="CX53" s="227"/>
      <c r="CY53" s="228"/>
      <c r="DA53" s="110"/>
      <c r="DB53" s="110"/>
      <c r="DC53" s="110"/>
      <c r="DD53" s="110"/>
      <c r="DE53" s="110"/>
      <c r="DF53" s="110"/>
      <c r="DG53" s="110"/>
      <c r="DH53" s="110"/>
      <c r="DI53" s="110"/>
      <c r="DJ53" s="110"/>
      <c r="DK53" s="110"/>
      <c r="DL53" s="110"/>
      <c r="DM53" s="110"/>
      <c r="DN53" s="111"/>
    </row>
    <row r="54" spans="2:118" ht="13.5" customHeight="1">
      <c r="B54" s="180">
        <f>IF(AND(W25&gt;=50,W25&lt;100),"●","")</f>
      </c>
      <c r="C54" s="181"/>
      <c r="D54" s="181"/>
      <c r="E54" s="181"/>
      <c r="F54" s="181"/>
      <c r="G54" s="181"/>
      <c r="H54" s="181"/>
      <c r="I54" s="181"/>
      <c r="J54" s="181"/>
      <c r="K54" s="181"/>
      <c r="L54" s="182"/>
      <c r="M54" s="118" t="s">
        <v>6</v>
      </c>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20"/>
      <c r="AR54" s="104">
        <v>3200000</v>
      </c>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6"/>
      <c r="BR54" s="7"/>
      <c r="BS54" s="7"/>
      <c r="BT54" s="7"/>
      <c r="BU54" s="7"/>
      <c r="BV54" s="7"/>
      <c r="BW54" s="7"/>
      <c r="BX54" s="10"/>
      <c r="BY54" s="10"/>
      <c r="BZ54" s="226"/>
      <c r="CA54" s="227"/>
      <c r="CB54" s="227"/>
      <c r="CC54" s="227"/>
      <c r="CD54" s="227"/>
      <c r="CE54" s="227"/>
      <c r="CF54" s="227"/>
      <c r="CG54" s="227"/>
      <c r="CH54" s="227"/>
      <c r="CI54" s="227"/>
      <c r="CJ54" s="227"/>
      <c r="CK54" s="227"/>
      <c r="CL54" s="227"/>
      <c r="CM54" s="227"/>
      <c r="CN54" s="227"/>
      <c r="CO54" s="227"/>
      <c r="CP54" s="227"/>
      <c r="CQ54" s="227"/>
      <c r="CR54" s="227"/>
      <c r="CS54" s="227"/>
      <c r="CT54" s="227"/>
      <c r="CU54" s="227"/>
      <c r="CV54" s="227"/>
      <c r="CW54" s="227"/>
      <c r="CX54" s="227"/>
      <c r="CY54" s="228"/>
      <c r="DA54" s="178">
        <f>IF(B54="●",AR54+$BZ$50,"")</f>
      </c>
      <c r="DB54" s="178"/>
      <c r="DC54" s="178"/>
      <c r="DD54" s="178"/>
      <c r="DE54" s="178"/>
      <c r="DF54" s="178"/>
      <c r="DG54" s="178"/>
      <c r="DH54" s="178"/>
      <c r="DI54" s="178"/>
      <c r="DJ54" s="178"/>
      <c r="DK54" s="178"/>
      <c r="DL54" s="178"/>
      <c r="DM54" s="178"/>
      <c r="DN54" s="179"/>
    </row>
    <row r="55" spans="2:118" ht="13.5" customHeight="1">
      <c r="B55" s="186"/>
      <c r="C55" s="187"/>
      <c r="D55" s="187"/>
      <c r="E55" s="187"/>
      <c r="F55" s="187"/>
      <c r="G55" s="187"/>
      <c r="H55" s="187"/>
      <c r="I55" s="187"/>
      <c r="J55" s="187"/>
      <c r="K55" s="187"/>
      <c r="L55" s="188"/>
      <c r="M55" s="130"/>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2"/>
      <c r="AR55" s="107"/>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9"/>
      <c r="BR55" s="7"/>
      <c r="BS55" s="7"/>
      <c r="BT55" s="7"/>
      <c r="BU55" s="7"/>
      <c r="BV55" s="7"/>
      <c r="BW55" s="7"/>
      <c r="BX55" s="10"/>
      <c r="BY55" s="10"/>
      <c r="BZ55" s="226"/>
      <c r="CA55" s="227"/>
      <c r="CB55" s="227"/>
      <c r="CC55" s="227"/>
      <c r="CD55" s="227"/>
      <c r="CE55" s="227"/>
      <c r="CF55" s="227"/>
      <c r="CG55" s="227"/>
      <c r="CH55" s="227"/>
      <c r="CI55" s="227"/>
      <c r="CJ55" s="227"/>
      <c r="CK55" s="227"/>
      <c r="CL55" s="227"/>
      <c r="CM55" s="227"/>
      <c r="CN55" s="227"/>
      <c r="CO55" s="227"/>
      <c r="CP55" s="227"/>
      <c r="CQ55" s="227"/>
      <c r="CR55" s="227"/>
      <c r="CS55" s="227"/>
      <c r="CT55" s="227"/>
      <c r="CU55" s="227"/>
      <c r="CV55" s="227"/>
      <c r="CW55" s="227"/>
      <c r="CX55" s="227"/>
      <c r="CY55" s="228"/>
      <c r="DA55" s="110"/>
      <c r="DB55" s="110"/>
      <c r="DC55" s="110"/>
      <c r="DD55" s="110"/>
      <c r="DE55" s="110"/>
      <c r="DF55" s="110"/>
      <c r="DG55" s="110"/>
      <c r="DH55" s="110"/>
      <c r="DI55" s="110"/>
      <c r="DJ55" s="110"/>
      <c r="DK55" s="110"/>
      <c r="DL55" s="110"/>
      <c r="DM55" s="110"/>
      <c r="DN55" s="111"/>
    </row>
    <row r="56" spans="2:118" ht="13.5" customHeight="1">
      <c r="B56" s="180">
        <f>IF(AND(W25&gt;=100,W25&lt;150),"●","")</f>
      </c>
      <c r="C56" s="181"/>
      <c r="D56" s="181"/>
      <c r="E56" s="181"/>
      <c r="F56" s="181"/>
      <c r="G56" s="181"/>
      <c r="H56" s="181"/>
      <c r="I56" s="181"/>
      <c r="J56" s="181"/>
      <c r="K56" s="181"/>
      <c r="L56" s="182"/>
      <c r="M56" s="118" t="s">
        <v>7</v>
      </c>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20"/>
      <c r="AR56" s="104">
        <v>4800000</v>
      </c>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7"/>
      <c r="BS56" s="7"/>
      <c r="BT56" s="7"/>
      <c r="BU56" s="7"/>
      <c r="BV56" s="7"/>
      <c r="BW56" s="7"/>
      <c r="BX56" s="10"/>
      <c r="BY56" s="10"/>
      <c r="BZ56" s="226"/>
      <c r="CA56" s="227"/>
      <c r="CB56" s="227"/>
      <c r="CC56" s="227"/>
      <c r="CD56" s="227"/>
      <c r="CE56" s="227"/>
      <c r="CF56" s="227"/>
      <c r="CG56" s="227"/>
      <c r="CH56" s="227"/>
      <c r="CI56" s="227"/>
      <c r="CJ56" s="227"/>
      <c r="CK56" s="227"/>
      <c r="CL56" s="227"/>
      <c r="CM56" s="227"/>
      <c r="CN56" s="227"/>
      <c r="CO56" s="227"/>
      <c r="CP56" s="227"/>
      <c r="CQ56" s="227"/>
      <c r="CR56" s="227"/>
      <c r="CS56" s="227"/>
      <c r="CT56" s="227"/>
      <c r="CU56" s="227"/>
      <c r="CV56" s="227"/>
      <c r="CW56" s="227"/>
      <c r="CX56" s="227"/>
      <c r="CY56" s="228"/>
      <c r="DA56" s="178">
        <f>IF(B56="●",AR56+$BZ$50,"")</f>
      </c>
      <c r="DB56" s="178"/>
      <c r="DC56" s="178"/>
      <c r="DD56" s="178"/>
      <c r="DE56" s="178"/>
      <c r="DF56" s="178"/>
      <c r="DG56" s="178"/>
      <c r="DH56" s="178"/>
      <c r="DI56" s="178"/>
      <c r="DJ56" s="178"/>
      <c r="DK56" s="178"/>
      <c r="DL56" s="178"/>
      <c r="DM56" s="178"/>
      <c r="DN56" s="179"/>
    </row>
    <row r="57" spans="2:118" ht="13.5" customHeight="1">
      <c r="B57" s="186"/>
      <c r="C57" s="187"/>
      <c r="D57" s="187"/>
      <c r="E57" s="187"/>
      <c r="F57" s="187"/>
      <c r="G57" s="187"/>
      <c r="H57" s="187"/>
      <c r="I57" s="187"/>
      <c r="J57" s="187"/>
      <c r="K57" s="187"/>
      <c r="L57" s="188"/>
      <c r="M57" s="130"/>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2"/>
      <c r="AR57" s="107"/>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7"/>
      <c r="BS57" s="7"/>
      <c r="BT57" s="7"/>
      <c r="BU57" s="7"/>
      <c r="BV57" s="7"/>
      <c r="BW57" s="7"/>
      <c r="BX57" s="10"/>
      <c r="BY57" s="10"/>
      <c r="BZ57" s="226"/>
      <c r="CA57" s="227"/>
      <c r="CB57" s="227"/>
      <c r="CC57" s="227"/>
      <c r="CD57" s="227"/>
      <c r="CE57" s="227"/>
      <c r="CF57" s="227"/>
      <c r="CG57" s="227"/>
      <c r="CH57" s="227"/>
      <c r="CI57" s="227"/>
      <c r="CJ57" s="227"/>
      <c r="CK57" s="227"/>
      <c r="CL57" s="227"/>
      <c r="CM57" s="227"/>
      <c r="CN57" s="227"/>
      <c r="CO57" s="227"/>
      <c r="CP57" s="227"/>
      <c r="CQ57" s="227"/>
      <c r="CR57" s="227"/>
      <c r="CS57" s="227"/>
      <c r="CT57" s="227"/>
      <c r="CU57" s="227"/>
      <c r="CV57" s="227"/>
      <c r="CW57" s="227"/>
      <c r="CX57" s="227"/>
      <c r="CY57" s="228"/>
      <c r="DA57" s="110"/>
      <c r="DB57" s="110"/>
      <c r="DC57" s="110"/>
      <c r="DD57" s="110"/>
      <c r="DE57" s="110"/>
      <c r="DF57" s="110"/>
      <c r="DG57" s="110"/>
      <c r="DH57" s="110"/>
      <c r="DI57" s="110"/>
      <c r="DJ57" s="110"/>
      <c r="DK57" s="110"/>
      <c r="DL57" s="110"/>
      <c r="DM57" s="110"/>
      <c r="DN57" s="111"/>
    </row>
    <row r="58" spans="2:118" ht="13.5" customHeight="1">
      <c r="B58" s="180">
        <f>IF(AND(W25&gt;=150,W25&lt;200),"●","")</f>
      </c>
      <c r="C58" s="181"/>
      <c r="D58" s="181"/>
      <c r="E58" s="181"/>
      <c r="F58" s="181"/>
      <c r="G58" s="181"/>
      <c r="H58" s="181"/>
      <c r="I58" s="181"/>
      <c r="J58" s="181"/>
      <c r="K58" s="181"/>
      <c r="L58" s="182"/>
      <c r="M58" s="118" t="s">
        <v>8</v>
      </c>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20"/>
      <c r="AR58" s="104">
        <v>6400000</v>
      </c>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6"/>
      <c r="BR58" s="7"/>
      <c r="BS58" s="7"/>
      <c r="BT58" s="7"/>
      <c r="BU58" s="7"/>
      <c r="BV58" s="7"/>
      <c r="BW58" s="7"/>
      <c r="BX58" s="10"/>
      <c r="BY58" s="10"/>
      <c r="BZ58" s="226"/>
      <c r="CA58" s="227"/>
      <c r="CB58" s="227"/>
      <c r="CC58" s="227"/>
      <c r="CD58" s="227"/>
      <c r="CE58" s="227"/>
      <c r="CF58" s="227"/>
      <c r="CG58" s="227"/>
      <c r="CH58" s="227"/>
      <c r="CI58" s="227"/>
      <c r="CJ58" s="227"/>
      <c r="CK58" s="227"/>
      <c r="CL58" s="227"/>
      <c r="CM58" s="227"/>
      <c r="CN58" s="227"/>
      <c r="CO58" s="227"/>
      <c r="CP58" s="227"/>
      <c r="CQ58" s="227"/>
      <c r="CR58" s="227"/>
      <c r="CS58" s="227"/>
      <c r="CT58" s="227"/>
      <c r="CU58" s="227"/>
      <c r="CV58" s="227"/>
      <c r="CW58" s="227"/>
      <c r="CX58" s="227"/>
      <c r="CY58" s="228"/>
      <c r="DA58" s="178">
        <f>IF(B58="●",AR58+$BZ$50,"")</f>
      </c>
      <c r="DB58" s="178"/>
      <c r="DC58" s="178"/>
      <c r="DD58" s="178"/>
      <c r="DE58" s="178"/>
      <c r="DF58" s="178"/>
      <c r="DG58" s="178"/>
      <c r="DH58" s="178"/>
      <c r="DI58" s="178"/>
      <c r="DJ58" s="178"/>
      <c r="DK58" s="178"/>
      <c r="DL58" s="178"/>
      <c r="DM58" s="178"/>
      <c r="DN58" s="179"/>
    </row>
    <row r="59" spans="2:118" ht="13.5" customHeight="1">
      <c r="B59" s="186"/>
      <c r="C59" s="187"/>
      <c r="D59" s="187"/>
      <c r="E59" s="187"/>
      <c r="F59" s="187"/>
      <c r="G59" s="187"/>
      <c r="H59" s="187"/>
      <c r="I59" s="187"/>
      <c r="J59" s="187"/>
      <c r="K59" s="187"/>
      <c r="L59" s="188"/>
      <c r="M59" s="130"/>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2"/>
      <c r="AR59" s="107"/>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9"/>
      <c r="BR59" s="7"/>
      <c r="BS59" s="7"/>
      <c r="BT59" s="7"/>
      <c r="BU59" s="7"/>
      <c r="BV59" s="7"/>
      <c r="BW59" s="7"/>
      <c r="BX59" s="10"/>
      <c r="BY59" s="10"/>
      <c r="BZ59" s="226"/>
      <c r="CA59" s="227"/>
      <c r="CB59" s="227"/>
      <c r="CC59" s="227"/>
      <c r="CD59" s="227"/>
      <c r="CE59" s="227"/>
      <c r="CF59" s="227"/>
      <c r="CG59" s="227"/>
      <c r="CH59" s="227"/>
      <c r="CI59" s="227"/>
      <c r="CJ59" s="227"/>
      <c r="CK59" s="227"/>
      <c r="CL59" s="227"/>
      <c r="CM59" s="227"/>
      <c r="CN59" s="227"/>
      <c r="CO59" s="227"/>
      <c r="CP59" s="227"/>
      <c r="CQ59" s="227"/>
      <c r="CR59" s="227"/>
      <c r="CS59" s="227"/>
      <c r="CT59" s="227"/>
      <c r="CU59" s="227"/>
      <c r="CV59" s="227"/>
      <c r="CW59" s="227"/>
      <c r="CX59" s="227"/>
      <c r="CY59" s="228"/>
      <c r="DA59" s="110"/>
      <c r="DB59" s="110"/>
      <c r="DC59" s="110"/>
      <c r="DD59" s="110"/>
      <c r="DE59" s="110"/>
      <c r="DF59" s="110"/>
      <c r="DG59" s="110"/>
      <c r="DH59" s="110"/>
      <c r="DI59" s="110"/>
      <c r="DJ59" s="110"/>
      <c r="DK59" s="110"/>
      <c r="DL59" s="110"/>
      <c r="DM59" s="110"/>
      <c r="DN59" s="111"/>
    </row>
    <row r="60" spans="2:118" ht="13.5" customHeight="1">
      <c r="B60" s="180">
        <f>IF(AND(W25&gt;=200,W25&lt;250),"●","")</f>
      </c>
      <c r="C60" s="181"/>
      <c r="D60" s="181"/>
      <c r="E60" s="181"/>
      <c r="F60" s="181"/>
      <c r="G60" s="181"/>
      <c r="H60" s="181"/>
      <c r="I60" s="181"/>
      <c r="J60" s="181"/>
      <c r="K60" s="181"/>
      <c r="L60" s="182"/>
      <c r="M60" s="118" t="s">
        <v>9</v>
      </c>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20"/>
      <c r="AR60" s="104">
        <v>8000000</v>
      </c>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6"/>
      <c r="BR60" s="7"/>
      <c r="BS60" s="7"/>
      <c r="BT60" s="7"/>
      <c r="BU60" s="7"/>
      <c r="BV60" s="7"/>
      <c r="BW60" s="7"/>
      <c r="BX60" s="10"/>
      <c r="BY60" s="10"/>
      <c r="BZ60" s="226"/>
      <c r="CA60" s="227"/>
      <c r="CB60" s="227"/>
      <c r="CC60" s="227"/>
      <c r="CD60" s="227"/>
      <c r="CE60" s="227"/>
      <c r="CF60" s="227"/>
      <c r="CG60" s="227"/>
      <c r="CH60" s="227"/>
      <c r="CI60" s="227"/>
      <c r="CJ60" s="227"/>
      <c r="CK60" s="227"/>
      <c r="CL60" s="227"/>
      <c r="CM60" s="227"/>
      <c r="CN60" s="227"/>
      <c r="CO60" s="227"/>
      <c r="CP60" s="227"/>
      <c r="CQ60" s="227"/>
      <c r="CR60" s="227"/>
      <c r="CS60" s="227"/>
      <c r="CT60" s="227"/>
      <c r="CU60" s="227"/>
      <c r="CV60" s="227"/>
      <c r="CW60" s="227"/>
      <c r="CX60" s="227"/>
      <c r="CY60" s="228"/>
      <c r="DA60" s="178">
        <f>IF(B60="●",AR60+$BZ$50,"")</f>
      </c>
      <c r="DB60" s="178"/>
      <c r="DC60" s="178"/>
      <c r="DD60" s="178"/>
      <c r="DE60" s="178"/>
      <c r="DF60" s="178"/>
      <c r="DG60" s="178"/>
      <c r="DH60" s="178"/>
      <c r="DI60" s="178"/>
      <c r="DJ60" s="178"/>
      <c r="DK60" s="178"/>
      <c r="DL60" s="178"/>
      <c r="DM60" s="178"/>
      <c r="DN60" s="179"/>
    </row>
    <row r="61" spans="2:118" ht="13.5" customHeight="1">
      <c r="B61" s="186"/>
      <c r="C61" s="187"/>
      <c r="D61" s="187"/>
      <c r="E61" s="187"/>
      <c r="F61" s="187"/>
      <c r="G61" s="187"/>
      <c r="H61" s="187"/>
      <c r="I61" s="187"/>
      <c r="J61" s="187"/>
      <c r="K61" s="187"/>
      <c r="L61" s="188"/>
      <c r="M61" s="130"/>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2"/>
      <c r="AR61" s="107"/>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9"/>
      <c r="BR61" s="7"/>
      <c r="BS61" s="7"/>
      <c r="BT61" s="7"/>
      <c r="BU61" s="7"/>
      <c r="BV61" s="7"/>
      <c r="BW61" s="7"/>
      <c r="BX61" s="10"/>
      <c r="BY61" s="10"/>
      <c r="BZ61" s="226"/>
      <c r="CA61" s="227"/>
      <c r="CB61" s="227"/>
      <c r="CC61" s="227"/>
      <c r="CD61" s="227"/>
      <c r="CE61" s="227"/>
      <c r="CF61" s="227"/>
      <c r="CG61" s="227"/>
      <c r="CH61" s="227"/>
      <c r="CI61" s="227"/>
      <c r="CJ61" s="227"/>
      <c r="CK61" s="227"/>
      <c r="CL61" s="227"/>
      <c r="CM61" s="227"/>
      <c r="CN61" s="227"/>
      <c r="CO61" s="227"/>
      <c r="CP61" s="227"/>
      <c r="CQ61" s="227"/>
      <c r="CR61" s="227"/>
      <c r="CS61" s="227"/>
      <c r="CT61" s="227"/>
      <c r="CU61" s="227"/>
      <c r="CV61" s="227"/>
      <c r="CW61" s="227"/>
      <c r="CX61" s="227"/>
      <c r="CY61" s="228"/>
      <c r="DA61" s="110"/>
      <c r="DB61" s="110"/>
      <c r="DC61" s="110"/>
      <c r="DD61" s="110"/>
      <c r="DE61" s="110"/>
      <c r="DF61" s="110"/>
      <c r="DG61" s="110"/>
      <c r="DH61" s="110"/>
      <c r="DI61" s="110"/>
      <c r="DJ61" s="110"/>
      <c r="DK61" s="110"/>
      <c r="DL61" s="110"/>
      <c r="DM61" s="110"/>
      <c r="DN61" s="111"/>
    </row>
    <row r="62" spans="2:118" ht="13.5" customHeight="1">
      <c r="B62" s="180">
        <f>IF(AND(W25&gt;=250,W25&lt;300),"●","")</f>
      </c>
      <c r="C62" s="181"/>
      <c r="D62" s="181"/>
      <c r="E62" s="181"/>
      <c r="F62" s="181"/>
      <c r="G62" s="181"/>
      <c r="H62" s="181"/>
      <c r="I62" s="181"/>
      <c r="J62" s="181"/>
      <c r="K62" s="181"/>
      <c r="L62" s="182"/>
      <c r="M62" s="118" t="s">
        <v>10</v>
      </c>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20"/>
      <c r="AR62" s="104">
        <v>9600000</v>
      </c>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6"/>
      <c r="BR62" s="7"/>
      <c r="BS62" s="7"/>
      <c r="BT62" s="7"/>
      <c r="BU62" s="7"/>
      <c r="BV62" s="7"/>
      <c r="BW62" s="7"/>
      <c r="BX62" s="10"/>
      <c r="BY62" s="10"/>
      <c r="BZ62" s="226"/>
      <c r="CA62" s="227"/>
      <c r="CB62" s="227"/>
      <c r="CC62" s="227"/>
      <c r="CD62" s="227"/>
      <c r="CE62" s="227"/>
      <c r="CF62" s="227"/>
      <c r="CG62" s="227"/>
      <c r="CH62" s="227"/>
      <c r="CI62" s="227"/>
      <c r="CJ62" s="227"/>
      <c r="CK62" s="227"/>
      <c r="CL62" s="227"/>
      <c r="CM62" s="227"/>
      <c r="CN62" s="227"/>
      <c r="CO62" s="227"/>
      <c r="CP62" s="227"/>
      <c r="CQ62" s="227"/>
      <c r="CR62" s="227"/>
      <c r="CS62" s="227"/>
      <c r="CT62" s="227"/>
      <c r="CU62" s="227"/>
      <c r="CV62" s="227"/>
      <c r="CW62" s="227"/>
      <c r="CX62" s="227"/>
      <c r="CY62" s="228"/>
      <c r="DA62" s="178">
        <f>IF(B62="●",AR62+$BZ$50,"")</f>
      </c>
      <c r="DB62" s="178"/>
      <c r="DC62" s="178"/>
      <c r="DD62" s="178"/>
      <c r="DE62" s="178"/>
      <c r="DF62" s="178"/>
      <c r="DG62" s="178"/>
      <c r="DH62" s="178"/>
      <c r="DI62" s="178"/>
      <c r="DJ62" s="178"/>
      <c r="DK62" s="178"/>
      <c r="DL62" s="178"/>
      <c r="DM62" s="178"/>
      <c r="DN62" s="179"/>
    </row>
    <row r="63" spans="2:118" ht="13.5" customHeight="1">
      <c r="B63" s="186"/>
      <c r="C63" s="187"/>
      <c r="D63" s="187"/>
      <c r="E63" s="187"/>
      <c r="F63" s="187"/>
      <c r="G63" s="187"/>
      <c r="H63" s="187"/>
      <c r="I63" s="187"/>
      <c r="J63" s="187"/>
      <c r="K63" s="187"/>
      <c r="L63" s="188"/>
      <c r="M63" s="130"/>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2"/>
      <c r="AR63" s="107"/>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9"/>
      <c r="BR63" s="7"/>
      <c r="BS63" s="7"/>
      <c r="BT63" s="7"/>
      <c r="BU63" s="7"/>
      <c r="BV63" s="7"/>
      <c r="BW63" s="7"/>
      <c r="BX63" s="10"/>
      <c r="BY63" s="10"/>
      <c r="BZ63" s="226"/>
      <c r="CA63" s="227"/>
      <c r="CB63" s="227"/>
      <c r="CC63" s="227"/>
      <c r="CD63" s="227"/>
      <c r="CE63" s="227"/>
      <c r="CF63" s="227"/>
      <c r="CG63" s="227"/>
      <c r="CH63" s="227"/>
      <c r="CI63" s="227"/>
      <c r="CJ63" s="227"/>
      <c r="CK63" s="227"/>
      <c r="CL63" s="227"/>
      <c r="CM63" s="227"/>
      <c r="CN63" s="227"/>
      <c r="CO63" s="227"/>
      <c r="CP63" s="227"/>
      <c r="CQ63" s="227"/>
      <c r="CR63" s="227"/>
      <c r="CS63" s="227"/>
      <c r="CT63" s="227"/>
      <c r="CU63" s="227"/>
      <c r="CV63" s="227"/>
      <c r="CW63" s="227"/>
      <c r="CX63" s="227"/>
      <c r="CY63" s="228"/>
      <c r="DA63" s="110"/>
      <c r="DB63" s="110"/>
      <c r="DC63" s="110"/>
      <c r="DD63" s="110"/>
      <c r="DE63" s="110"/>
      <c r="DF63" s="110"/>
      <c r="DG63" s="110"/>
      <c r="DH63" s="110"/>
      <c r="DI63" s="110"/>
      <c r="DJ63" s="110"/>
      <c r="DK63" s="110"/>
      <c r="DL63" s="110"/>
      <c r="DM63" s="110"/>
      <c r="DN63" s="111"/>
    </row>
    <row r="64" spans="2:118" ht="13.5" customHeight="1">
      <c r="B64" s="180">
        <f>IF(AND(W25&gt;=300,W25&lt;350),"●","")</f>
      </c>
      <c r="C64" s="181"/>
      <c r="D64" s="181"/>
      <c r="E64" s="181"/>
      <c r="F64" s="181"/>
      <c r="G64" s="181"/>
      <c r="H64" s="181"/>
      <c r="I64" s="181"/>
      <c r="J64" s="181"/>
      <c r="K64" s="181"/>
      <c r="L64" s="182"/>
      <c r="M64" s="118" t="s">
        <v>11</v>
      </c>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20"/>
      <c r="AR64" s="104">
        <v>11200000</v>
      </c>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7"/>
      <c r="BS64" s="7"/>
      <c r="BT64" s="7"/>
      <c r="BU64" s="7"/>
      <c r="BV64" s="7"/>
      <c r="BW64" s="7"/>
      <c r="BX64" s="10"/>
      <c r="BY64" s="10"/>
      <c r="BZ64" s="226"/>
      <c r="CA64" s="227"/>
      <c r="CB64" s="227"/>
      <c r="CC64" s="227"/>
      <c r="CD64" s="227"/>
      <c r="CE64" s="227"/>
      <c r="CF64" s="227"/>
      <c r="CG64" s="227"/>
      <c r="CH64" s="227"/>
      <c r="CI64" s="227"/>
      <c r="CJ64" s="227"/>
      <c r="CK64" s="227"/>
      <c r="CL64" s="227"/>
      <c r="CM64" s="227"/>
      <c r="CN64" s="227"/>
      <c r="CO64" s="227"/>
      <c r="CP64" s="227"/>
      <c r="CQ64" s="227"/>
      <c r="CR64" s="227"/>
      <c r="CS64" s="227"/>
      <c r="CT64" s="227"/>
      <c r="CU64" s="227"/>
      <c r="CV64" s="227"/>
      <c r="CW64" s="227"/>
      <c r="CX64" s="227"/>
      <c r="CY64" s="228"/>
      <c r="DA64" s="178">
        <f>IF(B64="●",AR64+$BZ$50,"")</f>
      </c>
      <c r="DB64" s="178"/>
      <c r="DC64" s="178"/>
      <c r="DD64" s="178"/>
      <c r="DE64" s="178"/>
      <c r="DF64" s="178"/>
      <c r="DG64" s="178"/>
      <c r="DH64" s="178"/>
      <c r="DI64" s="178"/>
      <c r="DJ64" s="178"/>
      <c r="DK64" s="178"/>
      <c r="DL64" s="178"/>
      <c r="DM64" s="178"/>
      <c r="DN64" s="179"/>
    </row>
    <row r="65" spans="2:118" ht="13.5" customHeight="1">
      <c r="B65" s="186"/>
      <c r="C65" s="187"/>
      <c r="D65" s="187"/>
      <c r="E65" s="187"/>
      <c r="F65" s="187"/>
      <c r="G65" s="187"/>
      <c r="H65" s="187"/>
      <c r="I65" s="187"/>
      <c r="J65" s="187"/>
      <c r="K65" s="187"/>
      <c r="L65" s="188"/>
      <c r="M65" s="130"/>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2"/>
      <c r="AR65" s="107"/>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9"/>
      <c r="BR65" s="7"/>
      <c r="BS65" s="7"/>
      <c r="BT65" s="7"/>
      <c r="BU65" s="7"/>
      <c r="BV65" s="7"/>
      <c r="BW65" s="7"/>
      <c r="BX65" s="10"/>
      <c r="BY65" s="10"/>
      <c r="BZ65" s="226"/>
      <c r="CA65" s="227"/>
      <c r="CB65" s="227"/>
      <c r="CC65" s="227"/>
      <c r="CD65" s="227"/>
      <c r="CE65" s="227"/>
      <c r="CF65" s="227"/>
      <c r="CG65" s="227"/>
      <c r="CH65" s="227"/>
      <c r="CI65" s="227"/>
      <c r="CJ65" s="227"/>
      <c r="CK65" s="227"/>
      <c r="CL65" s="227"/>
      <c r="CM65" s="227"/>
      <c r="CN65" s="227"/>
      <c r="CO65" s="227"/>
      <c r="CP65" s="227"/>
      <c r="CQ65" s="227"/>
      <c r="CR65" s="227"/>
      <c r="CS65" s="227"/>
      <c r="CT65" s="227"/>
      <c r="CU65" s="227"/>
      <c r="CV65" s="227"/>
      <c r="CW65" s="227"/>
      <c r="CX65" s="227"/>
      <c r="CY65" s="228"/>
      <c r="DA65" s="110"/>
      <c r="DB65" s="110"/>
      <c r="DC65" s="110"/>
      <c r="DD65" s="110"/>
      <c r="DE65" s="110"/>
      <c r="DF65" s="110"/>
      <c r="DG65" s="110"/>
      <c r="DH65" s="110"/>
      <c r="DI65" s="110"/>
      <c r="DJ65" s="110"/>
      <c r="DK65" s="110"/>
      <c r="DL65" s="110"/>
      <c r="DM65" s="110"/>
      <c r="DN65" s="111"/>
    </row>
    <row r="66" spans="2:118" ht="13.5" customHeight="1">
      <c r="B66" s="180">
        <f>IF(AND(W25&gt;=350,W25&lt;400),"●","")</f>
      </c>
      <c r="C66" s="181"/>
      <c r="D66" s="181"/>
      <c r="E66" s="181"/>
      <c r="F66" s="181"/>
      <c r="G66" s="181"/>
      <c r="H66" s="181"/>
      <c r="I66" s="181"/>
      <c r="J66" s="181"/>
      <c r="K66" s="181"/>
      <c r="L66" s="182"/>
      <c r="M66" s="118" t="s">
        <v>12</v>
      </c>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20"/>
      <c r="AR66" s="104">
        <v>12800000</v>
      </c>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6"/>
      <c r="BR66" s="7"/>
      <c r="BS66" s="7"/>
      <c r="BT66" s="7"/>
      <c r="BU66" s="7"/>
      <c r="BV66" s="7"/>
      <c r="BW66" s="7"/>
      <c r="BX66" s="10"/>
      <c r="BY66" s="10"/>
      <c r="BZ66" s="226"/>
      <c r="CA66" s="227"/>
      <c r="CB66" s="227"/>
      <c r="CC66" s="227"/>
      <c r="CD66" s="227"/>
      <c r="CE66" s="227"/>
      <c r="CF66" s="227"/>
      <c r="CG66" s="227"/>
      <c r="CH66" s="227"/>
      <c r="CI66" s="227"/>
      <c r="CJ66" s="227"/>
      <c r="CK66" s="227"/>
      <c r="CL66" s="227"/>
      <c r="CM66" s="227"/>
      <c r="CN66" s="227"/>
      <c r="CO66" s="227"/>
      <c r="CP66" s="227"/>
      <c r="CQ66" s="227"/>
      <c r="CR66" s="227"/>
      <c r="CS66" s="227"/>
      <c r="CT66" s="227"/>
      <c r="CU66" s="227"/>
      <c r="CV66" s="227"/>
      <c r="CW66" s="227"/>
      <c r="CX66" s="227"/>
      <c r="CY66" s="228"/>
      <c r="DA66" s="178">
        <f>IF(B66="●",AR66+$BZ$50,"")</f>
      </c>
      <c r="DB66" s="178"/>
      <c r="DC66" s="178"/>
      <c r="DD66" s="178"/>
      <c r="DE66" s="178"/>
      <c r="DF66" s="178"/>
      <c r="DG66" s="178"/>
      <c r="DH66" s="178"/>
      <c r="DI66" s="178"/>
      <c r="DJ66" s="178"/>
      <c r="DK66" s="178"/>
      <c r="DL66" s="178"/>
      <c r="DM66" s="178"/>
      <c r="DN66" s="179"/>
    </row>
    <row r="67" spans="2:118" ht="13.5" customHeight="1">
      <c r="B67" s="186"/>
      <c r="C67" s="187"/>
      <c r="D67" s="187"/>
      <c r="E67" s="187"/>
      <c r="F67" s="187"/>
      <c r="G67" s="187"/>
      <c r="H67" s="187"/>
      <c r="I67" s="187"/>
      <c r="J67" s="187"/>
      <c r="K67" s="187"/>
      <c r="L67" s="188"/>
      <c r="M67" s="130"/>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2"/>
      <c r="AR67" s="107"/>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9"/>
      <c r="BR67" s="7"/>
      <c r="BS67" s="7"/>
      <c r="BT67" s="7"/>
      <c r="BU67" s="7"/>
      <c r="BV67" s="7"/>
      <c r="BW67" s="7"/>
      <c r="BX67" s="10"/>
      <c r="BY67" s="10"/>
      <c r="BZ67" s="226"/>
      <c r="CA67" s="227"/>
      <c r="CB67" s="227"/>
      <c r="CC67" s="227"/>
      <c r="CD67" s="227"/>
      <c r="CE67" s="227"/>
      <c r="CF67" s="227"/>
      <c r="CG67" s="227"/>
      <c r="CH67" s="227"/>
      <c r="CI67" s="227"/>
      <c r="CJ67" s="227"/>
      <c r="CK67" s="227"/>
      <c r="CL67" s="227"/>
      <c r="CM67" s="227"/>
      <c r="CN67" s="227"/>
      <c r="CO67" s="227"/>
      <c r="CP67" s="227"/>
      <c r="CQ67" s="227"/>
      <c r="CR67" s="227"/>
      <c r="CS67" s="227"/>
      <c r="CT67" s="227"/>
      <c r="CU67" s="227"/>
      <c r="CV67" s="227"/>
      <c r="CW67" s="227"/>
      <c r="CX67" s="227"/>
      <c r="CY67" s="228"/>
      <c r="DA67" s="110"/>
      <c r="DB67" s="110"/>
      <c r="DC67" s="110"/>
      <c r="DD67" s="110"/>
      <c r="DE67" s="110"/>
      <c r="DF67" s="110"/>
      <c r="DG67" s="110"/>
      <c r="DH67" s="110"/>
      <c r="DI67" s="110"/>
      <c r="DJ67" s="110"/>
      <c r="DK67" s="110"/>
      <c r="DL67" s="110"/>
      <c r="DM67" s="110"/>
      <c r="DN67" s="111"/>
    </row>
    <row r="68" spans="2:118" ht="13.5" customHeight="1">
      <c r="B68" s="180">
        <f>IF(AND(W25&gt;=400,W25&lt;450),"●","")</f>
      </c>
      <c r="C68" s="181"/>
      <c r="D68" s="181"/>
      <c r="E68" s="181"/>
      <c r="F68" s="181"/>
      <c r="G68" s="181"/>
      <c r="H68" s="181"/>
      <c r="I68" s="181"/>
      <c r="J68" s="181"/>
      <c r="K68" s="181"/>
      <c r="L68" s="182"/>
      <c r="M68" s="118" t="s">
        <v>13</v>
      </c>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20"/>
      <c r="AR68" s="104">
        <v>14400000</v>
      </c>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c r="BP68" s="105"/>
      <c r="BQ68" s="106"/>
      <c r="BR68" s="7"/>
      <c r="BS68" s="7"/>
      <c r="BT68" s="7"/>
      <c r="BU68" s="7"/>
      <c r="BV68" s="7"/>
      <c r="BW68" s="7"/>
      <c r="BX68" s="10"/>
      <c r="BY68" s="10"/>
      <c r="BZ68" s="226"/>
      <c r="CA68" s="227"/>
      <c r="CB68" s="227"/>
      <c r="CC68" s="227"/>
      <c r="CD68" s="227"/>
      <c r="CE68" s="227"/>
      <c r="CF68" s="227"/>
      <c r="CG68" s="227"/>
      <c r="CH68" s="227"/>
      <c r="CI68" s="227"/>
      <c r="CJ68" s="227"/>
      <c r="CK68" s="227"/>
      <c r="CL68" s="227"/>
      <c r="CM68" s="227"/>
      <c r="CN68" s="227"/>
      <c r="CO68" s="227"/>
      <c r="CP68" s="227"/>
      <c r="CQ68" s="227"/>
      <c r="CR68" s="227"/>
      <c r="CS68" s="227"/>
      <c r="CT68" s="227"/>
      <c r="CU68" s="227"/>
      <c r="CV68" s="227"/>
      <c r="CW68" s="227"/>
      <c r="CX68" s="227"/>
      <c r="CY68" s="228"/>
      <c r="DA68" s="178">
        <f>IF(B68="●",AR68+$BZ$50,"")</f>
      </c>
      <c r="DB68" s="178"/>
      <c r="DC68" s="178"/>
      <c r="DD68" s="178"/>
      <c r="DE68" s="178"/>
      <c r="DF68" s="178"/>
      <c r="DG68" s="178"/>
      <c r="DH68" s="178"/>
      <c r="DI68" s="178"/>
      <c r="DJ68" s="178"/>
      <c r="DK68" s="178"/>
      <c r="DL68" s="178"/>
      <c r="DM68" s="178"/>
      <c r="DN68" s="179"/>
    </row>
    <row r="69" spans="2:118" ht="13.5" customHeight="1">
      <c r="B69" s="186"/>
      <c r="C69" s="187"/>
      <c r="D69" s="187"/>
      <c r="E69" s="187"/>
      <c r="F69" s="187"/>
      <c r="G69" s="187"/>
      <c r="H69" s="187"/>
      <c r="I69" s="187"/>
      <c r="J69" s="187"/>
      <c r="K69" s="187"/>
      <c r="L69" s="188"/>
      <c r="M69" s="130"/>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2"/>
      <c r="AR69" s="107"/>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9"/>
      <c r="BR69" s="7"/>
      <c r="BS69" s="7"/>
      <c r="BT69" s="7"/>
      <c r="BU69" s="7"/>
      <c r="BV69" s="7"/>
      <c r="BW69" s="7"/>
      <c r="BX69" s="10"/>
      <c r="BY69" s="10"/>
      <c r="BZ69" s="226"/>
      <c r="CA69" s="227"/>
      <c r="CB69" s="227"/>
      <c r="CC69" s="227"/>
      <c r="CD69" s="227"/>
      <c r="CE69" s="227"/>
      <c r="CF69" s="227"/>
      <c r="CG69" s="227"/>
      <c r="CH69" s="227"/>
      <c r="CI69" s="227"/>
      <c r="CJ69" s="227"/>
      <c r="CK69" s="227"/>
      <c r="CL69" s="227"/>
      <c r="CM69" s="227"/>
      <c r="CN69" s="227"/>
      <c r="CO69" s="227"/>
      <c r="CP69" s="227"/>
      <c r="CQ69" s="227"/>
      <c r="CR69" s="227"/>
      <c r="CS69" s="227"/>
      <c r="CT69" s="227"/>
      <c r="CU69" s="227"/>
      <c r="CV69" s="227"/>
      <c r="CW69" s="227"/>
      <c r="CX69" s="227"/>
      <c r="CY69" s="228"/>
      <c r="DA69" s="110"/>
      <c r="DB69" s="110"/>
      <c r="DC69" s="110"/>
      <c r="DD69" s="110"/>
      <c r="DE69" s="110"/>
      <c r="DF69" s="110"/>
      <c r="DG69" s="110"/>
      <c r="DH69" s="110"/>
      <c r="DI69" s="110"/>
      <c r="DJ69" s="110"/>
      <c r="DK69" s="110"/>
      <c r="DL69" s="110"/>
      <c r="DM69" s="110"/>
      <c r="DN69" s="111"/>
    </row>
    <row r="70" spans="2:118" ht="13.5" customHeight="1">
      <c r="B70" s="180">
        <f>IF(W25&gt;=450,"●","")</f>
      </c>
      <c r="C70" s="181"/>
      <c r="D70" s="181"/>
      <c r="E70" s="181"/>
      <c r="F70" s="181"/>
      <c r="G70" s="181"/>
      <c r="H70" s="181"/>
      <c r="I70" s="181"/>
      <c r="J70" s="181"/>
      <c r="K70" s="181"/>
      <c r="L70" s="182"/>
      <c r="M70" s="118" t="s">
        <v>53</v>
      </c>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20"/>
      <c r="AR70" s="104">
        <v>16000000</v>
      </c>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6"/>
      <c r="BR70" s="7"/>
      <c r="BS70" s="7"/>
      <c r="BT70" s="7"/>
      <c r="BU70" s="7"/>
      <c r="BV70" s="7"/>
      <c r="BW70" s="7"/>
      <c r="BX70" s="10"/>
      <c r="BY70" s="10"/>
      <c r="BZ70" s="226"/>
      <c r="CA70" s="227"/>
      <c r="CB70" s="227"/>
      <c r="CC70" s="227"/>
      <c r="CD70" s="227"/>
      <c r="CE70" s="227"/>
      <c r="CF70" s="227"/>
      <c r="CG70" s="227"/>
      <c r="CH70" s="227"/>
      <c r="CI70" s="227"/>
      <c r="CJ70" s="227"/>
      <c r="CK70" s="227"/>
      <c r="CL70" s="227"/>
      <c r="CM70" s="227"/>
      <c r="CN70" s="227"/>
      <c r="CO70" s="227"/>
      <c r="CP70" s="227"/>
      <c r="CQ70" s="227"/>
      <c r="CR70" s="227"/>
      <c r="CS70" s="227"/>
      <c r="CT70" s="227"/>
      <c r="CU70" s="227"/>
      <c r="CV70" s="227"/>
      <c r="CW70" s="227"/>
      <c r="CX70" s="227"/>
      <c r="CY70" s="228"/>
      <c r="DA70" s="68">
        <f>IF(B70="●",AR70+$BZ$50,"")</f>
      </c>
      <c r="DB70" s="68"/>
      <c r="DC70" s="68"/>
      <c r="DD70" s="68"/>
      <c r="DE70" s="68"/>
      <c r="DF70" s="68"/>
      <c r="DG70" s="68"/>
      <c r="DH70" s="68"/>
      <c r="DI70" s="68"/>
      <c r="DJ70" s="68"/>
      <c r="DK70" s="68"/>
      <c r="DL70" s="68"/>
      <c r="DM70" s="68"/>
      <c r="DN70" s="69"/>
    </row>
    <row r="71" spans="2:118" ht="14.25" customHeight="1" thickBot="1">
      <c r="B71" s="183"/>
      <c r="C71" s="184"/>
      <c r="D71" s="184"/>
      <c r="E71" s="184"/>
      <c r="F71" s="184"/>
      <c r="G71" s="184"/>
      <c r="H71" s="184"/>
      <c r="I71" s="184"/>
      <c r="J71" s="184"/>
      <c r="K71" s="184"/>
      <c r="L71" s="185"/>
      <c r="M71" s="121"/>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3"/>
      <c r="AR71" s="124"/>
      <c r="AS71" s="125"/>
      <c r="AT71" s="125"/>
      <c r="AU71" s="125"/>
      <c r="AV71" s="125"/>
      <c r="AW71" s="125"/>
      <c r="AX71" s="125"/>
      <c r="AY71" s="125"/>
      <c r="AZ71" s="125"/>
      <c r="BA71" s="125"/>
      <c r="BB71" s="125"/>
      <c r="BC71" s="125"/>
      <c r="BD71" s="125"/>
      <c r="BE71" s="125"/>
      <c r="BF71" s="125"/>
      <c r="BG71" s="125"/>
      <c r="BH71" s="125"/>
      <c r="BI71" s="125"/>
      <c r="BJ71" s="125"/>
      <c r="BK71" s="125"/>
      <c r="BL71" s="125"/>
      <c r="BM71" s="125"/>
      <c r="BN71" s="125"/>
      <c r="BO71" s="125"/>
      <c r="BP71" s="125"/>
      <c r="BQ71" s="126"/>
      <c r="BR71" s="7"/>
      <c r="BS71" s="7"/>
      <c r="BT71" s="7"/>
      <c r="BU71" s="7"/>
      <c r="BV71" s="7"/>
      <c r="BW71" s="7"/>
      <c r="BX71" s="10"/>
      <c r="BY71" s="10"/>
      <c r="BZ71" s="229"/>
      <c r="CA71" s="230"/>
      <c r="CB71" s="230"/>
      <c r="CC71" s="230"/>
      <c r="CD71" s="230"/>
      <c r="CE71" s="230"/>
      <c r="CF71" s="230"/>
      <c r="CG71" s="230"/>
      <c r="CH71" s="230"/>
      <c r="CI71" s="230"/>
      <c r="CJ71" s="230"/>
      <c r="CK71" s="230"/>
      <c r="CL71" s="230"/>
      <c r="CM71" s="230"/>
      <c r="CN71" s="230"/>
      <c r="CO71" s="230"/>
      <c r="CP71" s="230"/>
      <c r="CQ71" s="230"/>
      <c r="CR71" s="230"/>
      <c r="CS71" s="230"/>
      <c r="CT71" s="230"/>
      <c r="CU71" s="230"/>
      <c r="CV71" s="230"/>
      <c r="CW71" s="230"/>
      <c r="CX71" s="230"/>
      <c r="CY71" s="231"/>
      <c r="DA71" s="70"/>
      <c r="DB71" s="70"/>
      <c r="DC71" s="70"/>
      <c r="DD71" s="70"/>
      <c r="DE71" s="70"/>
      <c r="DF71" s="70"/>
      <c r="DG71" s="70"/>
      <c r="DH71" s="70"/>
      <c r="DI71" s="70"/>
      <c r="DJ71" s="70"/>
      <c r="DK71" s="70"/>
      <c r="DL71" s="70"/>
      <c r="DM71" s="70"/>
      <c r="DN71" s="71"/>
    </row>
    <row r="72" spans="2:118" ht="14.25" customHeight="1">
      <c r="B72" s="162" t="s">
        <v>15</v>
      </c>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Q72" s="12"/>
      <c r="AT72" s="5"/>
      <c r="AU72" s="6"/>
      <c r="AV72" s="6"/>
      <c r="AW72" s="6"/>
      <c r="AX72" s="6"/>
      <c r="AY72" s="6"/>
      <c r="AZ72" s="6"/>
      <c r="BA72" s="6"/>
      <c r="BB72" s="6"/>
      <c r="BC72" s="6"/>
      <c r="BD72" s="6"/>
      <c r="BE72" s="43"/>
      <c r="BF72" s="43"/>
      <c r="BG72" s="43"/>
      <c r="BH72" s="43"/>
      <c r="BI72" s="43"/>
      <c r="BJ72" s="43"/>
      <c r="BK72" s="43"/>
      <c r="BL72" s="43"/>
      <c r="BM72" s="43"/>
      <c r="BN72" s="43"/>
      <c r="BO72" s="43"/>
      <c r="BP72" s="43"/>
      <c r="BQ72" s="43"/>
      <c r="BR72" s="43"/>
      <c r="BS72" s="43"/>
      <c r="BT72" s="43"/>
      <c r="BU72" s="43"/>
      <c r="BV72" s="43"/>
      <c r="BW72" s="43"/>
      <c r="BX72" s="10"/>
      <c r="BY72" s="10"/>
      <c r="BZ72" s="43"/>
      <c r="CA72" s="6"/>
      <c r="CB72" s="6"/>
      <c r="CC72" s="6"/>
      <c r="CD72" s="6"/>
      <c r="CE72" s="6"/>
      <c r="CF72" s="6"/>
      <c r="CG72" s="6"/>
      <c r="CH72" s="6"/>
      <c r="CI72" s="6"/>
      <c r="CJ72" s="6"/>
      <c r="CK72" s="6"/>
      <c r="CL72" s="6"/>
      <c r="CM72" s="6"/>
      <c r="CN72" s="6"/>
      <c r="CO72" s="6"/>
      <c r="CP72" s="6"/>
      <c r="CQ72" s="6"/>
      <c r="CR72" s="6"/>
      <c r="CS72" s="6"/>
      <c r="CT72" s="6"/>
      <c r="CU72" s="6"/>
      <c r="CV72" s="6"/>
      <c r="CW72" s="6"/>
      <c r="CX72" s="6"/>
      <c r="CY72" s="43"/>
      <c r="CZ72" s="10"/>
      <c r="DA72" s="43"/>
      <c r="DB72" s="43"/>
      <c r="DC72" s="43"/>
      <c r="DD72" s="43"/>
      <c r="DE72" s="43"/>
      <c r="DF72" s="43"/>
      <c r="DG72" s="43"/>
      <c r="DH72" s="43"/>
      <c r="DI72" s="43"/>
      <c r="DJ72" s="43"/>
      <c r="DK72" s="43"/>
      <c r="DL72" s="43"/>
      <c r="DM72" s="43"/>
      <c r="DN72" s="43"/>
    </row>
    <row r="73" spans="2:118" ht="14.25" customHeight="1" thickBot="1">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Q73" s="12"/>
      <c r="BQ73" s="10"/>
      <c r="BR73" s="10"/>
      <c r="BS73" s="10"/>
      <c r="BT73" s="10"/>
      <c r="BU73" s="10"/>
      <c r="BV73" s="10"/>
      <c r="BW73" s="10"/>
      <c r="BX73" s="10"/>
      <c r="BY73" s="10"/>
      <c r="CY73" s="10"/>
      <c r="CZ73" s="10"/>
      <c r="DA73" s="3"/>
      <c r="DB73" s="3"/>
      <c r="DC73" s="3"/>
      <c r="DD73" s="3"/>
      <c r="DE73" s="3"/>
      <c r="DF73" s="3"/>
      <c r="DG73" s="3"/>
      <c r="DH73" s="3"/>
      <c r="DI73" s="3"/>
      <c r="DJ73" s="3"/>
      <c r="DK73" s="3"/>
      <c r="DL73" s="3"/>
      <c r="DM73" s="3"/>
      <c r="DN73" s="3"/>
    </row>
    <row r="74" spans="2:118" ht="19.5" customHeight="1">
      <c r="B74" s="163" t="s">
        <v>1</v>
      </c>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5"/>
      <c r="AR74" s="172" t="s">
        <v>16</v>
      </c>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73"/>
      <c r="BR74" s="19"/>
      <c r="BS74" s="19"/>
      <c r="BT74" s="19"/>
      <c r="BU74" s="19"/>
      <c r="BV74" s="19"/>
      <c r="BW74" s="19"/>
      <c r="BX74" s="10"/>
      <c r="BY74" s="10"/>
      <c r="BZ74" s="163" t="s">
        <v>55</v>
      </c>
      <c r="CA74" s="164"/>
      <c r="CB74" s="164"/>
      <c r="CC74" s="164"/>
      <c r="CD74" s="164"/>
      <c r="CE74" s="164"/>
      <c r="CF74" s="164"/>
      <c r="CG74" s="164"/>
      <c r="CH74" s="164"/>
      <c r="CI74" s="164"/>
      <c r="CJ74" s="164"/>
      <c r="CK74" s="164"/>
      <c r="CL74" s="164"/>
      <c r="CM74" s="164"/>
      <c r="CN74" s="164"/>
      <c r="CO74" s="164"/>
      <c r="CP74" s="164"/>
      <c r="CQ74" s="164"/>
      <c r="CR74" s="164"/>
      <c r="CS74" s="164"/>
      <c r="CT74" s="164"/>
      <c r="CU74" s="164"/>
      <c r="CV74" s="164"/>
      <c r="CW74" s="164"/>
      <c r="CX74" s="164"/>
      <c r="CY74" s="173"/>
      <c r="DA74" s="61" t="s">
        <v>3</v>
      </c>
      <c r="DB74" s="62"/>
      <c r="DC74" s="62"/>
      <c r="DD74" s="62"/>
      <c r="DE74" s="62"/>
      <c r="DF74" s="62"/>
      <c r="DG74" s="62"/>
      <c r="DH74" s="62"/>
      <c r="DI74" s="62"/>
      <c r="DJ74" s="62"/>
      <c r="DK74" s="62"/>
      <c r="DL74" s="62"/>
      <c r="DM74" s="62"/>
      <c r="DN74" s="63"/>
    </row>
    <row r="75" spans="2:118" ht="13.5" customHeight="1">
      <c r="B75" s="166"/>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74"/>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7"/>
      <c r="BQ75" s="175"/>
      <c r="BR75" s="19"/>
      <c r="BS75" s="19"/>
      <c r="BT75" s="19"/>
      <c r="BU75" s="19"/>
      <c r="BV75" s="19"/>
      <c r="BW75" s="19"/>
      <c r="BX75" s="10"/>
      <c r="BY75" s="10"/>
      <c r="BZ75" s="166"/>
      <c r="CA75" s="167"/>
      <c r="CB75" s="167"/>
      <c r="CC75" s="167"/>
      <c r="CD75" s="167"/>
      <c r="CE75" s="167"/>
      <c r="CF75" s="167"/>
      <c r="CG75" s="167"/>
      <c r="CH75" s="167"/>
      <c r="CI75" s="167"/>
      <c r="CJ75" s="167"/>
      <c r="CK75" s="167"/>
      <c r="CL75" s="167"/>
      <c r="CM75" s="167"/>
      <c r="CN75" s="167"/>
      <c r="CO75" s="167"/>
      <c r="CP75" s="167"/>
      <c r="CQ75" s="167"/>
      <c r="CR75" s="167"/>
      <c r="CS75" s="167"/>
      <c r="CT75" s="167"/>
      <c r="CU75" s="167"/>
      <c r="CV75" s="167"/>
      <c r="CW75" s="167"/>
      <c r="CX75" s="167"/>
      <c r="CY75" s="175"/>
      <c r="DA75" s="64"/>
      <c r="DB75" s="64"/>
      <c r="DC75" s="64"/>
      <c r="DD75" s="64"/>
      <c r="DE75" s="64"/>
      <c r="DF75" s="64"/>
      <c r="DG75" s="64"/>
      <c r="DH75" s="64"/>
      <c r="DI75" s="64"/>
      <c r="DJ75" s="64"/>
      <c r="DK75" s="64"/>
      <c r="DL75" s="64"/>
      <c r="DM75" s="64"/>
      <c r="DN75" s="65"/>
    </row>
    <row r="76" spans="2:118" ht="14.25" customHeight="1" thickBot="1">
      <c r="B76" s="169"/>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1"/>
      <c r="AR76" s="176"/>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7"/>
      <c r="BR76" s="19"/>
      <c r="BS76" s="19"/>
      <c r="BT76" s="19"/>
      <c r="BU76" s="19"/>
      <c r="BV76" s="19"/>
      <c r="BW76" s="19"/>
      <c r="BX76" s="10"/>
      <c r="BY76" s="10"/>
      <c r="BZ76" s="169"/>
      <c r="CA76" s="170"/>
      <c r="CB76" s="170"/>
      <c r="CC76" s="170"/>
      <c r="CD76" s="170"/>
      <c r="CE76" s="170"/>
      <c r="CF76" s="170"/>
      <c r="CG76" s="170"/>
      <c r="CH76" s="170"/>
      <c r="CI76" s="170"/>
      <c r="CJ76" s="170"/>
      <c r="CK76" s="170"/>
      <c r="CL76" s="170"/>
      <c r="CM76" s="170"/>
      <c r="CN76" s="170"/>
      <c r="CO76" s="170"/>
      <c r="CP76" s="170"/>
      <c r="CQ76" s="170"/>
      <c r="CR76" s="170"/>
      <c r="CS76" s="170"/>
      <c r="CT76" s="170"/>
      <c r="CU76" s="170"/>
      <c r="CV76" s="170"/>
      <c r="CW76" s="170"/>
      <c r="CX76" s="170"/>
      <c r="CY76" s="177"/>
      <c r="DA76" s="66"/>
      <c r="DB76" s="66"/>
      <c r="DC76" s="66"/>
      <c r="DD76" s="66"/>
      <c r="DE76" s="66"/>
      <c r="DF76" s="66"/>
      <c r="DG76" s="66"/>
      <c r="DH76" s="66"/>
      <c r="DI76" s="66"/>
      <c r="DJ76" s="66"/>
      <c r="DK76" s="66"/>
      <c r="DL76" s="66"/>
      <c r="DM76" s="66"/>
      <c r="DN76" s="67"/>
    </row>
    <row r="77" spans="2:123" ht="14.25" customHeight="1" thickTop="1">
      <c r="B77" s="133">
        <f>B50</f>
      </c>
      <c r="C77" s="134"/>
      <c r="D77" s="134"/>
      <c r="E77" s="134"/>
      <c r="F77" s="134"/>
      <c r="G77" s="134"/>
      <c r="H77" s="134"/>
      <c r="I77" s="134"/>
      <c r="J77" s="134"/>
      <c r="K77" s="134"/>
      <c r="L77" s="135"/>
      <c r="M77" s="139" t="s">
        <v>4</v>
      </c>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1"/>
      <c r="AR77" s="145">
        <v>100000</v>
      </c>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c r="BP77" s="146"/>
      <c r="BQ77" s="147"/>
      <c r="BR77" s="7"/>
      <c r="BS77" s="7"/>
      <c r="BT77" s="7"/>
      <c r="BU77" s="7"/>
      <c r="BV77" s="7"/>
      <c r="BW77" s="7"/>
      <c r="BX77" s="10"/>
      <c r="BY77" s="10"/>
      <c r="BZ77" s="151">
        <f>$W$29*80000</f>
        <v>0</v>
      </c>
      <c r="CA77" s="152"/>
      <c r="CB77" s="152"/>
      <c r="CC77" s="152"/>
      <c r="CD77" s="152"/>
      <c r="CE77" s="152"/>
      <c r="CF77" s="152"/>
      <c r="CG77" s="152"/>
      <c r="CH77" s="152"/>
      <c r="CI77" s="152"/>
      <c r="CJ77" s="152"/>
      <c r="CK77" s="152"/>
      <c r="CL77" s="152"/>
      <c r="CM77" s="152"/>
      <c r="CN77" s="152"/>
      <c r="CO77" s="152"/>
      <c r="CP77" s="152"/>
      <c r="CQ77" s="152"/>
      <c r="CR77" s="152"/>
      <c r="CS77" s="152"/>
      <c r="CT77" s="152"/>
      <c r="CU77" s="152"/>
      <c r="CV77" s="152"/>
      <c r="CW77" s="152"/>
      <c r="CX77" s="152"/>
      <c r="CY77" s="153"/>
      <c r="DA77" s="160">
        <f>IF(B77="●",AR77+$BZ$77,"")</f>
      </c>
      <c r="DB77" s="160"/>
      <c r="DC77" s="160"/>
      <c r="DD77" s="160"/>
      <c r="DE77" s="160"/>
      <c r="DF77" s="160"/>
      <c r="DG77" s="160"/>
      <c r="DH77" s="160"/>
      <c r="DI77" s="160"/>
      <c r="DJ77" s="160"/>
      <c r="DK77" s="160"/>
      <c r="DL77" s="160"/>
      <c r="DM77" s="160"/>
      <c r="DN77" s="161"/>
      <c r="DR77" s="1">
        <f>IF(COUNTA($B$77:$L$98)=0,0,1)</f>
        <v>1</v>
      </c>
      <c r="DS77" s="4"/>
    </row>
    <row r="78" spans="2:118" ht="13.5" customHeight="1">
      <c r="B78" s="136"/>
      <c r="C78" s="137"/>
      <c r="D78" s="137"/>
      <c r="E78" s="137"/>
      <c r="F78" s="137"/>
      <c r="G78" s="137"/>
      <c r="H78" s="137"/>
      <c r="I78" s="137"/>
      <c r="J78" s="137"/>
      <c r="K78" s="137"/>
      <c r="L78" s="138"/>
      <c r="M78" s="142"/>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4"/>
      <c r="AR78" s="148"/>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50"/>
      <c r="BR78" s="7"/>
      <c r="BS78" s="7"/>
      <c r="BT78" s="7"/>
      <c r="BU78" s="7"/>
      <c r="BV78" s="7"/>
      <c r="BW78" s="7"/>
      <c r="BX78" s="10"/>
      <c r="BY78" s="10"/>
      <c r="BZ78" s="154"/>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6"/>
      <c r="DA78" s="110"/>
      <c r="DB78" s="110"/>
      <c r="DC78" s="110"/>
      <c r="DD78" s="110"/>
      <c r="DE78" s="110"/>
      <c r="DF78" s="110"/>
      <c r="DG78" s="110"/>
      <c r="DH78" s="110"/>
      <c r="DI78" s="110"/>
      <c r="DJ78" s="110"/>
      <c r="DK78" s="110"/>
      <c r="DL78" s="110"/>
      <c r="DM78" s="110"/>
      <c r="DN78" s="111"/>
    </row>
    <row r="79" spans="2:118" ht="13.5" customHeight="1">
      <c r="B79" s="112">
        <f>B52</f>
      </c>
      <c r="C79" s="113"/>
      <c r="D79" s="113"/>
      <c r="E79" s="113"/>
      <c r="F79" s="113"/>
      <c r="G79" s="113"/>
      <c r="H79" s="113"/>
      <c r="I79" s="113"/>
      <c r="J79" s="113"/>
      <c r="K79" s="113"/>
      <c r="L79" s="114"/>
      <c r="M79" s="118" t="s">
        <v>5</v>
      </c>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20"/>
      <c r="AR79" s="104">
        <v>500000</v>
      </c>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6"/>
      <c r="BR79" s="7"/>
      <c r="BS79" s="7"/>
      <c r="BT79" s="7"/>
      <c r="BU79" s="7"/>
      <c r="BV79" s="7"/>
      <c r="BW79" s="7"/>
      <c r="BX79" s="10"/>
      <c r="BY79" s="10"/>
      <c r="BZ79" s="154"/>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6"/>
      <c r="DA79" s="68">
        <f>IF(B79="●",AR79+$BZ$77,"")</f>
      </c>
      <c r="DB79" s="68"/>
      <c r="DC79" s="68"/>
      <c r="DD79" s="68"/>
      <c r="DE79" s="68"/>
      <c r="DF79" s="68"/>
      <c r="DG79" s="68"/>
      <c r="DH79" s="68"/>
      <c r="DI79" s="68"/>
      <c r="DJ79" s="68"/>
      <c r="DK79" s="68"/>
      <c r="DL79" s="68"/>
      <c r="DM79" s="68"/>
      <c r="DN79" s="69"/>
    </row>
    <row r="80" spans="2:118" ht="13.5" customHeight="1">
      <c r="B80" s="127"/>
      <c r="C80" s="128"/>
      <c r="D80" s="128"/>
      <c r="E80" s="128"/>
      <c r="F80" s="128"/>
      <c r="G80" s="128"/>
      <c r="H80" s="128"/>
      <c r="I80" s="128"/>
      <c r="J80" s="128"/>
      <c r="K80" s="128"/>
      <c r="L80" s="129"/>
      <c r="M80" s="130"/>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2"/>
      <c r="AR80" s="107"/>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9"/>
      <c r="BR80" s="7"/>
      <c r="BS80" s="7"/>
      <c r="BT80" s="7"/>
      <c r="BU80" s="7"/>
      <c r="BV80" s="7"/>
      <c r="BW80" s="7"/>
      <c r="BX80" s="10"/>
      <c r="BY80" s="10"/>
      <c r="BZ80" s="154"/>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6"/>
      <c r="DA80" s="110"/>
      <c r="DB80" s="110"/>
      <c r="DC80" s="110"/>
      <c r="DD80" s="110"/>
      <c r="DE80" s="110"/>
      <c r="DF80" s="110"/>
      <c r="DG80" s="110"/>
      <c r="DH80" s="110"/>
      <c r="DI80" s="110"/>
      <c r="DJ80" s="110"/>
      <c r="DK80" s="110"/>
      <c r="DL80" s="110"/>
      <c r="DM80" s="110"/>
      <c r="DN80" s="111"/>
    </row>
    <row r="81" spans="2:118" ht="13.5" customHeight="1">
      <c r="B81" s="112">
        <f>B54</f>
      </c>
      <c r="C81" s="113"/>
      <c r="D81" s="113"/>
      <c r="E81" s="113"/>
      <c r="F81" s="113"/>
      <c r="G81" s="113"/>
      <c r="H81" s="113"/>
      <c r="I81" s="113"/>
      <c r="J81" s="113"/>
      <c r="K81" s="113"/>
      <c r="L81" s="114"/>
      <c r="M81" s="118" t="s">
        <v>6</v>
      </c>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20"/>
      <c r="AR81" s="104">
        <v>1000000</v>
      </c>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6"/>
      <c r="BR81" s="7"/>
      <c r="BS81" s="7"/>
      <c r="BT81" s="7"/>
      <c r="BU81" s="7"/>
      <c r="BV81" s="7"/>
      <c r="BW81" s="7"/>
      <c r="BX81" s="10"/>
      <c r="BY81" s="10"/>
      <c r="BZ81" s="154"/>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6"/>
      <c r="DA81" s="68">
        <f>IF(B81="●",AR81+$BZ$77,"")</f>
      </c>
      <c r="DB81" s="68"/>
      <c r="DC81" s="68"/>
      <c r="DD81" s="68"/>
      <c r="DE81" s="68"/>
      <c r="DF81" s="68"/>
      <c r="DG81" s="68"/>
      <c r="DH81" s="68"/>
      <c r="DI81" s="68"/>
      <c r="DJ81" s="68"/>
      <c r="DK81" s="68"/>
      <c r="DL81" s="68"/>
      <c r="DM81" s="68"/>
      <c r="DN81" s="69"/>
    </row>
    <row r="82" spans="2:118" ht="13.5" customHeight="1">
      <c r="B82" s="127"/>
      <c r="C82" s="128"/>
      <c r="D82" s="128"/>
      <c r="E82" s="128"/>
      <c r="F82" s="128"/>
      <c r="G82" s="128"/>
      <c r="H82" s="128"/>
      <c r="I82" s="128"/>
      <c r="J82" s="128"/>
      <c r="K82" s="128"/>
      <c r="L82" s="129"/>
      <c r="M82" s="130"/>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2"/>
      <c r="AR82" s="107"/>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9"/>
      <c r="BR82" s="7"/>
      <c r="BS82" s="7"/>
      <c r="BT82" s="7"/>
      <c r="BU82" s="7"/>
      <c r="BV82" s="7"/>
      <c r="BW82" s="7"/>
      <c r="BX82" s="10"/>
      <c r="BY82" s="10"/>
      <c r="BZ82" s="154"/>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6"/>
      <c r="DA82" s="110"/>
      <c r="DB82" s="110"/>
      <c r="DC82" s="110"/>
      <c r="DD82" s="110"/>
      <c r="DE82" s="110"/>
      <c r="DF82" s="110"/>
      <c r="DG82" s="110"/>
      <c r="DH82" s="110"/>
      <c r="DI82" s="110"/>
      <c r="DJ82" s="110"/>
      <c r="DK82" s="110"/>
      <c r="DL82" s="110"/>
      <c r="DM82" s="110"/>
      <c r="DN82" s="111"/>
    </row>
    <row r="83" spans="2:118" ht="13.5" customHeight="1">
      <c r="B83" s="112">
        <f>B56</f>
      </c>
      <c r="C83" s="113"/>
      <c r="D83" s="113"/>
      <c r="E83" s="113"/>
      <c r="F83" s="113"/>
      <c r="G83" s="113"/>
      <c r="H83" s="113"/>
      <c r="I83" s="113"/>
      <c r="J83" s="113"/>
      <c r="K83" s="113"/>
      <c r="L83" s="114"/>
      <c r="M83" s="118" t="s">
        <v>7</v>
      </c>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20"/>
      <c r="AR83" s="104">
        <v>1500000</v>
      </c>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6"/>
      <c r="BR83" s="7"/>
      <c r="BS83" s="7"/>
      <c r="BT83" s="7"/>
      <c r="BU83" s="7"/>
      <c r="BV83" s="7"/>
      <c r="BW83" s="7"/>
      <c r="BX83" s="10"/>
      <c r="BY83" s="10"/>
      <c r="BZ83" s="154"/>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6"/>
      <c r="DA83" s="68">
        <f>IF(B83="●",AR83+$BZ$77,"")</f>
      </c>
      <c r="DB83" s="68"/>
      <c r="DC83" s="68"/>
      <c r="DD83" s="68"/>
      <c r="DE83" s="68"/>
      <c r="DF83" s="68"/>
      <c r="DG83" s="68"/>
      <c r="DH83" s="68"/>
      <c r="DI83" s="68"/>
      <c r="DJ83" s="68"/>
      <c r="DK83" s="68"/>
      <c r="DL83" s="68"/>
      <c r="DM83" s="68"/>
      <c r="DN83" s="69"/>
    </row>
    <row r="84" spans="2:118" ht="13.5" customHeight="1">
      <c r="B84" s="127"/>
      <c r="C84" s="128"/>
      <c r="D84" s="128"/>
      <c r="E84" s="128"/>
      <c r="F84" s="128"/>
      <c r="G84" s="128"/>
      <c r="H84" s="128"/>
      <c r="I84" s="128"/>
      <c r="J84" s="128"/>
      <c r="K84" s="128"/>
      <c r="L84" s="129"/>
      <c r="M84" s="130"/>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2"/>
      <c r="AR84" s="107"/>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9"/>
      <c r="BR84" s="7"/>
      <c r="BS84" s="7"/>
      <c r="BT84" s="7"/>
      <c r="BU84" s="7"/>
      <c r="BV84" s="7"/>
      <c r="BW84" s="7"/>
      <c r="BX84" s="10"/>
      <c r="BY84" s="10"/>
      <c r="BZ84" s="154"/>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6"/>
      <c r="DA84" s="110"/>
      <c r="DB84" s="110"/>
      <c r="DC84" s="110"/>
      <c r="DD84" s="110"/>
      <c r="DE84" s="110"/>
      <c r="DF84" s="110"/>
      <c r="DG84" s="110"/>
      <c r="DH84" s="110"/>
      <c r="DI84" s="110"/>
      <c r="DJ84" s="110"/>
      <c r="DK84" s="110"/>
      <c r="DL84" s="110"/>
      <c r="DM84" s="110"/>
      <c r="DN84" s="111"/>
    </row>
    <row r="85" spans="2:118" ht="13.5" customHeight="1">
      <c r="B85" s="112">
        <f>B58</f>
      </c>
      <c r="C85" s="113"/>
      <c r="D85" s="113"/>
      <c r="E85" s="113"/>
      <c r="F85" s="113"/>
      <c r="G85" s="113"/>
      <c r="H85" s="113"/>
      <c r="I85" s="113"/>
      <c r="J85" s="113"/>
      <c r="K85" s="113"/>
      <c r="L85" s="114"/>
      <c r="M85" s="118" t="s">
        <v>8</v>
      </c>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20"/>
      <c r="AR85" s="104">
        <v>2000000</v>
      </c>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6"/>
      <c r="BR85" s="7"/>
      <c r="BS85" s="7"/>
      <c r="BT85" s="7"/>
      <c r="BU85" s="7"/>
      <c r="BV85" s="7"/>
      <c r="BW85" s="7"/>
      <c r="BX85" s="10"/>
      <c r="BY85" s="10"/>
      <c r="BZ85" s="154"/>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6"/>
      <c r="DA85" s="68">
        <f>IF(B85="●",AR85+$BZ$77,"")</f>
      </c>
      <c r="DB85" s="68"/>
      <c r="DC85" s="68"/>
      <c r="DD85" s="68"/>
      <c r="DE85" s="68"/>
      <c r="DF85" s="68"/>
      <c r="DG85" s="68"/>
      <c r="DH85" s="68"/>
      <c r="DI85" s="68"/>
      <c r="DJ85" s="68"/>
      <c r="DK85" s="68"/>
      <c r="DL85" s="68"/>
      <c r="DM85" s="68"/>
      <c r="DN85" s="69"/>
    </row>
    <row r="86" spans="2:118" ht="13.5" customHeight="1">
      <c r="B86" s="127"/>
      <c r="C86" s="128"/>
      <c r="D86" s="128"/>
      <c r="E86" s="128"/>
      <c r="F86" s="128"/>
      <c r="G86" s="128"/>
      <c r="H86" s="128"/>
      <c r="I86" s="128"/>
      <c r="J86" s="128"/>
      <c r="K86" s="128"/>
      <c r="L86" s="129"/>
      <c r="M86" s="130"/>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2"/>
      <c r="AR86" s="107"/>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9"/>
      <c r="BR86" s="7"/>
      <c r="BS86" s="7"/>
      <c r="BT86" s="7"/>
      <c r="BU86" s="7"/>
      <c r="BV86" s="7"/>
      <c r="BW86" s="7"/>
      <c r="BX86" s="10"/>
      <c r="BY86" s="10"/>
      <c r="BZ86" s="154"/>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6"/>
      <c r="DA86" s="110"/>
      <c r="DB86" s="110"/>
      <c r="DC86" s="110"/>
      <c r="DD86" s="110"/>
      <c r="DE86" s="110"/>
      <c r="DF86" s="110"/>
      <c r="DG86" s="110"/>
      <c r="DH86" s="110"/>
      <c r="DI86" s="110"/>
      <c r="DJ86" s="110"/>
      <c r="DK86" s="110"/>
      <c r="DL86" s="110"/>
      <c r="DM86" s="110"/>
      <c r="DN86" s="111"/>
    </row>
    <row r="87" spans="2:118" ht="13.5" customHeight="1">
      <c r="B87" s="112">
        <f>B60</f>
      </c>
      <c r="C87" s="113"/>
      <c r="D87" s="113"/>
      <c r="E87" s="113"/>
      <c r="F87" s="113"/>
      <c r="G87" s="113"/>
      <c r="H87" s="113"/>
      <c r="I87" s="113"/>
      <c r="J87" s="113"/>
      <c r="K87" s="113"/>
      <c r="L87" s="114"/>
      <c r="M87" s="118" t="s">
        <v>9</v>
      </c>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20"/>
      <c r="AR87" s="104">
        <v>2500000</v>
      </c>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6"/>
      <c r="BR87" s="7"/>
      <c r="BS87" s="7"/>
      <c r="BT87" s="7"/>
      <c r="BU87" s="7"/>
      <c r="BV87" s="7"/>
      <c r="BW87" s="7"/>
      <c r="BX87" s="10"/>
      <c r="BY87" s="10"/>
      <c r="BZ87" s="154"/>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6"/>
      <c r="DA87" s="68">
        <f>IF(B87="●",AR87+$BZ$77,"")</f>
      </c>
      <c r="DB87" s="68"/>
      <c r="DC87" s="68"/>
      <c r="DD87" s="68"/>
      <c r="DE87" s="68"/>
      <c r="DF87" s="68"/>
      <c r="DG87" s="68"/>
      <c r="DH87" s="68"/>
      <c r="DI87" s="68"/>
      <c r="DJ87" s="68"/>
      <c r="DK87" s="68"/>
      <c r="DL87" s="68"/>
      <c r="DM87" s="68"/>
      <c r="DN87" s="69"/>
    </row>
    <row r="88" spans="2:118" ht="13.5" customHeight="1">
      <c r="B88" s="127"/>
      <c r="C88" s="128"/>
      <c r="D88" s="128"/>
      <c r="E88" s="128"/>
      <c r="F88" s="128"/>
      <c r="G88" s="128"/>
      <c r="H88" s="128"/>
      <c r="I88" s="128"/>
      <c r="J88" s="128"/>
      <c r="K88" s="128"/>
      <c r="L88" s="129"/>
      <c r="M88" s="130"/>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2"/>
      <c r="AR88" s="107"/>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9"/>
      <c r="BR88" s="7"/>
      <c r="BS88" s="7"/>
      <c r="BT88" s="7"/>
      <c r="BU88" s="7"/>
      <c r="BV88" s="7"/>
      <c r="BW88" s="7"/>
      <c r="BX88" s="10"/>
      <c r="BY88" s="10"/>
      <c r="BZ88" s="154"/>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6"/>
      <c r="DA88" s="110"/>
      <c r="DB88" s="110"/>
      <c r="DC88" s="110"/>
      <c r="DD88" s="110"/>
      <c r="DE88" s="110"/>
      <c r="DF88" s="110"/>
      <c r="DG88" s="110"/>
      <c r="DH88" s="110"/>
      <c r="DI88" s="110"/>
      <c r="DJ88" s="110"/>
      <c r="DK88" s="110"/>
      <c r="DL88" s="110"/>
      <c r="DM88" s="110"/>
      <c r="DN88" s="111"/>
    </row>
    <row r="89" spans="2:118" ht="13.5" customHeight="1">
      <c r="B89" s="112">
        <f>B62</f>
      </c>
      <c r="C89" s="113"/>
      <c r="D89" s="113"/>
      <c r="E89" s="113"/>
      <c r="F89" s="113"/>
      <c r="G89" s="113"/>
      <c r="H89" s="113"/>
      <c r="I89" s="113"/>
      <c r="J89" s="113"/>
      <c r="K89" s="113"/>
      <c r="L89" s="114"/>
      <c r="M89" s="118" t="s">
        <v>10</v>
      </c>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20"/>
      <c r="AR89" s="104">
        <v>3000000</v>
      </c>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6"/>
      <c r="BR89" s="7"/>
      <c r="BS89" s="7"/>
      <c r="BT89" s="7"/>
      <c r="BU89" s="7"/>
      <c r="BV89" s="7"/>
      <c r="BW89" s="7"/>
      <c r="BX89" s="10"/>
      <c r="BY89" s="10"/>
      <c r="BZ89" s="154"/>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6"/>
      <c r="DA89" s="68">
        <f>IF(B89="●",AR89+$BZ$77,"")</f>
      </c>
      <c r="DB89" s="68"/>
      <c r="DC89" s="68"/>
      <c r="DD89" s="68"/>
      <c r="DE89" s="68"/>
      <c r="DF89" s="68"/>
      <c r="DG89" s="68"/>
      <c r="DH89" s="68"/>
      <c r="DI89" s="68"/>
      <c r="DJ89" s="68"/>
      <c r="DK89" s="68"/>
      <c r="DL89" s="68"/>
      <c r="DM89" s="68"/>
      <c r="DN89" s="69"/>
    </row>
    <row r="90" spans="2:118" ht="13.5" customHeight="1">
      <c r="B90" s="127"/>
      <c r="C90" s="128"/>
      <c r="D90" s="128"/>
      <c r="E90" s="128"/>
      <c r="F90" s="128"/>
      <c r="G90" s="128"/>
      <c r="H90" s="128"/>
      <c r="I90" s="128"/>
      <c r="J90" s="128"/>
      <c r="K90" s="128"/>
      <c r="L90" s="129"/>
      <c r="M90" s="130"/>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2"/>
      <c r="AR90" s="107"/>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9"/>
      <c r="BR90" s="7"/>
      <c r="BS90" s="7"/>
      <c r="BT90" s="7"/>
      <c r="BU90" s="7"/>
      <c r="BV90" s="7"/>
      <c r="BW90" s="7"/>
      <c r="BX90" s="10"/>
      <c r="BY90" s="10"/>
      <c r="BZ90" s="154"/>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6"/>
      <c r="DA90" s="110"/>
      <c r="DB90" s="110"/>
      <c r="DC90" s="110"/>
      <c r="DD90" s="110"/>
      <c r="DE90" s="110"/>
      <c r="DF90" s="110"/>
      <c r="DG90" s="110"/>
      <c r="DH90" s="110"/>
      <c r="DI90" s="110"/>
      <c r="DJ90" s="110"/>
      <c r="DK90" s="110"/>
      <c r="DL90" s="110"/>
      <c r="DM90" s="110"/>
      <c r="DN90" s="111"/>
    </row>
    <row r="91" spans="2:118" ht="13.5" customHeight="1">
      <c r="B91" s="112">
        <f>B64</f>
      </c>
      <c r="C91" s="113"/>
      <c r="D91" s="113"/>
      <c r="E91" s="113"/>
      <c r="F91" s="113"/>
      <c r="G91" s="113"/>
      <c r="H91" s="113"/>
      <c r="I91" s="113"/>
      <c r="J91" s="113"/>
      <c r="K91" s="113"/>
      <c r="L91" s="114"/>
      <c r="M91" s="118" t="s">
        <v>11</v>
      </c>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20"/>
      <c r="AR91" s="104">
        <v>3500000</v>
      </c>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6"/>
      <c r="BR91" s="7"/>
      <c r="BS91" s="7"/>
      <c r="BT91" s="7"/>
      <c r="BU91" s="7"/>
      <c r="BV91" s="7"/>
      <c r="BW91" s="7"/>
      <c r="BX91" s="10"/>
      <c r="BY91" s="10"/>
      <c r="BZ91" s="154"/>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6"/>
      <c r="DA91" s="68">
        <f>IF(B91="●",AR91+$BZ$77,"")</f>
      </c>
      <c r="DB91" s="68"/>
      <c r="DC91" s="68"/>
      <c r="DD91" s="68"/>
      <c r="DE91" s="68"/>
      <c r="DF91" s="68"/>
      <c r="DG91" s="68"/>
      <c r="DH91" s="68"/>
      <c r="DI91" s="68"/>
      <c r="DJ91" s="68"/>
      <c r="DK91" s="68"/>
      <c r="DL91" s="68"/>
      <c r="DM91" s="68"/>
      <c r="DN91" s="69"/>
    </row>
    <row r="92" spans="2:118" ht="13.5" customHeight="1">
      <c r="B92" s="127"/>
      <c r="C92" s="128"/>
      <c r="D92" s="128"/>
      <c r="E92" s="128"/>
      <c r="F92" s="128"/>
      <c r="G92" s="128"/>
      <c r="H92" s="128"/>
      <c r="I92" s="128"/>
      <c r="J92" s="128"/>
      <c r="K92" s="128"/>
      <c r="L92" s="129"/>
      <c r="M92" s="130"/>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2"/>
      <c r="AR92" s="107"/>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9"/>
      <c r="BR92" s="7"/>
      <c r="BS92" s="7"/>
      <c r="BT92" s="7"/>
      <c r="BU92" s="7"/>
      <c r="BV92" s="7"/>
      <c r="BW92" s="7"/>
      <c r="BX92" s="10"/>
      <c r="BY92" s="10"/>
      <c r="BZ92" s="154"/>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6"/>
      <c r="DA92" s="110"/>
      <c r="DB92" s="110"/>
      <c r="DC92" s="110"/>
      <c r="DD92" s="110"/>
      <c r="DE92" s="110"/>
      <c r="DF92" s="110"/>
      <c r="DG92" s="110"/>
      <c r="DH92" s="110"/>
      <c r="DI92" s="110"/>
      <c r="DJ92" s="110"/>
      <c r="DK92" s="110"/>
      <c r="DL92" s="110"/>
      <c r="DM92" s="110"/>
      <c r="DN92" s="111"/>
    </row>
    <row r="93" spans="2:118" ht="13.5" customHeight="1">
      <c r="B93" s="112">
        <f>B66</f>
      </c>
      <c r="C93" s="113"/>
      <c r="D93" s="113"/>
      <c r="E93" s="113"/>
      <c r="F93" s="113"/>
      <c r="G93" s="113"/>
      <c r="H93" s="113"/>
      <c r="I93" s="113"/>
      <c r="J93" s="113"/>
      <c r="K93" s="113"/>
      <c r="L93" s="114"/>
      <c r="M93" s="118" t="s">
        <v>12</v>
      </c>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20"/>
      <c r="AR93" s="104">
        <v>4000000</v>
      </c>
      <c r="AS93" s="105"/>
      <c r="AT93" s="105"/>
      <c r="AU93" s="105"/>
      <c r="AV93" s="105"/>
      <c r="AW93" s="105"/>
      <c r="AX93" s="105"/>
      <c r="AY93" s="105"/>
      <c r="AZ93" s="105"/>
      <c r="BA93" s="105"/>
      <c r="BB93" s="105"/>
      <c r="BC93" s="105"/>
      <c r="BD93" s="105"/>
      <c r="BE93" s="105"/>
      <c r="BF93" s="105"/>
      <c r="BG93" s="105"/>
      <c r="BH93" s="105"/>
      <c r="BI93" s="105"/>
      <c r="BJ93" s="105"/>
      <c r="BK93" s="105"/>
      <c r="BL93" s="105"/>
      <c r="BM93" s="105"/>
      <c r="BN93" s="105"/>
      <c r="BO93" s="105"/>
      <c r="BP93" s="105"/>
      <c r="BQ93" s="106"/>
      <c r="BR93" s="7"/>
      <c r="BS93" s="7"/>
      <c r="BT93" s="7"/>
      <c r="BU93" s="7"/>
      <c r="BV93" s="7"/>
      <c r="BW93" s="7"/>
      <c r="BX93" s="10"/>
      <c r="BY93" s="10"/>
      <c r="BZ93" s="154"/>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6"/>
      <c r="DA93" s="68">
        <f>IF(B93="●",AR93+$BZ$77,"")</f>
      </c>
      <c r="DB93" s="68"/>
      <c r="DC93" s="68"/>
      <c r="DD93" s="68"/>
      <c r="DE93" s="68"/>
      <c r="DF93" s="68"/>
      <c r="DG93" s="68"/>
      <c r="DH93" s="68"/>
      <c r="DI93" s="68"/>
      <c r="DJ93" s="68"/>
      <c r="DK93" s="68"/>
      <c r="DL93" s="68"/>
      <c r="DM93" s="68"/>
      <c r="DN93" s="69"/>
    </row>
    <row r="94" spans="2:118" ht="13.5" customHeight="1">
      <c r="B94" s="127"/>
      <c r="C94" s="128"/>
      <c r="D94" s="128"/>
      <c r="E94" s="128"/>
      <c r="F94" s="128"/>
      <c r="G94" s="128"/>
      <c r="H94" s="128"/>
      <c r="I94" s="128"/>
      <c r="J94" s="128"/>
      <c r="K94" s="128"/>
      <c r="L94" s="129"/>
      <c r="M94" s="130"/>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2"/>
      <c r="AR94" s="107"/>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9"/>
      <c r="BR94" s="7"/>
      <c r="BS94" s="7"/>
      <c r="BT94" s="7"/>
      <c r="BU94" s="7"/>
      <c r="BV94" s="7"/>
      <c r="BW94" s="7"/>
      <c r="BX94" s="10"/>
      <c r="BY94" s="10"/>
      <c r="BZ94" s="154"/>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6"/>
      <c r="DA94" s="110"/>
      <c r="DB94" s="110"/>
      <c r="DC94" s="110"/>
      <c r="DD94" s="110"/>
      <c r="DE94" s="110"/>
      <c r="DF94" s="110"/>
      <c r="DG94" s="110"/>
      <c r="DH94" s="110"/>
      <c r="DI94" s="110"/>
      <c r="DJ94" s="110"/>
      <c r="DK94" s="110"/>
      <c r="DL94" s="110"/>
      <c r="DM94" s="110"/>
      <c r="DN94" s="111"/>
    </row>
    <row r="95" spans="2:118" ht="13.5" customHeight="1">
      <c r="B95" s="112">
        <f>B68</f>
      </c>
      <c r="C95" s="113"/>
      <c r="D95" s="113"/>
      <c r="E95" s="113"/>
      <c r="F95" s="113"/>
      <c r="G95" s="113"/>
      <c r="H95" s="113"/>
      <c r="I95" s="113"/>
      <c r="J95" s="113"/>
      <c r="K95" s="113"/>
      <c r="L95" s="114"/>
      <c r="M95" s="118" t="s">
        <v>13</v>
      </c>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20"/>
      <c r="AR95" s="104">
        <v>4500000</v>
      </c>
      <c r="AS95" s="105"/>
      <c r="AT95" s="105"/>
      <c r="AU95" s="105"/>
      <c r="AV95" s="105"/>
      <c r="AW95" s="105"/>
      <c r="AX95" s="105"/>
      <c r="AY95" s="105"/>
      <c r="AZ95" s="105"/>
      <c r="BA95" s="105"/>
      <c r="BB95" s="105"/>
      <c r="BC95" s="105"/>
      <c r="BD95" s="105"/>
      <c r="BE95" s="105"/>
      <c r="BF95" s="105"/>
      <c r="BG95" s="105"/>
      <c r="BH95" s="105"/>
      <c r="BI95" s="105"/>
      <c r="BJ95" s="105"/>
      <c r="BK95" s="105"/>
      <c r="BL95" s="105"/>
      <c r="BM95" s="105"/>
      <c r="BN95" s="105"/>
      <c r="BO95" s="105"/>
      <c r="BP95" s="105"/>
      <c r="BQ95" s="106"/>
      <c r="BR95" s="7"/>
      <c r="BS95" s="7"/>
      <c r="BT95" s="7"/>
      <c r="BU95" s="7"/>
      <c r="BV95" s="7"/>
      <c r="BW95" s="7"/>
      <c r="BX95" s="10"/>
      <c r="BY95" s="10"/>
      <c r="BZ95" s="154"/>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6"/>
      <c r="DA95" s="68">
        <f>IF(B95="●",AR95+$BZ$77,"")</f>
      </c>
      <c r="DB95" s="68"/>
      <c r="DC95" s="68"/>
      <c r="DD95" s="68"/>
      <c r="DE95" s="68"/>
      <c r="DF95" s="68"/>
      <c r="DG95" s="68"/>
      <c r="DH95" s="68"/>
      <c r="DI95" s="68"/>
      <c r="DJ95" s="68"/>
      <c r="DK95" s="68"/>
      <c r="DL95" s="68"/>
      <c r="DM95" s="68"/>
      <c r="DN95" s="69"/>
    </row>
    <row r="96" spans="2:118" ht="13.5" customHeight="1">
      <c r="B96" s="127"/>
      <c r="C96" s="128"/>
      <c r="D96" s="128"/>
      <c r="E96" s="128"/>
      <c r="F96" s="128"/>
      <c r="G96" s="128"/>
      <c r="H96" s="128"/>
      <c r="I96" s="128"/>
      <c r="J96" s="128"/>
      <c r="K96" s="128"/>
      <c r="L96" s="129"/>
      <c r="M96" s="130"/>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2"/>
      <c r="AR96" s="107"/>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9"/>
      <c r="BR96" s="7"/>
      <c r="BS96" s="7"/>
      <c r="BT96" s="7"/>
      <c r="BU96" s="7"/>
      <c r="BV96" s="7"/>
      <c r="BW96" s="7"/>
      <c r="BX96" s="10"/>
      <c r="BY96" s="10"/>
      <c r="BZ96" s="154"/>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6"/>
      <c r="DA96" s="110"/>
      <c r="DB96" s="110"/>
      <c r="DC96" s="110"/>
      <c r="DD96" s="110"/>
      <c r="DE96" s="110"/>
      <c r="DF96" s="110"/>
      <c r="DG96" s="110"/>
      <c r="DH96" s="110"/>
      <c r="DI96" s="110"/>
      <c r="DJ96" s="110"/>
      <c r="DK96" s="110"/>
      <c r="DL96" s="110"/>
      <c r="DM96" s="110"/>
      <c r="DN96" s="111"/>
    </row>
    <row r="97" spans="2:118" ht="13.5" customHeight="1">
      <c r="B97" s="112">
        <f>B70</f>
      </c>
      <c r="C97" s="113"/>
      <c r="D97" s="113"/>
      <c r="E97" s="113"/>
      <c r="F97" s="113"/>
      <c r="G97" s="113"/>
      <c r="H97" s="113"/>
      <c r="I97" s="113"/>
      <c r="J97" s="113"/>
      <c r="K97" s="113"/>
      <c r="L97" s="114"/>
      <c r="M97" s="118" t="s">
        <v>53</v>
      </c>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20"/>
      <c r="AR97" s="104">
        <v>5000000</v>
      </c>
      <c r="AS97" s="105"/>
      <c r="AT97" s="105"/>
      <c r="AU97" s="105"/>
      <c r="AV97" s="105"/>
      <c r="AW97" s="105"/>
      <c r="AX97" s="105"/>
      <c r="AY97" s="105"/>
      <c r="AZ97" s="105"/>
      <c r="BA97" s="105"/>
      <c r="BB97" s="105"/>
      <c r="BC97" s="105"/>
      <c r="BD97" s="105"/>
      <c r="BE97" s="105"/>
      <c r="BF97" s="105"/>
      <c r="BG97" s="105"/>
      <c r="BH97" s="105"/>
      <c r="BI97" s="105"/>
      <c r="BJ97" s="105"/>
      <c r="BK97" s="105"/>
      <c r="BL97" s="105"/>
      <c r="BM97" s="105"/>
      <c r="BN97" s="105"/>
      <c r="BO97" s="105"/>
      <c r="BP97" s="105"/>
      <c r="BQ97" s="106"/>
      <c r="BR97" s="7"/>
      <c r="BS97" s="7"/>
      <c r="BT97" s="7"/>
      <c r="BU97" s="7"/>
      <c r="BV97" s="7"/>
      <c r="BW97" s="7"/>
      <c r="BX97" s="10"/>
      <c r="BY97" s="10"/>
      <c r="BZ97" s="154"/>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6"/>
      <c r="DA97" s="68">
        <f>IF(B97="●",AR97+$BZ$77,"")</f>
      </c>
      <c r="DB97" s="68"/>
      <c r="DC97" s="68"/>
      <c r="DD97" s="68"/>
      <c r="DE97" s="68"/>
      <c r="DF97" s="68"/>
      <c r="DG97" s="68"/>
      <c r="DH97" s="68"/>
      <c r="DI97" s="68"/>
      <c r="DJ97" s="68"/>
      <c r="DK97" s="68"/>
      <c r="DL97" s="68"/>
      <c r="DM97" s="68"/>
      <c r="DN97" s="69"/>
    </row>
    <row r="98" spans="2:118" ht="14.25" customHeight="1" thickBot="1">
      <c r="B98" s="115"/>
      <c r="C98" s="116"/>
      <c r="D98" s="116"/>
      <c r="E98" s="116"/>
      <c r="F98" s="116"/>
      <c r="G98" s="116"/>
      <c r="H98" s="116"/>
      <c r="I98" s="116"/>
      <c r="J98" s="116"/>
      <c r="K98" s="116"/>
      <c r="L98" s="117"/>
      <c r="M98" s="121"/>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3"/>
      <c r="AR98" s="124"/>
      <c r="AS98" s="125"/>
      <c r="AT98" s="125"/>
      <c r="AU98" s="125"/>
      <c r="AV98" s="125"/>
      <c r="AW98" s="125"/>
      <c r="AX98" s="125"/>
      <c r="AY98" s="125"/>
      <c r="AZ98" s="125"/>
      <c r="BA98" s="125"/>
      <c r="BB98" s="125"/>
      <c r="BC98" s="125"/>
      <c r="BD98" s="125"/>
      <c r="BE98" s="125"/>
      <c r="BF98" s="125"/>
      <c r="BG98" s="125"/>
      <c r="BH98" s="125"/>
      <c r="BI98" s="125"/>
      <c r="BJ98" s="125"/>
      <c r="BK98" s="125"/>
      <c r="BL98" s="125"/>
      <c r="BM98" s="125"/>
      <c r="BN98" s="125"/>
      <c r="BO98" s="125"/>
      <c r="BP98" s="125"/>
      <c r="BQ98" s="126"/>
      <c r="BR98" s="7"/>
      <c r="BS98" s="7"/>
      <c r="BT98" s="7"/>
      <c r="BU98" s="7"/>
      <c r="BV98" s="7"/>
      <c r="BW98" s="7"/>
      <c r="BX98" s="10"/>
      <c r="BY98" s="10"/>
      <c r="BZ98" s="157"/>
      <c r="CA98" s="158"/>
      <c r="CB98" s="158"/>
      <c r="CC98" s="158"/>
      <c r="CD98" s="158"/>
      <c r="CE98" s="158"/>
      <c r="CF98" s="158"/>
      <c r="CG98" s="158"/>
      <c r="CH98" s="158"/>
      <c r="CI98" s="158"/>
      <c r="CJ98" s="158"/>
      <c r="CK98" s="158"/>
      <c r="CL98" s="158"/>
      <c r="CM98" s="158"/>
      <c r="CN98" s="158"/>
      <c r="CO98" s="158"/>
      <c r="CP98" s="158"/>
      <c r="CQ98" s="158"/>
      <c r="CR98" s="158"/>
      <c r="CS98" s="158"/>
      <c r="CT98" s="158"/>
      <c r="CU98" s="158"/>
      <c r="CV98" s="158"/>
      <c r="CW98" s="158"/>
      <c r="CX98" s="158"/>
      <c r="CY98" s="159"/>
      <c r="DA98" s="70"/>
      <c r="DB98" s="70"/>
      <c r="DC98" s="70"/>
      <c r="DD98" s="70"/>
      <c r="DE98" s="70"/>
      <c r="DF98" s="70"/>
      <c r="DG98" s="70"/>
      <c r="DH98" s="70"/>
      <c r="DI98" s="70"/>
      <c r="DJ98" s="70"/>
      <c r="DK98" s="70"/>
      <c r="DL98" s="70"/>
      <c r="DM98" s="70"/>
      <c r="DN98" s="71"/>
    </row>
    <row r="99" spans="7:119" ht="15" customHeight="1" thickBot="1">
      <c r="G99" s="2"/>
      <c r="H99" s="2"/>
      <c r="I99" s="2"/>
      <c r="J99" s="2"/>
      <c r="K99" s="2"/>
      <c r="L99" s="2"/>
      <c r="M99" s="2"/>
      <c r="N99" s="2"/>
      <c r="O99" s="2"/>
      <c r="P99" s="2"/>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10"/>
      <c r="BY99" s="10"/>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DA99" s="45"/>
      <c r="DB99" s="45"/>
      <c r="DC99" s="45"/>
      <c r="DD99" s="45"/>
      <c r="DE99" s="45"/>
      <c r="DF99" s="45"/>
      <c r="DG99" s="45"/>
      <c r="DH99" s="45"/>
      <c r="DI99" s="45"/>
      <c r="DJ99" s="45"/>
      <c r="DK99" s="45"/>
      <c r="DL99" s="45"/>
      <c r="DM99" s="45"/>
      <c r="DN99" s="45"/>
      <c r="DO99" s="10"/>
    </row>
    <row r="100" spans="105:120" ht="15" customHeight="1">
      <c r="DA100" s="61" t="s">
        <v>42</v>
      </c>
      <c r="DB100" s="62"/>
      <c r="DC100" s="62"/>
      <c r="DD100" s="62"/>
      <c r="DE100" s="62"/>
      <c r="DF100" s="62"/>
      <c r="DG100" s="62"/>
      <c r="DH100" s="62"/>
      <c r="DI100" s="62"/>
      <c r="DJ100" s="62"/>
      <c r="DK100" s="62"/>
      <c r="DL100" s="62"/>
      <c r="DM100" s="62"/>
      <c r="DN100" s="63"/>
      <c r="DO100" s="13"/>
      <c r="DP100" s="10"/>
    </row>
    <row r="101" spans="105:120" ht="15" customHeight="1">
      <c r="DA101" s="64"/>
      <c r="DB101" s="64"/>
      <c r="DC101" s="64"/>
      <c r="DD101" s="64"/>
      <c r="DE101" s="64"/>
      <c r="DF101" s="64"/>
      <c r="DG101" s="64"/>
      <c r="DH101" s="64"/>
      <c r="DI101" s="64"/>
      <c r="DJ101" s="64"/>
      <c r="DK101" s="64"/>
      <c r="DL101" s="64"/>
      <c r="DM101" s="64"/>
      <c r="DN101" s="65"/>
      <c r="DO101" s="13"/>
      <c r="DP101" s="10"/>
    </row>
    <row r="102" spans="105:120" ht="15" customHeight="1" thickBot="1">
      <c r="DA102" s="66"/>
      <c r="DB102" s="66"/>
      <c r="DC102" s="66"/>
      <c r="DD102" s="66"/>
      <c r="DE102" s="66"/>
      <c r="DF102" s="66"/>
      <c r="DG102" s="66"/>
      <c r="DH102" s="66"/>
      <c r="DI102" s="66"/>
      <c r="DJ102" s="66"/>
      <c r="DK102" s="66"/>
      <c r="DL102" s="66"/>
      <c r="DM102" s="66"/>
      <c r="DN102" s="67"/>
      <c r="DO102" s="13"/>
      <c r="DP102" s="10"/>
    </row>
    <row r="103" spans="105:120" ht="14.25" customHeight="1" thickTop="1">
      <c r="DA103" s="68">
        <f>ROUNDDOWN(((SUM(DA50:DN71)-SUM(DA77:DN98))*2/3),0)</f>
        <v>0</v>
      </c>
      <c r="DB103" s="68"/>
      <c r="DC103" s="68"/>
      <c r="DD103" s="68"/>
      <c r="DE103" s="68"/>
      <c r="DF103" s="68"/>
      <c r="DG103" s="68"/>
      <c r="DH103" s="68"/>
      <c r="DI103" s="68"/>
      <c r="DJ103" s="68"/>
      <c r="DK103" s="68"/>
      <c r="DL103" s="68"/>
      <c r="DM103" s="68"/>
      <c r="DN103" s="69"/>
      <c r="DO103" s="13"/>
      <c r="DP103" s="10"/>
    </row>
    <row r="104" spans="1:118" ht="14.25" customHeight="1" thickBot="1">
      <c r="A104" s="5"/>
      <c r="DA104" s="70"/>
      <c r="DB104" s="70"/>
      <c r="DC104" s="70"/>
      <c r="DD104" s="70"/>
      <c r="DE104" s="70"/>
      <c r="DF104" s="70"/>
      <c r="DG104" s="70"/>
      <c r="DH104" s="70"/>
      <c r="DI104" s="70"/>
      <c r="DJ104" s="70"/>
      <c r="DK104" s="70"/>
      <c r="DL104" s="70"/>
      <c r="DM104" s="70"/>
      <c r="DN104" s="71"/>
    </row>
    <row r="105" ht="14.25" customHeight="1" thickBot="1"/>
    <row r="106" spans="105:118" ht="13.5" customHeight="1">
      <c r="DA106" s="61" t="s">
        <v>43</v>
      </c>
      <c r="DB106" s="62"/>
      <c r="DC106" s="62"/>
      <c r="DD106" s="62"/>
      <c r="DE106" s="62"/>
      <c r="DF106" s="62"/>
      <c r="DG106" s="62"/>
      <c r="DH106" s="62"/>
      <c r="DI106" s="62"/>
      <c r="DJ106" s="62"/>
      <c r="DK106" s="62"/>
      <c r="DL106" s="62"/>
      <c r="DM106" s="62"/>
      <c r="DN106" s="63"/>
    </row>
    <row r="107" spans="105:118" ht="13.5" customHeight="1">
      <c r="DA107" s="64"/>
      <c r="DB107" s="64"/>
      <c r="DC107" s="64"/>
      <c r="DD107" s="64"/>
      <c r="DE107" s="64"/>
      <c r="DF107" s="64"/>
      <c r="DG107" s="64"/>
      <c r="DH107" s="64"/>
      <c r="DI107" s="64"/>
      <c r="DJ107" s="64"/>
      <c r="DK107" s="64"/>
      <c r="DL107" s="64"/>
      <c r="DM107" s="64"/>
      <c r="DN107" s="65"/>
    </row>
    <row r="108" spans="105:119" ht="14.25" customHeight="1" thickBot="1">
      <c r="DA108" s="66"/>
      <c r="DB108" s="66"/>
      <c r="DC108" s="66"/>
      <c r="DD108" s="66"/>
      <c r="DE108" s="66"/>
      <c r="DF108" s="66"/>
      <c r="DG108" s="66"/>
      <c r="DH108" s="66"/>
      <c r="DI108" s="66"/>
      <c r="DJ108" s="66"/>
      <c r="DK108" s="66"/>
      <c r="DL108" s="66"/>
      <c r="DM108" s="66"/>
      <c r="DN108" s="67"/>
      <c r="DO108" s="10"/>
    </row>
    <row r="109" spans="105:119" ht="14.25" customHeight="1" thickTop="1">
      <c r="DA109" s="68">
        <f>IF(OR(O14=EE18,O14=EE19),100000000,IF(O14=EE15,"",1000000))</f>
      </c>
      <c r="DB109" s="68"/>
      <c r="DC109" s="68"/>
      <c r="DD109" s="68"/>
      <c r="DE109" s="68"/>
      <c r="DF109" s="68"/>
      <c r="DG109" s="68"/>
      <c r="DH109" s="68"/>
      <c r="DI109" s="68"/>
      <c r="DJ109" s="68"/>
      <c r="DK109" s="68"/>
      <c r="DL109" s="68"/>
      <c r="DM109" s="68"/>
      <c r="DN109" s="69"/>
      <c r="DO109" s="10"/>
    </row>
    <row r="110" spans="105:119" ht="14.25" customHeight="1" thickBot="1">
      <c r="DA110" s="70"/>
      <c r="DB110" s="70"/>
      <c r="DC110" s="70"/>
      <c r="DD110" s="70"/>
      <c r="DE110" s="70"/>
      <c r="DF110" s="70"/>
      <c r="DG110" s="70"/>
      <c r="DH110" s="70"/>
      <c r="DI110" s="70"/>
      <c r="DJ110" s="70"/>
      <c r="DK110" s="70"/>
      <c r="DL110" s="70"/>
      <c r="DM110" s="70"/>
      <c r="DN110" s="71"/>
      <c r="DO110" s="10"/>
    </row>
    <row r="111" spans="1:119" ht="14.25" customHeight="1" thickBot="1">
      <c r="A111" s="5"/>
      <c r="DA111" s="15"/>
      <c r="DB111" s="14"/>
      <c r="DC111" s="14"/>
      <c r="DD111" s="14"/>
      <c r="DE111" s="14"/>
      <c r="DF111" s="14"/>
      <c r="DG111" s="14"/>
      <c r="DH111" s="14"/>
      <c r="DI111" s="14"/>
      <c r="DJ111" s="14"/>
      <c r="DK111" s="14"/>
      <c r="DL111" s="14"/>
      <c r="DM111" s="14"/>
      <c r="DN111" s="14"/>
      <c r="DO111" s="10"/>
    </row>
    <row r="112" spans="1:119" ht="14.25" customHeight="1">
      <c r="A112" s="18"/>
      <c r="DA112" s="61" t="s">
        <v>44</v>
      </c>
      <c r="DB112" s="62"/>
      <c r="DC112" s="62"/>
      <c r="DD112" s="62"/>
      <c r="DE112" s="62"/>
      <c r="DF112" s="62"/>
      <c r="DG112" s="62"/>
      <c r="DH112" s="62"/>
      <c r="DI112" s="62"/>
      <c r="DJ112" s="62"/>
      <c r="DK112" s="62"/>
      <c r="DL112" s="62"/>
      <c r="DM112" s="62"/>
      <c r="DN112" s="63"/>
      <c r="DO112" s="10"/>
    </row>
    <row r="113" spans="1:119" ht="14.25" customHeight="1">
      <c r="A113" s="18"/>
      <c r="DA113" s="64"/>
      <c r="DB113" s="64"/>
      <c r="DC113" s="64"/>
      <c r="DD113" s="64"/>
      <c r="DE113" s="64"/>
      <c r="DF113" s="64"/>
      <c r="DG113" s="64"/>
      <c r="DH113" s="64"/>
      <c r="DI113" s="64"/>
      <c r="DJ113" s="64"/>
      <c r="DK113" s="64"/>
      <c r="DL113" s="64"/>
      <c r="DM113" s="64"/>
      <c r="DN113" s="65"/>
      <c r="DO113" s="10"/>
    </row>
    <row r="114" spans="1:120" ht="14.25" customHeight="1" thickBot="1">
      <c r="A114" s="18"/>
      <c r="DA114" s="66"/>
      <c r="DB114" s="66"/>
      <c r="DC114" s="66"/>
      <c r="DD114" s="66"/>
      <c r="DE114" s="66"/>
      <c r="DF114" s="66"/>
      <c r="DG114" s="66"/>
      <c r="DH114" s="66"/>
      <c r="DI114" s="66"/>
      <c r="DJ114" s="66"/>
      <c r="DK114" s="66"/>
      <c r="DL114" s="66"/>
      <c r="DM114" s="66"/>
      <c r="DN114" s="67"/>
      <c r="DO114" s="8"/>
      <c r="DP114" s="10"/>
    </row>
    <row r="115" spans="1:120" ht="14.25" customHeight="1" thickTop="1">
      <c r="A115" s="18"/>
      <c r="DA115" s="68">
        <f>IF(O10=EE11,1000000,IF(O10=EE12,100000000,""))</f>
      </c>
      <c r="DB115" s="68"/>
      <c r="DC115" s="68"/>
      <c r="DD115" s="68"/>
      <c r="DE115" s="68"/>
      <c r="DF115" s="68"/>
      <c r="DG115" s="68"/>
      <c r="DH115" s="68"/>
      <c r="DI115" s="68"/>
      <c r="DJ115" s="68"/>
      <c r="DK115" s="68"/>
      <c r="DL115" s="68"/>
      <c r="DM115" s="68"/>
      <c r="DN115" s="69"/>
      <c r="DO115" s="8"/>
      <c r="DP115" s="10"/>
    </row>
    <row r="116" spans="1:120" ht="14.25" customHeight="1" thickBot="1">
      <c r="A116" s="18"/>
      <c r="DA116" s="70"/>
      <c r="DB116" s="70"/>
      <c r="DC116" s="70"/>
      <c r="DD116" s="70"/>
      <c r="DE116" s="70"/>
      <c r="DF116" s="70"/>
      <c r="DG116" s="70"/>
      <c r="DH116" s="70"/>
      <c r="DI116" s="70"/>
      <c r="DJ116" s="70"/>
      <c r="DK116" s="70"/>
      <c r="DL116" s="70"/>
      <c r="DM116" s="70"/>
      <c r="DN116" s="71"/>
      <c r="DO116" s="8"/>
      <c r="DP116" s="10"/>
    </row>
    <row r="117" spans="1:120" ht="14.25" customHeight="1" thickBot="1">
      <c r="A117" s="18"/>
      <c r="DA117" s="8"/>
      <c r="DB117" s="8"/>
      <c r="DC117" s="8"/>
      <c r="DD117" s="8"/>
      <c r="DE117" s="8"/>
      <c r="DF117" s="8"/>
      <c r="DG117" s="8"/>
      <c r="DH117" s="8"/>
      <c r="DI117" s="8"/>
      <c r="DJ117" s="8"/>
      <c r="DK117" s="8"/>
      <c r="DL117" s="8"/>
      <c r="DM117" s="8"/>
      <c r="DN117" s="8"/>
      <c r="DO117" s="8"/>
      <c r="DP117" s="10"/>
    </row>
    <row r="118" spans="1:120" ht="14.25" customHeight="1">
      <c r="A118" s="10"/>
      <c r="DA118" s="61" t="s">
        <v>45</v>
      </c>
      <c r="DB118" s="62"/>
      <c r="DC118" s="62"/>
      <c r="DD118" s="62"/>
      <c r="DE118" s="62"/>
      <c r="DF118" s="62"/>
      <c r="DG118" s="62"/>
      <c r="DH118" s="62"/>
      <c r="DI118" s="62"/>
      <c r="DJ118" s="62"/>
      <c r="DK118" s="62"/>
      <c r="DL118" s="62"/>
      <c r="DM118" s="62"/>
      <c r="DN118" s="63"/>
      <c r="DO118" s="8"/>
      <c r="DP118" s="10"/>
    </row>
    <row r="119" spans="1:120" ht="14.25" customHeight="1">
      <c r="A119" s="18"/>
      <c r="DA119" s="64"/>
      <c r="DB119" s="64"/>
      <c r="DC119" s="64"/>
      <c r="DD119" s="64"/>
      <c r="DE119" s="64"/>
      <c r="DF119" s="64"/>
      <c r="DG119" s="64"/>
      <c r="DH119" s="64"/>
      <c r="DI119" s="64"/>
      <c r="DJ119" s="64"/>
      <c r="DK119" s="64"/>
      <c r="DL119" s="64"/>
      <c r="DM119" s="64"/>
      <c r="DN119" s="65"/>
      <c r="DO119" s="8"/>
      <c r="DP119" s="10"/>
    </row>
    <row r="120" spans="1:120" ht="14.25" customHeight="1" thickBot="1">
      <c r="A120" s="18"/>
      <c r="DA120" s="66"/>
      <c r="DB120" s="66"/>
      <c r="DC120" s="66"/>
      <c r="DD120" s="66"/>
      <c r="DE120" s="66"/>
      <c r="DF120" s="66"/>
      <c r="DG120" s="66"/>
      <c r="DH120" s="66"/>
      <c r="DI120" s="66"/>
      <c r="DJ120" s="66"/>
      <c r="DK120" s="66"/>
      <c r="DL120" s="66"/>
      <c r="DM120" s="66"/>
      <c r="DN120" s="67"/>
      <c r="DO120" s="8"/>
      <c r="DP120" s="10"/>
    </row>
    <row r="121" spans="1:120" ht="14.25" customHeight="1" thickTop="1">
      <c r="A121" s="18"/>
      <c r="DA121" s="68">
        <f>MIN(DA103,DA109,DA115)</f>
        <v>0</v>
      </c>
      <c r="DB121" s="68"/>
      <c r="DC121" s="68"/>
      <c r="DD121" s="68"/>
      <c r="DE121" s="68"/>
      <c r="DF121" s="68"/>
      <c r="DG121" s="68"/>
      <c r="DH121" s="68"/>
      <c r="DI121" s="68"/>
      <c r="DJ121" s="68"/>
      <c r="DK121" s="68"/>
      <c r="DL121" s="68"/>
      <c r="DM121" s="68"/>
      <c r="DN121" s="69"/>
      <c r="DO121" s="8"/>
      <c r="DP121" s="10"/>
    </row>
    <row r="122" spans="1:120" ht="14.25" customHeight="1" thickBot="1">
      <c r="A122" s="10"/>
      <c r="DA122" s="70"/>
      <c r="DB122" s="70"/>
      <c r="DC122" s="70"/>
      <c r="DD122" s="70"/>
      <c r="DE122" s="70"/>
      <c r="DF122" s="70"/>
      <c r="DG122" s="70"/>
      <c r="DH122" s="70"/>
      <c r="DI122" s="70"/>
      <c r="DJ122" s="70"/>
      <c r="DK122" s="70"/>
      <c r="DL122" s="70"/>
      <c r="DM122" s="70"/>
      <c r="DN122" s="71"/>
      <c r="DO122" s="8"/>
      <c r="DP122" s="10"/>
    </row>
    <row r="123" spans="1:120" ht="13.5" customHeight="1" thickBot="1">
      <c r="A123" s="10"/>
      <c r="DA123" s="8"/>
      <c r="DB123" s="8"/>
      <c r="DC123" s="8"/>
      <c r="DD123" s="8"/>
      <c r="DE123" s="8"/>
      <c r="DF123" s="8"/>
      <c r="DG123" s="8"/>
      <c r="DH123" s="8"/>
      <c r="DI123" s="8"/>
      <c r="DJ123" s="8"/>
      <c r="DK123" s="8"/>
      <c r="DL123" s="8"/>
      <c r="DM123" s="8"/>
      <c r="DN123" s="8"/>
      <c r="DO123" s="8"/>
      <c r="DP123" s="10"/>
    </row>
    <row r="124" spans="105:120" ht="14.25" customHeight="1">
      <c r="DA124" s="61" t="s">
        <v>46</v>
      </c>
      <c r="DB124" s="62"/>
      <c r="DC124" s="62"/>
      <c r="DD124" s="62"/>
      <c r="DE124" s="62"/>
      <c r="DF124" s="62"/>
      <c r="DG124" s="62"/>
      <c r="DH124" s="62"/>
      <c r="DI124" s="62"/>
      <c r="DJ124" s="62"/>
      <c r="DK124" s="62"/>
      <c r="DL124" s="62"/>
      <c r="DM124" s="62"/>
      <c r="DN124" s="63"/>
      <c r="DO124" s="8"/>
      <c r="DP124" s="10"/>
    </row>
    <row r="125" spans="1:118" ht="13.5">
      <c r="A125" s="5"/>
      <c r="DA125" s="64"/>
      <c r="DB125" s="64"/>
      <c r="DC125" s="64"/>
      <c r="DD125" s="64"/>
      <c r="DE125" s="64"/>
      <c r="DF125" s="64"/>
      <c r="DG125" s="64"/>
      <c r="DH125" s="64"/>
      <c r="DI125" s="64"/>
      <c r="DJ125" s="64"/>
      <c r="DK125" s="64"/>
      <c r="DL125" s="64"/>
      <c r="DM125" s="64"/>
      <c r="DN125" s="65"/>
    </row>
    <row r="126" spans="1:118" ht="14.25" customHeight="1" thickBot="1">
      <c r="A126" s="5"/>
      <c r="DA126" s="66"/>
      <c r="DB126" s="66"/>
      <c r="DC126" s="66"/>
      <c r="DD126" s="66"/>
      <c r="DE126" s="66"/>
      <c r="DF126" s="66"/>
      <c r="DG126" s="66"/>
      <c r="DH126" s="66"/>
      <c r="DI126" s="66"/>
      <c r="DJ126" s="66"/>
      <c r="DK126" s="66"/>
      <c r="DL126" s="66"/>
      <c r="DM126" s="66"/>
      <c r="DN126" s="67"/>
    </row>
    <row r="127" spans="1:118" ht="14.25" customHeight="1" thickTop="1">
      <c r="A127" s="5"/>
      <c r="DA127" s="68">
        <f>IF($BV$10&gt;$BI$14,ROUNDDOWN(($BV$10-$CH$14)/3,0),"")</f>
      </c>
      <c r="DB127" s="68"/>
      <c r="DC127" s="68"/>
      <c r="DD127" s="68"/>
      <c r="DE127" s="68"/>
      <c r="DF127" s="68"/>
      <c r="DG127" s="68"/>
      <c r="DH127" s="68"/>
      <c r="DI127" s="68"/>
      <c r="DJ127" s="68"/>
      <c r="DK127" s="68"/>
      <c r="DL127" s="68"/>
      <c r="DM127" s="68"/>
      <c r="DN127" s="69"/>
    </row>
    <row r="128" spans="105:118" ht="14.25" customHeight="1" thickBot="1">
      <c r="DA128" s="70"/>
      <c r="DB128" s="70"/>
      <c r="DC128" s="70"/>
      <c r="DD128" s="70"/>
      <c r="DE128" s="70"/>
      <c r="DF128" s="70"/>
      <c r="DG128" s="70"/>
      <c r="DH128" s="70"/>
      <c r="DI128" s="70"/>
      <c r="DJ128" s="70"/>
      <c r="DK128" s="70"/>
      <c r="DL128" s="70"/>
      <c r="DM128" s="70"/>
      <c r="DN128" s="71"/>
    </row>
    <row r="129" spans="105:118" ht="13.5" customHeight="1" thickBot="1">
      <c r="DA129" s="11"/>
      <c r="DB129" s="11"/>
      <c r="DC129" s="11"/>
      <c r="DD129" s="11"/>
      <c r="DE129" s="11"/>
      <c r="DF129" s="11"/>
      <c r="DG129" s="11"/>
      <c r="DH129" s="11"/>
      <c r="DI129" s="11"/>
      <c r="DJ129" s="11"/>
      <c r="DK129" s="11"/>
      <c r="DL129" s="11"/>
      <c r="DM129" s="11"/>
      <c r="DN129" s="11"/>
    </row>
    <row r="130" spans="105:118" ht="13.5" customHeight="1">
      <c r="DA130" s="61" t="s">
        <v>47</v>
      </c>
      <c r="DB130" s="62"/>
      <c r="DC130" s="62"/>
      <c r="DD130" s="62"/>
      <c r="DE130" s="62"/>
      <c r="DF130" s="62"/>
      <c r="DG130" s="62"/>
      <c r="DH130" s="62"/>
      <c r="DI130" s="62"/>
      <c r="DJ130" s="62"/>
      <c r="DK130" s="62"/>
      <c r="DL130" s="62"/>
      <c r="DM130" s="62"/>
      <c r="DN130" s="63"/>
    </row>
    <row r="131" spans="105:118" ht="13.5" customHeight="1">
      <c r="DA131" s="64"/>
      <c r="DB131" s="64"/>
      <c r="DC131" s="64"/>
      <c r="DD131" s="64"/>
      <c r="DE131" s="64"/>
      <c r="DF131" s="64"/>
      <c r="DG131" s="64"/>
      <c r="DH131" s="64"/>
      <c r="DI131" s="64"/>
      <c r="DJ131" s="64"/>
      <c r="DK131" s="64"/>
      <c r="DL131" s="64"/>
      <c r="DM131" s="64"/>
      <c r="DN131" s="65"/>
    </row>
    <row r="132" spans="105:118" ht="13.5" customHeight="1" thickBot="1">
      <c r="DA132" s="66"/>
      <c r="DB132" s="66"/>
      <c r="DC132" s="66"/>
      <c r="DD132" s="66"/>
      <c r="DE132" s="66"/>
      <c r="DF132" s="66"/>
      <c r="DG132" s="66"/>
      <c r="DH132" s="66"/>
      <c r="DI132" s="66"/>
      <c r="DJ132" s="66"/>
      <c r="DK132" s="66"/>
      <c r="DL132" s="66"/>
      <c r="DM132" s="66"/>
      <c r="DN132" s="67"/>
    </row>
    <row r="133" spans="105:118" ht="13.5" customHeight="1" thickTop="1">
      <c r="DA133" s="68">
        <f>IF($BV$10&lt;=$BI$14,ROUNDDOWN(($BV$10-$CH$14)*2/3,0),"")</f>
        <v>0</v>
      </c>
      <c r="DB133" s="68"/>
      <c r="DC133" s="68"/>
      <c r="DD133" s="68"/>
      <c r="DE133" s="68"/>
      <c r="DF133" s="68"/>
      <c r="DG133" s="68"/>
      <c r="DH133" s="68"/>
      <c r="DI133" s="68"/>
      <c r="DJ133" s="68"/>
      <c r="DK133" s="68"/>
      <c r="DL133" s="68"/>
      <c r="DM133" s="68"/>
      <c r="DN133" s="69"/>
    </row>
    <row r="134" spans="105:118" ht="13.5" customHeight="1" thickBot="1">
      <c r="DA134" s="70"/>
      <c r="DB134" s="70"/>
      <c r="DC134" s="70"/>
      <c r="DD134" s="70"/>
      <c r="DE134" s="70"/>
      <c r="DF134" s="70"/>
      <c r="DG134" s="70"/>
      <c r="DH134" s="70"/>
      <c r="DI134" s="70"/>
      <c r="DJ134" s="70"/>
      <c r="DK134" s="70"/>
      <c r="DL134" s="70"/>
      <c r="DM134" s="70"/>
      <c r="DN134" s="71"/>
    </row>
    <row r="135" ht="14.25" thickBot="1"/>
    <row r="136" spans="105:118" ht="13.5">
      <c r="DA136" s="61" t="s">
        <v>48</v>
      </c>
      <c r="DB136" s="62"/>
      <c r="DC136" s="62"/>
      <c r="DD136" s="62"/>
      <c r="DE136" s="62"/>
      <c r="DF136" s="62"/>
      <c r="DG136" s="62"/>
      <c r="DH136" s="62"/>
      <c r="DI136" s="62"/>
      <c r="DJ136" s="62"/>
      <c r="DK136" s="62"/>
      <c r="DL136" s="62"/>
      <c r="DM136" s="62"/>
      <c r="DN136" s="63"/>
    </row>
    <row r="137" spans="105:118" ht="13.5">
      <c r="DA137" s="64"/>
      <c r="DB137" s="64"/>
      <c r="DC137" s="64"/>
      <c r="DD137" s="64"/>
      <c r="DE137" s="64"/>
      <c r="DF137" s="64"/>
      <c r="DG137" s="64"/>
      <c r="DH137" s="64"/>
      <c r="DI137" s="64"/>
      <c r="DJ137" s="64"/>
      <c r="DK137" s="64"/>
      <c r="DL137" s="64"/>
      <c r="DM137" s="64"/>
      <c r="DN137" s="65"/>
    </row>
    <row r="138" spans="105:118" ht="14.25" thickBot="1">
      <c r="DA138" s="66"/>
      <c r="DB138" s="66"/>
      <c r="DC138" s="66"/>
      <c r="DD138" s="66"/>
      <c r="DE138" s="66"/>
      <c r="DF138" s="66"/>
      <c r="DG138" s="66"/>
      <c r="DH138" s="66"/>
      <c r="DI138" s="66"/>
      <c r="DJ138" s="66"/>
      <c r="DK138" s="66"/>
      <c r="DL138" s="66"/>
      <c r="DM138" s="66"/>
      <c r="DN138" s="67"/>
    </row>
    <row r="139" spans="105:118" ht="14.25" thickTop="1">
      <c r="DA139" s="68">
        <f>IF($BV$10&lt;=$BI$14,ROUNDDOWN($BV$10/4,0),"")</f>
        <v>0</v>
      </c>
      <c r="DB139" s="68"/>
      <c r="DC139" s="68"/>
      <c r="DD139" s="68"/>
      <c r="DE139" s="68"/>
      <c r="DF139" s="68"/>
      <c r="DG139" s="68"/>
      <c r="DH139" s="68"/>
      <c r="DI139" s="68"/>
      <c r="DJ139" s="68"/>
      <c r="DK139" s="68"/>
      <c r="DL139" s="68"/>
      <c r="DM139" s="68"/>
      <c r="DN139" s="69"/>
    </row>
    <row r="140" spans="105:118" ht="14.25" thickBot="1">
      <c r="DA140" s="70"/>
      <c r="DB140" s="70"/>
      <c r="DC140" s="70"/>
      <c r="DD140" s="70"/>
      <c r="DE140" s="70"/>
      <c r="DF140" s="70"/>
      <c r="DG140" s="70"/>
      <c r="DH140" s="70"/>
      <c r="DI140" s="70"/>
      <c r="DJ140" s="70"/>
      <c r="DK140" s="70"/>
      <c r="DL140" s="70"/>
      <c r="DM140" s="70"/>
      <c r="DN140" s="71"/>
    </row>
    <row r="141" ht="14.25" thickBot="1"/>
    <row r="142" spans="105:118" ht="13.5">
      <c r="DA142" s="61" t="s">
        <v>49</v>
      </c>
      <c r="DB142" s="62"/>
      <c r="DC142" s="62"/>
      <c r="DD142" s="62"/>
      <c r="DE142" s="62"/>
      <c r="DF142" s="62"/>
      <c r="DG142" s="62"/>
      <c r="DH142" s="62"/>
      <c r="DI142" s="62"/>
      <c r="DJ142" s="62"/>
      <c r="DK142" s="62"/>
      <c r="DL142" s="62"/>
      <c r="DM142" s="62"/>
      <c r="DN142" s="63"/>
    </row>
    <row r="143" spans="105:118" ht="13.5">
      <c r="DA143" s="64"/>
      <c r="DB143" s="64"/>
      <c r="DC143" s="64"/>
      <c r="DD143" s="64"/>
      <c r="DE143" s="64"/>
      <c r="DF143" s="64"/>
      <c r="DG143" s="64"/>
      <c r="DH143" s="64"/>
      <c r="DI143" s="64"/>
      <c r="DJ143" s="64"/>
      <c r="DK143" s="64"/>
      <c r="DL143" s="64"/>
      <c r="DM143" s="64"/>
      <c r="DN143" s="65"/>
    </row>
    <row r="144" spans="105:118" ht="14.25" thickBot="1">
      <c r="DA144" s="66"/>
      <c r="DB144" s="66"/>
      <c r="DC144" s="66"/>
      <c r="DD144" s="66"/>
      <c r="DE144" s="66"/>
      <c r="DF144" s="66"/>
      <c r="DG144" s="66"/>
      <c r="DH144" s="66"/>
      <c r="DI144" s="66"/>
      <c r="DJ144" s="66"/>
      <c r="DK144" s="66"/>
      <c r="DL144" s="66"/>
      <c r="DM144" s="66"/>
      <c r="DN144" s="67"/>
    </row>
    <row r="145" spans="105:118" ht="14.25" thickTop="1">
      <c r="DA145" s="68">
        <f>IF(DA133="","",MAX(DA133,DA139))</f>
        <v>0</v>
      </c>
      <c r="DB145" s="68"/>
      <c r="DC145" s="68"/>
      <c r="DD145" s="68"/>
      <c r="DE145" s="68"/>
      <c r="DF145" s="68"/>
      <c r="DG145" s="68"/>
      <c r="DH145" s="68"/>
      <c r="DI145" s="68"/>
      <c r="DJ145" s="68"/>
      <c r="DK145" s="68"/>
      <c r="DL145" s="68"/>
      <c r="DM145" s="68"/>
      <c r="DN145" s="69"/>
    </row>
    <row r="146" spans="105:118" ht="14.25" thickBot="1">
      <c r="DA146" s="70"/>
      <c r="DB146" s="70"/>
      <c r="DC146" s="70"/>
      <c r="DD146" s="70"/>
      <c r="DE146" s="70"/>
      <c r="DF146" s="70"/>
      <c r="DG146" s="70"/>
      <c r="DH146" s="70"/>
      <c r="DI146" s="70"/>
      <c r="DJ146" s="70"/>
      <c r="DK146" s="70"/>
      <c r="DL146" s="70"/>
      <c r="DM146" s="70"/>
      <c r="DN146" s="71"/>
    </row>
    <row r="147" ht="14.25" thickBot="1"/>
    <row r="148" spans="105:118" ht="13.5">
      <c r="DA148" s="61" t="s">
        <v>50</v>
      </c>
      <c r="DB148" s="62"/>
      <c r="DC148" s="62"/>
      <c r="DD148" s="62"/>
      <c r="DE148" s="62"/>
      <c r="DF148" s="62"/>
      <c r="DG148" s="62"/>
      <c r="DH148" s="62"/>
      <c r="DI148" s="62"/>
      <c r="DJ148" s="62"/>
      <c r="DK148" s="62"/>
      <c r="DL148" s="62"/>
      <c r="DM148" s="62"/>
      <c r="DN148" s="63"/>
    </row>
    <row r="149" spans="105:118" ht="13.5">
      <c r="DA149" s="64"/>
      <c r="DB149" s="64"/>
      <c r="DC149" s="64"/>
      <c r="DD149" s="64"/>
      <c r="DE149" s="64"/>
      <c r="DF149" s="64"/>
      <c r="DG149" s="64"/>
      <c r="DH149" s="64"/>
      <c r="DI149" s="64"/>
      <c r="DJ149" s="64"/>
      <c r="DK149" s="64"/>
      <c r="DL149" s="64"/>
      <c r="DM149" s="64"/>
      <c r="DN149" s="65"/>
    </row>
    <row r="150" spans="105:118" ht="14.25" thickBot="1">
      <c r="DA150" s="66"/>
      <c r="DB150" s="66"/>
      <c r="DC150" s="66"/>
      <c r="DD150" s="66"/>
      <c r="DE150" s="66"/>
      <c r="DF150" s="66"/>
      <c r="DG150" s="66"/>
      <c r="DH150" s="66"/>
      <c r="DI150" s="66"/>
      <c r="DJ150" s="66"/>
      <c r="DK150" s="66"/>
      <c r="DL150" s="66"/>
      <c r="DM150" s="66"/>
      <c r="DN150" s="67"/>
    </row>
    <row r="151" spans="105:118" ht="14.25" thickTop="1">
      <c r="DA151" s="68">
        <f>MAX(DA127,DA145)</f>
        <v>0</v>
      </c>
      <c r="DB151" s="68"/>
      <c r="DC151" s="68"/>
      <c r="DD151" s="68"/>
      <c r="DE151" s="68"/>
      <c r="DF151" s="68"/>
      <c r="DG151" s="68"/>
      <c r="DH151" s="68"/>
      <c r="DI151" s="68"/>
      <c r="DJ151" s="68"/>
      <c r="DK151" s="68"/>
      <c r="DL151" s="68"/>
      <c r="DM151" s="68"/>
      <c r="DN151" s="69"/>
    </row>
    <row r="152" spans="105:118" ht="14.25" thickBot="1">
      <c r="DA152" s="70"/>
      <c r="DB152" s="70"/>
      <c r="DC152" s="70"/>
      <c r="DD152" s="70"/>
      <c r="DE152" s="70"/>
      <c r="DF152" s="70"/>
      <c r="DG152" s="70"/>
      <c r="DH152" s="70"/>
      <c r="DI152" s="70"/>
      <c r="DJ152" s="70"/>
      <c r="DK152" s="70"/>
      <c r="DL152" s="70"/>
      <c r="DM152" s="70"/>
      <c r="DN152" s="71"/>
    </row>
  </sheetData>
  <sheetProtection password="F029" sheet="1" objects="1" scenarios="1" selectLockedCells="1"/>
  <mergeCells count="142">
    <mergeCell ref="B1:CY5"/>
    <mergeCell ref="D7:AY9"/>
    <mergeCell ref="O10:AY12"/>
    <mergeCell ref="O14:AY16"/>
    <mergeCell ref="D18:AY20"/>
    <mergeCell ref="W21:AY23"/>
    <mergeCell ref="D14:N16"/>
    <mergeCell ref="BC7:CX9"/>
    <mergeCell ref="BC10:BU12"/>
    <mergeCell ref="BV10:CX12"/>
    <mergeCell ref="W25:AY27"/>
    <mergeCell ref="W29:AY31"/>
    <mergeCell ref="B52:L53"/>
    <mergeCell ref="M52:AQ53"/>
    <mergeCell ref="AR52:BQ53"/>
    <mergeCell ref="DA52:DN53"/>
    <mergeCell ref="M50:AQ51"/>
    <mergeCell ref="AR50:BQ51"/>
    <mergeCell ref="BZ50:CY71"/>
    <mergeCell ref="DA50:DN51"/>
    <mergeCell ref="B54:L55"/>
    <mergeCell ref="M54:AQ55"/>
    <mergeCell ref="AR54:BQ55"/>
    <mergeCell ref="DA54:DN55"/>
    <mergeCell ref="B45:AH46"/>
    <mergeCell ref="B47:AQ49"/>
    <mergeCell ref="AR47:BQ49"/>
    <mergeCell ref="BZ47:CY49"/>
    <mergeCell ref="DA47:DN49"/>
    <mergeCell ref="B50:L51"/>
    <mergeCell ref="B60:L61"/>
    <mergeCell ref="M60:AQ61"/>
    <mergeCell ref="AR60:BQ61"/>
    <mergeCell ref="DA60:DN61"/>
    <mergeCell ref="B62:L63"/>
    <mergeCell ref="M62:AQ63"/>
    <mergeCell ref="AR62:BQ63"/>
    <mergeCell ref="DA62:DN63"/>
    <mergeCell ref="B56:L57"/>
    <mergeCell ref="M56:AQ57"/>
    <mergeCell ref="AR56:BQ57"/>
    <mergeCell ref="DA56:DN57"/>
    <mergeCell ref="B58:L59"/>
    <mergeCell ref="M58:AQ59"/>
    <mergeCell ref="AR58:BQ59"/>
    <mergeCell ref="DA58:DN59"/>
    <mergeCell ref="B64:L65"/>
    <mergeCell ref="M64:AQ65"/>
    <mergeCell ref="AR64:BQ65"/>
    <mergeCell ref="DA64:DN65"/>
    <mergeCell ref="B66:L67"/>
    <mergeCell ref="M66:AQ67"/>
    <mergeCell ref="AR66:BQ67"/>
    <mergeCell ref="DA66:DN67"/>
    <mergeCell ref="B70:L71"/>
    <mergeCell ref="M70:AQ71"/>
    <mergeCell ref="AR70:BQ71"/>
    <mergeCell ref="DA70:DN71"/>
    <mergeCell ref="B68:L69"/>
    <mergeCell ref="M68:AQ69"/>
    <mergeCell ref="AR68:BQ69"/>
    <mergeCell ref="DA68:DN69"/>
    <mergeCell ref="B72:AH73"/>
    <mergeCell ref="B74:AQ76"/>
    <mergeCell ref="AR74:BQ76"/>
    <mergeCell ref="BZ74:CY76"/>
    <mergeCell ref="DA74:DN76"/>
    <mergeCell ref="M81:AQ82"/>
    <mergeCell ref="AR81:BQ82"/>
    <mergeCell ref="DA81:DN82"/>
    <mergeCell ref="M79:AQ80"/>
    <mergeCell ref="AR79:BQ80"/>
    <mergeCell ref="AR83:BQ84"/>
    <mergeCell ref="DA83:DN84"/>
    <mergeCell ref="B77:L78"/>
    <mergeCell ref="M77:AQ78"/>
    <mergeCell ref="AR77:BQ78"/>
    <mergeCell ref="BZ77:CY98"/>
    <mergeCell ref="DA77:DN78"/>
    <mergeCell ref="B79:L80"/>
    <mergeCell ref="DA79:DN80"/>
    <mergeCell ref="B81:L82"/>
    <mergeCell ref="B89:L90"/>
    <mergeCell ref="M89:AQ90"/>
    <mergeCell ref="AR89:BQ90"/>
    <mergeCell ref="DA89:DN90"/>
    <mergeCell ref="AR87:BQ88"/>
    <mergeCell ref="DA87:DN88"/>
    <mergeCell ref="B83:L84"/>
    <mergeCell ref="M83:AQ84"/>
    <mergeCell ref="B85:L86"/>
    <mergeCell ref="M85:AQ86"/>
    <mergeCell ref="AR85:BQ86"/>
    <mergeCell ref="DA85:DN86"/>
    <mergeCell ref="B87:L88"/>
    <mergeCell ref="M87:AQ88"/>
    <mergeCell ref="B95:L96"/>
    <mergeCell ref="M95:AQ96"/>
    <mergeCell ref="B91:L92"/>
    <mergeCell ref="M91:AQ92"/>
    <mergeCell ref="AR91:BQ92"/>
    <mergeCell ref="DA91:DN92"/>
    <mergeCell ref="DA103:DN104"/>
    <mergeCell ref="DA100:DN102"/>
    <mergeCell ref="DA106:DN108"/>
    <mergeCell ref="DA109:DN110"/>
    <mergeCell ref="B97:L98"/>
    <mergeCell ref="M97:AQ98"/>
    <mergeCell ref="AR97:BQ98"/>
    <mergeCell ref="DA97:DN98"/>
    <mergeCell ref="BF21:CU23"/>
    <mergeCell ref="BC14:BH16"/>
    <mergeCell ref="D34:CX37"/>
    <mergeCell ref="D38:CX40"/>
    <mergeCell ref="AR95:BQ96"/>
    <mergeCell ref="DA95:DN96"/>
    <mergeCell ref="B93:L94"/>
    <mergeCell ref="M93:AQ94"/>
    <mergeCell ref="AR93:BQ94"/>
    <mergeCell ref="DA93:DN94"/>
    <mergeCell ref="DA142:DN144"/>
    <mergeCell ref="DA145:DN146"/>
    <mergeCell ref="DA148:DN150"/>
    <mergeCell ref="DA151:DN152"/>
    <mergeCell ref="DA112:DN114"/>
    <mergeCell ref="DA115:DN116"/>
    <mergeCell ref="DA124:DN126"/>
    <mergeCell ref="DA127:DN128"/>
    <mergeCell ref="DA130:DN132"/>
    <mergeCell ref="DA133:DN134"/>
    <mergeCell ref="DA136:DN138"/>
    <mergeCell ref="DA139:DN140"/>
    <mergeCell ref="D10:N12"/>
    <mergeCell ref="D21:V23"/>
    <mergeCell ref="D25:V27"/>
    <mergeCell ref="D29:V31"/>
    <mergeCell ref="DA118:DN120"/>
    <mergeCell ref="DA121:DN122"/>
    <mergeCell ref="BI14:BY16"/>
    <mergeCell ref="CB14:CG16"/>
    <mergeCell ref="CH14:CX16"/>
    <mergeCell ref="BC18:CX20"/>
  </mergeCells>
  <conditionalFormatting sqref="DA103:DN104 DA109:DN110 DA115:DN116 DA121:DN122 DA127:DN127 DA139:DN139">
    <cfRule type="expression" priority="2152" dxfId="3">
      <formula>$DR$77=0</formula>
    </cfRule>
    <cfRule type="expression" priority="2153" dxfId="3">
      <formula>計算シート!#REF!="●"</formula>
    </cfRule>
    <cfRule type="expression" priority="2154" dxfId="2">
      <formula>計算シート!#REF!&lt;&gt;0</formula>
    </cfRule>
  </conditionalFormatting>
  <conditionalFormatting sqref="DA128:DN128">
    <cfRule type="expression" priority="2170" dxfId="3">
      <formula>$DR$77=0</formula>
    </cfRule>
    <cfRule type="expression" priority="2171" dxfId="3">
      <formula>計算シート!#REF!="●"</formula>
    </cfRule>
    <cfRule type="expression" priority="2172" dxfId="2">
      <formula>計算シート!#REF!&lt;&gt;0</formula>
    </cfRule>
  </conditionalFormatting>
  <conditionalFormatting sqref="DA133:DN134">
    <cfRule type="expression" priority="2419" dxfId="3">
      <formula>$DR$77=0</formula>
    </cfRule>
    <cfRule type="expression" priority="2420" dxfId="3">
      <formula>計算シート!#REF!="●"</formula>
    </cfRule>
    <cfRule type="expression" priority="2421" dxfId="2">
      <formula>計算シート!#REF!&lt;&gt;0</formula>
    </cfRule>
  </conditionalFormatting>
  <conditionalFormatting sqref="DA140:DN140 DA145:DN146 DA151:DN152">
    <cfRule type="expression" priority="2425" dxfId="3">
      <formula>$DR$77=0</formula>
    </cfRule>
    <cfRule type="expression" priority="2426" dxfId="3">
      <formula>$B100="●"</formula>
    </cfRule>
    <cfRule type="expression" priority="2427" dxfId="2">
      <formula>計算シート!#REF!&lt;&gt;0</formula>
    </cfRule>
  </conditionalFormatting>
  <conditionalFormatting sqref="BF21:CU23">
    <cfRule type="expression" priority="12" dxfId="18">
      <formula>OR($BF$21=0,$W$21="",$W$25="",$W$29="")</formula>
    </cfRule>
  </conditionalFormatting>
  <conditionalFormatting sqref="B50:BQ71 B77:BQ98">
    <cfRule type="expression" priority="6" dxfId="3">
      <formula>$W$25=""</formula>
    </cfRule>
    <cfRule type="expression" priority="7" dxfId="3">
      <formula>$B50="●"</formula>
    </cfRule>
    <cfRule type="expression" priority="8" dxfId="2">
      <formula>$DA50=""</formula>
    </cfRule>
  </conditionalFormatting>
  <conditionalFormatting sqref="BI14:BY16">
    <cfRule type="expression" priority="2" dxfId="19">
      <formula>$BI$14=0</formula>
    </cfRule>
  </conditionalFormatting>
  <conditionalFormatting sqref="CH14:CX16">
    <cfRule type="expression" priority="1" dxfId="18">
      <formula>$CH$14=0</formula>
    </cfRule>
  </conditionalFormatting>
  <dataValidations count="3">
    <dataValidation type="list" allowBlank="1" showInputMessage="1" showErrorMessage="1" sqref="O10">
      <formula1>$EE$10:$EE$12</formula1>
    </dataValidation>
    <dataValidation type="list" allowBlank="1" showInputMessage="1" showErrorMessage="1" sqref="O14">
      <formula1>$EE$15:$EE$19</formula1>
    </dataValidation>
    <dataValidation allowBlank="1" showInputMessage="1" showErrorMessage="1" imeMode="halfAlpha" sqref="W25:AY27 W29:AY31 BV10:CX12"/>
  </dataValidations>
  <printOptions horizontalCentered="1"/>
  <pageMargins left="0.3937007874015748" right="0.3937007874015748" top="0.5905511811023623" bottom="0.3937007874015748" header="0.31496062992125984" footer="0.31496062992125984"/>
  <pageSetup fitToHeight="0"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吉田 裕明</cp:lastModifiedBy>
  <cp:lastPrinted>2015-03-29T06:53:22Z</cp:lastPrinted>
  <dcterms:created xsi:type="dcterms:W3CDTF">2014-02-18T07:05:18Z</dcterms:created>
  <dcterms:modified xsi:type="dcterms:W3CDTF">2015-03-30T13:50:15Z</dcterms:modified>
  <cp:category/>
  <cp:version/>
  <cp:contentType/>
  <cp:contentStatus/>
</cp:coreProperties>
</file>