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A6C9" lockStructure="1"/>
  <bookViews>
    <workbookView xWindow="13920" yWindow="15" windowWidth="13965" windowHeight="13335" tabRatio="765"/>
  </bookViews>
  <sheets>
    <sheet name="既存設備・導入予定" sheetId="9" r:id="rId1"/>
    <sheet name="２－７導入予定設備" sheetId="11" state="hidden" r:id="rId2"/>
    <sheet name="&lt;PAC&gt;マスタ" sheetId="2" state="hidden" r:id="rId3"/>
    <sheet name="データテーブル" sheetId="15" state="hidden" r:id="rId4"/>
  </sheets>
  <externalReferences>
    <externalReference r:id="rId5"/>
    <externalReference r:id="rId6"/>
  </externalReferences>
  <definedNames>
    <definedName name="_xlnm._FilterDatabase" localSheetId="2" hidden="1">'&lt;PAC&gt;マスタ'!$Z$8:$AE$440</definedName>
    <definedName name="◆蛍光灯種類" localSheetId="3">#REF!</definedName>
    <definedName name="◆蛍光灯種類">#REF!</definedName>
    <definedName name="Copy8" localSheetId="3">#REF!</definedName>
    <definedName name="Copy8">#REF!</definedName>
    <definedName name="CP">[1]分析条件!$E$8:$S$8</definedName>
    <definedName name="HID" localSheetId="3">#REF!</definedName>
    <definedName name="HID">#REF!</definedName>
    <definedName name="HIDランプ" localSheetId="3">#REF!</definedName>
    <definedName name="HIDランプ">#REF!</definedName>
    <definedName name="LED" localSheetId="3">#REF!</definedName>
    <definedName name="LED">#REF!</definedName>
    <definedName name="_xlnm.Print_Area" localSheetId="2">'&lt;PAC&gt;マスタ'!$B$2:$AF$88</definedName>
    <definedName name="_xlnm.Print_Area" localSheetId="1">'２－７導入予定設備'!$A$1:$AG$45</definedName>
    <definedName name="_xlnm.Print_Area" localSheetId="3">データテーブル!#REF!</definedName>
    <definedName name="_xlnm.Print_Area" localSheetId="0">既存設備・導入予定!$A$1:$AH$48</definedName>
    <definedName name="_xlnm.Print_Titles" localSheetId="1">'２－７導入予定設備'!$2:$20</definedName>
    <definedName name="_xlnm.Print_Titles" localSheetId="3">データテーブル!$1:$21</definedName>
    <definedName name="_xlnm.Print_Titles" localSheetId="0">既存設備・導入予定!$5:$14</definedName>
    <definedName name="カタログ値" localSheetId="3">#REF!</definedName>
    <definedName name="カタログ値">#REF!</definedName>
    <definedName name="クリプトン電球" localSheetId="3">#REF!</definedName>
    <definedName name="クリプトン電球">#REF!</definedName>
    <definedName name="コンパクト蛍光ランプ" localSheetId="3">#REF!</definedName>
    <definedName name="コンパクト蛍光ランプ">#REF!</definedName>
    <definedName name="ダクト形" localSheetId="3">データテーブル!$F$1212:$H$1460</definedName>
    <definedName name="ダクト形">#REF!</definedName>
    <definedName name="ハロゲン電球_JD110V" localSheetId="3">#REF!</definedName>
    <definedName name="ハロゲン電球_JD110V">#REF!</definedName>
    <definedName name="ビル用" localSheetId="3">データテーブル!$F$494:$H$903</definedName>
    <definedName name="ビル用">#REF!</definedName>
    <definedName name="マルチタイプ" localSheetId="3">データテーブル!#REF!</definedName>
    <definedName name="マルチタイプ">#REF!</definedName>
    <definedName name="安定器種類" localSheetId="3">#REF!</definedName>
    <definedName name="安定器種類">#REF!</definedName>
    <definedName name="円形蛍光ランプ" localSheetId="3">#REF!</definedName>
    <definedName name="円形蛍光ランプ">#REF!</definedName>
    <definedName name="器具の種類" localSheetId="3">#REF!</definedName>
    <definedName name="器具の種類">#REF!</definedName>
    <definedName name="業務用エアコン" localSheetId="3">データテーブル!$C$3:$C$7</definedName>
    <definedName name="業務用エアコン">#REF!</definedName>
    <definedName name="空冷式">'&lt;PAC&gt;マスタ'!$K$8:$K$10</definedName>
    <definedName name="蛍光灯" localSheetId="3">#REF!</definedName>
    <definedName name="蛍光灯">#REF!</definedName>
    <definedName name="使用ランプ" localSheetId="3">#REF!</definedName>
    <definedName name="使用ランプ">#REF!</definedName>
    <definedName name="四方向カセット形" localSheetId="3">データテーブル!$F$4:$H$248</definedName>
    <definedName name="四方向カセット形">#REF!</definedName>
    <definedName name="四方向カセット形以外" localSheetId="3">データテーブル!$F$249:$H$493</definedName>
    <definedName name="四方向カセット形以外">#REF!</definedName>
    <definedName name="種別" localSheetId="3">データテーブル!$A$3:$A$3</definedName>
    <definedName name="種別">#REF!</definedName>
    <definedName name="水冷式">'&lt;PAC&gt;マスタ'!$K$12</definedName>
    <definedName name="寸法フリータイプ" localSheetId="3">データテーブル!$F$1726:$H$1726</definedName>
    <definedName name="寸法フリータイプ">#REF!</definedName>
    <definedName name="寸法規定タイプ" localSheetId="3">データテーブル!$F$1461:$H$1715</definedName>
    <definedName name="寸法規定タイプ">#REF!</definedName>
    <definedName name="性能区分" localSheetId="3">データテーブル!$C$3:$C$7</definedName>
    <definedName name="性能区分">#REF!</definedName>
    <definedName name="設備用ルームエアコン" localSheetId="3">データテーブル!$C$8:$C$11</definedName>
    <definedName name="設備用ルームエアコン">#REF!</definedName>
    <definedName name="直管蛍光ランプ" localSheetId="3">#REF!</definedName>
    <definedName name="直管蛍光ランプ">#REF!</definedName>
    <definedName name="直吹き形" localSheetId="3">データテーブル!$F$904:$H$1211</definedName>
    <definedName name="直吹き形">#REF!</definedName>
    <definedName name="電球形蛍光ランプ" localSheetId="3">#REF!</definedName>
    <definedName name="電球形蛍光ランプ">#REF!</definedName>
    <definedName name="白熱電球" localSheetId="3">#REF!</definedName>
    <definedName name="白熱電球">#REF!</definedName>
    <definedName name="白熱灯" localSheetId="3">#REF!</definedName>
    <definedName name="白熱灯">#REF!</definedName>
    <definedName name="分類">[2]masta!$B$2:'[2]masta'!$B$5</definedName>
    <definedName name="壁掛け形以外" localSheetId="3">データテーブル!$F$1727:$H$2257</definedName>
    <definedName name="壁掛け形以外">#REF!</definedName>
  </definedNames>
  <calcPr calcId="145621"/>
</workbook>
</file>

<file path=xl/calcChain.xml><?xml version="1.0" encoding="utf-8"?>
<calcChain xmlns="http://schemas.openxmlformats.org/spreadsheetml/2006/main">
  <c r="Q33" i="9" l="1"/>
  <c r="B7" i="9" l="1"/>
  <c r="AO33" i="9" l="1"/>
  <c r="AO45" i="9"/>
  <c r="B46" i="9" s="1"/>
  <c r="AN34" i="9"/>
  <c r="AN35" i="9"/>
  <c r="AN36" i="9"/>
  <c r="AN37" i="9"/>
  <c r="AN38" i="9"/>
  <c r="AN39" i="9"/>
  <c r="AN40" i="9"/>
  <c r="AN41" i="9"/>
  <c r="AN42" i="9"/>
  <c r="AN43" i="9"/>
  <c r="AN44" i="9"/>
  <c r="AN33" i="9"/>
  <c r="AJ20" i="9" l="1"/>
  <c r="AJ22" i="9" s="1"/>
  <c r="AJ25" i="9"/>
  <c r="Q43" i="9" l="1"/>
  <c r="AO43" i="9" s="1"/>
  <c r="Q44" i="9"/>
  <c r="AO44" i="9" s="1"/>
  <c r="Q36" i="9"/>
  <c r="AO36" i="9" s="1"/>
  <c r="Q40" i="9"/>
  <c r="AO40" i="9" s="1"/>
  <c r="Q37" i="9"/>
  <c r="AO37" i="9" s="1"/>
  <c r="Q41" i="9"/>
  <c r="AO41" i="9" s="1"/>
  <c r="Q34" i="9"/>
  <c r="AO34" i="9" s="1"/>
  <c r="Q38" i="9"/>
  <c r="AO38" i="9" s="1"/>
  <c r="Q42" i="9"/>
  <c r="AO42" i="9" s="1"/>
  <c r="Q39" i="9"/>
  <c r="AO39" i="9" s="1"/>
  <c r="Q35" i="9"/>
  <c r="AO35" i="9" s="1"/>
  <c r="AK20" i="11"/>
  <c r="AJ20" i="11"/>
  <c r="AK21" i="11"/>
  <c r="AJ21" i="11"/>
  <c r="W24" i="11"/>
  <c r="T45" i="9"/>
  <c r="I4" i="11"/>
  <c r="AD190" i="2" l="1"/>
  <c r="AD194" i="2"/>
  <c r="AD198" i="2"/>
  <c r="AD202" i="2"/>
  <c r="AD206" i="2"/>
  <c r="AD210" i="2"/>
  <c r="AD214" i="2"/>
  <c r="AD218" i="2"/>
  <c r="AD222" i="2"/>
  <c r="AD191" i="2"/>
  <c r="AD195" i="2"/>
  <c r="AD199" i="2"/>
  <c r="AD203" i="2"/>
  <c r="AD207" i="2"/>
  <c r="AD211" i="2"/>
  <c r="AD215" i="2"/>
  <c r="AD219" i="2"/>
  <c r="AD223" i="2"/>
  <c r="AD192" i="2"/>
  <c r="AD196" i="2"/>
  <c r="AD200" i="2"/>
  <c r="AD204" i="2"/>
  <c r="AD208" i="2"/>
  <c r="AD212" i="2"/>
  <c r="AD216" i="2"/>
  <c r="AD220" i="2"/>
  <c r="AD224" i="2"/>
  <c r="AD189" i="2"/>
  <c r="AD193" i="2"/>
  <c r="AD197" i="2"/>
  <c r="AD201" i="2"/>
  <c r="AD205" i="2"/>
  <c r="AD209" i="2"/>
  <c r="AD213" i="2"/>
  <c r="AD217" i="2"/>
  <c r="AD221" i="2"/>
  <c r="AD154" i="2"/>
  <c r="AD158" i="2"/>
  <c r="AD162" i="2"/>
  <c r="AD166" i="2"/>
  <c r="AD170" i="2"/>
  <c r="AD174" i="2"/>
  <c r="AD178" i="2"/>
  <c r="AD182" i="2"/>
  <c r="AD186" i="2"/>
  <c r="AD155" i="2"/>
  <c r="AD159" i="2"/>
  <c r="AD163" i="2"/>
  <c r="AD167" i="2"/>
  <c r="AD171" i="2"/>
  <c r="AD175" i="2"/>
  <c r="AD179" i="2"/>
  <c r="AD183" i="2"/>
  <c r="AD187" i="2"/>
  <c r="AD156" i="2"/>
  <c r="AD160" i="2"/>
  <c r="AD164" i="2"/>
  <c r="AD168" i="2"/>
  <c r="AD172" i="2"/>
  <c r="AD176" i="2"/>
  <c r="AD180" i="2"/>
  <c r="AD184" i="2"/>
  <c r="AD188" i="2"/>
  <c r="AD153" i="2"/>
  <c r="AD157" i="2"/>
  <c r="AD161" i="2"/>
  <c r="AD165" i="2"/>
  <c r="AD169" i="2"/>
  <c r="AD173" i="2"/>
  <c r="AD177" i="2"/>
  <c r="AD181" i="2"/>
  <c r="AD185" i="2"/>
  <c r="AD226" i="2"/>
  <c r="AD230" i="2"/>
  <c r="AD234" i="2"/>
  <c r="AD238" i="2"/>
  <c r="AD242" i="2"/>
  <c r="AD246" i="2"/>
  <c r="AD250" i="2"/>
  <c r="AD254" i="2"/>
  <c r="AD258" i="2"/>
  <c r="AD227" i="2"/>
  <c r="AD231" i="2"/>
  <c r="AD228" i="2"/>
  <c r="AD232" i="2"/>
  <c r="AD236" i="2"/>
  <c r="AD225" i="2"/>
  <c r="AD229" i="2"/>
  <c r="AD233" i="2"/>
  <c r="AD237" i="2"/>
  <c r="AD241" i="2"/>
  <c r="AD245" i="2"/>
  <c r="AD249" i="2"/>
  <c r="AD253" i="2"/>
  <c r="AD257" i="2"/>
  <c r="AD239" i="2"/>
  <c r="AD247" i="2"/>
  <c r="AD255" i="2"/>
  <c r="AD240" i="2"/>
  <c r="AD248" i="2"/>
  <c r="AD256" i="2"/>
  <c r="AD243" i="2"/>
  <c r="AD251" i="2"/>
  <c r="AD259" i="2"/>
  <c r="AD235" i="2"/>
  <c r="AD244" i="2"/>
  <c r="AD252" i="2"/>
  <c r="AD260" i="2"/>
  <c r="AD334" i="2"/>
  <c r="AD338" i="2"/>
  <c r="AD342" i="2"/>
  <c r="AD346" i="2"/>
  <c r="AD337" i="2"/>
  <c r="AD352" i="2"/>
  <c r="AD364" i="2"/>
  <c r="AD333" i="2"/>
  <c r="AD349" i="2"/>
  <c r="AD361" i="2"/>
  <c r="AD345" i="2"/>
  <c r="AD358" i="2"/>
  <c r="AD344" i="2"/>
  <c r="AD357" i="2"/>
  <c r="AD350" i="2"/>
  <c r="AD366" i="2"/>
  <c r="AD335" i="2"/>
  <c r="AD340" i="2"/>
  <c r="AD354" i="2"/>
  <c r="AD336" i="2"/>
  <c r="AD341" i="2"/>
  <c r="AD347" i="2"/>
  <c r="AD351" i="2"/>
  <c r="AD355" i="2"/>
  <c r="AD359" i="2"/>
  <c r="AD363" i="2"/>
  <c r="AD367" i="2"/>
  <c r="AD343" i="2"/>
  <c r="AD348" i="2"/>
  <c r="AD356" i="2"/>
  <c r="AD360" i="2"/>
  <c r="AD368" i="2"/>
  <c r="AD339" i="2"/>
  <c r="AD353" i="2"/>
  <c r="AD365" i="2"/>
  <c r="AD362" i="2"/>
  <c r="AD408" i="2"/>
  <c r="AD416" i="2"/>
  <c r="AD428" i="2"/>
  <c r="AD436" i="2"/>
  <c r="AD409" i="2"/>
  <c r="AD421" i="2"/>
  <c r="AD433" i="2"/>
  <c r="AD410" i="2"/>
  <c r="AD426" i="2"/>
  <c r="AD413" i="2"/>
  <c r="AD425" i="2"/>
  <c r="AD437" i="2"/>
  <c r="AD418" i="2"/>
  <c r="AD434" i="2"/>
  <c r="AD406" i="2"/>
  <c r="AD430" i="2"/>
  <c r="AD407" i="2"/>
  <c r="AD411" i="2"/>
  <c r="AD415" i="2"/>
  <c r="AD419" i="2"/>
  <c r="AD423" i="2"/>
  <c r="AD427" i="2"/>
  <c r="AD431" i="2"/>
  <c r="AD435" i="2"/>
  <c r="AD439" i="2"/>
  <c r="AD412" i="2"/>
  <c r="AD420" i="2"/>
  <c r="AD424" i="2"/>
  <c r="AD432" i="2"/>
  <c r="AD440" i="2"/>
  <c r="AD405" i="2"/>
  <c r="AD417" i="2"/>
  <c r="AD429" i="2"/>
  <c r="AD414" i="2"/>
  <c r="AD422" i="2"/>
  <c r="AD438" i="2"/>
  <c r="AD46" i="2"/>
  <c r="AD50" i="2"/>
  <c r="AD54" i="2"/>
  <c r="AD58" i="2"/>
  <c r="AD62" i="2"/>
  <c r="AD66" i="2"/>
  <c r="AD70" i="2"/>
  <c r="AD74" i="2"/>
  <c r="AD78" i="2"/>
  <c r="AD47" i="2"/>
  <c r="AD51" i="2"/>
  <c r="AD55" i="2"/>
  <c r="AD59" i="2"/>
  <c r="AD63" i="2"/>
  <c r="AD67" i="2"/>
  <c r="AD71" i="2"/>
  <c r="AD75" i="2"/>
  <c r="AD79" i="2"/>
  <c r="AD48" i="2"/>
  <c r="AD52" i="2"/>
  <c r="AD56" i="2"/>
  <c r="AD60" i="2"/>
  <c r="AD64" i="2"/>
  <c r="AD68" i="2"/>
  <c r="AD72" i="2"/>
  <c r="AD76" i="2"/>
  <c r="AD80" i="2"/>
  <c r="AD45" i="2"/>
  <c r="AD49" i="2"/>
  <c r="AD53" i="2"/>
  <c r="AD57" i="2"/>
  <c r="AD61" i="2"/>
  <c r="AD65" i="2"/>
  <c r="AD69" i="2"/>
  <c r="AD73" i="2"/>
  <c r="AD77" i="2"/>
  <c r="AD10" i="2"/>
  <c r="AD14" i="2"/>
  <c r="AD18" i="2"/>
  <c r="AD22" i="2"/>
  <c r="AD26" i="2"/>
  <c r="AD30" i="2"/>
  <c r="AD34" i="2"/>
  <c r="AD38" i="2"/>
  <c r="AD42" i="2"/>
  <c r="AD11" i="2"/>
  <c r="AD15" i="2"/>
  <c r="AD19" i="2"/>
  <c r="AD23" i="2"/>
  <c r="AD27" i="2"/>
  <c r="AD31" i="2"/>
  <c r="AD35" i="2"/>
  <c r="AD39" i="2"/>
  <c r="AD43" i="2"/>
  <c r="AD12" i="2"/>
  <c r="AD16" i="2"/>
  <c r="AD20" i="2"/>
  <c r="AD24" i="2"/>
  <c r="AD28" i="2"/>
  <c r="AD32" i="2"/>
  <c r="AD36" i="2"/>
  <c r="AD40" i="2"/>
  <c r="AD44" i="2"/>
  <c r="AD13" i="2"/>
  <c r="AD17" i="2"/>
  <c r="AD21" i="2"/>
  <c r="AD25" i="2"/>
  <c r="AD29" i="2"/>
  <c r="AD33" i="2"/>
  <c r="AD37" i="2"/>
  <c r="AD41" i="2"/>
  <c r="AD9" i="2"/>
  <c r="AD262" i="2"/>
  <c r="AD266" i="2"/>
  <c r="AD270" i="2"/>
  <c r="AD274" i="2"/>
  <c r="AD278" i="2"/>
  <c r="AD282" i="2"/>
  <c r="AD286" i="2"/>
  <c r="AD290" i="2"/>
  <c r="AD294" i="2"/>
  <c r="AD261" i="2"/>
  <c r="AD265" i="2"/>
  <c r="AD284" i="2"/>
  <c r="AD263" i="2"/>
  <c r="AD269" i="2"/>
  <c r="AD275" i="2"/>
  <c r="AD280" i="2"/>
  <c r="AD285" i="2"/>
  <c r="AD291" i="2"/>
  <c r="AD296" i="2"/>
  <c r="AD264" i="2"/>
  <c r="AD271" i="2"/>
  <c r="AD276" i="2"/>
  <c r="AD281" i="2"/>
  <c r="AD287" i="2"/>
  <c r="AD292" i="2"/>
  <c r="AD267" i="2"/>
  <c r="AD272" i="2"/>
  <c r="AD277" i="2"/>
  <c r="AD283" i="2"/>
  <c r="AD288" i="2"/>
  <c r="AD293" i="2"/>
  <c r="AD268" i="2"/>
  <c r="AD273" i="2"/>
  <c r="AD279" i="2"/>
  <c r="AD289" i="2"/>
  <c r="AD295" i="2"/>
  <c r="AD118" i="2"/>
  <c r="AD122" i="2"/>
  <c r="AD126" i="2"/>
  <c r="AD130" i="2"/>
  <c r="AD134" i="2"/>
  <c r="AD138" i="2"/>
  <c r="AD142" i="2"/>
  <c r="AD146" i="2"/>
  <c r="AD150" i="2"/>
  <c r="AD119" i="2"/>
  <c r="AD123" i="2"/>
  <c r="AD127" i="2"/>
  <c r="AD131" i="2"/>
  <c r="AD135" i="2"/>
  <c r="AD139" i="2"/>
  <c r="AD143" i="2"/>
  <c r="AD147" i="2"/>
  <c r="AD151" i="2"/>
  <c r="AD120" i="2"/>
  <c r="AD124" i="2"/>
  <c r="AD128" i="2"/>
  <c r="AD132" i="2"/>
  <c r="AD136" i="2"/>
  <c r="AD140" i="2"/>
  <c r="AD144" i="2"/>
  <c r="AD148" i="2"/>
  <c r="AD152" i="2"/>
  <c r="AD117" i="2"/>
  <c r="AD121" i="2"/>
  <c r="AD125" i="2"/>
  <c r="AD129" i="2"/>
  <c r="AD133" i="2"/>
  <c r="AD137" i="2"/>
  <c r="AD141" i="2"/>
  <c r="AD145" i="2"/>
  <c r="AD149" i="2"/>
  <c r="AD298" i="2"/>
  <c r="AD302" i="2"/>
  <c r="AD306" i="2"/>
  <c r="AD310" i="2"/>
  <c r="AD314" i="2"/>
  <c r="AD318" i="2"/>
  <c r="AD322" i="2"/>
  <c r="AD326" i="2"/>
  <c r="AD330" i="2"/>
  <c r="AD317" i="2"/>
  <c r="AD301" i="2"/>
  <c r="AD312" i="2"/>
  <c r="AD323" i="2"/>
  <c r="AD297" i="2"/>
  <c r="AD303" i="2"/>
  <c r="AD308" i="2"/>
  <c r="AD313" i="2"/>
  <c r="AD319" i="2"/>
  <c r="AD324" i="2"/>
  <c r="AD329" i="2"/>
  <c r="AD299" i="2"/>
  <c r="AD304" i="2"/>
  <c r="AD309" i="2"/>
  <c r="AD315" i="2"/>
  <c r="AD320" i="2"/>
  <c r="AD325" i="2"/>
  <c r="AD331" i="2"/>
  <c r="AD300" i="2"/>
  <c r="AD305" i="2"/>
  <c r="AD311" i="2"/>
  <c r="AD316" i="2"/>
  <c r="AD321" i="2"/>
  <c r="AD327" i="2"/>
  <c r="AD332" i="2"/>
  <c r="AD307" i="2"/>
  <c r="AD328" i="2"/>
  <c r="AD82" i="2"/>
  <c r="AD86" i="2"/>
  <c r="AD90" i="2"/>
  <c r="AD94" i="2"/>
  <c r="AD98" i="2"/>
  <c r="AD102" i="2"/>
  <c r="AD106" i="2"/>
  <c r="AD110" i="2"/>
  <c r="AD114" i="2"/>
  <c r="AD83" i="2"/>
  <c r="AD87" i="2"/>
  <c r="AD91" i="2"/>
  <c r="AD95" i="2"/>
  <c r="AD99" i="2"/>
  <c r="AD103" i="2"/>
  <c r="AD107" i="2"/>
  <c r="AD111" i="2"/>
  <c r="AD115" i="2"/>
  <c r="AD84" i="2"/>
  <c r="AD88" i="2"/>
  <c r="AD92" i="2"/>
  <c r="AD96" i="2"/>
  <c r="AD100" i="2"/>
  <c r="AD104" i="2"/>
  <c r="AD108" i="2"/>
  <c r="AD112" i="2"/>
  <c r="AD116" i="2"/>
  <c r="AD81" i="2"/>
  <c r="AD85" i="2"/>
  <c r="AD89" i="2"/>
  <c r="AD93" i="2"/>
  <c r="AD97" i="2"/>
  <c r="AD101" i="2"/>
  <c r="AD105" i="2"/>
  <c r="AD109" i="2"/>
  <c r="AD113" i="2"/>
  <c r="AD370" i="2"/>
  <c r="AD382" i="2"/>
  <c r="AD390" i="2"/>
  <c r="AD402" i="2"/>
  <c r="AD403" i="2"/>
  <c r="AD371" i="2"/>
  <c r="AD375" i="2"/>
  <c r="AD379" i="2"/>
  <c r="AD383" i="2"/>
  <c r="AD387" i="2"/>
  <c r="AD391" i="2"/>
  <c r="AD399" i="2"/>
  <c r="AD372" i="2"/>
  <c r="AD376" i="2"/>
  <c r="AD380" i="2"/>
  <c r="AD384" i="2"/>
  <c r="AD388" i="2"/>
  <c r="AD392" i="2"/>
  <c r="AD396" i="2"/>
  <c r="AD400" i="2"/>
  <c r="AD404" i="2"/>
  <c r="AD369" i="2"/>
  <c r="AD373" i="2"/>
  <c r="AD377" i="2"/>
  <c r="AD381" i="2"/>
  <c r="AD385" i="2"/>
  <c r="AD389" i="2"/>
  <c r="AD393" i="2"/>
  <c r="AD397" i="2"/>
  <c r="AD401" i="2"/>
  <c r="AD374" i="2"/>
  <c r="AD378" i="2"/>
  <c r="AD386" i="2"/>
  <c r="AD394" i="2"/>
  <c r="AD398" i="2"/>
  <c r="AD395" i="2"/>
  <c r="I24" i="11"/>
  <c r="H30" i="11" l="1"/>
  <c r="H31" i="11"/>
  <c r="H32" i="11"/>
  <c r="H33" i="11"/>
  <c r="H34" i="11"/>
  <c r="H35" i="11"/>
  <c r="H36" i="11"/>
  <c r="H37" i="11"/>
  <c r="H38" i="11"/>
  <c r="H39" i="11"/>
  <c r="H40" i="11"/>
  <c r="H41" i="1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9" i="2"/>
  <c r="T31" i="11"/>
  <c r="T32" i="11"/>
  <c r="T33" i="11"/>
  <c r="T34" i="11"/>
  <c r="T35" i="11"/>
  <c r="T36" i="11"/>
  <c r="T37" i="11"/>
  <c r="T38" i="11"/>
  <c r="T39" i="11"/>
  <c r="T40" i="11"/>
  <c r="T41" i="11"/>
  <c r="T30" i="11"/>
  <c r="T42" i="11" l="1"/>
  <c r="I23" i="11"/>
  <c r="AJ19" i="9"/>
  <c r="AJ26" i="9"/>
  <c r="AJ21" i="9" l="1"/>
  <c r="K33" i="9"/>
  <c r="I15" i="11"/>
  <c r="AE43" i="2" l="1"/>
  <c r="AE35" i="2"/>
  <c r="AE31" i="2"/>
  <c r="AE23" i="2"/>
  <c r="AE15" i="2"/>
  <c r="AE38" i="2"/>
  <c r="AE30" i="2"/>
  <c r="AE18" i="2"/>
  <c r="AE14" i="2"/>
  <c r="AE39" i="2"/>
  <c r="AE27" i="2"/>
  <c r="AE19" i="2"/>
  <c r="AE11" i="2"/>
  <c r="AE42" i="2"/>
  <c r="AE34" i="2"/>
  <c r="AE22" i="2"/>
  <c r="AE10" i="2"/>
  <c r="AE26" i="2"/>
  <c r="AE41" i="2"/>
  <c r="AE37" i="2"/>
  <c r="AE33" i="2"/>
  <c r="AE29" i="2"/>
  <c r="AE25" i="2"/>
  <c r="AE21" i="2"/>
  <c r="AE17" i="2"/>
  <c r="AE13" i="2"/>
  <c r="AE9" i="2"/>
  <c r="AE44" i="2"/>
  <c r="AE40" i="2"/>
  <c r="AE36" i="2"/>
  <c r="AE32" i="2"/>
  <c r="AE28" i="2"/>
  <c r="AE24" i="2"/>
  <c r="AE20" i="2"/>
  <c r="AE16" i="2"/>
  <c r="AE12" i="2"/>
  <c r="AE188" i="2"/>
  <c r="AE184" i="2"/>
  <c r="AE180" i="2"/>
  <c r="AE176" i="2"/>
  <c r="AE172" i="2"/>
  <c r="AE168" i="2"/>
  <c r="AE164" i="2"/>
  <c r="AE160" i="2"/>
  <c r="AE156" i="2"/>
  <c r="AE185" i="2"/>
  <c r="AE181" i="2"/>
  <c r="AE177" i="2"/>
  <c r="AE173" i="2"/>
  <c r="AE169" i="2"/>
  <c r="AE165" i="2"/>
  <c r="AE161" i="2"/>
  <c r="AE157" i="2"/>
  <c r="AE153" i="2"/>
  <c r="AE171" i="2"/>
  <c r="AE178" i="2"/>
  <c r="AE170" i="2"/>
  <c r="AE154" i="2"/>
  <c r="AE186" i="2"/>
  <c r="AE162" i="2"/>
  <c r="AE183" i="2"/>
  <c r="AE175" i="2"/>
  <c r="AE167" i="2"/>
  <c r="AE159" i="2"/>
  <c r="AE182" i="2"/>
  <c r="AE174" i="2"/>
  <c r="AE166" i="2"/>
  <c r="AE158" i="2"/>
  <c r="AE187" i="2"/>
  <c r="AE179" i="2"/>
  <c r="AE163" i="2"/>
  <c r="AE155" i="2"/>
  <c r="AE440" i="2"/>
  <c r="AE436" i="2"/>
  <c r="AE432" i="2"/>
  <c r="AE428" i="2"/>
  <c r="AE424" i="2"/>
  <c r="AE420" i="2"/>
  <c r="AE416" i="2"/>
  <c r="AE412" i="2"/>
  <c r="AE408" i="2"/>
  <c r="AE439" i="2"/>
  <c r="AE435" i="2"/>
  <c r="AE431" i="2"/>
  <c r="AE427" i="2"/>
  <c r="AE423" i="2"/>
  <c r="AE419" i="2"/>
  <c r="AE415" i="2"/>
  <c r="AE411" i="2"/>
  <c r="AE407" i="2"/>
  <c r="AE438" i="2"/>
  <c r="AE434" i="2"/>
  <c r="AE430" i="2"/>
  <c r="AE426" i="2"/>
  <c r="AE422" i="2"/>
  <c r="AE418" i="2"/>
  <c r="AE414" i="2"/>
  <c r="AE410" i="2"/>
  <c r="AE406" i="2"/>
  <c r="AE437" i="2"/>
  <c r="AE433" i="2"/>
  <c r="AE429" i="2"/>
  <c r="AE425" i="2"/>
  <c r="AE421" i="2"/>
  <c r="AE417" i="2"/>
  <c r="AE413" i="2"/>
  <c r="AE409" i="2"/>
  <c r="AE405" i="2"/>
  <c r="AE296" i="2"/>
  <c r="AE292" i="2"/>
  <c r="AE288" i="2"/>
  <c r="AE284" i="2"/>
  <c r="AE280" i="2"/>
  <c r="AE276" i="2"/>
  <c r="AE272" i="2"/>
  <c r="AE268" i="2"/>
  <c r="AE264" i="2"/>
  <c r="AE294" i="2"/>
  <c r="AE290" i="2"/>
  <c r="AE286" i="2"/>
  <c r="AE282" i="2"/>
  <c r="AE278" i="2"/>
  <c r="AE274" i="2"/>
  <c r="AE270" i="2"/>
  <c r="AE266" i="2"/>
  <c r="AE262" i="2"/>
  <c r="AE293" i="2"/>
  <c r="AE289" i="2"/>
  <c r="AE285" i="2"/>
  <c r="AE281" i="2"/>
  <c r="AE277" i="2"/>
  <c r="AE273" i="2"/>
  <c r="AE269" i="2"/>
  <c r="AE265" i="2"/>
  <c r="AE261" i="2"/>
  <c r="AE283" i="2"/>
  <c r="AE267" i="2"/>
  <c r="AE295" i="2"/>
  <c r="AE279" i="2"/>
  <c r="AE263" i="2"/>
  <c r="AE291" i="2"/>
  <c r="AE275" i="2"/>
  <c r="AE287" i="2"/>
  <c r="AE271" i="2"/>
  <c r="AE152" i="2"/>
  <c r="AE148" i="2"/>
  <c r="AE144" i="2"/>
  <c r="AE140" i="2"/>
  <c r="AE136" i="2"/>
  <c r="AE149" i="2"/>
  <c r="AE145" i="2"/>
  <c r="AE141" i="2"/>
  <c r="AE137" i="2"/>
  <c r="AE133" i="2"/>
  <c r="AE129" i="2"/>
  <c r="AE125" i="2"/>
  <c r="AE121" i="2"/>
  <c r="AE117" i="2"/>
  <c r="AE146" i="2"/>
  <c r="AE138" i="2"/>
  <c r="AE126" i="2"/>
  <c r="AE120" i="2"/>
  <c r="AE131" i="2"/>
  <c r="AE151" i="2"/>
  <c r="AE143" i="2"/>
  <c r="AE135" i="2"/>
  <c r="AE130" i="2"/>
  <c r="AE124" i="2"/>
  <c r="AE119" i="2"/>
  <c r="AE150" i="2"/>
  <c r="AE142" i="2"/>
  <c r="AE134" i="2"/>
  <c r="AE128" i="2"/>
  <c r="AE123" i="2"/>
  <c r="AE118" i="2"/>
  <c r="AE147" i="2"/>
  <c r="AE139" i="2"/>
  <c r="AE132" i="2"/>
  <c r="AE127" i="2"/>
  <c r="AE122" i="2"/>
  <c r="AE404" i="2"/>
  <c r="AE400" i="2"/>
  <c r="AE396" i="2"/>
  <c r="AE392" i="2"/>
  <c r="AE388" i="2"/>
  <c r="AE384" i="2"/>
  <c r="AE380" i="2"/>
  <c r="AE376" i="2"/>
  <c r="AE372" i="2"/>
  <c r="AE403" i="2"/>
  <c r="AE399" i="2"/>
  <c r="AE395" i="2"/>
  <c r="AE391" i="2"/>
  <c r="AE387" i="2"/>
  <c r="AE383" i="2"/>
  <c r="AE379" i="2"/>
  <c r="AE375" i="2"/>
  <c r="AE371" i="2"/>
  <c r="AE402" i="2"/>
  <c r="AE398" i="2"/>
  <c r="AE394" i="2"/>
  <c r="AE390" i="2"/>
  <c r="AE386" i="2"/>
  <c r="AE382" i="2"/>
  <c r="AE378" i="2"/>
  <c r="AE374" i="2"/>
  <c r="AE370" i="2"/>
  <c r="AE401" i="2"/>
  <c r="AE397" i="2"/>
  <c r="AE393" i="2"/>
  <c r="AE389" i="2"/>
  <c r="AE385" i="2"/>
  <c r="AE381" i="2"/>
  <c r="AE377" i="2"/>
  <c r="AE373" i="2"/>
  <c r="AE369" i="2"/>
  <c r="AE260" i="2"/>
  <c r="AE256" i="2"/>
  <c r="AE252" i="2"/>
  <c r="AE248" i="2"/>
  <c r="AE244" i="2"/>
  <c r="AE240" i="2"/>
  <c r="AE236" i="2"/>
  <c r="AE232" i="2"/>
  <c r="AE228" i="2"/>
  <c r="AE258" i="2"/>
  <c r="AE254" i="2"/>
  <c r="AE250" i="2"/>
  <c r="AE246" i="2"/>
  <c r="AE242" i="2"/>
  <c r="AE238" i="2"/>
  <c r="AE234" i="2"/>
  <c r="AE230" i="2"/>
  <c r="AE226" i="2"/>
  <c r="AE257" i="2"/>
  <c r="AE253" i="2"/>
  <c r="AE249" i="2"/>
  <c r="AE245" i="2"/>
  <c r="AE241" i="2"/>
  <c r="AE237" i="2"/>
  <c r="AE233" i="2"/>
  <c r="AE229" i="2"/>
  <c r="AE225" i="2"/>
  <c r="AE251" i="2"/>
  <c r="AE235" i="2"/>
  <c r="AE247" i="2"/>
  <c r="AE231" i="2"/>
  <c r="AE259" i="2"/>
  <c r="AE243" i="2"/>
  <c r="AE227" i="2"/>
  <c r="AE255" i="2"/>
  <c r="AE239" i="2"/>
  <c r="AE113" i="2"/>
  <c r="AE109" i="2"/>
  <c r="AE105" i="2"/>
  <c r="AE101" i="2"/>
  <c r="AE110" i="2"/>
  <c r="AE104" i="2"/>
  <c r="AE95" i="2"/>
  <c r="AE87" i="2"/>
  <c r="AE115" i="2"/>
  <c r="AE99" i="2"/>
  <c r="AE91" i="2"/>
  <c r="AE83" i="2"/>
  <c r="AE114" i="2"/>
  <c r="AE108" i="2"/>
  <c r="AE103" i="2"/>
  <c r="AE98" i="2"/>
  <c r="AE94" i="2"/>
  <c r="AE90" i="2"/>
  <c r="AE86" i="2"/>
  <c r="AE82" i="2"/>
  <c r="AE112" i="2"/>
  <c r="AE107" i="2"/>
  <c r="AE102" i="2"/>
  <c r="AE97" i="2"/>
  <c r="AE93" i="2"/>
  <c r="AE89" i="2"/>
  <c r="AE85" i="2"/>
  <c r="AE81" i="2"/>
  <c r="AE116" i="2"/>
  <c r="AE111" i="2"/>
  <c r="AE106" i="2"/>
  <c r="AE100" i="2"/>
  <c r="AE96" i="2"/>
  <c r="AE92" i="2"/>
  <c r="AE88" i="2"/>
  <c r="AE84" i="2"/>
  <c r="AE332" i="2"/>
  <c r="AE328" i="2"/>
  <c r="AE324" i="2"/>
  <c r="AE320" i="2"/>
  <c r="AE316" i="2"/>
  <c r="AE312" i="2"/>
  <c r="AE308" i="2"/>
  <c r="AE304" i="2"/>
  <c r="AE300" i="2"/>
  <c r="AE330" i="2"/>
  <c r="AE326" i="2"/>
  <c r="AE322" i="2"/>
  <c r="AE318" i="2"/>
  <c r="AE314" i="2"/>
  <c r="AE310" i="2"/>
  <c r="AE306" i="2"/>
  <c r="AE302" i="2"/>
  <c r="AE298" i="2"/>
  <c r="AE329" i="2"/>
  <c r="AE325" i="2"/>
  <c r="AE321" i="2"/>
  <c r="AE317" i="2"/>
  <c r="AE313" i="2"/>
  <c r="AE309" i="2"/>
  <c r="AE305" i="2"/>
  <c r="AE301" i="2"/>
  <c r="AE297" i="2"/>
  <c r="AE315" i="2"/>
  <c r="AE299" i="2"/>
  <c r="AE331" i="2"/>
  <c r="AE327" i="2"/>
  <c r="AE311" i="2"/>
  <c r="AE323" i="2"/>
  <c r="AE307" i="2"/>
  <c r="AE319" i="2"/>
  <c r="AE303" i="2"/>
  <c r="AE368" i="2"/>
  <c r="AE364" i="2"/>
  <c r="AE360" i="2"/>
  <c r="AE356" i="2"/>
  <c r="AE352" i="2"/>
  <c r="AE348" i="2"/>
  <c r="AE344" i="2"/>
  <c r="AE340" i="2"/>
  <c r="AE336" i="2"/>
  <c r="AE367" i="2"/>
  <c r="AE363" i="2"/>
  <c r="AE359" i="2"/>
  <c r="AE355" i="2"/>
  <c r="AE351" i="2"/>
  <c r="AE347" i="2"/>
  <c r="AE343" i="2"/>
  <c r="AE339" i="2"/>
  <c r="AE366" i="2"/>
  <c r="AE362" i="2"/>
  <c r="AE358" i="2"/>
  <c r="AE354" i="2"/>
  <c r="AE350" i="2"/>
  <c r="AE346" i="2"/>
  <c r="AE342" i="2"/>
  <c r="AE338" i="2"/>
  <c r="AE334" i="2"/>
  <c r="AE365" i="2"/>
  <c r="AE361" i="2"/>
  <c r="AE357" i="2"/>
  <c r="AE353" i="2"/>
  <c r="AE349" i="2"/>
  <c r="AE345" i="2"/>
  <c r="AE341" i="2"/>
  <c r="AE337" i="2"/>
  <c r="AE333" i="2"/>
  <c r="AE335" i="2"/>
  <c r="AE224" i="2"/>
  <c r="AE220" i="2"/>
  <c r="AE216" i="2"/>
  <c r="AE212" i="2"/>
  <c r="AE208" i="2"/>
  <c r="AE204" i="2"/>
  <c r="AE200" i="2"/>
  <c r="AE196" i="2"/>
  <c r="AE192" i="2"/>
  <c r="AE222" i="2"/>
  <c r="AE218" i="2"/>
  <c r="AE214" i="2"/>
  <c r="AE210" i="2"/>
  <c r="AE206" i="2"/>
  <c r="AE202" i="2"/>
  <c r="AE221" i="2"/>
  <c r="AE217" i="2"/>
  <c r="AE213" i="2"/>
  <c r="AE209" i="2"/>
  <c r="AE205" i="2"/>
  <c r="AE201" i="2"/>
  <c r="AE197" i="2"/>
  <c r="AE193" i="2"/>
  <c r="AE189" i="2"/>
  <c r="AE219" i="2"/>
  <c r="AE203" i="2"/>
  <c r="AE194" i="2"/>
  <c r="AE215" i="2"/>
  <c r="AE199" i="2"/>
  <c r="AE191" i="2"/>
  <c r="AE211" i="2"/>
  <c r="AE198" i="2"/>
  <c r="AE190" i="2"/>
  <c r="AE223" i="2"/>
  <c r="AE207" i="2"/>
  <c r="AE195" i="2"/>
  <c r="AE60" i="2"/>
  <c r="AE79" i="2"/>
  <c r="AE75" i="2"/>
  <c r="AE63" i="2"/>
  <c r="AE55" i="2"/>
  <c r="AE51" i="2"/>
  <c r="AE78" i="2"/>
  <c r="AE66" i="2"/>
  <c r="AE54" i="2"/>
  <c r="AE71" i="2"/>
  <c r="AE67" i="2"/>
  <c r="AE59" i="2"/>
  <c r="AE47" i="2"/>
  <c r="AE70" i="2"/>
  <c r="AE62" i="2"/>
  <c r="AE58" i="2"/>
  <c r="AE50" i="2"/>
  <c r="AE74" i="2"/>
  <c r="AE46" i="2"/>
  <c r="AE77" i="2"/>
  <c r="AE73" i="2"/>
  <c r="AE69" i="2"/>
  <c r="AE65" i="2"/>
  <c r="AE61" i="2"/>
  <c r="AE57" i="2"/>
  <c r="AE53" i="2"/>
  <c r="AE49" i="2"/>
  <c r="AE45" i="2"/>
  <c r="AE80" i="2"/>
  <c r="AE76" i="2"/>
  <c r="AE72" i="2"/>
  <c r="AE68" i="2"/>
  <c r="AE64" i="2"/>
  <c r="AE56" i="2"/>
  <c r="AE52" i="2"/>
  <c r="AE48" i="2"/>
  <c r="I8" i="11"/>
  <c r="AJ11" i="11" l="1"/>
  <c r="Q31" i="11" l="1"/>
  <c r="Q32" i="11"/>
  <c r="Q33" i="11"/>
  <c r="Q34" i="11"/>
  <c r="Q35" i="11"/>
  <c r="Q36" i="11"/>
  <c r="Q37" i="11"/>
  <c r="Q38" i="11"/>
  <c r="Q39" i="11"/>
  <c r="Q40" i="11"/>
  <c r="Q41" i="11"/>
  <c r="AJ33" i="9"/>
  <c r="N33" i="9" s="1"/>
  <c r="AL33" i="9" s="1"/>
  <c r="AJ30" i="11"/>
  <c r="N30" i="11" s="1"/>
  <c r="AJ34" i="9"/>
  <c r="AJ31" i="11"/>
  <c r="AJ35" i="9"/>
  <c r="AJ32" i="11"/>
  <c r="AJ36" i="9"/>
  <c r="AJ33" i="11"/>
  <c r="AJ37" i="9"/>
  <c r="AJ34" i="11"/>
  <c r="AJ38" i="9"/>
  <c r="AJ35" i="11"/>
  <c r="AJ39" i="9"/>
  <c r="AJ36" i="11"/>
  <c r="AJ40" i="9"/>
  <c r="AJ37" i="11"/>
  <c r="AJ41" i="9"/>
  <c r="AJ38" i="11"/>
  <c r="AJ42" i="9"/>
  <c r="AJ39" i="11"/>
  <c r="AJ43" i="9"/>
  <c r="AJ40" i="11"/>
  <c r="AJ44" i="9"/>
  <c r="AJ41" i="11"/>
  <c r="Q30" i="11" l="1"/>
  <c r="K30" i="11"/>
  <c r="AL30" i="11" s="1"/>
  <c r="N34" i="9"/>
  <c r="N40" i="11"/>
  <c r="N44" i="9"/>
  <c r="N43" i="9"/>
  <c r="N39" i="11"/>
  <c r="N42" i="9"/>
  <c r="N38" i="11"/>
  <c r="N41" i="9"/>
  <c r="N41" i="11"/>
  <c r="N37" i="11"/>
  <c r="N40" i="9"/>
  <c r="N36" i="11"/>
  <c r="N39" i="9"/>
  <c r="N35" i="11"/>
  <c r="N38" i="9"/>
  <c r="N34" i="11"/>
  <c r="N37" i="9"/>
  <c r="N33" i="11"/>
  <c r="N36" i="9"/>
  <c r="N32" i="11"/>
  <c r="N35" i="9"/>
  <c r="N31" i="11"/>
  <c r="W30" i="11" l="1"/>
  <c r="K34" i="11"/>
  <c r="AL34" i="11" s="1"/>
  <c r="W34" i="11" s="1"/>
  <c r="K38" i="11"/>
  <c r="AL38" i="11" s="1"/>
  <c r="W38" i="11" s="1"/>
  <c r="K35" i="11"/>
  <c r="AL35" i="11" s="1"/>
  <c r="W35" i="11" s="1"/>
  <c r="K37" i="11"/>
  <c r="AL37" i="11" s="1"/>
  <c r="W37" i="11" s="1"/>
  <c r="K36" i="11"/>
  <c r="AL36" i="11" s="1"/>
  <c r="W36" i="11" s="1"/>
  <c r="K39" i="11"/>
  <c r="AL39" i="11" s="1"/>
  <c r="W39" i="11" s="1"/>
  <c r="K31" i="11"/>
  <c r="AL31" i="11" s="1"/>
  <c r="W31" i="11" s="1"/>
  <c r="K40" i="11"/>
  <c r="AL40" i="11" s="1"/>
  <c r="W40" i="11" s="1"/>
  <c r="K41" i="11"/>
  <c r="AL41" i="11" s="1"/>
  <c r="W41" i="11" s="1"/>
  <c r="K33" i="11"/>
  <c r="AL33" i="11" s="1"/>
  <c r="W33" i="11" s="1"/>
  <c r="K32" i="11"/>
  <c r="AL32" i="11" s="1"/>
  <c r="W32" i="11" s="1"/>
  <c r="AB30" i="11" l="1"/>
  <c r="AB41" i="11"/>
  <c r="AB33" i="11"/>
  <c r="AB31" i="11"/>
  <c r="AB32" i="11"/>
  <c r="AB40" i="11"/>
  <c r="AB37" i="11"/>
  <c r="AB35" i="11"/>
  <c r="AB38" i="11"/>
  <c r="AB36" i="11"/>
  <c r="AB39" i="11"/>
  <c r="AB34" i="11"/>
  <c r="W42" i="11" l="1"/>
  <c r="AB42" i="11"/>
  <c r="W33" i="9"/>
  <c r="K38" i="9"/>
  <c r="AL38" i="9" s="1"/>
  <c r="W38" i="9" s="1"/>
  <c r="K40" i="9"/>
  <c r="AL40" i="9" s="1"/>
  <c r="W40" i="9" s="1"/>
  <c r="K42" i="9"/>
  <c r="AL42" i="9" s="1"/>
  <c r="W42" i="9" s="1"/>
  <c r="K37" i="9"/>
  <c r="AL37" i="9" s="1"/>
  <c r="W37" i="9" s="1"/>
  <c r="K39" i="9"/>
  <c r="AL39" i="9" s="1"/>
  <c r="W39" i="9" s="1"/>
  <c r="K41" i="9"/>
  <c r="AL41" i="9" s="1"/>
  <c r="W41" i="9" s="1"/>
  <c r="K34" i="9"/>
  <c r="AL34" i="9" s="1"/>
  <c r="W34" i="9" s="1"/>
  <c r="K36" i="9"/>
  <c r="AL36" i="9" s="1"/>
  <c r="W36" i="9" s="1"/>
  <c r="K44" i="9"/>
  <c r="AL44" i="9" s="1"/>
  <c r="W44" i="9" s="1"/>
  <c r="K35" i="9"/>
  <c r="AL35" i="9" s="1"/>
  <c r="W35" i="9" s="1"/>
  <c r="K43" i="9"/>
  <c r="AL43" i="9" s="1"/>
  <c r="W43" i="9" s="1"/>
  <c r="W44" i="11" l="1"/>
  <c r="W45" i="9" l="1"/>
</calcChain>
</file>

<file path=xl/sharedStrings.xml><?xml version="1.0" encoding="utf-8"?>
<sst xmlns="http://schemas.openxmlformats.org/spreadsheetml/2006/main" count="9388" uniqueCount="3531">
  <si>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</si>
  <si>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</si>
  <si>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</si>
  <si>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</si>
  <si>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</si>
  <si>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</si>
  <si>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</si>
  <si>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</si>
  <si>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</si>
  <si>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</si>
  <si>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</si>
  <si>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</si>
  <si>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</si>
  <si>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</si>
  <si>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据付年</t>
    <rPh sb="0" eb="2">
      <t>スエツ</t>
    </rPh>
    <rPh sb="2" eb="3">
      <t>ネン</t>
    </rPh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</si>
  <si>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</si>
  <si>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負荷率25％以下</t>
    <rPh sb="0" eb="2">
      <t>フカ</t>
    </rPh>
    <rPh sb="2" eb="3">
      <t>リツ</t>
    </rPh>
    <rPh sb="6" eb="8">
      <t>イカ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</si>
  <si>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</si>
  <si>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</si>
  <si>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</si>
  <si>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</si>
  <si>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</si>
  <si>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</si>
  <si>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</si>
  <si>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</si>
  <si>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</si>
  <si>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地域</t>
    <rPh sb="0" eb="2">
      <t>チイキ</t>
    </rPh>
    <phoneticPr fontId="5"/>
  </si>
  <si>
    <t>建物用途</t>
    <rPh sb="0" eb="2">
      <t>タテモノ</t>
    </rPh>
    <rPh sb="2" eb="4">
      <t>ヨウト</t>
    </rPh>
    <phoneticPr fontId="5"/>
  </si>
  <si>
    <t>◆地域</t>
    <rPh sb="1" eb="3">
      <t>チイキ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</si>
  <si>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</si>
  <si>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</si>
  <si>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</si>
  <si>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</si>
  <si>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</si>
  <si>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</si>
  <si>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</si>
  <si>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</si>
  <si>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</si>
  <si>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</si>
  <si>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kW</t>
  </si>
  <si>
    <t>定格能力kW換算</t>
    <rPh sb="0" eb="2">
      <t>テイカク</t>
    </rPh>
    <rPh sb="2" eb="4">
      <t>ノウリョク</t>
    </rPh>
    <rPh sb="6" eb="8">
      <t>カンサン</t>
    </rPh>
    <phoneticPr fontId="1"/>
  </si>
  <si>
    <t>1月</t>
    <rPh sb="1" eb="2">
      <t>ガツ</t>
    </rPh>
    <phoneticPr fontId="1"/>
  </si>
  <si>
    <t>4月</t>
  </si>
  <si>
    <t>月</t>
    <rPh sb="0" eb="1">
      <t>ツキ</t>
    </rPh>
    <phoneticPr fontId="1"/>
  </si>
  <si>
    <t>月</t>
    <rPh sb="0" eb="1">
      <t>ツキ</t>
    </rPh>
    <phoneticPr fontId="5"/>
  </si>
  <si>
    <t>月間定格COP比</t>
    <rPh sb="0" eb="2">
      <t>ゲッカン</t>
    </rPh>
    <rPh sb="2" eb="4">
      <t>テイカク</t>
    </rPh>
    <rPh sb="7" eb="8">
      <t>ヒ</t>
    </rPh>
    <phoneticPr fontId="1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</si>
  <si>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</si>
  <si>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</si>
  <si>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</si>
  <si>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</si>
  <si>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</si>
  <si>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</si>
  <si>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</si>
  <si>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</si>
  <si>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</si>
  <si>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</si>
  <si>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</si>
  <si>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</si>
  <si>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</si>
  <si>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</si>
  <si>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</si>
  <si>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</si>
  <si>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</si>
  <si>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</si>
  <si>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</si>
  <si>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</si>
  <si>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</si>
  <si>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</si>
  <si>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</si>
  <si>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</si>
  <si>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</si>
  <si>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</si>
  <si>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</si>
  <si>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</si>
  <si>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</si>
  <si>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</si>
  <si>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</si>
  <si>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</si>
  <si>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</si>
  <si>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</si>
  <si>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</si>
  <si>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</si>
  <si>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</si>
  <si>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</si>
  <si>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</si>
  <si>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</si>
  <si>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</si>
  <si>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</si>
  <si>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</si>
  <si>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</si>
  <si>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</si>
  <si>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</si>
  <si>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</si>
  <si>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</si>
  <si>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</si>
  <si>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</si>
  <si>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</si>
  <si>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</si>
  <si>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</si>
  <si>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</si>
  <si>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</si>
  <si>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</si>
  <si>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</si>
  <si>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</si>
  <si>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</si>
  <si>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</si>
  <si>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</si>
  <si>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</si>
  <si>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</si>
  <si>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</si>
  <si>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</si>
  <si>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</si>
  <si>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</si>
  <si>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</si>
  <si>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</si>
  <si>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</si>
  <si>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</si>
  <si>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</si>
  <si>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</si>
  <si>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</si>
  <si>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</si>
  <si>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</si>
  <si>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</si>
  <si>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</si>
  <si>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</si>
  <si>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</si>
  <si>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</si>
  <si>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</si>
  <si>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</si>
  <si>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</si>
  <si>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</si>
  <si>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</si>
  <si>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</si>
  <si>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</si>
  <si>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</si>
  <si>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</si>
  <si>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</si>
  <si>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</si>
  <si>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</si>
  <si>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</si>
  <si>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</si>
  <si>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</si>
  <si>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</si>
  <si>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</si>
  <si>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</si>
  <si>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</si>
  <si>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</si>
  <si>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</si>
  <si>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</si>
  <si>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</si>
  <si>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</si>
  <si>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</si>
  <si>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</si>
  <si>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</si>
  <si>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</si>
  <si>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</si>
  <si>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</si>
  <si>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</si>
  <si>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</si>
  <si>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</si>
  <si>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</si>
  <si>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</si>
  <si>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</si>
  <si>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</si>
  <si>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</si>
  <si>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</si>
  <si>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</si>
  <si>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</si>
  <si>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</si>
  <si>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</si>
  <si>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</si>
  <si>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</si>
  <si>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</si>
  <si>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</si>
  <si>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</si>
  <si>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</si>
  <si>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</si>
  <si>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</si>
  <si>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</si>
  <si>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</si>
  <si>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</si>
  <si>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</si>
  <si>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</si>
  <si>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</si>
  <si>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</si>
  <si>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</si>
  <si>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</si>
  <si>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</si>
  <si>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</si>
  <si>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</si>
  <si>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</si>
  <si>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</si>
  <si>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</si>
  <si>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</si>
  <si>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</si>
  <si>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</si>
  <si>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</si>
  <si>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</si>
  <si>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</si>
  <si>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</si>
  <si>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</si>
  <si>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</si>
  <si>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</si>
  <si>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</si>
  <si>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</si>
  <si>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</si>
  <si>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</si>
  <si>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</si>
  <si>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</si>
  <si>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</si>
  <si>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</si>
  <si>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</si>
  <si>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</si>
  <si>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</si>
  <si>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</si>
  <si>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</si>
  <si>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</si>
  <si>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</si>
  <si>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</si>
  <si>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</si>
  <si>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</si>
  <si>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</si>
  <si>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</si>
  <si>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</si>
  <si>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</si>
  <si>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</si>
  <si>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</si>
  <si>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</si>
  <si>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</si>
  <si>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</si>
  <si>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</si>
  <si>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</si>
  <si>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</si>
  <si>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</si>
  <si>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</si>
  <si>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</si>
  <si>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</si>
  <si>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</si>
  <si>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</si>
  <si>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</si>
  <si>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</si>
  <si>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</si>
  <si>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</si>
  <si>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</si>
  <si>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</si>
  <si>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</si>
  <si>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</si>
  <si>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</si>
  <si>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</si>
  <si>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</si>
  <si>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</si>
  <si>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</si>
  <si>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</si>
  <si>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</si>
  <si>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</si>
  <si>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</si>
  <si>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</si>
  <si>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</si>
  <si>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</si>
  <si>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</si>
  <si>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</si>
  <si>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</si>
  <si>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</si>
  <si>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</si>
  <si>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</si>
  <si>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</si>
  <si>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</si>
  <si>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</si>
  <si>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</si>
  <si>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</si>
  <si>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</si>
  <si>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</si>
  <si>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</si>
  <si>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</si>
  <si>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</si>
  <si>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</si>
  <si>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</si>
  <si>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</si>
  <si>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</si>
  <si>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</si>
  <si>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</si>
  <si>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</si>
  <si>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</si>
  <si>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</si>
  <si>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</si>
  <si>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</si>
  <si>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</si>
  <si>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</si>
  <si>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</si>
  <si>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</si>
  <si>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</si>
  <si>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</si>
  <si>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</si>
  <si>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</si>
  <si>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</si>
  <si>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</si>
  <si>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</si>
  <si>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</si>
  <si>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</si>
  <si>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</si>
  <si>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</si>
  <si>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</si>
  <si>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</si>
  <si>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</si>
  <si>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</si>
  <si>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</si>
  <si>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</si>
  <si>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</si>
  <si>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</si>
  <si>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</si>
  <si>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</si>
  <si>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</si>
  <si>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</si>
  <si>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</si>
  <si>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</si>
  <si>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</si>
  <si>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</si>
  <si>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</si>
  <si>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</si>
  <si>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</si>
  <si>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</si>
  <si>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</si>
  <si>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</si>
  <si>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</si>
  <si>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</si>
  <si>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</si>
  <si>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</si>
  <si>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</si>
  <si>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</si>
  <si>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</si>
  <si>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</si>
  <si>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</si>
  <si>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</si>
  <si>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</si>
  <si>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</si>
  <si>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</si>
  <si>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</si>
  <si>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</si>
  <si>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</si>
  <si>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</si>
  <si>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</si>
  <si>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</si>
  <si>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</si>
  <si>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</si>
  <si>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</si>
  <si>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</si>
  <si>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</si>
  <si>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</si>
  <si>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</si>
  <si>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</si>
  <si>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</si>
  <si>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</si>
  <si>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</si>
  <si>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</si>
  <si>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</si>
  <si>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</si>
  <si>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</si>
  <si>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</si>
  <si>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</si>
  <si>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</si>
  <si>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</si>
  <si>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</si>
  <si>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</si>
  <si>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</si>
  <si>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</si>
  <si>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</si>
  <si>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</si>
  <si>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</si>
  <si>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</si>
  <si>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</si>
  <si>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</si>
  <si>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</si>
  <si>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</si>
  <si>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</si>
  <si>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</si>
  <si>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</si>
  <si>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</si>
  <si>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</si>
  <si>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</si>
  <si>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</si>
  <si>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</si>
  <si>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</si>
  <si>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</si>
  <si>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</si>
  <si>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</si>
  <si>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</si>
  <si>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</si>
  <si>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</si>
  <si>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</si>
  <si>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</si>
  <si>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</si>
  <si>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</si>
  <si>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</si>
  <si>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</si>
  <si>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</si>
  <si>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</si>
  <si>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</si>
  <si>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</si>
  <si>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</si>
  <si>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</si>
  <si>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</si>
  <si>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</si>
  <si>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</si>
  <si>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</si>
  <si>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</si>
  <si>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</si>
  <si>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</si>
  <si>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</si>
  <si>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</si>
  <si>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</si>
  <si>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</si>
  <si>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</si>
  <si>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</si>
  <si>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</si>
  <si>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</si>
  <si>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</si>
  <si>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</si>
  <si>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</si>
  <si>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</si>
  <si>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</si>
  <si>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</si>
  <si>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</si>
  <si>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</si>
  <si>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</si>
  <si>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</si>
  <si>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</si>
  <si>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</si>
  <si>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</si>
  <si>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</si>
  <si>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</si>
  <si>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</si>
  <si>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</si>
  <si>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</si>
  <si>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</si>
  <si>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</si>
  <si>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</si>
  <si>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</si>
  <si>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</si>
  <si>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</si>
  <si>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</si>
  <si>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</si>
  <si>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</si>
  <si>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</si>
  <si>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</si>
  <si>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</si>
  <si>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</si>
  <si>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</si>
  <si>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</si>
  <si>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</si>
  <si>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</si>
  <si>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</si>
  <si>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</si>
  <si>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</si>
  <si>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</si>
  <si>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</si>
  <si>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</si>
  <si>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</si>
  <si>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</si>
  <si>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</si>
  <si>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</si>
  <si>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</si>
  <si>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</si>
  <si>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</si>
  <si>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</si>
  <si>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</si>
  <si>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</si>
  <si>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</si>
  <si>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</si>
  <si>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</si>
  <si>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</si>
  <si>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</si>
  <si>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</si>
  <si>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</si>
  <si>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</si>
  <si>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</si>
  <si>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</si>
  <si>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</si>
  <si>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</si>
  <si>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</si>
  <si>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</si>
  <si>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</si>
  <si>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</si>
  <si>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</si>
  <si>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</si>
  <si>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</si>
  <si>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</si>
  <si>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</si>
  <si>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</si>
  <si>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</si>
  <si>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</si>
  <si>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</si>
  <si>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</si>
  <si>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</si>
  <si>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</si>
  <si>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</si>
  <si>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</si>
  <si>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</si>
  <si>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</si>
  <si>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</si>
  <si>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</si>
  <si>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</si>
  <si>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</si>
  <si>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</si>
  <si>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</si>
  <si>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</si>
  <si>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</si>
  <si>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</si>
  <si>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</si>
  <si>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</si>
  <si>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</si>
  <si>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</si>
  <si>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</si>
  <si>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</si>
  <si>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</si>
  <si>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</si>
  <si>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</si>
  <si>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</si>
  <si>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</si>
  <si>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</si>
  <si>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</si>
  <si>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</si>
  <si>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</si>
  <si>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</si>
  <si>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</si>
  <si>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</si>
  <si>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</si>
  <si>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</si>
  <si>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</si>
  <si>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</si>
  <si>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</si>
  <si>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</si>
  <si>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</si>
  <si>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</si>
  <si>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</si>
  <si>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</si>
  <si>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</si>
  <si>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</si>
  <si>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</si>
  <si>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</si>
  <si>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</si>
  <si>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</si>
  <si>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</si>
  <si>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</si>
  <si>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</si>
  <si>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</si>
  <si>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</si>
  <si>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</si>
  <si>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</si>
  <si>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</si>
  <si>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</si>
  <si>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</si>
  <si>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</si>
  <si>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</si>
  <si>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</si>
  <si>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</si>
  <si>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</si>
  <si>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</si>
  <si>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</si>
  <si>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</si>
  <si>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</si>
  <si>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</si>
  <si>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</si>
  <si>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</si>
  <si>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</si>
  <si>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</si>
  <si>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</si>
  <si>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</si>
  <si>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</si>
  <si>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</si>
  <si>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</si>
  <si>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</si>
  <si>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</si>
  <si>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</si>
  <si>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</si>
  <si>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</si>
  <si>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</si>
  <si>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</si>
  <si>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</si>
  <si>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</si>
  <si>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</si>
  <si>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</si>
  <si>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</si>
  <si>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</si>
  <si>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</si>
  <si>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</si>
  <si>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</si>
  <si>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</si>
  <si>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</si>
  <si>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</si>
  <si>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</si>
  <si>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</si>
  <si>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</si>
  <si>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</si>
  <si>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</si>
  <si>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</si>
  <si>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</si>
  <si>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</si>
  <si>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</si>
  <si>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</si>
  <si>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</si>
  <si>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</si>
  <si>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</si>
  <si>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</si>
  <si>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</si>
  <si>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</si>
  <si>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</si>
  <si>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</si>
  <si>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</si>
  <si>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</si>
  <si>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</si>
  <si>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</si>
  <si>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</si>
  <si>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</si>
  <si>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</si>
  <si>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</si>
  <si>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</si>
  <si>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</si>
  <si>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</si>
  <si>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</si>
  <si>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</si>
  <si>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</si>
  <si>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</si>
  <si>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</si>
  <si>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</si>
  <si>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</si>
  <si>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</si>
  <si>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計算方法</t>
    <rPh sb="0" eb="2">
      <t>ケイサン</t>
    </rPh>
    <rPh sb="2" eb="4">
      <t>ホウホウ</t>
    </rPh>
    <phoneticPr fontId="5"/>
  </si>
  <si>
    <t>■設備情報</t>
    <rPh sb="1" eb="3">
      <t>セツビ</t>
    </rPh>
    <rPh sb="3" eb="5">
      <t>ジョウホウ</t>
    </rPh>
    <phoneticPr fontId="5"/>
  </si>
  <si>
    <t>設備区分</t>
    <rPh sb="0" eb="2">
      <t>セツビ</t>
    </rPh>
    <rPh sb="2" eb="4">
      <t>クブン</t>
    </rPh>
    <phoneticPr fontId="5"/>
  </si>
  <si>
    <t>製造メーカー</t>
    <rPh sb="0" eb="2">
      <t>セイゾウ</t>
    </rPh>
    <phoneticPr fontId="5"/>
  </si>
  <si>
    <t>製品名</t>
    <rPh sb="0" eb="3">
      <t>セイヒンメイ</t>
    </rPh>
    <phoneticPr fontId="5"/>
  </si>
  <si>
    <t>定格能力</t>
    <rPh sb="0" eb="2">
      <t>テイカク</t>
    </rPh>
    <rPh sb="2" eb="4">
      <t>ノウリョク</t>
    </rPh>
    <phoneticPr fontId="5"/>
  </si>
  <si>
    <t>定格消費電力</t>
    <rPh sb="0" eb="2">
      <t>テイカク</t>
    </rPh>
    <rPh sb="2" eb="4">
      <t>ショウヒ</t>
    </rPh>
    <rPh sb="4" eb="6">
      <t>デンリョク</t>
    </rPh>
    <phoneticPr fontId="5"/>
  </si>
  <si>
    <t>エネルギー
使用量</t>
    <rPh sb="6" eb="8">
      <t>シヨウ</t>
    </rPh>
    <rPh sb="8" eb="9">
      <t>リョウ</t>
    </rPh>
    <phoneticPr fontId="5"/>
  </si>
  <si>
    <t>合計</t>
    <rPh sb="0" eb="2">
      <t>ゴウケイ</t>
    </rPh>
    <phoneticPr fontId="5"/>
  </si>
  <si>
    <t>店舗用</t>
    <rPh sb="0" eb="2">
      <t>テンポ</t>
    </rPh>
    <rPh sb="2" eb="3">
      <t>ヨウ</t>
    </rPh>
    <phoneticPr fontId="1"/>
  </si>
  <si>
    <t>◆空調タイプ</t>
    <rPh sb="1" eb="3">
      <t>クウチョウ</t>
    </rPh>
    <phoneticPr fontId="1"/>
  </si>
  <si>
    <t>ビル用マルチ</t>
    <rPh sb="2" eb="3">
      <t>ヨウ</t>
    </rPh>
    <phoneticPr fontId="1"/>
  </si>
  <si>
    <t>設備用</t>
    <rPh sb="0" eb="2">
      <t>セツビ</t>
    </rPh>
    <rPh sb="2" eb="3">
      <t>ヨウ</t>
    </rPh>
    <phoneticPr fontId="1"/>
  </si>
  <si>
    <t>◆中間COP比テーブル</t>
    <rPh sb="1" eb="3">
      <t>チュウカン</t>
    </rPh>
    <rPh sb="6" eb="7">
      <t>ヒ</t>
    </rPh>
    <phoneticPr fontId="1"/>
  </si>
  <si>
    <t>モード</t>
    <phoneticPr fontId="5"/>
  </si>
  <si>
    <t>空調タイプ</t>
    <rPh sb="0" eb="2">
      <t>クウチョウ</t>
    </rPh>
    <phoneticPr fontId="1"/>
  </si>
  <si>
    <t>定格
COP比</t>
    <rPh sb="0" eb="2">
      <t>テイカク</t>
    </rPh>
    <rPh sb="6" eb="7">
      <t>ヒ</t>
    </rPh>
    <phoneticPr fontId="5"/>
  </si>
  <si>
    <t>店舗用</t>
    <rPh sb="0" eb="3">
      <t>テンポヨウ</t>
    </rPh>
    <phoneticPr fontId="1"/>
  </si>
  <si>
    <t>kW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</si>
  <si>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</si>
  <si>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</si>
  <si>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□□製作所</t>
    <phoneticPr fontId="1"/>
  </si>
  <si>
    <t>性能区分</t>
    <rPh sb="0" eb="2">
      <t>セイノウ</t>
    </rPh>
    <rPh sb="2" eb="4">
      <t>クブン</t>
    </rPh>
    <phoneticPr fontId="5"/>
  </si>
  <si>
    <t>基準値１</t>
    <rPh sb="0" eb="2">
      <t>キジュン</t>
    </rPh>
    <rPh sb="2" eb="3">
      <t>チ</t>
    </rPh>
    <phoneticPr fontId="1"/>
  </si>
  <si>
    <t>基準値２</t>
    <rPh sb="0" eb="2">
      <t>キジュン</t>
    </rPh>
    <rPh sb="2" eb="3">
      <t>チ</t>
    </rPh>
    <phoneticPr fontId="1"/>
  </si>
  <si>
    <t>性能値１</t>
    <rPh sb="0" eb="2">
      <t>セイノウ</t>
    </rPh>
    <rPh sb="2" eb="3">
      <t>チ</t>
    </rPh>
    <phoneticPr fontId="1"/>
  </si>
  <si>
    <t>性能値２</t>
    <rPh sb="0" eb="2">
      <t>セイノウ</t>
    </rPh>
    <rPh sb="2" eb="3">
      <t>チ</t>
    </rPh>
    <phoneticPr fontId="1"/>
  </si>
  <si>
    <t>備考</t>
    <rPh sb="0" eb="2">
      <t>ビコウ</t>
    </rPh>
    <phoneticPr fontId="1"/>
  </si>
  <si>
    <t>フロア２</t>
    <phoneticPr fontId="1"/>
  </si>
  <si>
    <t>基準要件</t>
    <rPh sb="0" eb="2">
      <t>キジュン</t>
    </rPh>
    <phoneticPr fontId="5"/>
  </si>
  <si>
    <t>-</t>
    <phoneticPr fontId="1"/>
  </si>
  <si>
    <t>冷却方式</t>
    <rPh sb="0" eb="2">
      <t>レイキャク</t>
    </rPh>
    <rPh sb="2" eb="4">
      <t>ホウシキ</t>
    </rPh>
    <phoneticPr fontId="5"/>
  </si>
  <si>
    <t>kWh</t>
    <phoneticPr fontId="1"/>
  </si>
  <si>
    <t>%</t>
    <phoneticPr fontId="1"/>
  </si>
  <si>
    <t>h</t>
    <phoneticPr fontId="1"/>
  </si>
  <si>
    <t>-</t>
    <phoneticPr fontId="1"/>
  </si>
  <si>
    <t>設備情報</t>
    <rPh sb="0" eb="2">
      <t>セツビ</t>
    </rPh>
    <rPh sb="2" eb="4">
      <t>ジョウホウ</t>
    </rPh>
    <phoneticPr fontId="5"/>
  </si>
  <si>
    <t>設置年</t>
    <phoneticPr fontId="5"/>
  </si>
  <si>
    <t>◆冷却方式</t>
    <rPh sb="1" eb="3">
      <t>レイキャク</t>
    </rPh>
    <rPh sb="3" eb="5">
      <t>ホウシキ</t>
    </rPh>
    <phoneticPr fontId="1"/>
  </si>
  <si>
    <t>空冷式</t>
    <rPh sb="0" eb="3">
      <t>クウレイシキ</t>
    </rPh>
    <phoneticPr fontId="1"/>
  </si>
  <si>
    <t>運転条件</t>
    <rPh sb="0" eb="2">
      <t>ウンテン</t>
    </rPh>
    <phoneticPr fontId="5"/>
  </si>
  <si>
    <t>kl</t>
    <phoneticPr fontId="1"/>
  </si>
  <si>
    <t>インバータ制御</t>
    <rPh sb="5" eb="7">
      <t>セイギョ</t>
    </rPh>
    <phoneticPr fontId="5"/>
  </si>
  <si>
    <t>定格COP</t>
    <rPh sb="0" eb="2">
      <t>テイカク</t>
    </rPh>
    <phoneticPr fontId="1"/>
  </si>
  <si>
    <t>定格COP</t>
    <phoneticPr fontId="1"/>
  </si>
  <si>
    <t>電気</t>
    <rPh sb="0" eb="2">
      <t>デンキ</t>
    </rPh>
    <phoneticPr fontId="5"/>
  </si>
  <si>
    <t>建物用途</t>
    <phoneticPr fontId="5"/>
  </si>
  <si>
    <t>その他仕様</t>
    <phoneticPr fontId="1"/>
  </si>
  <si>
    <t>冷房能力(kW)</t>
    <phoneticPr fontId="1"/>
  </si>
  <si>
    <t>APF</t>
    <phoneticPr fontId="1"/>
  </si>
  <si>
    <t>種別</t>
    <phoneticPr fontId="5"/>
  </si>
  <si>
    <t>壁掛け形以外</t>
  </si>
  <si>
    <t>マルチタイプ</t>
  </si>
  <si>
    <t>種別</t>
    <rPh sb="0" eb="2">
      <t>シュベツ</t>
    </rPh>
    <phoneticPr fontId="1"/>
  </si>
  <si>
    <t>性能区分</t>
    <rPh sb="0" eb="2">
      <t>セイノウ</t>
    </rPh>
    <rPh sb="2" eb="4">
      <t>クブン</t>
    </rPh>
    <phoneticPr fontId="1"/>
  </si>
  <si>
    <t>壁掛け形（寸法規定タイプ）</t>
    <phoneticPr fontId="1"/>
  </si>
  <si>
    <t>壁掛け形（寸法フリータイプ）</t>
    <phoneticPr fontId="1"/>
  </si>
  <si>
    <t>設備用（直吹き形）</t>
    <phoneticPr fontId="1"/>
  </si>
  <si>
    <t>設備用（ダクト形）</t>
    <phoneticPr fontId="1"/>
  </si>
  <si>
    <t>電気式パッケージエアコン</t>
    <phoneticPr fontId="1"/>
  </si>
  <si>
    <t>電気式パッケージエアコン</t>
    <phoneticPr fontId="1"/>
  </si>
  <si>
    <t>店舗用（４方向カセット）</t>
  </si>
  <si>
    <t>店舗用（４方向カセット以外）</t>
  </si>
  <si>
    <t>店舗用（４方向カセット以外）</t>
    <rPh sb="0" eb="3">
      <t>テンポヨウ</t>
    </rPh>
    <rPh sb="5" eb="7">
      <t>ホウコウ</t>
    </rPh>
    <rPh sb="11" eb="13">
      <t>イガイ</t>
    </rPh>
    <phoneticPr fontId="1"/>
  </si>
  <si>
    <t>ビル用マルチ</t>
  </si>
  <si>
    <t>ビル用マルチ</t>
    <phoneticPr fontId="1"/>
  </si>
  <si>
    <t>設備用（直吹き形）</t>
  </si>
  <si>
    <t>設備用（ダクト形）</t>
  </si>
  <si>
    <t>壁掛け形（寸法規定タイプ）</t>
  </si>
  <si>
    <t>壁掛け形（寸法フリータイプ）</t>
  </si>
  <si>
    <t>マルチタイプ</t>
    <phoneticPr fontId="1"/>
  </si>
  <si>
    <t>店舗用（４方向カセット）3.6</t>
  </si>
  <si>
    <t>店舗用（４方向カセット）3.7</t>
  </si>
  <si>
    <t>店舗用（４方向カセット）3.8</t>
  </si>
  <si>
    <t>店舗用（４方向カセット）3.9</t>
  </si>
  <si>
    <t>店舗用（４方向カセット）4</t>
  </si>
  <si>
    <t>店舗用（４方向カセット）4.1</t>
  </si>
  <si>
    <t>店舗用（４方向カセット）4.2</t>
  </si>
  <si>
    <t>店舗用（４方向カセット）4.3</t>
  </si>
  <si>
    <t>店舗用（４方向カセット）4.4</t>
  </si>
  <si>
    <t>店舗用（４方向カセット）4.5</t>
  </si>
  <si>
    <t>店舗用（４方向カセット）4.6</t>
  </si>
  <si>
    <t>店舗用（４方向カセット）4.7</t>
  </si>
  <si>
    <t>店舗用（４方向カセット）4.8</t>
  </si>
  <si>
    <t>店舗用（４方向カセット）4.9</t>
  </si>
  <si>
    <t>店舗用（４方向カセット）5</t>
  </si>
  <si>
    <t>店舗用（４方向カセット）5.1</t>
  </si>
  <si>
    <t>店舗用（４方向カセット）5.2</t>
  </si>
  <si>
    <t>店舗用（４方向カセット）5.3</t>
  </si>
  <si>
    <t>店舗用（４方向カセット）5.4</t>
  </si>
  <si>
    <t>店舗用（４方向カセット）5.5</t>
  </si>
  <si>
    <t>店舗用（４方向カセット）5.6</t>
  </si>
  <si>
    <t>店舗用（４方向カセット）5.7</t>
  </si>
  <si>
    <t>店舗用（４方向カセット）5.8</t>
  </si>
  <si>
    <t>店舗用（４方向カセット）5.9</t>
  </si>
  <si>
    <t>店舗用（４方向カセット）6</t>
  </si>
  <si>
    <t>店舗用（４方向カセット）6.1</t>
  </si>
  <si>
    <t>店舗用（４方向カセット）6.2</t>
  </si>
  <si>
    <t>店舗用（４方向カセット）6.3</t>
  </si>
  <si>
    <t>店舗用（４方向カセット）6.4</t>
  </si>
  <si>
    <t>店舗用（４方向カセット）6.5</t>
  </si>
  <si>
    <t>店舗用（４方向カセット）6.6</t>
  </si>
  <si>
    <t>店舗用（４方向カセット）6.7</t>
  </si>
  <si>
    <t>店舗用（４方向カセット）6.8</t>
  </si>
  <si>
    <t>店舗用（４方向カセット）6.9</t>
  </si>
  <si>
    <t>店舗用（４方向カセット）7</t>
  </si>
  <si>
    <t>店舗用（４方向カセット）7.1</t>
  </si>
  <si>
    <t>店舗用（４方向カセット）7.2</t>
  </si>
  <si>
    <t>店舗用（４方向カセット）7.3</t>
  </si>
  <si>
    <t>店舗用（４方向カセット）7.4</t>
  </si>
  <si>
    <t>店舗用（４方向カセット）7.5</t>
  </si>
  <si>
    <t>店舗用（４方向カセット）7.6</t>
  </si>
  <si>
    <t>店舗用（４方向カセット）7.7</t>
  </si>
  <si>
    <t>店舗用（４方向カセット）7.8</t>
  </si>
  <si>
    <t>店舗用（４方向カセット）7.9</t>
  </si>
  <si>
    <t>店舗用（４方向カセット）8</t>
  </si>
  <si>
    <t>店舗用（４方向カセット）8.1</t>
  </si>
  <si>
    <t>店舗用（４方向カセット）8.2</t>
  </si>
  <si>
    <t>店舗用（４方向カセット）8.3</t>
  </si>
  <si>
    <t>店舗用（４方向カセット）8.4</t>
  </si>
  <si>
    <t>店舗用（４方向カセット）8.5</t>
  </si>
  <si>
    <t>店舗用（４方向カセット）8.6</t>
  </si>
  <si>
    <t>店舗用（４方向カセット）8.7</t>
  </si>
  <si>
    <t>店舗用（４方向カセット）8.8</t>
  </si>
  <si>
    <t>店舗用（４方向カセット）8.9</t>
  </si>
  <si>
    <t>店舗用（４方向カセット）9</t>
  </si>
  <si>
    <t>店舗用（４方向カセット）9.1</t>
  </si>
  <si>
    <t>店舗用（４方向カセット）9.2</t>
  </si>
  <si>
    <t>店舗用（４方向カセット）9.3</t>
  </si>
  <si>
    <t>店舗用（４方向カセット）9.4</t>
  </si>
  <si>
    <t>店舗用（４方向カセット）9.5</t>
  </si>
  <si>
    <t>店舗用（４方向カセット）9.6</t>
  </si>
  <si>
    <t>店舗用（４方向カセット）9.7</t>
  </si>
  <si>
    <t>店舗用（４方向カセット）9.8</t>
  </si>
  <si>
    <t>店舗用（４方向カセット）9.9</t>
  </si>
  <si>
    <t>店舗用（４方向カセット）10</t>
  </si>
  <si>
    <t>店舗用（４方向カセット）10.1</t>
  </si>
  <si>
    <t>店舗用（４方向カセット）10.2</t>
  </si>
  <si>
    <t>店舗用（４方向カセット）10.3</t>
  </si>
  <si>
    <t>店舗用（４方向カセット）10.4</t>
  </si>
  <si>
    <t>店舗用（４方向カセット）10.5</t>
  </si>
  <si>
    <t>店舗用（４方向カセット）10.6</t>
  </si>
  <si>
    <t>店舗用（４方向カセット）10.7</t>
  </si>
  <si>
    <t>店舗用（４方向カセット）10.8</t>
  </si>
  <si>
    <t>店舗用（４方向カセット）10.9</t>
  </si>
  <si>
    <t>店舗用（４方向カセット）11</t>
  </si>
  <si>
    <t>店舗用（４方向カセット）11.1</t>
  </si>
  <si>
    <t>店舗用（４方向カセット）11.2</t>
  </si>
  <si>
    <t>店舗用（４方向カセット）11.3</t>
  </si>
  <si>
    <t>店舗用（４方向カセット）11.4</t>
  </si>
  <si>
    <t>店舗用（４方向カセット）11.5</t>
  </si>
  <si>
    <t>店舗用（４方向カセット）11.6</t>
  </si>
  <si>
    <t>店舗用（４方向カセット）11.7</t>
  </si>
  <si>
    <t>店舗用（４方向カセット）11.8</t>
  </si>
  <si>
    <t>店舗用（４方向カセット）11.9</t>
  </si>
  <si>
    <t>店舗用（４方向カセット）12</t>
  </si>
  <si>
    <t>店舗用（４方向カセット）12.1</t>
  </si>
  <si>
    <t>店舗用（４方向カセット）12.2</t>
  </si>
  <si>
    <t>店舗用（４方向カセット）12.3</t>
  </si>
  <si>
    <t>店舗用（４方向カセット）12.4</t>
  </si>
  <si>
    <t>店舗用（４方向カセット）12.5</t>
  </si>
  <si>
    <t>店舗用（４方向カセット）12.6</t>
  </si>
  <si>
    <t>店舗用（４方向カセット）12.7</t>
  </si>
  <si>
    <t>店舗用（４方向カセット）12.8</t>
  </si>
  <si>
    <t>店舗用（４方向カセット）12.9</t>
  </si>
  <si>
    <t>店舗用（４方向カセット）13</t>
  </si>
  <si>
    <t>店舗用（４方向カセット）13.1</t>
  </si>
  <si>
    <t>店舗用（４方向カセット）13.2</t>
  </si>
  <si>
    <t>店舗用（４方向カセット）13.3</t>
  </si>
  <si>
    <t>店舗用（４方向カセット）13.4</t>
  </si>
  <si>
    <t>店舗用（４方向カセット）13.5</t>
  </si>
  <si>
    <t>店舗用（４方向カセット）13.6</t>
  </si>
  <si>
    <t>店舗用（４方向カセット）13.7</t>
  </si>
  <si>
    <t>店舗用（４方向カセット）13.8</t>
  </si>
  <si>
    <t>店舗用（４方向カセット）13.9</t>
  </si>
  <si>
    <t>店舗用（４方向カセット）14</t>
  </si>
  <si>
    <t>店舗用（４方向カセット）14.1</t>
  </si>
  <si>
    <t>店舗用（４方向カセット）14.2</t>
  </si>
  <si>
    <t>店舗用（４方向カセット）14.3</t>
  </si>
  <si>
    <t>店舗用（４方向カセット）14.4</t>
  </si>
  <si>
    <t>店舗用（４方向カセット）14.5</t>
  </si>
  <si>
    <t>店舗用（４方向カセット）14.6</t>
  </si>
  <si>
    <t>店舗用（４方向カセット）14.7</t>
  </si>
  <si>
    <t>店舗用（４方向カセット）14.8</t>
  </si>
  <si>
    <t>店舗用（４方向カセット）14.9</t>
  </si>
  <si>
    <t>店舗用（４方向カセット）15</t>
  </si>
  <si>
    <t>店舗用（４方向カセット）15.1</t>
  </si>
  <si>
    <t>店舗用（４方向カセット）15.2</t>
  </si>
  <si>
    <t>店舗用（４方向カセット）15.3</t>
  </si>
  <si>
    <t>店舗用（４方向カセット）15.4</t>
  </si>
  <si>
    <t>店舗用（４方向カセット）15.5</t>
  </si>
  <si>
    <t>店舗用（４方向カセット）15.6</t>
  </si>
  <si>
    <t>店舗用（４方向カセット）15.7</t>
  </si>
  <si>
    <t>店舗用（４方向カセット）15.8</t>
  </si>
  <si>
    <t>店舗用（４方向カセット）15.9</t>
  </si>
  <si>
    <t>店舗用（４方向カセット）16</t>
  </si>
  <si>
    <t>店舗用（４方向カセット）16.1</t>
  </si>
  <si>
    <t>店舗用（４方向カセット）16.2</t>
  </si>
  <si>
    <t>店舗用（４方向カセット）16.3</t>
  </si>
  <si>
    <t>店舗用（４方向カセット）16.4</t>
  </si>
  <si>
    <t>店舗用（４方向カセット）16.5</t>
  </si>
  <si>
    <t>店舗用（４方向カセット）16.6</t>
  </si>
  <si>
    <t>店舗用（４方向カセット）16.7</t>
  </si>
  <si>
    <t>店舗用（４方向カセット）16.8</t>
  </si>
  <si>
    <t>店舗用（４方向カセット）16.9</t>
  </si>
  <si>
    <t>店舗用（４方向カセット）17</t>
  </si>
  <si>
    <t>店舗用（４方向カセット）17.1</t>
  </si>
  <si>
    <t>店舗用（４方向カセット）17.2</t>
  </si>
  <si>
    <t>店舗用（４方向カセット）17.3</t>
  </si>
  <si>
    <t>店舗用（４方向カセット）17.4</t>
  </si>
  <si>
    <t>店舗用（４方向カセット）17.5</t>
  </si>
  <si>
    <t>店舗用（４方向カセット）17.6</t>
  </si>
  <si>
    <t>店舗用（４方向カセット）17.7</t>
  </si>
  <si>
    <t>店舗用（４方向カセット）17.8</t>
  </si>
  <si>
    <t>店舗用（４方向カセット）17.9</t>
  </si>
  <si>
    <t>店舗用（４方向カセット）18</t>
  </si>
  <si>
    <t>店舗用（４方向カセット）18.1</t>
  </si>
  <si>
    <t>店舗用（４方向カセット）18.2</t>
  </si>
  <si>
    <t>店舗用（４方向カセット）18.3</t>
  </si>
  <si>
    <t>店舗用（４方向カセット）18.4</t>
  </si>
  <si>
    <t>店舗用（４方向カセット）18.5</t>
  </si>
  <si>
    <t>店舗用（４方向カセット）18.6</t>
  </si>
  <si>
    <t>店舗用（４方向カセット）18.7</t>
  </si>
  <si>
    <t>店舗用（４方向カセット）18.8</t>
  </si>
  <si>
    <t>店舗用（４方向カセット）18.9</t>
  </si>
  <si>
    <t>店舗用（４方向カセット）19</t>
  </si>
  <si>
    <t>店舗用（４方向カセット）19.1</t>
  </si>
  <si>
    <t>店舗用（４方向カセット）19.2</t>
  </si>
  <si>
    <t>店舗用（４方向カセット）19.3</t>
  </si>
  <si>
    <t>店舗用（４方向カセット）19.4</t>
  </si>
  <si>
    <t>店舗用（４方向カセット）19.5</t>
  </si>
  <si>
    <t>店舗用（４方向カセット）19.6</t>
  </si>
  <si>
    <t>店舗用（４方向カセット）19.7</t>
  </si>
  <si>
    <t>店舗用（４方向カセット）19.8</t>
  </si>
  <si>
    <t>店舗用（４方向カセット）19.9</t>
  </si>
  <si>
    <t>店舗用（４方向カセット）20</t>
  </si>
  <si>
    <t>店舗用（４方向カセット）20.1</t>
  </si>
  <si>
    <t>店舗用（４方向カセット）20.2</t>
  </si>
  <si>
    <t>店舗用（４方向カセット）20.3</t>
  </si>
  <si>
    <t>店舗用（４方向カセット）20.4</t>
  </si>
  <si>
    <t>店舗用（４方向カセット）20.5</t>
  </si>
  <si>
    <t>店舗用（４方向カセット）20.6</t>
  </si>
  <si>
    <t>店舗用（４方向カセット）20.7</t>
  </si>
  <si>
    <t>店舗用（４方向カセット）20.8</t>
  </si>
  <si>
    <t>店舗用（４方向カセット）20.9</t>
  </si>
  <si>
    <t>店舗用（４方向カセット）21</t>
  </si>
  <si>
    <t>店舗用（４方向カセット）21.1</t>
  </si>
  <si>
    <t>店舗用（４方向カセット）21.2</t>
  </si>
  <si>
    <t>店舗用（４方向カセット）21.3</t>
  </si>
  <si>
    <t>店舗用（４方向カセット）21.4</t>
  </si>
  <si>
    <t>店舗用（４方向カセット）21.5</t>
  </si>
  <si>
    <t>店舗用（４方向カセット）21.6</t>
  </si>
  <si>
    <t>店舗用（４方向カセット）21.7</t>
  </si>
  <si>
    <t>店舗用（４方向カセット）21.8</t>
  </si>
  <si>
    <t>店舗用（４方向カセット）21.9</t>
  </si>
  <si>
    <t>店舗用（４方向カセット）22</t>
  </si>
  <si>
    <t>店舗用（４方向カセット）22.1</t>
  </si>
  <si>
    <t>店舗用（４方向カセット）22.2</t>
  </si>
  <si>
    <t>店舗用（４方向カセット）22.3</t>
  </si>
  <si>
    <t>店舗用（４方向カセット）22.4</t>
  </si>
  <si>
    <t>店舗用（４方向カセット）22.5</t>
  </si>
  <si>
    <t>店舗用（４方向カセット）22.6</t>
  </si>
  <si>
    <t>店舗用（４方向カセット）22.7</t>
  </si>
  <si>
    <t>店舗用（４方向カセット）22.8</t>
  </si>
  <si>
    <t>店舗用（４方向カセット）22.9</t>
  </si>
  <si>
    <t>店舗用（４方向カセット）23</t>
  </si>
  <si>
    <t>店舗用（４方向カセット）23.1</t>
  </si>
  <si>
    <t>店舗用（４方向カセット）23.2</t>
  </si>
  <si>
    <t>店舗用（４方向カセット）23.3</t>
  </si>
  <si>
    <t>店舗用（４方向カセット）23.4</t>
  </si>
  <si>
    <t>店舗用（４方向カセット）23.5</t>
  </si>
  <si>
    <t>店舗用（４方向カセット）23.6</t>
  </si>
  <si>
    <t>店舗用（４方向カセット）23.7</t>
  </si>
  <si>
    <t>店舗用（４方向カセット）23.8</t>
  </si>
  <si>
    <t>店舗用（４方向カセット）23.9</t>
  </si>
  <si>
    <t>店舗用（４方向カセット）24</t>
  </si>
  <si>
    <t>店舗用（４方向カセット）24.1</t>
  </si>
  <si>
    <t>店舗用（４方向カセット）24.2</t>
  </si>
  <si>
    <t>店舗用（４方向カセット）24.3</t>
  </si>
  <si>
    <t>店舗用（４方向カセット）24.4</t>
  </si>
  <si>
    <t>店舗用（４方向カセット）24.5</t>
  </si>
  <si>
    <t>店舗用（４方向カセット）24.6</t>
  </si>
  <si>
    <t>店舗用（４方向カセット）24.7</t>
  </si>
  <si>
    <t>店舗用（４方向カセット）24.8</t>
  </si>
  <si>
    <t>店舗用（４方向カセット）24.9</t>
  </si>
  <si>
    <t>店舗用（４方向カセット）25</t>
  </si>
  <si>
    <t>店舗用（４方向カセット）25.1</t>
  </si>
  <si>
    <t>店舗用（４方向カセット）25.2</t>
  </si>
  <si>
    <t>店舗用（４方向カセット）25.3</t>
  </si>
  <si>
    <t>店舗用（４方向カセット）25.4</t>
  </si>
  <si>
    <t>店舗用（４方向カセット）25.5</t>
  </si>
  <si>
    <t>店舗用（４方向カセット）25.6</t>
  </si>
  <si>
    <t>店舗用（４方向カセット）25.7</t>
  </si>
  <si>
    <t>店舗用（４方向カセット）25.8</t>
  </si>
  <si>
    <t>店舗用（４方向カセット）25.9</t>
  </si>
  <si>
    <t>店舗用（４方向カセット）26</t>
  </si>
  <si>
    <t>店舗用（４方向カセット）26.1</t>
  </si>
  <si>
    <t>店舗用（４方向カセット）26.2</t>
  </si>
  <si>
    <t>店舗用（４方向カセット）26.3</t>
  </si>
  <si>
    <t>店舗用（４方向カセット）26.4</t>
  </si>
  <si>
    <t>店舗用（４方向カセット）26.5</t>
  </si>
  <si>
    <t>店舗用（４方向カセット）26.6</t>
  </si>
  <si>
    <t>店舗用（４方向カセット）26.7</t>
  </si>
  <si>
    <t>店舗用（４方向カセット）26.8</t>
  </si>
  <si>
    <t>店舗用（４方向カセット）26.9</t>
  </si>
  <si>
    <t>店舗用（４方向カセット）27</t>
  </si>
  <si>
    <t>店舗用（４方向カセット）27.1</t>
  </si>
  <si>
    <t>店舗用（４方向カセット）27.2</t>
  </si>
  <si>
    <t>店舗用（４方向カセット）27.3</t>
  </si>
  <si>
    <t>店舗用（４方向カセット）27.4</t>
  </si>
  <si>
    <t>店舗用（４方向カセット）27.5</t>
  </si>
  <si>
    <t>店舗用（４方向カセット）27.6</t>
  </si>
  <si>
    <t>店舗用（４方向カセット）27.7</t>
  </si>
  <si>
    <t>店舗用（４方向カセット）27.8</t>
  </si>
  <si>
    <t>店舗用（４方向カセット）27.9</t>
  </si>
  <si>
    <t>店舗用（４方向カセット）28</t>
  </si>
  <si>
    <t>店舗用（４方向カセット以外）3.6</t>
  </si>
  <si>
    <t>店舗用（４方向カセット以外）3.7</t>
  </si>
  <si>
    <t>店舗用（４方向カセット以外）3.8</t>
  </si>
  <si>
    <t>店舗用（４方向カセット以外）3.9</t>
  </si>
  <si>
    <t>店舗用（４方向カセット以外）4</t>
  </si>
  <si>
    <t>店舗用（４方向カセット以外）4.1</t>
  </si>
  <si>
    <t>店舗用（４方向カセット以外）4.2</t>
  </si>
  <si>
    <t>店舗用（４方向カセット以外）4.3</t>
  </si>
  <si>
    <t>店舗用（４方向カセット以外）4.4</t>
  </si>
  <si>
    <t>店舗用（４方向カセット以外）4.5</t>
  </si>
  <si>
    <t>店舗用（４方向カセット以外）4.6</t>
  </si>
  <si>
    <t>店舗用（４方向カセット以外）4.7</t>
  </si>
  <si>
    <t>店舗用（４方向カセット以外）4.8</t>
  </si>
  <si>
    <t>店舗用（４方向カセット以外）4.9</t>
  </si>
  <si>
    <t>店舗用（４方向カセット以外）5</t>
  </si>
  <si>
    <t>店舗用（４方向カセット以外）5.1</t>
  </si>
  <si>
    <t>店舗用（４方向カセット以外）5.2</t>
  </si>
  <si>
    <t>店舗用（４方向カセット以外）5.3</t>
  </si>
  <si>
    <t>店舗用（４方向カセット以外）5.4</t>
  </si>
  <si>
    <t>店舗用（４方向カセット以外）5.5</t>
  </si>
  <si>
    <t>店舗用（４方向カセット以外）5.6</t>
  </si>
  <si>
    <t>店舗用（４方向カセット以外）5.7</t>
  </si>
  <si>
    <t>店舗用（４方向カセット以外）5.8</t>
  </si>
  <si>
    <t>店舗用（４方向カセット以外）5.9</t>
  </si>
  <si>
    <t>店舗用（４方向カセット以外）6</t>
  </si>
  <si>
    <t>店舗用（４方向カセット以外）6.1</t>
  </si>
  <si>
    <t>店舗用（４方向カセット以外）6.2</t>
  </si>
  <si>
    <t>店舗用（４方向カセット以外）6.3</t>
  </si>
  <si>
    <t>店舗用（４方向カセット以外）6.4</t>
  </si>
  <si>
    <t>店舗用（４方向カセット以外）6.5</t>
  </si>
  <si>
    <t>店舗用（４方向カセット以外）6.6</t>
  </si>
  <si>
    <t>店舗用（４方向カセット以外）6.7</t>
  </si>
  <si>
    <t>店舗用（４方向カセット以外）6.8</t>
  </si>
  <si>
    <t>店舗用（４方向カセット以外）6.9</t>
  </si>
  <si>
    <t>店舗用（４方向カセット以外）7</t>
  </si>
  <si>
    <t>店舗用（４方向カセット以外）7.1</t>
  </si>
  <si>
    <t>店舗用（４方向カセット以外）7.2</t>
  </si>
  <si>
    <t>店舗用（４方向カセット以外）7.3</t>
  </si>
  <si>
    <t>店舗用（４方向カセット以外）7.4</t>
  </si>
  <si>
    <t>店舗用（４方向カセット以外）7.5</t>
  </si>
  <si>
    <t>店舗用（４方向カセット以外）7.6</t>
  </si>
  <si>
    <t>店舗用（４方向カセット以外）7.7</t>
  </si>
  <si>
    <t>店舗用（４方向カセット以外）7.8</t>
  </si>
  <si>
    <t>店舗用（４方向カセット以外）7.9</t>
  </si>
  <si>
    <t>店舗用（４方向カセット以外）8</t>
  </si>
  <si>
    <t>店舗用（４方向カセット以外）8.1</t>
  </si>
  <si>
    <t>店舗用（４方向カセット以外）8.2</t>
  </si>
  <si>
    <t>店舗用（４方向カセット以外）8.3</t>
  </si>
  <si>
    <t>店舗用（４方向カセット以外）8.4</t>
  </si>
  <si>
    <t>店舗用（４方向カセット以外）8.5</t>
  </si>
  <si>
    <t>店舗用（４方向カセット以外）8.6</t>
  </si>
  <si>
    <t>店舗用（４方向カセット以外）8.7</t>
  </si>
  <si>
    <t>店舗用（４方向カセット以外）8.8</t>
  </si>
  <si>
    <t>店舗用（４方向カセット以外）8.9</t>
  </si>
  <si>
    <t>店舗用（４方向カセット以外）9</t>
  </si>
  <si>
    <t>店舗用（４方向カセット以外）9.1</t>
  </si>
  <si>
    <t>店舗用（４方向カセット以外）9.2</t>
  </si>
  <si>
    <t>店舗用（４方向カセット以外）9.3</t>
  </si>
  <si>
    <t>店舗用（４方向カセット以外）9.4</t>
  </si>
  <si>
    <t>店舗用（４方向カセット以外）9.5</t>
  </si>
  <si>
    <t>店舗用（４方向カセット以外）9.6</t>
  </si>
  <si>
    <t>店舗用（４方向カセット以外）9.7</t>
  </si>
  <si>
    <t>店舗用（４方向カセット以外）9.8</t>
  </si>
  <si>
    <t>店舗用（４方向カセット以外）9.9</t>
  </si>
  <si>
    <t>店舗用（４方向カセット以外）10</t>
  </si>
  <si>
    <t>店舗用（４方向カセット以外）10.1</t>
  </si>
  <si>
    <t>店舗用（４方向カセット以外）10.2</t>
  </si>
  <si>
    <t>店舗用（４方向カセット以外）10.3</t>
  </si>
  <si>
    <t>店舗用（４方向カセット以外）10.4</t>
  </si>
  <si>
    <t>店舗用（４方向カセット以外）10.5</t>
  </si>
  <si>
    <t>店舗用（４方向カセット以外）10.6</t>
  </si>
  <si>
    <t>店舗用（４方向カセット以外）10.7</t>
  </si>
  <si>
    <t>店舗用（４方向カセット以外）10.8</t>
  </si>
  <si>
    <t>店舗用（４方向カセット以外）10.9</t>
  </si>
  <si>
    <t>店舗用（４方向カセット以外）11</t>
  </si>
  <si>
    <t>店舗用（４方向カセット以外）11.1</t>
  </si>
  <si>
    <t>店舗用（４方向カセット以外）11.2</t>
  </si>
  <si>
    <t>店舗用（４方向カセット以外）11.3</t>
  </si>
  <si>
    <t>店舗用（４方向カセット以外）11.4</t>
  </si>
  <si>
    <t>店舗用（４方向カセット以外）11.5</t>
  </si>
  <si>
    <t>店舗用（４方向カセット以外）11.6</t>
  </si>
  <si>
    <t>店舗用（４方向カセット以外）11.7</t>
  </si>
  <si>
    <t>店舗用（４方向カセット以外）11.8</t>
  </si>
  <si>
    <t>店舗用（４方向カセット以外）11.9</t>
  </si>
  <si>
    <t>店舗用（４方向カセット以外）12</t>
  </si>
  <si>
    <t>店舗用（４方向カセット以外）12.1</t>
  </si>
  <si>
    <t>店舗用（４方向カセット以外）12.2</t>
  </si>
  <si>
    <t>店舗用（４方向カセット以外）12.3</t>
  </si>
  <si>
    <t>店舗用（４方向カセット以外）12.4</t>
  </si>
  <si>
    <t>店舗用（４方向カセット以外）12.5</t>
  </si>
  <si>
    <t>店舗用（４方向カセット以外）12.6</t>
  </si>
  <si>
    <t>店舗用（４方向カセット以外）12.7</t>
  </si>
  <si>
    <t>店舗用（４方向カセット以外）12.8</t>
  </si>
  <si>
    <t>店舗用（４方向カセット以外）12.9</t>
  </si>
  <si>
    <t>店舗用（４方向カセット以外）13</t>
  </si>
  <si>
    <t>店舗用（４方向カセット以外）13.1</t>
  </si>
  <si>
    <t>店舗用（４方向カセット以外）13.2</t>
  </si>
  <si>
    <t>店舗用（４方向カセット以外）13.3</t>
  </si>
  <si>
    <t>店舗用（４方向カセット以外）13.4</t>
  </si>
  <si>
    <t>店舗用（４方向カセット以外）13.5</t>
  </si>
  <si>
    <t>店舗用（４方向カセット以外）13.6</t>
  </si>
  <si>
    <t>店舗用（４方向カセット以外）13.7</t>
  </si>
  <si>
    <t>店舗用（４方向カセット以外）13.8</t>
  </si>
  <si>
    <t>店舗用（４方向カセット以外）13.9</t>
  </si>
  <si>
    <t>店舗用（４方向カセット以外）14</t>
  </si>
  <si>
    <t>店舗用（４方向カセット以外）14.1</t>
  </si>
  <si>
    <t>店舗用（４方向カセット以外）14.2</t>
  </si>
  <si>
    <t>店舗用（４方向カセット以外）14.3</t>
  </si>
  <si>
    <t>店舗用（４方向カセット以外）14.4</t>
  </si>
  <si>
    <t>店舗用（４方向カセット以外）14.5</t>
  </si>
  <si>
    <t>店舗用（４方向カセット以外）14.6</t>
  </si>
  <si>
    <t>店舗用（４方向カセット以外）14.7</t>
  </si>
  <si>
    <t>店舗用（４方向カセット以外）14.8</t>
  </si>
  <si>
    <t>店舗用（４方向カセット以外）14.9</t>
  </si>
  <si>
    <t>店舗用（４方向カセット以外）15</t>
  </si>
  <si>
    <t>店舗用（４方向カセット以外）15.1</t>
  </si>
  <si>
    <t>店舗用（４方向カセット以外）15.2</t>
  </si>
  <si>
    <t>店舗用（４方向カセット以外）15.3</t>
  </si>
  <si>
    <t>店舗用（４方向カセット以外）15.4</t>
  </si>
  <si>
    <t>店舗用（４方向カセット以外）15.5</t>
  </si>
  <si>
    <t>店舗用（４方向カセット以外）15.6</t>
  </si>
  <si>
    <t>店舗用（４方向カセット以外）15.7</t>
  </si>
  <si>
    <t>店舗用（４方向カセット以外）15.8</t>
  </si>
  <si>
    <t>店舗用（４方向カセット以外）15.9</t>
  </si>
  <si>
    <t>店舗用（４方向カセット以外）16</t>
  </si>
  <si>
    <t>店舗用（４方向カセット以外）16.1</t>
  </si>
  <si>
    <t>店舗用（４方向カセット以外）16.2</t>
  </si>
  <si>
    <t>店舗用（４方向カセット以外）16.3</t>
  </si>
  <si>
    <t>店舗用（４方向カセット以外）16.4</t>
  </si>
  <si>
    <t>店舗用（４方向カセット以外）16.5</t>
  </si>
  <si>
    <t>店舗用（４方向カセット以外）16.6</t>
  </si>
  <si>
    <t>店舗用（４方向カセット以外）16.7</t>
  </si>
  <si>
    <t>店舗用（４方向カセット以外）16.8</t>
  </si>
  <si>
    <t>店舗用（４方向カセット以外）16.9</t>
  </si>
  <si>
    <t>店舗用（４方向カセット以外）17</t>
  </si>
  <si>
    <t>店舗用（４方向カセット以外）17.1</t>
  </si>
  <si>
    <t>店舗用（４方向カセット以外）17.2</t>
  </si>
  <si>
    <t>店舗用（４方向カセット以外）17.3</t>
  </si>
  <si>
    <t>店舗用（４方向カセット以外）17.4</t>
  </si>
  <si>
    <t>店舗用（４方向カセット以外）17.5</t>
  </si>
  <si>
    <t>店舗用（４方向カセット以外）17.6</t>
  </si>
  <si>
    <t>店舗用（４方向カセット以外）17.7</t>
  </si>
  <si>
    <t>店舗用（４方向カセット以外）17.8</t>
  </si>
  <si>
    <t>店舗用（４方向カセット以外）17.9</t>
  </si>
  <si>
    <t>店舗用（４方向カセット以外）18</t>
  </si>
  <si>
    <t>店舗用（４方向カセット以外）18.1</t>
  </si>
  <si>
    <t>店舗用（４方向カセット以外）18.2</t>
  </si>
  <si>
    <t>店舗用（４方向カセット以外）18.3</t>
  </si>
  <si>
    <t>店舗用（４方向カセット以外）18.4</t>
  </si>
  <si>
    <t>店舗用（４方向カセット以外）18.5</t>
  </si>
  <si>
    <t>店舗用（４方向カセット以外）18.6</t>
  </si>
  <si>
    <t>店舗用（４方向カセット以外）18.7</t>
  </si>
  <si>
    <t>店舗用（４方向カセット以外）18.8</t>
  </si>
  <si>
    <t>店舗用（４方向カセット以外）18.9</t>
  </si>
  <si>
    <t>店舗用（４方向カセット以外）19</t>
  </si>
  <si>
    <t>店舗用（４方向カセット以外）19.1</t>
  </si>
  <si>
    <t>店舗用（４方向カセット以外）19.2</t>
  </si>
  <si>
    <t>店舗用（４方向カセット以外）19.3</t>
  </si>
  <si>
    <t>店舗用（４方向カセット以外）19.4</t>
  </si>
  <si>
    <t>店舗用（４方向カセット以外）19.5</t>
  </si>
  <si>
    <t>店舗用（４方向カセット以外）19.6</t>
  </si>
  <si>
    <t>店舗用（４方向カセット以外）19.7</t>
  </si>
  <si>
    <t>店舗用（４方向カセット以外）19.8</t>
  </si>
  <si>
    <t>店舗用（４方向カセット以外）19.9</t>
  </si>
  <si>
    <t>店舗用（４方向カセット以外）20</t>
  </si>
  <si>
    <t>店舗用（４方向カセット以外）20.1</t>
  </si>
  <si>
    <t>店舗用（４方向カセット以外）20.2</t>
  </si>
  <si>
    <t>店舗用（４方向カセット以外）20.3</t>
  </si>
  <si>
    <t>店舗用（４方向カセット以外）20.4</t>
  </si>
  <si>
    <t>店舗用（４方向カセット以外）20.5</t>
  </si>
  <si>
    <t>店舗用（４方向カセット以外）20.6</t>
  </si>
  <si>
    <t>店舗用（４方向カセット以外）20.7</t>
  </si>
  <si>
    <t>店舗用（４方向カセット以外）20.8</t>
  </si>
  <si>
    <t>店舗用（４方向カセット以外）20.9</t>
  </si>
  <si>
    <t>店舗用（４方向カセット以外）21</t>
  </si>
  <si>
    <t>店舗用（４方向カセット以外）21.1</t>
  </si>
  <si>
    <t>店舗用（４方向カセット以外）21.2</t>
  </si>
  <si>
    <t>店舗用（４方向カセット以外）21.3</t>
  </si>
  <si>
    <t>店舗用（４方向カセット以外）21.4</t>
  </si>
  <si>
    <t>店舗用（４方向カセット以外）21.5</t>
  </si>
  <si>
    <t>店舗用（４方向カセット以外）21.6</t>
  </si>
  <si>
    <t>店舗用（４方向カセット以外）21.7</t>
  </si>
  <si>
    <t>店舗用（４方向カセット以外）21.8</t>
  </si>
  <si>
    <t>店舗用（４方向カセット以外）21.9</t>
  </si>
  <si>
    <t>店舗用（４方向カセット以外）22</t>
  </si>
  <si>
    <t>店舗用（４方向カセット以外）22.1</t>
  </si>
  <si>
    <t>店舗用（４方向カセット以外）22.2</t>
  </si>
  <si>
    <t>店舗用（４方向カセット以外）22.3</t>
  </si>
  <si>
    <t>店舗用（４方向カセット以外）22.4</t>
  </si>
  <si>
    <t>店舗用（４方向カセット以外）22.5</t>
  </si>
  <si>
    <t>店舗用（４方向カセット以外）22.6</t>
  </si>
  <si>
    <t>店舗用（４方向カセット以外）22.7</t>
  </si>
  <si>
    <t>店舗用（４方向カセット以外）22.8</t>
  </si>
  <si>
    <t>店舗用（４方向カセット以外）22.9</t>
  </si>
  <si>
    <t>店舗用（４方向カセット以外）23</t>
  </si>
  <si>
    <t>店舗用（４方向カセット以外）23.1</t>
  </si>
  <si>
    <t>店舗用（４方向カセット以外）23.2</t>
  </si>
  <si>
    <t>店舗用（４方向カセット以外）23.3</t>
  </si>
  <si>
    <t>店舗用（４方向カセット以外）23.4</t>
  </si>
  <si>
    <t>店舗用（４方向カセット以外）23.5</t>
  </si>
  <si>
    <t>店舗用（４方向カセット以外）23.6</t>
  </si>
  <si>
    <t>店舗用（４方向カセット以外）23.7</t>
  </si>
  <si>
    <t>店舗用（４方向カセット以外）23.8</t>
  </si>
  <si>
    <t>店舗用（４方向カセット以外）23.9</t>
  </si>
  <si>
    <t>店舗用（４方向カセット以外）24</t>
  </si>
  <si>
    <t>店舗用（４方向カセット以外）24.1</t>
  </si>
  <si>
    <t>店舗用（４方向カセット以外）24.2</t>
  </si>
  <si>
    <t>店舗用（４方向カセット以外）24.3</t>
  </si>
  <si>
    <t>店舗用（４方向カセット以外）24.4</t>
  </si>
  <si>
    <t>店舗用（４方向カセット以外）24.5</t>
  </si>
  <si>
    <t>店舗用（４方向カセット以外）24.6</t>
  </si>
  <si>
    <t>店舗用（４方向カセット以外）24.7</t>
  </si>
  <si>
    <t>店舗用（４方向カセット以外）24.8</t>
  </si>
  <si>
    <t>店舗用（４方向カセット以外）24.9</t>
  </si>
  <si>
    <t>店舗用（４方向カセット以外）25</t>
  </si>
  <si>
    <t>店舗用（４方向カセット以外）25.1</t>
  </si>
  <si>
    <t>店舗用（４方向カセット以外）25.2</t>
  </si>
  <si>
    <t>店舗用（４方向カセット以外）25.3</t>
  </si>
  <si>
    <t>店舗用（４方向カセット以外）25.4</t>
  </si>
  <si>
    <t>店舗用（４方向カセット以外）25.5</t>
  </si>
  <si>
    <t>店舗用（４方向カセット以外）25.6</t>
  </si>
  <si>
    <t>店舗用（４方向カセット以外）25.7</t>
  </si>
  <si>
    <t>店舗用（４方向カセット以外）25.8</t>
  </si>
  <si>
    <t>店舗用（４方向カセット以外）25.9</t>
  </si>
  <si>
    <t>店舗用（４方向カセット以外）26</t>
  </si>
  <si>
    <t>店舗用（４方向カセット以外）26.1</t>
  </si>
  <si>
    <t>店舗用（４方向カセット以外）26.2</t>
  </si>
  <si>
    <t>店舗用（４方向カセット以外）26.3</t>
  </si>
  <si>
    <t>店舗用（４方向カセット以外）26.4</t>
  </si>
  <si>
    <t>店舗用（４方向カセット以外）26.5</t>
  </si>
  <si>
    <t>店舗用（４方向カセット以外）26.6</t>
  </si>
  <si>
    <t>店舗用（４方向カセット以外）26.7</t>
  </si>
  <si>
    <t>店舗用（４方向カセット以外）26.8</t>
  </si>
  <si>
    <t>店舗用（４方向カセット以外）26.9</t>
  </si>
  <si>
    <t>店舗用（４方向カセット以外）27</t>
  </si>
  <si>
    <t>店舗用（４方向カセット以外）27.1</t>
  </si>
  <si>
    <t>店舗用（４方向カセット以外）27.2</t>
  </si>
  <si>
    <t>店舗用（４方向カセット以外）27.3</t>
  </si>
  <si>
    <t>店舗用（４方向カセット以外）27.4</t>
  </si>
  <si>
    <t>店舗用（４方向カセット以外）27.5</t>
  </si>
  <si>
    <t>店舗用（４方向カセット以外）27.6</t>
  </si>
  <si>
    <t>店舗用（４方向カセット以外）27.7</t>
  </si>
  <si>
    <t>店舗用（４方向カセット以外）27.8</t>
  </si>
  <si>
    <t>店舗用（４方向カセット以外）27.9</t>
  </si>
  <si>
    <t>店舗用（４方向カセット以外）28</t>
  </si>
  <si>
    <t>ビル用マルチ3.6</t>
  </si>
  <si>
    <t>ビル用マルチ3.7</t>
  </si>
  <si>
    <t>ビル用マルチ3.8</t>
  </si>
  <si>
    <t>ビル用マルチ3.9</t>
  </si>
  <si>
    <t>ビル用マルチ4</t>
  </si>
  <si>
    <t>ビル用マルチ4.1</t>
  </si>
  <si>
    <t>ビル用マルチ4.2</t>
  </si>
  <si>
    <t>ビル用マルチ4.3</t>
  </si>
  <si>
    <t>ビル用マルチ4.4</t>
  </si>
  <si>
    <t>ビル用マルチ4.5</t>
  </si>
  <si>
    <t>ビル用マルチ4.6</t>
  </si>
  <si>
    <t>ビル用マルチ4.7</t>
  </si>
  <si>
    <t>ビル用マルチ4.8</t>
  </si>
  <si>
    <t>ビル用マルチ4.9</t>
  </si>
  <si>
    <t>ビル用マルチ5</t>
  </si>
  <si>
    <t>ビル用マルチ5.1</t>
  </si>
  <si>
    <t>ビル用マルチ5.2</t>
  </si>
  <si>
    <t>ビル用マルチ5.3</t>
  </si>
  <si>
    <t>ビル用マルチ5.4</t>
  </si>
  <si>
    <t>ビル用マルチ5.5</t>
  </si>
  <si>
    <t>ビル用マルチ5.6</t>
  </si>
  <si>
    <t>ビル用マルチ5.7</t>
  </si>
  <si>
    <t>ビル用マルチ5.8</t>
  </si>
  <si>
    <t>ビル用マルチ5.9</t>
  </si>
  <si>
    <t>ビル用マルチ6</t>
  </si>
  <si>
    <t>ビル用マルチ6.1</t>
  </si>
  <si>
    <t>ビル用マルチ6.2</t>
  </si>
  <si>
    <t>ビル用マルチ6.3</t>
  </si>
  <si>
    <t>ビル用マルチ6.4</t>
  </si>
  <si>
    <t>ビル用マルチ6.5</t>
  </si>
  <si>
    <t>ビル用マルチ6.6</t>
  </si>
  <si>
    <t>ビル用マルチ6.7</t>
  </si>
  <si>
    <t>ビル用マルチ6.8</t>
  </si>
  <si>
    <t>ビル用マルチ6.9</t>
  </si>
  <si>
    <t>ビル用マルチ7</t>
  </si>
  <si>
    <t>ビル用マルチ7.1</t>
  </si>
  <si>
    <t>ビル用マルチ7.2</t>
  </si>
  <si>
    <t>ビル用マルチ7.3</t>
  </si>
  <si>
    <t>ビル用マルチ7.4</t>
  </si>
  <si>
    <t>ビル用マルチ7.5</t>
  </si>
  <si>
    <t>ビル用マルチ7.6</t>
  </si>
  <si>
    <t>ビル用マルチ7.7</t>
  </si>
  <si>
    <t>ビル用マルチ7.8</t>
  </si>
  <si>
    <t>ビル用マルチ7.9</t>
  </si>
  <si>
    <t>ビル用マルチ8</t>
  </si>
  <si>
    <t>ビル用マルチ8.1</t>
  </si>
  <si>
    <t>ビル用マルチ8.2</t>
  </si>
  <si>
    <t>ビル用マルチ8.3</t>
  </si>
  <si>
    <t>ビル用マルチ8.4</t>
  </si>
  <si>
    <t>ビル用マルチ8.5</t>
  </si>
  <si>
    <t>ビル用マルチ8.6</t>
  </si>
  <si>
    <t>ビル用マルチ8.7</t>
  </si>
  <si>
    <t>ビル用マルチ8.8</t>
  </si>
  <si>
    <t>ビル用マルチ8.9</t>
  </si>
  <si>
    <t>ビル用マルチ9</t>
  </si>
  <si>
    <t>ビル用マルチ9.1</t>
  </si>
  <si>
    <t>ビル用マルチ9.2</t>
  </si>
  <si>
    <t>ビル用マルチ9.3</t>
  </si>
  <si>
    <t>ビル用マルチ9.4</t>
  </si>
  <si>
    <t>ビル用マルチ9.5</t>
  </si>
  <si>
    <t>ビル用マルチ9.6</t>
  </si>
  <si>
    <t>ビル用マルチ9.7</t>
  </si>
  <si>
    <t>ビル用マルチ9.8</t>
  </si>
  <si>
    <t>ビル用マルチ9.9</t>
  </si>
  <si>
    <t>ビル用マルチ10</t>
  </si>
  <si>
    <t>ビル用マルチ10.1</t>
  </si>
  <si>
    <t>ビル用マルチ10.2</t>
  </si>
  <si>
    <t>ビル用マルチ10.3</t>
  </si>
  <si>
    <t>ビル用マルチ10.4</t>
  </si>
  <si>
    <t>ビル用マルチ10.5</t>
  </si>
  <si>
    <t>ビル用マルチ10.6</t>
  </si>
  <si>
    <t>ビル用マルチ10.7</t>
  </si>
  <si>
    <t>ビル用マルチ10.8</t>
  </si>
  <si>
    <t>ビル用マルチ10.9</t>
  </si>
  <si>
    <t>ビル用マルチ11</t>
  </si>
  <si>
    <t>ビル用マルチ11.1</t>
  </si>
  <si>
    <t>ビル用マルチ11.2</t>
  </si>
  <si>
    <t>ビル用マルチ11.3</t>
  </si>
  <si>
    <t>ビル用マルチ11.4</t>
  </si>
  <si>
    <t>ビル用マルチ11.5</t>
  </si>
  <si>
    <t>ビル用マルチ11.6</t>
  </si>
  <si>
    <t>ビル用マルチ11.7</t>
  </si>
  <si>
    <t>ビル用マルチ11.8</t>
  </si>
  <si>
    <t>ビル用マルチ11.9</t>
  </si>
  <si>
    <t>ビル用マルチ12</t>
  </si>
  <si>
    <t>ビル用マルチ12.1</t>
  </si>
  <si>
    <t>ビル用マルチ12.2</t>
  </si>
  <si>
    <t>ビル用マルチ12.3</t>
  </si>
  <si>
    <t>ビル用マルチ12.4</t>
  </si>
  <si>
    <t>ビル用マルチ12.5</t>
  </si>
  <si>
    <t>ビル用マルチ12.6</t>
  </si>
  <si>
    <t>ビル用マルチ12.7</t>
  </si>
  <si>
    <t>ビル用マルチ12.8</t>
  </si>
  <si>
    <t>ビル用マルチ12.9</t>
  </si>
  <si>
    <t>ビル用マルチ13</t>
  </si>
  <si>
    <t>ビル用マルチ13.1</t>
  </si>
  <si>
    <t>ビル用マルチ13.2</t>
  </si>
  <si>
    <t>ビル用マルチ13.3</t>
  </si>
  <si>
    <t>ビル用マルチ13.4</t>
  </si>
  <si>
    <t>ビル用マルチ13.5</t>
  </si>
  <si>
    <t>ビル用マルチ13.6</t>
  </si>
  <si>
    <t>ビル用マルチ13.7</t>
  </si>
  <si>
    <t>ビル用マルチ13.8</t>
  </si>
  <si>
    <t>ビル用マルチ13.9</t>
  </si>
  <si>
    <t>ビル用マルチ14</t>
  </si>
  <si>
    <t>ビル用マルチ14.1</t>
  </si>
  <si>
    <t>ビル用マルチ14.2</t>
  </si>
  <si>
    <t>ビル用マルチ14.3</t>
  </si>
  <si>
    <t>ビル用マルチ14.4</t>
  </si>
  <si>
    <t>ビル用マルチ14.5</t>
  </si>
  <si>
    <t>ビル用マルチ14.6</t>
  </si>
  <si>
    <t>ビル用マルチ14.7</t>
  </si>
  <si>
    <t>ビル用マルチ14.8</t>
  </si>
  <si>
    <t>ビル用マルチ14.9</t>
  </si>
  <si>
    <t>ビル用マルチ15</t>
  </si>
  <si>
    <t>ビル用マルチ15.1</t>
  </si>
  <si>
    <t>ビル用マルチ15.2</t>
  </si>
  <si>
    <t>ビル用マルチ15.3</t>
  </si>
  <si>
    <t>ビル用マルチ15.4</t>
  </si>
  <si>
    <t>ビル用マルチ15.5</t>
  </si>
  <si>
    <t>ビル用マルチ15.6</t>
  </si>
  <si>
    <t>ビル用マルチ15.7</t>
  </si>
  <si>
    <t>ビル用マルチ15.8</t>
  </si>
  <si>
    <t>ビル用マルチ15.9</t>
  </si>
  <si>
    <t>ビル用マルチ16</t>
  </si>
  <si>
    <t>ビル用マルチ16.1</t>
  </si>
  <si>
    <t>ビル用マルチ16.2</t>
  </si>
  <si>
    <t>ビル用マルチ16.3</t>
  </si>
  <si>
    <t>ビル用マルチ16.4</t>
  </si>
  <si>
    <t>ビル用マルチ16.5</t>
  </si>
  <si>
    <t>ビル用マルチ16.6</t>
  </si>
  <si>
    <t>ビル用マルチ16.7</t>
  </si>
  <si>
    <t>ビル用マルチ16.8</t>
  </si>
  <si>
    <t>ビル用マルチ16.9</t>
  </si>
  <si>
    <t>ビル用マルチ17</t>
  </si>
  <si>
    <t>ビル用マルチ17.1</t>
  </si>
  <si>
    <t>ビル用マルチ17.2</t>
  </si>
  <si>
    <t>ビル用マルチ17.3</t>
  </si>
  <si>
    <t>ビル用マルチ17.4</t>
  </si>
  <si>
    <t>ビル用マルチ17.5</t>
  </si>
  <si>
    <t>ビル用マルチ17.6</t>
  </si>
  <si>
    <t>ビル用マルチ17.7</t>
  </si>
  <si>
    <t>ビル用マルチ17.8</t>
  </si>
  <si>
    <t>ビル用マルチ17.9</t>
  </si>
  <si>
    <t>ビル用マルチ18</t>
  </si>
  <si>
    <t>ビル用マルチ18.1</t>
  </si>
  <si>
    <t>ビル用マルチ18.2</t>
  </si>
  <si>
    <t>ビル用マルチ18.3</t>
  </si>
  <si>
    <t>ビル用マルチ18.4</t>
  </si>
  <si>
    <t>ビル用マルチ18.5</t>
  </si>
  <si>
    <t>ビル用マルチ18.6</t>
  </si>
  <si>
    <t>ビル用マルチ18.7</t>
  </si>
  <si>
    <t>ビル用マルチ18.8</t>
  </si>
  <si>
    <t>ビル用マルチ18.9</t>
  </si>
  <si>
    <t>ビル用マルチ19</t>
  </si>
  <si>
    <t>ビル用マルチ19.1</t>
  </si>
  <si>
    <t>ビル用マルチ19.2</t>
  </si>
  <si>
    <t>ビル用マルチ19.3</t>
  </si>
  <si>
    <t>ビル用マルチ19.4</t>
  </si>
  <si>
    <t>ビル用マルチ19.5</t>
  </si>
  <si>
    <t>ビル用マルチ19.6</t>
  </si>
  <si>
    <t>ビル用マルチ19.7</t>
  </si>
  <si>
    <t>ビル用マルチ19.8</t>
  </si>
  <si>
    <t>ビル用マルチ19.9</t>
  </si>
  <si>
    <t>ビル用マルチ20</t>
  </si>
  <si>
    <t>ビル用マルチ20.1</t>
  </si>
  <si>
    <t>ビル用マルチ20.2</t>
  </si>
  <si>
    <t>ビル用マルチ20.3</t>
  </si>
  <si>
    <t>ビル用マルチ20.4</t>
  </si>
  <si>
    <t>ビル用マルチ20.5</t>
  </si>
  <si>
    <t>ビル用マルチ20.6</t>
  </si>
  <si>
    <t>ビル用マルチ20.7</t>
  </si>
  <si>
    <t>ビル用マルチ20.8</t>
  </si>
  <si>
    <t>ビル用マルチ20.9</t>
  </si>
  <si>
    <t>ビル用マルチ21</t>
  </si>
  <si>
    <t>ビル用マルチ21.1</t>
  </si>
  <si>
    <t>ビル用マルチ21.2</t>
  </si>
  <si>
    <t>ビル用マルチ21.3</t>
  </si>
  <si>
    <t>ビル用マルチ21.4</t>
  </si>
  <si>
    <t>ビル用マルチ21.5</t>
  </si>
  <si>
    <t>ビル用マルチ21.6</t>
  </si>
  <si>
    <t>ビル用マルチ21.7</t>
  </si>
  <si>
    <t>ビル用マルチ21.8</t>
  </si>
  <si>
    <t>ビル用マルチ21.9</t>
  </si>
  <si>
    <t>ビル用マルチ22</t>
  </si>
  <si>
    <t>ビル用マルチ22.1</t>
  </si>
  <si>
    <t>ビル用マルチ22.2</t>
  </si>
  <si>
    <t>ビル用マルチ22.3</t>
  </si>
  <si>
    <t>ビル用マルチ22.4</t>
  </si>
  <si>
    <t>ビル用マルチ22.5</t>
  </si>
  <si>
    <t>ビル用マルチ22.6</t>
  </si>
  <si>
    <t>ビル用マルチ22.7</t>
  </si>
  <si>
    <t>ビル用マルチ22.8</t>
  </si>
  <si>
    <t>ビル用マルチ22.9</t>
  </si>
  <si>
    <t>ビル用マルチ23</t>
  </si>
  <si>
    <t>ビル用マルチ23.1</t>
  </si>
  <si>
    <t>ビル用マルチ23.2</t>
  </si>
  <si>
    <t>ビル用マルチ23.3</t>
  </si>
  <si>
    <t>ビル用マルチ23.4</t>
  </si>
  <si>
    <t>ビル用マルチ23.5</t>
  </si>
  <si>
    <t>ビル用マルチ23.6</t>
  </si>
  <si>
    <t>ビル用マルチ23.7</t>
  </si>
  <si>
    <t>ビル用マルチ23.8</t>
  </si>
  <si>
    <t>ビル用マルチ23.9</t>
  </si>
  <si>
    <t>ビル用マルチ24</t>
  </si>
  <si>
    <t>ビル用マルチ24.1</t>
  </si>
  <si>
    <t>ビル用マルチ24.2</t>
  </si>
  <si>
    <t>ビル用マルチ24.3</t>
  </si>
  <si>
    <t>ビル用マルチ24.4</t>
  </si>
  <si>
    <t>ビル用マルチ24.5</t>
  </si>
  <si>
    <t>ビル用マルチ24.6</t>
  </si>
  <si>
    <t>ビル用マルチ24.7</t>
  </si>
  <si>
    <t>ビル用マルチ24.8</t>
  </si>
  <si>
    <t>ビル用マルチ24.9</t>
  </si>
  <si>
    <t>ビル用マルチ25</t>
  </si>
  <si>
    <t>ビル用マルチ25.1</t>
  </si>
  <si>
    <t>ビル用マルチ25.2</t>
  </si>
  <si>
    <t>ビル用マルチ25.3</t>
  </si>
  <si>
    <t>ビル用マルチ25.4</t>
  </si>
  <si>
    <t>ビル用マルチ25.5</t>
  </si>
  <si>
    <t>ビル用マルチ25.6</t>
  </si>
  <si>
    <t>ビル用マルチ25.7</t>
  </si>
  <si>
    <t>ビル用マルチ25.8</t>
  </si>
  <si>
    <t>ビル用マルチ25.9</t>
  </si>
  <si>
    <t>ビル用マルチ26</t>
  </si>
  <si>
    <t>ビル用マルチ26.1</t>
  </si>
  <si>
    <t>ビル用マルチ26.2</t>
  </si>
  <si>
    <t>ビル用マルチ26.3</t>
  </si>
  <si>
    <t>ビル用マルチ26.4</t>
  </si>
  <si>
    <t>ビル用マルチ26.5</t>
  </si>
  <si>
    <t>ビル用マルチ26.6</t>
  </si>
  <si>
    <t>ビル用マルチ26.7</t>
  </si>
  <si>
    <t>ビル用マルチ26.8</t>
  </si>
  <si>
    <t>ビル用マルチ26.9</t>
  </si>
  <si>
    <t>ビル用マルチ27</t>
  </si>
  <si>
    <t>ビル用マルチ27.1</t>
  </si>
  <si>
    <t>ビル用マルチ27.2</t>
  </si>
  <si>
    <t>ビル用マルチ27.3</t>
  </si>
  <si>
    <t>ビル用マルチ27.4</t>
  </si>
  <si>
    <t>ビル用マルチ27.5</t>
  </si>
  <si>
    <t>ビル用マルチ27.6</t>
  </si>
  <si>
    <t>ビル用マルチ27.7</t>
  </si>
  <si>
    <t>ビル用マルチ27.8</t>
  </si>
  <si>
    <t>ビル用マルチ27.9</t>
  </si>
  <si>
    <t>ビル用マルチ28</t>
  </si>
  <si>
    <t>ビル用マルチ28.1</t>
  </si>
  <si>
    <t>ビル用マルチ28.2</t>
  </si>
  <si>
    <t>ビル用マルチ28.3</t>
  </si>
  <si>
    <t>ビル用マルチ28.4</t>
  </si>
  <si>
    <t>ビル用マルチ28.5</t>
  </si>
  <si>
    <t>ビル用マルチ28.6</t>
  </si>
  <si>
    <t>ビル用マルチ28.7</t>
  </si>
  <si>
    <t>ビル用マルチ28.8</t>
  </si>
  <si>
    <t>ビル用マルチ28.9</t>
  </si>
  <si>
    <t>ビル用マルチ29</t>
  </si>
  <si>
    <t>ビル用マルチ29.1</t>
  </si>
  <si>
    <t>ビル用マルチ29.2</t>
  </si>
  <si>
    <t>ビル用マルチ29.3</t>
  </si>
  <si>
    <t>ビル用マルチ29.4</t>
  </si>
  <si>
    <t>ビル用マルチ29.5</t>
  </si>
  <si>
    <t>ビル用マルチ29.6</t>
  </si>
  <si>
    <t>ビル用マルチ29.7</t>
  </si>
  <si>
    <t>ビル用マルチ29.8</t>
  </si>
  <si>
    <t>ビル用マルチ29.9</t>
  </si>
  <si>
    <t>ビル用マルチ30</t>
  </si>
  <si>
    <t>ビル用マルチ30.1</t>
  </si>
  <si>
    <t>ビル用マルチ30.2</t>
  </si>
  <si>
    <t>ビル用マルチ30.3</t>
  </si>
  <si>
    <t>ビル用マルチ30.4</t>
  </si>
  <si>
    <t>ビル用マルチ30.5</t>
  </si>
  <si>
    <t>ビル用マルチ30.6</t>
  </si>
  <si>
    <t>ビル用マルチ30.7</t>
  </si>
  <si>
    <t>ビル用マルチ30.8</t>
  </si>
  <si>
    <t>ビル用マルチ30.9</t>
  </si>
  <si>
    <t>ビル用マルチ31</t>
  </si>
  <si>
    <t>ビル用マルチ31.1</t>
  </si>
  <si>
    <t>ビル用マルチ31.2</t>
  </si>
  <si>
    <t>ビル用マルチ31.3</t>
  </si>
  <si>
    <t>ビル用マルチ31.4</t>
  </si>
  <si>
    <t>ビル用マルチ31.5</t>
  </si>
  <si>
    <t>ビル用マルチ31.6</t>
  </si>
  <si>
    <t>ビル用マルチ31.7</t>
  </si>
  <si>
    <t>ビル用マルチ31.8</t>
  </si>
  <si>
    <t>ビル用マルチ31.9</t>
  </si>
  <si>
    <t>ビル用マルチ32</t>
  </si>
  <si>
    <t>ビル用マルチ32.1</t>
  </si>
  <si>
    <t>ビル用マルチ32.2</t>
  </si>
  <si>
    <t>ビル用マルチ32.3</t>
  </si>
  <si>
    <t>ビル用マルチ32.4</t>
  </si>
  <si>
    <t>ビル用マルチ32.5</t>
  </si>
  <si>
    <t>ビル用マルチ32.6</t>
  </si>
  <si>
    <t>ビル用マルチ32.7</t>
  </si>
  <si>
    <t>ビル用マルチ32.8</t>
  </si>
  <si>
    <t>ビル用マルチ32.9</t>
  </si>
  <si>
    <t>ビル用マルチ33</t>
  </si>
  <si>
    <t>ビル用マルチ33.1</t>
  </si>
  <si>
    <t>ビル用マルチ33.2</t>
  </si>
  <si>
    <t>ビル用マルチ33.3</t>
  </si>
  <si>
    <t>ビル用マルチ33.4</t>
  </si>
  <si>
    <t>ビル用マルチ33.5</t>
  </si>
  <si>
    <t>ビル用マルチ33.6</t>
  </si>
  <si>
    <t>ビル用マルチ33.7</t>
  </si>
  <si>
    <t>ビル用マルチ33.8</t>
  </si>
  <si>
    <t>ビル用マルチ33.9</t>
  </si>
  <si>
    <t>ビル用マルチ34</t>
  </si>
  <si>
    <t>ビル用マルチ34.1</t>
  </si>
  <si>
    <t>ビル用マルチ34.2</t>
  </si>
  <si>
    <t>ビル用マルチ34.3</t>
  </si>
  <si>
    <t>ビル用マルチ34.4</t>
  </si>
  <si>
    <t>ビル用マルチ34.5</t>
  </si>
  <si>
    <t>ビル用マルチ34.6</t>
  </si>
  <si>
    <t>ビル用マルチ34.7</t>
  </si>
  <si>
    <t>ビル用マルチ34.8</t>
  </si>
  <si>
    <t>ビル用マルチ34.9</t>
  </si>
  <si>
    <t>ビル用マルチ35</t>
  </si>
  <si>
    <t>ビル用マルチ35.1</t>
  </si>
  <si>
    <t>ビル用マルチ35.2</t>
  </si>
  <si>
    <t>ビル用マルチ35.3</t>
  </si>
  <si>
    <t>ビル用マルチ35.4</t>
  </si>
  <si>
    <t>ビル用マルチ35.5</t>
  </si>
  <si>
    <t>ビル用マルチ35.6</t>
  </si>
  <si>
    <t>ビル用マルチ35.7</t>
  </si>
  <si>
    <t>ビル用マルチ35.8</t>
  </si>
  <si>
    <t>ビル用マルチ35.9</t>
  </si>
  <si>
    <t>ビル用マルチ36</t>
  </si>
  <si>
    <t>ビル用マルチ36.1</t>
  </si>
  <si>
    <t>ビル用マルチ36.2</t>
  </si>
  <si>
    <t>ビル用マルチ36.3</t>
  </si>
  <si>
    <t>ビル用マルチ36.4</t>
  </si>
  <si>
    <t>ビル用マルチ36.5</t>
  </si>
  <si>
    <t>ビル用マルチ36.6</t>
  </si>
  <si>
    <t>ビル用マルチ36.7</t>
  </si>
  <si>
    <t>ビル用マルチ36.8</t>
  </si>
  <si>
    <t>ビル用マルチ36.9</t>
  </si>
  <si>
    <t>ビル用マルチ37</t>
  </si>
  <si>
    <t>ビル用マルチ37.1</t>
  </si>
  <si>
    <t>ビル用マルチ37.2</t>
  </si>
  <si>
    <t>ビル用マルチ37.3</t>
  </si>
  <si>
    <t>ビル用マルチ37.4</t>
  </si>
  <si>
    <t>ビル用マルチ37.5</t>
  </si>
  <si>
    <t>ビル用マルチ37.6</t>
  </si>
  <si>
    <t>ビル用マルチ37.7</t>
  </si>
  <si>
    <t>ビル用マルチ37.8</t>
  </si>
  <si>
    <t>ビル用マルチ37.9</t>
  </si>
  <si>
    <t>ビル用マルチ38</t>
  </si>
  <si>
    <t>ビル用マルチ38.1</t>
  </si>
  <si>
    <t>ビル用マルチ38.2</t>
  </si>
  <si>
    <t>ビル用マルチ38.3</t>
  </si>
  <si>
    <t>ビル用マルチ38.4</t>
  </si>
  <si>
    <t>ビル用マルチ38.5</t>
  </si>
  <si>
    <t>ビル用マルチ38.6</t>
  </si>
  <si>
    <t>ビル用マルチ38.7</t>
  </si>
  <si>
    <t>ビル用マルチ38.8</t>
  </si>
  <si>
    <t>ビル用マルチ38.9</t>
  </si>
  <si>
    <t>ビル用マルチ39</t>
  </si>
  <si>
    <t>ビル用マルチ39.1</t>
  </si>
  <si>
    <t>ビル用マルチ39.2</t>
  </si>
  <si>
    <t>ビル用マルチ39.3</t>
  </si>
  <si>
    <t>ビル用マルチ39.4</t>
  </si>
  <si>
    <t>ビル用マルチ39.5</t>
  </si>
  <si>
    <t>ビル用マルチ39.6</t>
  </si>
  <si>
    <t>ビル用マルチ39.7</t>
  </si>
  <si>
    <t>ビル用マルチ39.8</t>
  </si>
  <si>
    <t>ビル用マルチ39.9</t>
  </si>
  <si>
    <t>ビル用マルチ40</t>
  </si>
  <si>
    <t>ビル用マルチ40.1</t>
  </si>
  <si>
    <t>ビル用マルチ40.2</t>
  </si>
  <si>
    <t>ビル用マルチ40.3</t>
  </si>
  <si>
    <t>ビル用マルチ40.4</t>
  </si>
  <si>
    <t>ビル用マルチ40.5</t>
  </si>
  <si>
    <t>ビル用マルチ40.6</t>
  </si>
  <si>
    <t>ビル用マルチ40.7</t>
  </si>
  <si>
    <t>ビル用マルチ40.8</t>
  </si>
  <si>
    <t>ビル用マルチ40.9</t>
  </si>
  <si>
    <t>ビル用マルチ41</t>
  </si>
  <si>
    <t>ビル用マルチ41.1</t>
  </si>
  <si>
    <t>ビル用マルチ41.2</t>
  </si>
  <si>
    <t>ビル用マルチ41.3</t>
  </si>
  <si>
    <t>ビル用マルチ41.4</t>
  </si>
  <si>
    <t>ビル用マルチ41.5</t>
  </si>
  <si>
    <t>ビル用マルチ41.6</t>
  </si>
  <si>
    <t>ビル用マルチ41.7</t>
  </si>
  <si>
    <t>ビル用マルチ41.8</t>
  </si>
  <si>
    <t>ビル用マルチ41.9</t>
  </si>
  <si>
    <t>ビル用マルチ42</t>
  </si>
  <si>
    <t>ビル用マルチ42.1</t>
  </si>
  <si>
    <t>ビル用マルチ42.2</t>
  </si>
  <si>
    <t>ビル用マルチ42.3</t>
  </si>
  <si>
    <t>ビル用マルチ42.4</t>
  </si>
  <si>
    <t>ビル用マルチ42.5</t>
  </si>
  <si>
    <t>ビル用マルチ42.6</t>
  </si>
  <si>
    <t>ビル用マルチ42.7</t>
  </si>
  <si>
    <t>ビル用マルチ42.8</t>
  </si>
  <si>
    <t>ビル用マルチ42.9</t>
  </si>
  <si>
    <t>ビル用マルチ43</t>
  </si>
  <si>
    <t>ビル用マルチ43.1</t>
  </si>
  <si>
    <t>ビル用マルチ43.2</t>
  </si>
  <si>
    <t>ビル用マルチ43.3</t>
  </si>
  <si>
    <t>ビル用マルチ43.4</t>
  </si>
  <si>
    <t>ビル用マルチ43.5</t>
  </si>
  <si>
    <t>ビル用マルチ43.6</t>
  </si>
  <si>
    <t>ビル用マルチ43.7</t>
  </si>
  <si>
    <t>ビル用マルチ43.8</t>
  </si>
  <si>
    <t>ビル用マルチ43.9</t>
  </si>
  <si>
    <t>ビル用マルチ44</t>
  </si>
  <si>
    <t>ビル用マルチ44.1</t>
  </si>
  <si>
    <t>ビル用マルチ44.2</t>
  </si>
  <si>
    <t>ビル用マルチ44.3</t>
  </si>
  <si>
    <t>ビル用マルチ44.4</t>
  </si>
  <si>
    <t>ビル用マルチ44.5</t>
  </si>
  <si>
    <t>ビル用マルチ44.6</t>
  </si>
  <si>
    <t>ビル用マルチ44.7</t>
  </si>
  <si>
    <t>ビル用マルチ44.8</t>
  </si>
  <si>
    <t>ビル用マルチ44.9</t>
  </si>
  <si>
    <t>ビル用マルチ45</t>
  </si>
  <si>
    <t>ビル用マルチ45.1</t>
  </si>
  <si>
    <t>ビル用マルチ45.2</t>
  </si>
  <si>
    <t>ビル用マルチ45.3</t>
  </si>
  <si>
    <t>ビル用マルチ45.4</t>
  </si>
  <si>
    <t>ビル用マルチ45.5</t>
  </si>
  <si>
    <t>ビル用マルチ45.6</t>
  </si>
  <si>
    <t>ビル用マルチ45.7</t>
  </si>
  <si>
    <t>ビル用マルチ45.8</t>
  </si>
  <si>
    <t>ビル用マルチ45.9</t>
  </si>
  <si>
    <t>ビル用マルチ46</t>
  </si>
  <si>
    <t>ビル用マルチ46.1</t>
  </si>
  <si>
    <t>ビル用マルチ46.2</t>
  </si>
  <si>
    <t>ビル用マルチ46.3</t>
  </si>
  <si>
    <t>ビル用マルチ46.4</t>
  </si>
  <si>
    <t>ビル用マルチ46.5</t>
  </si>
  <si>
    <t>ビル用マルチ46.6</t>
  </si>
  <si>
    <t>ビル用マルチ46.7</t>
  </si>
  <si>
    <t>ビル用マルチ46.8</t>
  </si>
  <si>
    <t>ビル用マルチ46.9</t>
  </si>
  <si>
    <t>ビル用マルチ47</t>
  </si>
  <si>
    <t>ビル用マルチ47.1</t>
  </si>
  <si>
    <t>ビル用マルチ47.2</t>
  </si>
  <si>
    <t>ビル用マルチ47.3</t>
  </si>
  <si>
    <t>ビル用マルチ47.4</t>
  </si>
  <si>
    <t>ビル用マルチ47.5</t>
  </si>
  <si>
    <t>ビル用マルチ47.6</t>
  </si>
  <si>
    <t>ビル用マルチ47.7</t>
  </si>
  <si>
    <t>ビル用マルチ47.8</t>
  </si>
  <si>
    <t>ビル用マルチ47.9</t>
  </si>
  <si>
    <t>ビル用マルチ48</t>
  </si>
  <si>
    <t>ビル用マルチ48.1</t>
  </si>
  <si>
    <t>ビル用マルチ48.2</t>
  </si>
  <si>
    <t>ビル用マルチ48.3</t>
  </si>
  <si>
    <t>ビル用マルチ48.4</t>
  </si>
  <si>
    <t>ビル用マルチ48.5</t>
  </si>
  <si>
    <t>ビル用マルチ48.6</t>
  </si>
  <si>
    <t>ビル用マルチ48.7</t>
  </si>
  <si>
    <t>ビル用マルチ48.8</t>
  </si>
  <si>
    <t>ビル用マルチ48.9</t>
  </si>
  <si>
    <t>ビル用マルチ49</t>
  </si>
  <si>
    <t>ビル用マルチ49.1</t>
  </si>
  <si>
    <t>ビル用マルチ49.2</t>
  </si>
  <si>
    <t>ビル用マルチ49.3</t>
  </si>
  <si>
    <t>ビル用マルチ49.4</t>
  </si>
  <si>
    <t>ビル用マルチ49.5</t>
  </si>
  <si>
    <t>ビル用マルチ49.6</t>
  </si>
  <si>
    <t>ビル用マルチ49.7</t>
  </si>
  <si>
    <t>ビル用マルチ49.8</t>
  </si>
  <si>
    <t>ビル用マルチ49.9</t>
  </si>
  <si>
    <t>ビル用マルチ50</t>
  </si>
  <si>
    <t>ビル用マルチ50.1</t>
  </si>
  <si>
    <t>ビル用マルチ50.2</t>
  </si>
  <si>
    <t>ビル用マルチ50.3</t>
  </si>
  <si>
    <t>ビル用マルチ50.4</t>
  </si>
  <si>
    <t>設備用（直吹き形）3.6</t>
  </si>
  <si>
    <t>設備用（直吹き形）3.7</t>
  </si>
  <si>
    <t>設備用（直吹き形）3.8</t>
  </si>
  <si>
    <t>設備用（直吹き形）3.9</t>
  </si>
  <si>
    <t>設備用（直吹き形）4</t>
  </si>
  <si>
    <t>設備用（直吹き形）4.1</t>
  </si>
  <si>
    <t>設備用（直吹き形）4.2</t>
  </si>
  <si>
    <t>設備用（直吹き形）4.3</t>
  </si>
  <si>
    <t>設備用（直吹き形）4.4</t>
  </si>
  <si>
    <t>設備用（直吹き形）4.5</t>
  </si>
  <si>
    <t>設備用（直吹き形）4.6</t>
  </si>
  <si>
    <t>設備用（直吹き形）4.7</t>
  </si>
  <si>
    <t>設備用（直吹き形）4.8</t>
  </si>
  <si>
    <t>設備用（直吹き形）4.9</t>
  </si>
  <si>
    <t>設備用（直吹き形）5</t>
  </si>
  <si>
    <t>設備用（直吹き形）5.1</t>
  </si>
  <si>
    <t>設備用（直吹き形）5.2</t>
  </si>
  <si>
    <t>設備用（直吹き形）5.3</t>
  </si>
  <si>
    <t>設備用（直吹き形）5.4</t>
  </si>
  <si>
    <t>設備用（直吹き形）5.5</t>
  </si>
  <si>
    <t>設備用（直吹き形）5.6</t>
  </si>
  <si>
    <t>設備用（直吹き形）5.7</t>
  </si>
  <si>
    <t>設備用（直吹き形）5.8</t>
  </si>
  <si>
    <t>設備用（直吹き形）5.9</t>
  </si>
  <si>
    <t>設備用（直吹き形）6</t>
  </si>
  <si>
    <t>設備用（直吹き形）6.1</t>
  </si>
  <si>
    <t>設備用（直吹き形）6.2</t>
  </si>
  <si>
    <t>設備用（直吹き形）6.3</t>
  </si>
  <si>
    <t>設備用（直吹き形）6.4</t>
  </si>
  <si>
    <t>設備用（直吹き形）6.5</t>
  </si>
  <si>
    <t>設備用（直吹き形）6.6</t>
  </si>
  <si>
    <t>設備用（直吹き形）6.7</t>
  </si>
  <si>
    <t>設備用（直吹き形）6.8</t>
  </si>
  <si>
    <t>設備用（直吹き形）6.9</t>
  </si>
  <si>
    <t>設備用（直吹き形）7</t>
  </si>
  <si>
    <t>設備用（直吹き形）7.1</t>
  </si>
  <si>
    <t>設備用（直吹き形）7.2</t>
  </si>
  <si>
    <t>設備用（直吹き形）7.3</t>
  </si>
  <si>
    <t>設備用（直吹き形）7.4</t>
  </si>
  <si>
    <t>設備用（直吹き形）7.5</t>
  </si>
  <si>
    <t>設備用（直吹き形）7.6</t>
  </si>
  <si>
    <t>設備用（直吹き形）7.7</t>
  </si>
  <si>
    <t>設備用（直吹き形）7.8</t>
  </si>
  <si>
    <t>設備用（直吹き形）7.9</t>
  </si>
  <si>
    <t>設備用（直吹き形）8</t>
  </si>
  <si>
    <t>設備用（直吹き形）8.1</t>
  </si>
  <si>
    <t>設備用（直吹き形）8.2</t>
  </si>
  <si>
    <t>設備用（直吹き形）8.3</t>
  </si>
  <si>
    <t>設備用（直吹き形）8.4</t>
  </si>
  <si>
    <t>設備用（直吹き形）8.5</t>
  </si>
  <si>
    <t>設備用（直吹き形）8.6</t>
  </si>
  <si>
    <t>設備用（直吹き形）8.7</t>
  </si>
  <si>
    <t>設備用（直吹き形）8.8</t>
  </si>
  <si>
    <t>設備用（直吹き形）8.9</t>
  </si>
  <si>
    <t>設備用（直吹き形）9</t>
  </si>
  <si>
    <t>設備用（直吹き形）9.1</t>
  </si>
  <si>
    <t>設備用（直吹き形）9.2</t>
  </si>
  <si>
    <t>設備用（直吹き形）9.3</t>
  </si>
  <si>
    <t>設備用（直吹き形）9.4</t>
  </si>
  <si>
    <t>設備用（直吹き形）9.5</t>
  </si>
  <si>
    <t>設備用（直吹き形）9.6</t>
  </si>
  <si>
    <t>設備用（直吹き形）9.7</t>
  </si>
  <si>
    <t>設備用（直吹き形）9.8</t>
  </si>
  <si>
    <t>設備用（直吹き形）9.9</t>
  </si>
  <si>
    <t>設備用（直吹き形）10</t>
  </si>
  <si>
    <t>設備用（直吹き形）10.1</t>
  </si>
  <si>
    <t>設備用（直吹き形）10.2</t>
  </si>
  <si>
    <t>設備用（直吹き形）10.3</t>
  </si>
  <si>
    <t>設備用（直吹き形）10.4</t>
  </si>
  <si>
    <t>設備用（直吹き形）10.5</t>
  </si>
  <si>
    <t>設備用（直吹き形）10.6</t>
  </si>
  <si>
    <t>設備用（直吹き形）10.7</t>
  </si>
  <si>
    <t>設備用（直吹き形）10.8</t>
  </si>
  <si>
    <t>設備用（直吹き形）10.9</t>
  </si>
  <si>
    <t>設備用（直吹き形）11</t>
  </si>
  <si>
    <t>設備用（直吹き形）11.1</t>
  </si>
  <si>
    <t>設備用（直吹き形）11.2</t>
  </si>
  <si>
    <t>設備用（直吹き形）11.3</t>
  </si>
  <si>
    <t>設備用（直吹き形）11.4</t>
  </si>
  <si>
    <t>設備用（直吹き形）11.5</t>
  </si>
  <si>
    <t>設備用（直吹き形）11.6</t>
  </si>
  <si>
    <t>設備用（直吹き形）11.7</t>
  </si>
  <si>
    <t>設備用（直吹き形）11.8</t>
  </si>
  <si>
    <t>設備用（直吹き形）11.9</t>
  </si>
  <si>
    <t>設備用（直吹き形）12</t>
  </si>
  <si>
    <t>設備用（直吹き形）12.1</t>
  </si>
  <si>
    <t>設備用（直吹き形）12.2</t>
  </si>
  <si>
    <t>設備用（直吹き形）12.3</t>
  </si>
  <si>
    <t>設備用（直吹き形）12.4</t>
  </si>
  <si>
    <t>設備用（直吹き形）12.5</t>
  </si>
  <si>
    <t>設備用（直吹き形）12.6</t>
  </si>
  <si>
    <t>設備用（直吹き形）12.7</t>
  </si>
  <si>
    <t>設備用（直吹き形）12.8</t>
  </si>
  <si>
    <t>設備用（直吹き形）12.9</t>
  </si>
  <si>
    <t>設備用（直吹き形）13</t>
  </si>
  <si>
    <t>設備用（直吹き形）13.1</t>
  </si>
  <si>
    <t>設備用（直吹き形）13.2</t>
  </si>
  <si>
    <t>設備用（直吹き形）13.3</t>
  </si>
  <si>
    <t>設備用（直吹き形）13.4</t>
  </si>
  <si>
    <t>設備用（直吹き形）13.5</t>
  </si>
  <si>
    <t>設備用（直吹き形）13.6</t>
  </si>
  <si>
    <t>設備用（直吹き形）13.7</t>
  </si>
  <si>
    <t>設備用（直吹き形）13.8</t>
  </si>
  <si>
    <t>設備用（直吹き形）13.9</t>
  </si>
  <si>
    <t>設備用（直吹き形）14</t>
  </si>
  <si>
    <t>設備用（直吹き形）14.1</t>
  </si>
  <si>
    <t>設備用（直吹き形）14.2</t>
  </si>
  <si>
    <t>設備用（直吹き形）14.3</t>
  </si>
  <si>
    <t>設備用（直吹き形）14.4</t>
  </si>
  <si>
    <t>設備用（直吹き形）14.5</t>
  </si>
  <si>
    <t>設備用（直吹き形）14.6</t>
  </si>
  <si>
    <t>設備用（直吹き形）14.7</t>
  </si>
  <si>
    <t>設備用（直吹き形）14.8</t>
  </si>
  <si>
    <t>設備用（直吹き形）14.9</t>
  </si>
  <si>
    <t>設備用（直吹き形）15</t>
  </si>
  <si>
    <t>設備用（直吹き形）15.1</t>
  </si>
  <si>
    <t>設備用（直吹き形）15.2</t>
  </si>
  <si>
    <t>設備用（直吹き形）15.3</t>
  </si>
  <si>
    <t>設備用（直吹き形）15.4</t>
  </si>
  <si>
    <t>設備用（直吹き形）15.5</t>
  </si>
  <si>
    <t>設備用（直吹き形）15.6</t>
  </si>
  <si>
    <t>設備用（直吹き形）15.7</t>
  </si>
  <si>
    <t>設備用（直吹き形）15.8</t>
  </si>
  <si>
    <t>設備用（直吹き形）15.9</t>
  </si>
  <si>
    <t>設備用（直吹き形）16</t>
  </si>
  <si>
    <t>設備用（直吹き形）16.1</t>
  </si>
  <si>
    <t>設備用（直吹き形）16.2</t>
  </si>
  <si>
    <t>設備用（直吹き形）16.3</t>
  </si>
  <si>
    <t>設備用（直吹き形）16.4</t>
  </si>
  <si>
    <t>設備用（直吹き形）16.5</t>
  </si>
  <si>
    <t>設備用（直吹き形）16.6</t>
  </si>
  <si>
    <t>設備用（直吹き形）16.7</t>
  </si>
  <si>
    <t>設備用（直吹き形）16.8</t>
  </si>
  <si>
    <t>設備用（直吹き形）16.9</t>
  </si>
  <si>
    <t>設備用（直吹き形）17</t>
  </si>
  <si>
    <t>設備用（直吹き形）17.1</t>
  </si>
  <si>
    <t>設備用（直吹き形）17.2</t>
  </si>
  <si>
    <t>設備用（直吹き形）17.3</t>
  </si>
  <si>
    <t>設備用（直吹き形）17.4</t>
  </si>
  <si>
    <t>設備用（直吹き形）17.5</t>
  </si>
  <si>
    <t>設備用（直吹き形）17.6</t>
  </si>
  <si>
    <t>設備用（直吹き形）17.7</t>
  </si>
  <si>
    <t>設備用（直吹き形）17.8</t>
  </si>
  <si>
    <t>設備用（直吹き形）17.9</t>
  </si>
  <si>
    <t>設備用（直吹き形）18</t>
  </si>
  <si>
    <t>設備用（直吹き形）18.1</t>
  </si>
  <si>
    <t>設備用（直吹き形）18.2</t>
  </si>
  <si>
    <t>設備用（直吹き形）18.3</t>
  </si>
  <si>
    <t>設備用（直吹き形）18.4</t>
  </si>
  <si>
    <t>設備用（直吹き形）18.5</t>
  </si>
  <si>
    <t>設備用（直吹き形）18.6</t>
  </si>
  <si>
    <t>設備用（直吹き形）18.7</t>
  </si>
  <si>
    <t>設備用（直吹き形）18.8</t>
  </si>
  <si>
    <t>設備用（直吹き形）18.9</t>
  </si>
  <si>
    <t>設備用（直吹き形）19</t>
  </si>
  <si>
    <t>設備用（直吹き形）19.1</t>
  </si>
  <si>
    <t>設備用（直吹き形）19.2</t>
  </si>
  <si>
    <t>設備用（直吹き形）19.3</t>
  </si>
  <si>
    <t>設備用（直吹き形）19.4</t>
  </si>
  <si>
    <t>設備用（直吹き形）19.5</t>
  </si>
  <si>
    <t>設備用（直吹き形）19.6</t>
  </si>
  <si>
    <t>設備用（直吹き形）19.7</t>
  </si>
  <si>
    <t>設備用（直吹き形）19.8</t>
  </si>
  <si>
    <t>設備用（直吹き形）19.9</t>
  </si>
  <si>
    <t>設備用（直吹き形）20</t>
  </si>
  <si>
    <t>設備用（直吹き形）20.1</t>
  </si>
  <si>
    <t>設備用（直吹き形）20.2</t>
  </si>
  <si>
    <t>設備用（直吹き形）20.3</t>
  </si>
  <si>
    <t>設備用（直吹き形）20.4</t>
  </si>
  <si>
    <t>設備用（直吹き形）20.5</t>
  </si>
  <si>
    <t>設備用（直吹き形）20.6</t>
  </si>
  <si>
    <t>設備用（直吹き形）20.7</t>
  </si>
  <si>
    <t>設備用（直吹き形）20.8</t>
  </si>
  <si>
    <t>設備用（直吹き形）20.9</t>
  </si>
  <si>
    <t>設備用（直吹き形）21</t>
  </si>
  <si>
    <t>設備用（直吹き形）21.1</t>
  </si>
  <si>
    <t>設備用（直吹き形）21.2</t>
  </si>
  <si>
    <t>設備用（直吹き形）21.3</t>
  </si>
  <si>
    <t>設備用（直吹き形）21.4</t>
  </si>
  <si>
    <t>設備用（直吹き形）21.5</t>
  </si>
  <si>
    <t>設備用（直吹き形）21.6</t>
  </si>
  <si>
    <t>設備用（直吹き形）21.7</t>
  </si>
  <si>
    <t>設備用（直吹き形）21.8</t>
  </si>
  <si>
    <t>設備用（直吹き形）21.9</t>
  </si>
  <si>
    <t>設備用（直吹き形）22</t>
  </si>
  <si>
    <t>設備用（直吹き形）22.1</t>
  </si>
  <si>
    <t>設備用（直吹き形）22.2</t>
  </si>
  <si>
    <t>設備用（直吹き形）22.3</t>
  </si>
  <si>
    <t>設備用（直吹き形）22.4</t>
  </si>
  <si>
    <t>設備用（直吹き形）22.5</t>
  </si>
  <si>
    <t>設備用（直吹き形）22.6</t>
  </si>
  <si>
    <t>設備用（直吹き形）22.7</t>
  </si>
  <si>
    <t>設備用（直吹き形）22.8</t>
  </si>
  <si>
    <t>設備用（直吹き形）22.9</t>
  </si>
  <si>
    <t>設備用（直吹き形）23</t>
  </si>
  <si>
    <t>設備用（直吹き形）23.1</t>
  </si>
  <si>
    <t>設備用（直吹き形）23.2</t>
  </si>
  <si>
    <t>設備用（直吹き形）23.3</t>
  </si>
  <si>
    <t>設備用（直吹き形）23.4</t>
  </si>
  <si>
    <t>設備用（直吹き形）23.5</t>
  </si>
  <si>
    <t>設備用（直吹き形）23.6</t>
  </si>
  <si>
    <t>設備用（直吹き形）23.7</t>
  </si>
  <si>
    <t>設備用（直吹き形）23.8</t>
  </si>
  <si>
    <t>設備用（直吹き形）23.9</t>
  </si>
  <si>
    <t>設備用（直吹き形）24</t>
  </si>
  <si>
    <t>設備用（直吹き形）24.1</t>
  </si>
  <si>
    <t>設備用（直吹き形）24.2</t>
  </si>
  <si>
    <t>設備用（直吹き形）24.3</t>
  </si>
  <si>
    <t>設備用（直吹き形）24.4</t>
  </si>
  <si>
    <t>設備用（直吹き形）24.5</t>
  </si>
  <si>
    <t>設備用（直吹き形）24.6</t>
  </si>
  <si>
    <t>設備用（直吹き形）24.7</t>
  </si>
  <si>
    <t>設備用（直吹き形）24.8</t>
  </si>
  <si>
    <t>設備用（直吹き形）24.9</t>
  </si>
  <si>
    <t>設備用（直吹き形）25</t>
  </si>
  <si>
    <t>設備用（直吹き形）25.1</t>
  </si>
  <si>
    <t>設備用（直吹き形）25.2</t>
  </si>
  <si>
    <t>設備用（直吹き形）25.3</t>
  </si>
  <si>
    <t>設備用（直吹き形）25.4</t>
  </si>
  <si>
    <t>設備用（直吹き形）25.5</t>
  </si>
  <si>
    <t>設備用（直吹き形）25.6</t>
  </si>
  <si>
    <t>設備用（直吹き形）25.7</t>
  </si>
  <si>
    <t>設備用（直吹き形）25.8</t>
  </si>
  <si>
    <t>設備用（直吹き形）25.9</t>
  </si>
  <si>
    <t>設備用（直吹き形）26</t>
  </si>
  <si>
    <t>設備用（直吹き形）26.1</t>
  </si>
  <si>
    <t>設備用（直吹き形）26.2</t>
  </si>
  <si>
    <t>設備用（直吹き形）26.3</t>
  </si>
  <si>
    <t>設備用（直吹き形）26.4</t>
  </si>
  <si>
    <t>設備用（直吹き形）26.5</t>
  </si>
  <si>
    <t>設備用（直吹き形）26.6</t>
  </si>
  <si>
    <t>設備用（直吹き形）26.7</t>
  </si>
  <si>
    <t>設備用（直吹き形）26.8</t>
  </si>
  <si>
    <t>設備用（直吹き形）26.9</t>
  </si>
  <si>
    <t>設備用（直吹き形）27</t>
  </si>
  <si>
    <t>設備用（直吹き形）27.1</t>
  </si>
  <si>
    <t>設備用（直吹き形）27.2</t>
  </si>
  <si>
    <t>設備用（直吹き形）27.3</t>
  </si>
  <si>
    <t>設備用（直吹き形）27.4</t>
  </si>
  <si>
    <t>設備用（直吹き形）27.5</t>
  </si>
  <si>
    <t>設備用（直吹き形）27.6</t>
  </si>
  <si>
    <t>設備用（直吹き形）27.7</t>
  </si>
  <si>
    <t>設備用（直吹き形）27.8</t>
  </si>
  <si>
    <t>設備用（直吹き形）27.9</t>
  </si>
  <si>
    <t>設備用（直吹き形）28</t>
  </si>
  <si>
    <t>設備用（ダクト形）3.6</t>
  </si>
  <si>
    <t>設備用（ダクト形）3.7</t>
  </si>
  <si>
    <t>設備用（ダクト形）3.8</t>
  </si>
  <si>
    <t>設備用（ダクト形）3.9</t>
  </si>
  <si>
    <t>設備用（ダクト形）4</t>
  </si>
  <si>
    <t>設備用（ダクト形）4.1</t>
  </si>
  <si>
    <t>設備用（ダクト形）4.2</t>
  </si>
  <si>
    <t>設備用（ダクト形）4.3</t>
  </si>
  <si>
    <t>設備用（ダクト形）4.4</t>
  </si>
  <si>
    <t>設備用（ダクト形）4.5</t>
  </si>
  <si>
    <t>設備用（ダクト形）4.6</t>
  </si>
  <si>
    <t>設備用（ダクト形）4.7</t>
  </si>
  <si>
    <t>設備用（ダクト形）4.8</t>
  </si>
  <si>
    <t>設備用（ダクト形）4.9</t>
  </si>
  <si>
    <t>設備用（ダクト形）5</t>
  </si>
  <si>
    <t>設備用（ダクト形）5.1</t>
  </si>
  <si>
    <t>設備用（ダクト形）5.2</t>
  </si>
  <si>
    <t>設備用（ダクト形）5.3</t>
  </si>
  <si>
    <t>設備用（ダクト形）5.4</t>
  </si>
  <si>
    <t>設備用（ダクト形）5.5</t>
  </si>
  <si>
    <t>設備用（ダクト形）5.6</t>
  </si>
  <si>
    <t>設備用（ダクト形）5.7</t>
  </si>
  <si>
    <t>設備用（ダクト形）5.8</t>
  </si>
  <si>
    <t>設備用（ダクト形）5.9</t>
  </si>
  <si>
    <t>設備用（ダクト形）6</t>
  </si>
  <si>
    <t>設備用（ダクト形）6.1</t>
  </si>
  <si>
    <t>設備用（ダクト形）6.2</t>
  </si>
  <si>
    <t>設備用（ダクト形）6.3</t>
  </si>
  <si>
    <t>設備用（ダクト形）6.4</t>
  </si>
  <si>
    <t>設備用（ダクト形）6.5</t>
  </si>
  <si>
    <t>設備用（ダクト形）6.6</t>
  </si>
  <si>
    <t>設備用（ダクト形）6.7</t>
  </si>
  <si>
    <t>設備用（ダクト形）6.8</t>
  </si>
  <si>
    <t>設備用（ダクト形）6.9</t>
  </si>
  <si>
    <t>設備用（ダクト形）7</t>
  </si>
  <si>
    <t>設備用（ダクト形）7.1</t>
  </si>
  <si>
    <t>設備用（ダクト形）7.2</t>
  </si>
  <si>
    <t>設備用（ダクト形）7.3</t>
  </si>
  <si>
    <t>設備用（ダクト形）7.4</t>
  </si>
  <si>
    <t>設備用（ダクト形）7.5</t>
  </si>
  <si>
    <t>設備用（ダクト形）7.6</t>
  </si>
  <si>
    <t>設備用（ダクト形）7.7</t>
  </si>
  <si>
    <t>設備用（ダクト形）7.8</t>
  </si>
  <si>
    <t>設備用（ダクト形）7.9</t>
  </si>
  <si>
    <t>設備用（ダクト形）8</t>
  </si>
  <si>
    <t>設備用（ダクト形）8.1</t>
  </si>
  <si>
    <t>設備用（ダクト形）8.2</t>
  </si>
  <si>
    <t>設備用（ダクト形）8.3</t>
  </si>
  <si>
    <t>設備用（ダクト形）8.4</t>
  </si>
  <si>
    <t>設備用（ダクト形）8.5</t>
  </si>
  <si>
    <t>設備用（ダクト形）8.6</t>
  </si>
  <si>
    <t>設備用（ダクト形）8.7</t>
  </si>
  <si>
    <t>設備用（ダクト形）8.8</t>
  </si>
  <si>
    <t>設備用（ダクト形）8.9</t>
  </si>
  <si>
    <t>設備用（ダクト形）9</t>
  </si>
  <si>
    <t>設備用（ダクト形）9.1</t>
  </si>
  <si>
    <t>設備用（ダクト形）9.2</t>
  </si>
  <si>
    <t>設備用（ダクト形）9.3</t>
  </si>
  <si>
    <t>設備用（ダクト形）9.4</t>
  </si>
  <si>
    <t>設備用（ダクト形）9.5</t>
  </si>
  <si>
    <t>設備用（ダクト形）9.6</t>
  </si>
  <si>
    <t>設備用（ダクト形）9.7</t>
  </si>
  <si>
    <t>設備用（ダクト形）9.8</t>
  </si>
  <si>
    <t>設備用（ダクト形）9.9</t>
  </si>
  <si>
    <t>設備用（ダクト形）10</t>
  </si>
  <si>
    <t>設備用（ダクト形）10.1</t>
  </si>
  <si>
    <t>設備用（ダクト形）10.2</t>
  </si>
  <si>
    <t>設備用（ダクト形）10.3</t>
  </si>
  <si>
    <t>設備用（ダクト形）10.4</t>
  </si>
  <si>
    <t>設備用（ダクト形）10.5</t>
  </si>
  <si>
    <t>設備用（ダクト形）10.6</t>
  </si>
  <si>
    <t>設備用（ダクト形）10.7</t>
  </si>
  <si>
    <t>設備用（ダクト形）10.8</t>
  </si>
  <si>
    <t>設備用（ダクト形）10.9</t>
  </si>
  <si>
    <t>設備用（ダクト形）11</t>
  </si>
  <si>
    <t>設備用（ダクト形）11.1</t>
  </si>
  <si>
    <t>設備用（ダクト形）11.2</t>
  </si>
  <si>
    <t>設備用（ダクト形）11.3</t>
  </si>
  <si>
    <t>設備用（ダクト形）11.4</t>
  </si>
  <si>
    <t>設備用（ダクト形）11.5</t>
  </si>
  <si>
    <t>設備用（ダクト形）11.6</t>
  </si>
  <si>
    <t>設備用（ダクト形）11.7</t>
  </si>
  <si>
    <t>設備用（ダクト形）11.8</t>
  </si>
  <si>
    <t>設備用（ダクト形）11.9</t>
  </si>
  <si>
    <t>設備用（ダクト形）12</t>
  </si>
  <si>
    <t>設備用（ダクト形）12.1</t>
  </si>
  <si>
    <t>設備用（ダクト形）12.2</t>
  </si>
  <si>
    <t>設備用（ダクト形）12.3</t>
  </si>
  <si>
    <t>設備用（ダクト形）12.4</t>
  </si>
  <si>
    <t>設備用（ダクト形）12.5</t>
  </si>
  <si>
    <t>設備用（ダクト形）12.6</t>
  </si>
  <si>
    <t>設備用（ダクト形）12.7</t>
  </si>
  <si>
    <t>設備用（ダクト形）12.8</t>
  </si>
  <si>
    <t>設備用（ダクト形）12.9</t>
  </si>
  <si>
    <t>設備用（ダクト形）13</t>
  </si>
  <si>
    <t>設備用（ダクト形）13.1</t>
  </si>
  <si>
    <t>設備用（ダクト形）13.2</t>
  </si>
  <si>
    <t>設備用（ダクト形）13.3</t>
  </si>
  <si>
    <t>設備用（ダクト形）13.4</t>
  </si>
  <si>
    <t>設備用（ダクト形）13.5</t>
  </si>
  <si>
    <t>設備用（ダクト形）13.6</t>
  </si>
  <si>
    <t>設備用（ダクト形）13.7</t>
  </si>
  <si>
    <t>設備用（ダクト形）13.8</t>
  </si>
  <si>
    <t>設備用（ダクト形）13.9</t>
  </si>
  <si>
    <t>設備用（ダクト形）14</t>
  </si>
  <si>
    <t>設備用（ダクト形）14.1</t>
  </si>
  <si>
    <t>設備用（ダクト形）14.2</t>
  </si>
  <si>
    <t>設備用（ダクト形）14.3</t>
  </si>
  <si>
    <t>設備用（ダクト形）14.4</t>
  </si>
  <si>
    <t>設備用（ダクト形）14.5</t>
  </si>
  <si>
    <t>設備用（ダクト形）14.6</t>
  </si>
  <si>
    <t>設備用（ダクト形）14.7</t>
  </si>
  <si>
    <t>設備用（ダクト形）14.8</t>
  </si>
  <si>
    <t>設備用（ダクト形）14.9</t>
  </si>
  <si>
    <t>設備用（ダクト形）15</t>
  </si>
  <si>
    <t>設備用（ダクト形）15.1</t>
  </si>
  <si>
    <t>設備用（ダクト形）15.2</t>
  </si>
  <si>
    <t>設備用（ダクト形）15.3</t>
  </si>
  <si>
    <t>設備用（ダクト形）15.4</t>
  </si>
  <si>
    <t>設備用（ダクト形）15.5</t>
  </si>
  <si>
    <t>設備用（ダクト形）15.6</t>
  </si>
  <si>
    <t>設備用（ダクト形）15.7</t>
  </si>
  <si>
    <t>設備用（ダクト形）15.8</t>
  </si>
  <si>
    <t>設備用（ダクト形）15.9</t>
  </si>
  <si>
    <t>設備用（ダクト形）16</t>
  </si>
  <si>
    <t>設備用（ダクト形）16.1</t>
  </si>
  <si>
    <t>設備用（ダクト形）16.2</t>
  </si>
  <si>
    <t>設備用（ダクト形）16.3</t>
  </si>
  <si>
    <t>設備用（ダクト形）16.4</t>
  </si>
  <si>
    <t>設備用（ダクト形）16.5</t>
  </si>
  <si>
    <t>設備用（ダクト形）16.6</t>
  </si>
  <si>
    <t>設備用（ダクト形）16.7</t>
  </si>
  <si>
    <t>設備用（ダクト形）16.8</t>
  </si>
  <si>
    <t>設備用（ダクト形）16.9</t>
  </si>
  <si>
    <t>設備用（ダクト形）17</t>
  </si>
  <si>
    <t>設備用（ダクト形）17.1</t>
  </si>
  <si>
    <t>設備用（ダクト形）17.2</t>
  </si>
  <si>
    <t>設備用（ダクト形）17.3</t>
  </si>
  <si>
    <t>設備用（ダクト形）17.4</t>
  </si>
  <si>
    <t>設備用（ダクト形）17.5</t>
  </si>
  <si>
    <t>設備用（ダクト形）17.6</t>
  </si>
  <si>
    <t>設備用（ダクト形）17.7</t>
  </si>
  <si>
    <t>設備用（ダクト形）17.8</t>
  </si>
  <si>
    <t>設備用（ダクト形）17.9</t>
  </si>
  <si>
    <t>設備用（ダクト形）18</t>
  </si>
  <si>
    <t>設備用（ダクト形）18.1</t>
  </si>
  <si>
    <t>設備用（ダクト形）18.2</t>
  </si>
  <si>
    <t>設備用（ダクト形）18.3</t>
  </si>
  <si>
    <t>設備用（ダクト形）18.4</t>
  </si>
  <si>
    <t>設備用（ダクト形）18.5</t>
  </si>
  <si>
    <t>設備用（ダクト形）18.6</t>
  </si>
  <si>
    <t>設備用（ダクト形）18.7</t>
  </si>
  <si>
    <t>設備用（ダクト形）18.8</t>
  </si>
  <si>
    <t>設備用（ダクト形）18.9</t>
  </si>
  <si>
    <t>設備用（ダクト形）19</t>
  </si>
  <si>
    <t>設備用（ダクト形）19.1</t>
  </si>
  <si>
    <t>設備用（ダクト形）19.2</t>
  </si>
  <si>
    <t>設備用（ダクト形）19.3</t>
  </si>
  <si>
    <t>設備用（ダクト形）19.4</t>
  </si>
  <si>
    <t>設備用（ダクト形）19.5</t>
  </si>
  <si>
    <t>設備用（ダクト形）19.6</t>
  </si>
  <si>
    <t>設備用（ダクト形）19.7</t>
  </si>
  <si>
    <t>設備用（ダクト形）19.8</t>
  </si>
  <si>
    <t>設備用（ダクト形）19.9</t>
  </si>
  <si>
    <t>設備用（ダクト形）20</t>
  </si>
  <si>
    <t>設備用（ダクト形）20.1</t>
  </si>
  <si>
    <t>設備用（ダクト形）20.2</t>
  </si>
  <si>
    <t>設備用（ダクト形）20.3</t>
  </si>
  <si>
    <t>設備用（ダクト形）20.4</t>
  </si>
  <si>
    <t>設備用（ダクト形）20.5</t>
  </si>
  <si>
    <t>設備用（ダクト形）20.6</t>
  </si>
  <si>
    <t>設備用（ダクト形）20.7</t>
  </si>
  <si>
    <t>設備用（ダクト形）20.8</t>
  </si>
  <si>
    <t>設備用（ダクト形）20.9</t>
  </si>
  <si>
    <t>設備用（ダクト形）21</t>
  </si>
  <si>
    <t>設備用（ダクト形）21.1</t>
  </si>
  <si>
    <t>設備用（ダクト形）21.2</t>
  </si>
  <si>
    <t>設備用（ダクト形）21.3</t>
  </si>
  <si>
    <t>設備用（ダクト形）21.4</t>
  </si>
  <si>
    <t>設備用（ダクト形）21.5</t>
  </si>
  <si>
    <t>設備用（ダクト形）21.6</t>
  </si>
  <si>
    <t>設備用（ダクト形）21.7</t>
  </si>
  <si>
    <t>設備用（ダクト形）21.8</t>
  </si>
  <si>
    <t>設備用（ダクト形）21.9</t>
  </si>
  <si>
    <t>設備用（ダクト形）22</t>
  </si>
  <si>
    <t>設備用（ダクト形）22.1</t>
  </si>
  <si>
    <t>設備用（ダクト形）22.2</t>
  </si>
  <si>
    <t>設備用（ダクト形）22.3</t>
  </si>
  <si>
    <t>設備用（ダクト形）22.4</t>
  </si>
  <si>
    <t>設備用（ダクト形）22.5</t>
  </si>
  <si>
    <t>設備用（ダクト形）22.6</t>
  </si>
  <si>
    <t>設備用（ダクト形）22.7</t>
  </si>
  <si>
    <t>設備用（ダクト形）22.8</t>
  </si>
  <si>
    <t>設備用（ダクト形）22.9</t>
  </si>
  <si>
    <t>設備用（ダクト形）23</t>
  </si>
  <si>
    <t>設備用（ダクト形）23.1</t>
  </si>
  <si>
    <t>設備用（ダクト形）23.2</t>
  </si>
  <si>
    <t>設備用（ダクト形）23.3</t>
  </si>
  <si>
    <t>設備用（ダクト形）23.4</t>
  </si>
  <si>
    <t>設備用（ダクト形）23.5</t>
  </si>
  <si>
    <t>設備用（ダクト形）23.6</t>
  </si>
  <si>
    <t>設備用（ダクト形）23.7</t>
  </si>
  <si>
    <t>設備用（ダクト形）23.8</t>
  </si>
  <si>
    <t>設備用（ダクト形）23.9</t>
  </si>
  <si>
    <t>設備用（ダクト形）24</t>
  </si>
  <si>
    <t>設備用（ダクト形）24.1</t>
  </si>
  <si>
    <t>設備用（ダクト形）24.2</t>
  </si>
  <si>
    <t>設備用（ダクト形）24.3</t>
  </si>
  <si>
    <t>設備用（ダクト形）24.4</t>
  </si>
  <si>
    <t>設備用（ダクト形）24.5</t>
  </si>
  <si>
    <t>設備用（ダクト形）24.6</t>
  </si>
  <si>
    <t>設備用（ダクト形）24.7</t>
  </si>
  <si>
    <t>設備用（ダクト形）24.8</t>
  </si>
  <si>
    <t>設備用（ダクト形）24.9</t>
  </si>
  <si>
    <t>設備用（ダクト形）25</t>
  </si>
  <si>
    <t>設備用（ダクト形）25.1</t>
  </si>
  <si>
    <t>設備用（ダクト形）25.2</t>
  </si>
  <si>
    <t>設備用（ダクト形）25.3</t>
  </si>
  <si>
    <t>設備用（ダクト形）25.4</t>
  </si>
  <si>
    <t>設備用（ダクト形）25.5</t>
  </si>
  <si>
    <t>設備用（ダクト形）25.6</t>
  </si>
  <si>
    <t>設備用（ダクト形）25.7</t>
  </si>
  <si>
    <t>設備用（ダクト形）25.8</t>
  </si>
  <si>
    <t>設備用（ダクト形）25.9</t>
  </si>
  <si>
    <t>設備用（ダクト形）26</t>
  </si>
  <si>
    <t>設備用（ダクト形）26.1</t>
  </si>
  <si>
    <t>設備用（ダクト形）26.2</t>
  </si>
  <si>
    <t>設備用（ダクト形）26.3</t>
  </si>
  <si>
    <t>設備用（ダクト形）26.4</t>
  </si>
  <si>
    <t>設備用（ダクト形）26.5</t>
  </si>
  <si>
    <t>設備用（ダクト形）26.6</t>
  </si>
  <si>
    <t>設備用（ダクト形）26.7</t>
  </si>
  <si>
    <t>設備用（ダクト形）26.8</t>
  </si>
  <si>
    <t>設備用（ダクト形）26.9</t>
  </si>
  <si>
    <t>設備用（ダクト形）27</t>
  </si>
  <si>
    <t>設備用（ダクト形）27.1</t>
  </si>
  <si>
    <t>設備用（ダクト形）27.2</t>
  </si>
  <si>
    <t>設備用（ダクト形）27.3</t>
  </si>
  <si>
    <t>設備用（ダクト形）27.4</t>
  </si>
  <si>
    <t>設備用（ダクト形）27.5</t>
  </si>
  <si>
    <t>設備用（ダクト形）27.6</t>
  </si>
  <si>
    <t>設備用（ダクト形）27.7</t>
  </si>
  <si>
    <t>設備用（ダクト形）27.8</t>
  </si>
  <si>
    <t>設備用（ダクト形）27.9</t>
  </si>
  <si>
    <t>設備用（ダクト形）28</t>
  </si>
  <si>
    <t>壁掛け形（寸法規定タイプ）1.6</t>
  </si>
  <si>
    <t>壁掛け形（寸法規定タイプ）1.7</t>
  </si>
  <si>
    <t>壁掛け形（寸法規定タイプ）1.8</t>
  </si>
  <si>
    <t>壁掛け形（寸法規定タイプ）1.9</t>
  </si>
  <si>
    <t>壁掛け形（寸法規定タイプ）2</t>
  </si>
  <si>
    <t>壁掛け形（寸法規定タイプ）2.1</t>
  </si>
  <si>
    <t>壁掛け形（寸法規定タイプ）2.2</t>
  </si>
  <si>
    <t>壁掛け形（寸法規定タイプ）2.3</t>
  </si>
  <si>
    <t>壁掛け形（寸法規定タイプ）2.4</t>
  </si>
  <si>
    <t>壁掛け形（寸法規定タイプ）2.5</t>
  </si>
  <si>
    <t>壁掛け形（寸法規定タイプ）2.6</t>
  </si>
  <si>
    <t>壁掛け形（寸法規定タイプ）2.7</t>
  </si>
  <si>
    <t>壁掛け形（寸法規定タイプ）2.8</t>
  </si>
  <si>
    <t>壁掛け形（寸法規定タイプ）2.9</t>
  </si>
  <si>
    <t>壁掛け形（寸法規定タイプ）3</t>
  </si>
  <si>
    <t>壁掛け形（寸法規定タイプ）3.1</t>
  </si>
  <si>
    <t>壁掛け形（寸法規定タイプ）3.2</t>
  </si>
  <si>
    <t>壁掛け形（寸法規定タイプ）3.3</t>
  </si>
  <si>
    <t>壁掛け形（寸法規定タイプ）3.4</t>
  </si>
  <si>
    <t>壁掛け形（寸法規定タイプ）3.5</t>
  </si>
  <si>
    <t>壁掛け形（寸法規定タイプ）3.6</t>
  </si>
  <si>
    <t>壁掛け形（寸法規定タイプ）3.7</t>
  </si>
  <si>
    <t>壁掛け形（寸法規定タイプ）3.8</t>
  </si>
  <si>
    <t>壁掛け形（寸法規定タイプ）3.9</t>
  </si>
  <si>
    <t>壁掛け形（寸法規定タイプ）4</t>
  </si>
  <si>
    <t>壁掛け形（寸法規定タイプ）4.1</t>
  </si>
  <si>
    <t>壁掛け形（寸法規定タイプ）4.2</t>
  </si>
  <si>
    <t>壁掛け形（寸法規定タイプ）4.3</t>
  </si>
  <si>
    <t>壁掛け形（寸法規定タイプ）4.4</t>
  </si>
  <si>
    <t>壁掛け形（寸法規定タイプ）4.5</t>
  </si>
  <si>
    <t>壁掛け形（寸法規定タイプ）4.6</t>
  </si>
  <si>
    <t>壁掛け形（寸法規定タイプ）4.7</t>
  </si>
  <si>
    <t>壁掛け形（寸法規定タイプ）4.8</t>
  </si>
  <si>
    <t>壁掛け形（寸法規定タイプ）4.9</t>
  </si>
  <si>
    <t>壁掛け形（寸法規定タイプ）5</t>
  </si>
  <si>
    <t>壁掛け形（寸法規定タイプ）5.1</t>
  </si>
  <si>
    <t>壁掛け形（寸法規定タイプ）5.2</t>
  </si>
  <si>
    <t>壁掛け形（寸法規定タイプ）5.3</t>
  </si>
  <si>
    <t>壁掛け形（寸法規定タイプ）5.4</t>
  </si>
  <si>
    <t>壁掛け形（寸法規定タイプ）5.5</t>
  </si>
  <si>
    <t>壁掛け形（寸法規定タイプ）5.6</t>
  </si>
  <si>
    <t>壁掛け形（寸法規定タイプ）5.7</t>
  </si>
  <si>
    <t>壁掛け形（寸法規定タイプ）5.8</t>
  </si>
  <si>
    <t>壁掛け形（寸法規定タイプ）5.9</t>
  </si>
  <si>
    <t>壁掛け形（寸法規定タイプ）6</t>
  </si>
  <si>
    <t>壁掛け形（寸法規定タイプ）6.1</t>
  </si>
  <si>
    <t>壁掛け形（寸法規定タイプ）6.2</t>
  </si>
  <si>
    <t>壁掛け形（寸法規定タイプ）6.3</t>
  </si>
  <si>
    <t>壁掛け形（寸法規定タイプ）6.4</t>
  </si>
  <si>
    <t>壁掛け形（寸法規定タイプ）6.5</t>
  </si>
  <si>
    <t>壁掛け形（寸法規定タイプ）6.6</t>
  </si>
  <si>
    <t>壁掛け形（寸法規定タイプ）6.7</t>
  </si>
  <si>
    <t>壁掛け形（寸法規定タイプ）6.8</t>
  </si>
  <si>
    <t>壁掛け形（寸法規定タイプ）6.9</t>
  </si>
  <si>
    <t>壁掛け形（寸法規定タイプ）7</t>
  </si>
  <si>
    <t>壁掛け形（寸法規定タイプ）7.1</t>
  </si>
  <si>
    <t>壁掛け形（寸法規定タイプ）7.2</t>
  </si>
  <si>
    <t>壁掛け形（寸法規定タイプ）7.3</t>
  </si>
  <si>
    <t>壁掛け形（寸法規定タイプ）7.4</t>
  </si>
  <si>
    <t>壁掛け形（寸法規定タイプ）7.5</t>
  </si>
  <si>
    <t>壁掛け形（寸法規定タイプ）7.6</t>
  </si>
  <si>
    <t>壁掛け形（寸法規定タイプ）7.7</t>
  </si>
  <si>
    <t>壁掛け形（寸法規定タイプ）7.8</t>
  </si>
  <si>
    <t>壁掛け形（寸法規定タイプ）7.9</t>
  </si>
  <si>
    <t>壁掛け形（寸法規定タイプ）8</t>
  </si>
  <si>
    <t>壁掛け形（寸法規定タイプ）8.1</t>
  </si>
  <si>
    <t>壁掛け形（寸法規定タイプ）8.2</t>
  </si>
  <si>
    <t>壁掛け形（寸法規定タイプ）8.3</t>
  </si>
  <si>
    <t>壁掛け形（寸法規定タイプ）8.4</t>
  </si>
  <si>
    <t>壁掛け形（寸法規定タイプ）8.5</t>
  </si>
  <si>
    <t>壁掛け形（寸法規定タイプ）8.6</t>
  </si>
  <si>
    <t>壁掛け形（寸法規定タイプ）8.7</t>
  </si>
  <si>
    <t>壁掛け形（寸法規定タイプ）8.8</t>
  </si>
  <si>
    <t>壁掛け形（寸法規定タイプ）8.9</t>
  </si>
  <si>
    <t>壁掛け形（寸法規定タイプ）9</t>
  </si>
  <si>
    <t>壁掛け形（寸法規定タイプ）9.1</t>
  </si>
  <si>
    <t>壁掛け形（寸法規定タイプ）9.2</t>
  </si>
  <si>
    <t>壁掛け形（寸法規定タイプ）9.3</t>
  </si>
  <si>
    <t>壁掛け形（寸法規定タイプ）9.4</t>
  </si>
  <si>
    <t>壁掛け形（寸法規定タイプ）9.5</t>
  </si>
  <si>
    <t>壁掛け形（寸法規定タイプ）9.6</t>
  </si>
  <si>
    <t>壁掛け形（寸法規定タイプ）9.7</t>
  </si>
  <si>
    <t>壁掛け形（寸法規定タイプ）9.8</t>
  </si>
  <si>
    <t>壁掛け形（寸法規定タイプ）9.9</t>
  </si>
  <si>
    <t>壁掛け形（寸法規定タイプ）10</t>
  </si>
  <si>
    <t>壁掛け形（寸法規定タイプ）10.1</t>
  </si>
  <si>
    <t>壁掛け形（寸法規定タイプ）10.2</t>
  </si>
  <si>
    <t>壁掛け形（寸法規定タイプ）10.3</t>
  </si>
  <si>
    <t>壁掛け形（寸法規定タイプ）10.4</t>
  </si>
  <si>
    <t>壁掛け形（寸法規定タイプ）10.5</t>
  </si>
  <si>
    <t>壁掛け形（寸法規定タイプ）10.6</t>
  </si>
  <si>
    <t>壁掛け形（寸法規定タイプ）10.7</t>
  </si>
  <si>
    <t>壁掛け形（寸法規定タイプ）10.8</t>
  </si>
  <si>
    <t>壁掛け形（寸法規定タイプ）10.9</t>
  </si>
  <si>
    <t>壁掛け形（寸法規定タイプ）11</t>
  </si>
  <si>
    <t>壁掛け形（寸法規定タイプ）11.1</t>
  </si>
  <si>
    <t>壁掛け形（寸法規定タイプ）11.2</t>
  </si>
  <si>
    <t>壁掛け形（寸法規定タイプ）11.3</t>
  </si>
  <si>
    <t>壁掛け形（寸法規定タイプ）11.4</t>
  </si>
  <si>
    <t>壁掛け形（寸法規定タイプ）11.5</t>
  </si>
  <si>
    <t>壁掛け形（寸法規定タイプ）11.6</t>
  </si>
  <si>
    <t>壁掛け形（寸法規定タイプ）11.7</t>
  </si>
  <si>
    <t>壁掛け形（寸法規定タイプ）11.8</t>
  </si>
  <si>
    <t>壁掛け形（寸法規定タイプ）11.9</t>
  </si>
  <si>
    <t>壁掛け形（寸法規定タイプ）12</t>
  </si>
  <si>
    <t>壁掛け形（寸法規定タイプ）12.1</t>
  </si>
  <si>
    <t>壁掛け形（寸法規定タイプ）12.2</t>
  </si>
  <si>
    <t>壁掛け形（寸法規定タイプ）12.3</t>
  </si>
  <si>
    <t>壁掛け形（寸法規定タイプ）12.4</t>
  </si>
  <si>
    <t>壁掛け形（寸法規定タイプ）12.5</t>
  </si>
  <si>
    <t>壁掛け形（寸法規定タイプ）12.6</t>
  </si>
  <si>
    <t>壁掛け形（寸法規定タイプ）12.7</t>
  </si>
  <si>
    <t>壁掛け形（寸法規定タイプ）12.8</t>
  </si>
  <si>
    <t>壁掛け形（寸法規定タイプ）12.9</t>
  </si>
  <si>
    <t>壁掛け形（寸法規定タイプ）13</t>
  </si>
  <si>
    <t>壁掛け形（寸法規定タイプ）13.1</t>
  </si>
  <si>
    <t>壁掛け形（寸法規定タイプ）13.2</t>
  </si>
  <si>
    <t>壁掛け形（寸法規定タイプ）13.3</t>
  </si>
  <si>
    <t>壁掛け形（寸法規定タイプ）13.4</t>
  </si>
  <si>
    <t>壁掛け形（寸法規定タイプ）13.5</t>
  </si>
  <si>
    <t>壁掛け形（寸法規定タイプ）13.6</t>
  </si>
  <si>
    <t>壁掛け形（寸法規定タイプ）13.7</t>
  </si>
  <si>
    <t>壁掛け形（寸法規定タイプ）13.8</t>
  </si>
  <si>
    <t>壁掛け形（寸法規定タイプ）13.9</t>
  </si>
  <si>
    <t>壁掛け形（寸法規定タイプ）14</t>
  </si>
  <si>
    <t>壁掛け形（寸法規定タイプ）14.1</t>
  </si>
  <si>
    <t>壁掛け形（寸法規定タイプ）14.2</t>
  </si>
  <si>
    <t>壁掛け形（寸法規定タイプ）14.3</t>
  </si>
  <si>
    <t>壁掛け形（寸法規定タイプ）14.4</t>
  </si>
  <si>
    <t>壁掛け形（寸法規定タイプ）14.5</t>
  </si>
  <si>
    <t>壁掛け形（寸法規定タイプ）14.6</t>
  </si>
  <si>
    <t>壁掛け形（寸法規定タイプ）14.7</t>
  </si>
  <si>
    <t>壁掛け形（寸法規定タイプ）14.8</t>
  </si>
  <si>
    <t>壁掛け形（寸法規定タイプ）14.9</t>
  </si>
  <si>
    <t>壁掛け形（寸法規定タイプ）15</t>
  </si>
  <si>
    <t>壁掛け形（寸法規定タイプ）15.1</t>
  </si>
  <si>
    <t>壁掛け形（寸法規定タイプ）15.2</t>
  </si>
  <si>
    <t>壁掛け形（寸法規定タイプ）15.3</t>
  </si>
  <si>
    <t>壁掛け形（寸法規定タイプ）15.4</t>
  </si>
  <si>
    <t>壁掛け形（寸法規定タイプ）15.5</t>
  </si>
  <si>
    <t>壁掛け形（寸法規定タイプ）15.6</t>
  </si>
  <si>
    <t>壁掛け形（寸法規定タイプ）15.7</t>
  </si>
  <si>
    <t>壁掛け形（寸法規定タイプ）15.8</t>
  </si>
  <si>
    <t>壁掛け形（寸法規定タイプ）15.9</t>
  </si>
  <si>
    <t>壁掛け形（寸法規定タイプ）16</t>
  </si>
  <si>
    <t>壁掛け形（寸法規定タイプ）16.1</t>
  </si>
  <si>
    <t>壁掛け形（寸法規定タイプ）16.2</t>
  </si>
  <si>
    <t>壁掛け形（寸法規定タイプ）16.3</t>
  </si>
  <si>
    <t>壁掛け形（寸法規定タイプ）16.4</t>
  </si>
  <si>
    <t>壁掛け形（寸法規定タイプ）16.5</t>
  </si>
  <si>
    <t>壁掛け形（寸法規定タイプ）16.6</t>
  </si>
  <si>
    <t>壁掛け形（寸法規定タイプ）16.7</t>
  </si>
  <si>
    <t>壁掛け形（寸法規定タイプ）16.8</t>
  </si>
  <si>
    <t>壁掛け形（寸法規定タイプ）16.9</t>
  </si>
  <si>
    <t>壁掛け形（寸法規定タイプ）17</t>
  </si>
  <si>
    <t>壁掛け形（寸法規定タイプ）17.1</t>
  </si>
  <si>
    <t>壁掛け形（寸法規定タイプ）17.2</t>
  </si>
  <si>
    <t>壁掛け形（寸法規定タイプ）17.3</t>
  </si>
  <si>
    <t>壁掛け形（寸法規定タイプ）17.4</t>
  </si>
  <si>
    <t>壁掛け形（寸法規定タイプ）17.5</t>
  </si>
  <si>
    <t>壁掛け形（寸法規定タイプ）17.6</t>
  </si>
  <si>
    <t>壁掛け形（寸法規定タイプ）17.7</t>
  </si>
  <si>
    <t>壁掛け形（寸法規定タイプ）17.8</t>
  </si>
  <si>
    <t>壁掛け形（寸法規定タイプ）17.9</t>
  </si>
  <si>
    <t>壁掛け形（寸法規定タイプ）18</t>
  </si>
  <si>
    <t>壁掛け形（寸法規定タイプ）18.1</t>
  </si>
  <si>
    <t>壁掛け形（寸法規定タイプ）18.2</t>
  </si>
  <si>
    <t>壁掛け形（寸法規定タイプ）18.3</t>
  </si>
  <si>
    <t>壁掛け形（寸法規定タイプ）18.4</t>
  </si>
  <si>
    <t>壁掛け形（寸法規定タイプ）18.5</t>
  </si>
  <si>
    <t>壁掛け形（寸法規定タイプ）18.6</t>
  </si>
  <si>
    <t>壁掛け形（寸法規定タイプ）18.7</t>
  </si>
  <si>
    <t>壁掛け形（寸法規定タイプ）18.8</t>
  </si>
  <si>
    <t>壁掛け形（寸法規定タイプ）18.9</t>
  </si>
  <si>
    <t>壁掛け形（寸法規定タイプ）19</t>
  </si>
  <si>
    <t>壁掛け形（寸法規定タイプ）19.1</t>
  </si>
  <si>
    <t>壁掛け形（寸法規定タイプ）19.2</t>
  </si>
  <si>
    <t>壁掛け形（寸法規定タイプ）19.3</t>
  </si>
  <si>
    <t>壁掛け形（寸法規定タイプ）19.4</t>
  </si>
  <si>
    <t>壁掛け形（寸法規定タイプ）19.5</t>
  </si>
  <si>
    <t>壁掛け形（寸法規定タイプ）19.6</t>
  </si>
  <si>
    <t>壁掛け形（寸法規定タイプ）19.7</t>
  </si>
  <si>
    <t>壁掛け形（寸法規定タイプ）19.8</t>
  </si>
  <si>
    <t>壁掛け形（寸法規定タイプ）19.9</t>
  </si>
  <si>
    <t>壁掛け形（寸法規定タイプ）20</t>
  </si>
  <si>
    <t>壁掛け形（寸法規定タイプ）20.1</t>
  </si>
  <si>
    <t>壁掛け形（寸法規定タイプ）20.2</t>
  </si>
  <si>
    <t>壁掛け形（寸法規定タイプ）20.3</t>
  </si>
  <si>
    <t>壁掛け形（寸法規定タイプ）20.4</t>
  </si>
  <si>
    <t>壁掛け形（寸法規定タイプ）20.5</t>
  </si>
  <si>
    <t>壁掛け形（寸法規定タイプ）20.6</t>
  </si>
  <si>
    <t>壁掛け形（寸法規定タイプ）20.7</t>
  </si>
  <si>
    <t>壁掛け形（寸法規定タイプ）20.8</t>
  </si>
  <si>
    <t>壁掛け形（寸法規定タイプ）20.9</t>
  </si>
  <si>
    <t>壁掛け形（寸法規定タイプ）21</t>
  </si>
  <si>
    <t>壁掛け形（寸法規定タイプ）21.1</t>
  </si>
  <si>
    <t>壁掛け形（寸法規定タイプ）21.2</t>
  </si>
  <si>
    <t>壁掛け形（寸法規定タイプ）21.3</t>
  </si>
  <si>
    <t>壁掛け形（寸法規定タイプ）21.4</t>
  </si>
  <si>
    <t>壁掛け形（寸法規定タイプ）21.5</t>
  </si>
  <si>
    <t>壁掛け形（寸法規定タイプ）21.6</t>
  </si>
  <si>
    <t>壁掛け形（寸法規定タイプ）21.7</t>
  </si>
  <si>
    <t>壁掛け形（寸法規定タイプ）21.8</t>
  </si>
  <si>
    <t>壁掛け形（寸法規定タイプ）21.9</t>
  </si>
  <si>
    <t>壁掛け形（寸法規定タイプ）22</t>
  </si>
  <si>
    <t>壁掛け形（寸法規定タイプ）22.1</t>
  </si>
  <si>
    <t>壁掛け形（寸法規定タイプ）22.2</t>
  </si>
  <si>
    <t>壁掛け形（寸法規定タイプ）22.3</t>
  </si>
  <si>
    <t>壁掛け形（寸法規定タイプ）22.4</t>
  </si>
  <si>
    <t>壁掛け形（寸法規定タイプ）22.5</t>
  </si>
  <si>
    <t>壁掛け形（寸法規定タイプ）22.6</t>
  </si>
  <si>
    <t>壁掛け形（寸法規定タイプ）22.7</t>
  </si>
  <si>
    <t>壁掛け形（寸法規定タイプ）22.8</t>
  </si>
  <si>
    <t>壁掛け形（寸法規定タイプ）22.9</t>
  </si>
  <si>
    <t>壁掛け形（寸法規定タイプ）23</t>
  </si>
  <si>
    <t>壁掛け形（寸法規定タイプ）23.1</t>
  </si>
  <si>
    <t>壁掛け形（寸法規定タイプ）23.2</t>
  </si>
  <si>
    <t>壁掛け形（寸法規定タイプ）23.3</t>
  </si>
  <si>
    <t>壁掛け形（寸法規定タイプ）23.4</t>
  </si>
  <si>
    <t>壁掛け形（寸法規定タイプ）23.5</t>
  </si>
  <si>
    <t>壁掛け形（寸法規定タイプ）23.6</t>
  </si>
  <si>
    <t>壁掛け形（寸法規定タイプ）23.7</t>
  </si>
  <si>
    <t>壁掛け形（寸法規定タイプ）23.8</t>
  </si>
  <si>
    <t>壁掛け形（寸法規定タイプ）23.9</t>
  </si>
  <si>
    <t>壁掛け形（寸法規定タイプ）24</t>
  </si>
  <si>
    <t>壁掛け形（寸法規定タイプ）24.1</t>
  </si>
  <si>
    <t>壁掛け形（寸法規定タイプ）24.2</t>
  </si>
  <si>
    <t>壁掛け形（寸法規定タイプ）24.3</t>
  </si>
  <si>
    <t>壁掛け形（寸法規定タイプ）24.4</t>
  </si>
  <si>
    <t>壁掛け形（寸法規定タイプ）24.5</t>
  </si>
  <si>
    <t>壁掛け形（寸法規定タイプ）24.6</t>
  </si>
  <si>
    <t>壁掛け形（寸法規定タイプ）24.7</t>
  </si>
  <si>
    <t>壁掛け形（寸法規定タイプ）24.8</t>
  </si>
  <si>
    <t>壁掛け形（寸法規定タイプ）24.9</t>
  </si>
  <si>
    <t>壁掛け形（寸法規定タイプ）25</t>
  </si>
  <si>
    <t>壁掛け形（寸法規定タイプ）25.1</t>
  </si>
  <si>
    <t>壁掛け形（寸法規定タイプ）25.2</t>
  </si>
  <si>
    <t>壁掛け形（寸法規定タイプ）25.3</t>
  </si>
  <si>
    <t>壁掛け形（寸法規定タイプ）25.4</t>
  </si>
  <si>
    <t>壁掛け形（寸法規定タイプ）25.5</t>
  </si>
  <si>
    <t>壁掛け形（寸法規定タイプ）25.6</t>
  </si>
  <si>
    <t>壁掛け形（寸法規定タイプ）25.7</t>
  </si>
  <si>
    <t>壁掛け形（寸法規定タイプ）25.8</t>
  </si>
  <si>
    <t>壁掛け形（寸法規定タイプ）25.9</t>
  </si>
  <si>
    <t>壁掛け形（寸法規定タイプ）26</t>
  </si>
  <si>
    <t>壁掛け形（寸法規定タイプ）26.1</t>
  </si>
  <si>
    <t>壁掛け形（寸法規定タイプ）26.2</t>
  </si>
  <si>
    <t>壁掛け形（寸法規定タイプ）26.3</t>
  </si>
  <si>
    <t>壁掛け形（寸法規定タイプ）26.4</t>
  </si>
  <si>
    <t>壁掛け形（寸法規定タイプ）26.5</t>
  </si>
  <si>
    <t>壁掛け形（寸法規定タイプ）26.6</t>
  </si>
  <si>
    <t>壁掛け形（寸法規定タイプ）26.7</t>
  </si>
  <si>
    <t>壁掛け形（寸法規定タイプ）26.8</t>
  </si>
  <si>
    <t>壁掛け形（寸法規定タイプ）26.9</t>
  </si>
  <si>
    <t>壁掛け形（寸法規定タイプ）27</t>
  </si>
  <si>
    <t>壁掛け形（寸法規定タイプ）27.1</t>
  </si>
  <si>
    <t>壁掛け形（寸法規定タイプ）27.2</t>
  </si>
  <si>
    <t>壁掛け形（寸法規定タイプ）27.3</t>
  </si>
  <si>
    <t>壁掛け形（寸法規定タイプ）27.4</t>
  </si>
  <si>
    <t>壁掛け形（寸法規定タイプ）27.5</t>
  </si>
  <si>
    <t>壁掛け形（寸法規定タイプ）27.6</t>
  </si>
  <si>
    <t>壁掛け形（寸法規定タイプ）27.7</t>
  </si>
  <si>
    <t>壁掛け形（寸法規定タイプ）27.8</t>
  </si>
  <si>
    <t>壁掛け形（寸法規定タイプ）27.9</t>
  </si>
  <si>
    <t>壁掛け形（寸法規定タイプ）28</t>
  </si>
  <si>
    <t>壁掛け形（寸法フリータイプ）1.6</t>
  </si>
  <si>
    <t>壁掛け形（寸法フリータイプ）1.7</t>
  </si>
  <si>
    <t>壁掛け形（寸法フリータイプ）1.8</t>
  </si>
  <si>
    <t>壁掛け形（寸法フリータイプ）1.9</t>
  </si>
  <si>
    <t>壁掛け形（寸法フリータイプ）2</t>
  </si>
  <si>
    <t>壁掛け形（寸法フリータイプ）2.1</t>
  </si>
  <si>
    <t>壁掛け形（寸法フリータイプ）2.2</t>
  </si>
  <si>
    <t>壁掛け形（寸法フリータイプ）2.3</t>
  </si>
  <si>
    <t>壁掛け形（寸法フリータイプ）2.4</t>
  </si>
  <si>
    <t>壁掛け形（寸法フリータイプ）2.5</t>
  </si>
  <si>
    <t>壁掛け形（寸法フリータイプ）2.6</t>
  </si>
  <si>
    <t>壁掛け形（寸法フリータイプ）2.7</t>
  </si>
  <si>
    <t>壁掛け形（寸法フリータイプ）2.8</t>
  </si>
  <si>
    <t>壁掛け形（寸法フリータイプ）2.9</t>
  </si>
  <si>
    <t>壁掛け形（寸法フリータイプ）3</t>
  </si>
  <si>
    <t>壁掛け形（寸法フリータイプ）3.1</t>
  </si>
  <si>
    <t>壁掛け形（寸法フリータイプ）3.2</t>
  </si>
  <si>
    <t>壁掛け形（寸法フリータイプ）3.3</t>
  </si>
  <si>
    <t>壁掛け形（寸法フリータイプ）3.4</t>
  </si>
  <si>
    <t>壁掛け形（寸法フリータイプ）3.5</t>
  </si>
  <si>
    <t>壁掛け形（寸法フリータイプ）3.6</t>
  </si>
  <si>
    <t>壁掛け形（寸法フリータイプ）3.7</t>
  </si>
  <si>
    <t>壁掛け形（寸法フリータイプ）3.8</t>
  </si>
  <si>
    <t>壁掛け形（寸法フリータイプ）3.9</t>
  </si>
  <si>
    <t>壁掛け形（寸法フリータイプ）4</t>
  </si>
  <si>
    <t>壁掛け形（寸法フリータイプ）4.1</t>
  </si>
  <si>
    <t>壁掛け形（寸法フリータイプ）4.2</t>
  </si>
  <si>
    <t>壁掛け形（寸法フリータイプ）4.3</t>
  </si>
  <si>
    <t>壁掛け形（寸法フリータイプ）4.4</t>
  </si>
  <si>
    <t>壁掛け形（寸法フリータイプ）4.5</t>
  </si>
  <si>
    <t>壁掛け形（寸法フリータイプ）4.6</t>
  </si>
  <si>
    <t>壁掛け形（寸法フリータイプ）4.7</t>
  </si>
  <si>
    <t>壁掛け形（寸法フリータイプ）4.8</t>
  </si>
  <si>
    <t>壁掛け形（寸法フリータイプ）4.9</t>
  </si>
  <si>
    <t>壁掛け形（寸法フリータイプ）5</t>
  </si>
  <si>
    <t>壁掛け形（寸法フリータイプ）5.1</t>
  </si>
  <si>
    <t>壁掛け形（寸法フリータイプ）5.2</t>
  </si>
  <si>
    <t>壁掛け形（寸法フリータイプ）5.3</t>
  </si>
  <si>
    <t>壁掛け形（寸法フリータイプ）5.4</t>
  </si>
  <si>
    <t>壁掛け形（寸法フリータイプ）5.5</t>
  </si>
  <si>
    <t>壁掛け形（寸法フリータイプ）5.6</t>
  </si>
  <si>
    <t>壁掛け形（寸法フリータイプ）5.7</t>
  </si>
  <si>
    <t>壁掛け形（寸法フリータイプ）5.8</t>
  </si>
  <si>
    <t>壁掛け形（寸法フリータイプ）5.9</t>
  </si>
  <si>
    <t>壁掛け形（寸法フリータイプ）6</t>
  </si>
  <si>
    <t>壁掛け形（寸法フリータイプ）6.1</t>
  </si>
  <si>
    <t>壁掛け形（寸法フリータイプ）6.2</t>
  </si>
  <si>
    <t>壁掛け形（寸法フリータイプ）6.3</t>
  </si>
  <si>
    <t>壁掛け形（寸法フリータイプ）6.4</t>
  </si>
  <si>
    <t>壁掛け形（寸法フリータイプ）6.5</t>
  </si>
  <si>
    <t>壁掛け形（寸法フリータイプ）6.6</t>
  </si>
  <si>
    <t>壁掛け形（寸法フリータイプ）6.7</t>
  </si>
  <si>
    <t>壁掛け形（寸法フリータイプ）6.8</t>
  </si>
  <si>
    <t>壁掛け形（寸法フリータイプ）6.9</t>
  </si>
  <si>
    <t>壁掛け形（寸法フリータイプ）7</t>
  </si>
  <si>
    <t>壁掛け形（寸法フリータイプ）7.1</t>
  </si>
  <si>
    <t>壁掛け形（寸法フリータイプ）7.2</t>
  </si>
  <si>
    <t>壁掛け形（寸法フリータイプ）7.3</t>
  </si>
  <si>
    <t>壁掛け形（寸法フリータイプ）7.4</t>
  </si>
  <si>
    <t>壁掛け形（寸法フリータイプ）7.5</t>
  </si>
  <si>
    <t>壁掛け形（寸法フリータイプ）7.6</t>
  </si>
  <si>
    <t>壁掛け形（寸法フリータイプ）7.7</t>
  </si>
  <si>
    <t>壁掛け形（寸法フリータイプ）7.8</t>
  </si>
  <si>
    <t>壁掛け形（寸法フリータイプ）7.9</t>
  </si>
  <si>
    <t>壁掛け形（寸法フリータイプ）8</t>
  </si>
  <si>
    <t>壁掛け形（寸法フリータイプ）8.1</t>
  </si>
  <si>
    <t>壁掛け形（寸法フリータイプ）8.2</t>
  </si>
  <si>
    <t>壁掛け形（寸法フリータイプ）8.3</t>
  </si>
  <si>
    <t>壁掛け形（寸法フリータイプ）8.4</t>
  </si>
  <si>
    <t>壁掛け形（寸法フリータイプ）8.5</t>
  </si>
  <si>
    <t>壁掛け形（寸法フリータイプ）8.6</t>
  </si>
  <si>
    <t>壁掛け形（寸法フリータイプ）8.7</t>
  </si>
  <si>
    <t>壁掛け形（寸法フリータイプ）8.8</t>
  </si>
  <si>
    <t>壁掛け形（寸法フリータイプ）8.9</t>
  </si>
  <si>
    <t>壁掛け形（寸法フリータイプ）9</t>
  </si>
  <si>
    <t>壁掛け形（寸法フリータイプ）9.1</t>
  </si>
  <si>
    <t>壁掛け形（寸法フリータイプ）9.2</t>
  </si>
  <si>
    <t>壁掛け形（寸法フリータイプ）9.3</t>
  </si>
  <si>
    <t>壁掛け形（寸法フリータイプ）9.4</t>
  </si>
  <si>
    <t>壁掛け形（寸法フリータイプ）9.5</t>
  </si>
  <si>
    <t>壁掛け形（寸法フリータイプ）9.6</t>
  </si>
  <si>
    <t>壁掛け形（寸法フリータイプ）9.7</t>
  </si>
  <si>
    <t>壁掛け形（寸法フリータイプ）9.8</t>
  </si>
  <si>
    <t>壁掛け形（寸法フリータイプ）9.9</t>
  </si>
  <si>
    <t>壁掛け形（寸法フリータイプ）10</t>
  </si>
  <si>
    <t>壁掛け形（寸法フリータイプ）10.1</t>
  </si>
  <si>
    <t>壁掛け形（寸法フリータイプ）10.2</t>
  </si>
  <si>
    <t>壁掛け形（寸法フリータイプ）10.3</t>
  </si>
  <si>
    <t>壁掛け形（寸法フリータイプ）10.4</t>
  </si>
  <si>
    <t>壁掛け形（寸法フリータイプ）10.5</t>
  </si>
  <si>
    <t>壁掛け形（寸法フリータイプ）10.6</t>
  </si>
  <si>
    <t>壁掛け形（寸法フリータイプ）10.7</t>
  </si>
  <si>
    <t>壁掛け形（寸法フリータイプ）10.8</t>
  </si>
  <si>
    <t>壁掛け形（寸法フリータイプ）10.9</t>
  </si>
  <si>
    <t>壁掛け形（寸法フリータイプ）11</t>
  </si>
  <si>
    <t>壁掛け形（寸法フリータイプ）11.1</t>
  </si>
  <si>
    <t>壁掛け形（寸法フリータイプ）11.2</t>
  </si>
  <si>
    <t>壁掛け形（寸法フリータイプ）11.3</t>
  </si>
  <si>
    <t>壁掛け形（寸法フリータイプ）11.4</t>
  </si>
  <si>
    <t>壁掛け形（寸法フリータイプ）11.5</t>
  </si>
  <si>
    <t>壁掛け形（寸法フリータイプ）11.6</t>
  </si>
  <si>
    <t>壁掛け形（寸法フリータイプ）11.7</t>
  </si>
  <si>
    <t>壁掛け形（寸法フリータイプ）11.8</t>
  </si>
  <si>
    <t>壁掛け形（寸法フリータイプ）11.9</t>
  </si>
  <si>
    <t>壁掛け形（寸法フリータイプ）12</t>
  </si>
  <si>
    <t>壁掛け形（寸法フリータイプ）12.1</t>
  </si>
  <si>
    <t>壁掛け形（寸法フリータイプ）12.2</t>
  </si>
  <si>
    <t>壁掛け形（寸法フリータイプ）12.3</t>
  </si>
  <si>
    <t>壁掛け形（寸法フリータイプ）12.4</t>
  </si>
  <si>
    <t>壁掛け形（寸法フリータイプ）12.5</t>
  </si>
  <si>
    <t>壁掛け形（寸法フリータイプ）12.6</t>
  </si>
  <si>
    <t>壁掛け形（寸法フリータイプ）12.7</t>
  </si>
  <si>
    <t>壁掛け形（寸法フリータイプ）12.8</t>
  </si>
  <si>
    <t>壁掛け形（寸法フリータイプ）12.9</t>
  </si>
  <si>
    <t>壁掛け形（寸法フリータイプ）13</t>
  </si>
  <si>
    <t>壁掛け形（寸法フリータイプ）13.1</t>
  </si>
  <si>
    <t>壁掛け形（寸法フリータイプ）13.2</t>
  </si>
  <si>
    <t>壁掛け形（寸法フリータイプ）13.3</t>
  </si>
  <si>
    <t>壁掛け形（寸法フリータイプ）13.4</t>
  </si>
  <si>
    <t>壁掛け形（寸法フリータイプ）13.5</t>
  </si>
  <si>
    <t>壁掛け形（寸法フリータイプ）13.6</t>
  </si>
  <si>
    <t>壁掛け形（寸法フリータイプ）13.7</t>
  </si>
  <si>
    <t>壁掛け形（寸法フリータイプ）13.8</t>
  </si>
  <si>
    <t>壁掛け形（寸法フリータイプ）13.9</t>
  </si>
  <si>
    <t>壁掛け形（寸法フリータイプ）14</t>
  </si>
  <si>
    <t>壁掛け形（寸法フリータイプ）14.1</t>
  </si>
  <si>
    <t>壁掛け形（寸法フリータイプ）14.2</t>
  </si>
  <si>
    <t>壁掛け形（寸法フリータイプ）14.3</t>
  </si>
  <si>
    <t>壁掛け形（寸法フリータイプ）14.4</t>
  </si>
  <si>
    <t>壁掛け形（寸法フリータイプ）14.5</t>
  </si>
  <si>
    <t>壁掛け形（寸法フリータイプ）14.6</t>
  </si>
  <si>
    <t>壁掛け形（寸法フリータイプ）14.7</t>
  </si>
  <si>
    <t>壁掛け形（寸法フリータイプ）14.8</t>
  </si>
  <si>
    <t>壁掛け形（寸法フリータイプ）14.9</t>
  </si>
  <si>
    <t>壁掛け形（寸法フリータイプ）15</t>
  </si>
  <si>
    <t>壁掛け形（寸法フリータイプ）15.1</t>
  </si>
  <si>
    <t>壁掛け形（寸法フリータイプ）15.2</t>
  </si>
  <si>
    <t>壁掛け形（寸法フリータイプ）15.3</t>
  </si>
  <si>
    <t>壁掛け形（寸法フリータイプ）15.4</t>
  </si>
  <si>
    <t>壁掛け形（寸法フリータイプ）15.5</t>
  </si>
  <si>
    <t>壁掛け形（寸法フリータイプ）15.6</t>
  </si>
  <si>
    <t>壁掛け形（寸法フリータイプ）15.7</t>
  </si>
  <si>
    <t>壁掛け形（寸法フリータイプ）15.8</t>
  </si>
  <si>
    <t>壁掛け形（寸法フリータイプ）15.9</t>
  </si>
  <si>
    <t>壁掛け形（寸法フリータイプ）16</t>
  </si>
  <si>
    <t>壁掛け形（寸法フリータイプ）16.1</t>
  </si>
  <si>
    <t>壁掛け形（寸法フリータイプ）16.2</t>
  </si>
  <si>
    <t>壁掛け形（寸法フリータイプ）16.3</t>
  </si>
  <si>
    <t>壁掛け形（寸法フリータイプ）16.4</t>
  </si>
  <si>
    <t>壁掛け形（寸法フリータイプ）16.5</t>
  </si>
  <si>
    <t>壁掛け形（寸法フリータイプ）16.6</t>
  </si>
  <si>
    <t>壁掛け形（寸法フリータイプ）16.7</t>
  </si>
  <si>
    <t>壁掛け形（寸法フリータイプ）16.8</t>
  </si>
  <si>
    <t>壁掛け形（寸法フリータイプ）16.9</t>
  </si>
  <si>
    <t>壁掛け形（寸法フリータイプ）17</t>
  </si>
  <si>
    <t>壁掛け形（寸法フリータイプ）17.1</t>
  </si>
  <si>
    <t>壁掛け形（寸法フリータイプ）17.2</t>
  </si>
  <si>
    <t>壁掛け形（寸法フリータイプ）17.3</t>
  </si>
  <si>
    <t>壁掛け形（寸法フリータイプ）17.4</t>
  </si>
  <si>
    <t>壁掛け形（寸法フリータイプ）17.5</t>
  </si>
  <si>
    <t>壁掛け形（寸法フリータイプ）17.6</t>
  </si>
  <si>
    <t>壁掛け形（寸法フリータイプ）17.7</t>
  </si>
  <si>
    <t>壁掛け形（寸法フリータイプ）17.8</t>
  </si>
  <si>
    <t>壁掛け形（寸法フリータイプ）17.9</t>
  </si>
  <si>
    <t>壁掛け形（寸法フリータイプ）18</t>
  </si>
  <si>
    <t>壁掛け形（寸法フリータイプ）18.1</t>
  </si>
  <si>
    <t>壁掛け形（寸法フリータイプ）18.2</t>
  </si>
  <si>
    <t>壁掛け形（寸法フリータイプ）18.3</t>
  </si>
  <si>
    <t>壁掛け形（寸法フリータイプ）18.4</t>
  </si>
  <si>
    <t>壁掛け形（寸法フリータイプ）18.5</t>
  </si>
  <si>
    <t>壁掛け形（寸法フリータイプ）18.6</t>
  </si>
  <si>
    <t>壁掛け形（寸法フリータイプ）18.7</t>
  </si>
  <si>
    <t>壁掛け形（寸法フリータイプ）18.8</t>
  </si>
  <si>
    <t>壁掛け形（寸法フリータイプ）18.9</t>
  </si>
  <si>
    <t>壁掛け形（寸法フリータイプ）19</t>
  </si>
  <si>
    <t>壁掛け形（寸法フリータイプ）19.1</t>
  </si>
  <si>
    <t>壁掛け形（寸法フリータイプ）19.2</t>
  </si>
  <si>
    <t>壁掛け形（寸法フリータイプ）19.3</t>
  </si>
  <si>
    <t>壁掛け形（寸法フリータイプ）19.4</t>
  </si>
  <si>
    <t>壁掛け形（寸法フリータイプ）19.5</t>
  </si>
  <si>
    <t>壁掛け形（寸法フリータイプ）19.6</t>
  </si>
  <si>
    <t>壁掛け形（寸法フリータイプ）19.7</t>
  </si>
  <si>
    <t>壁掛け形（寸法フリータイプ）19.8</t>
  </si>
  <si>
    <t>壁掛け形（寸法フリータイプ）19.9</t>
  </si>
  <si>
    <t>壁掛け形（寸法フリータイプ）20</t>
  </si>
  <si>
    <t>壁掛け形（寸法フリータイプ）20.1</t>
  </si>
  <si>
    <t>壁掛け形（寸法フリータイプ）20.2</t>
  </si>
  <si>
    <t>壁掛け形（寸法フリータイプ）20.3</t>
  </si>
  <si>
    <t>壁掛け形（寸法フリータイプ）20.4</t>
  </si>
  <si>
    <t>壁掛け形（寸法フリータイプ）20.5</t>
  </si>
  <si>
    <t>壁掛け形（寸法フリータイプ）20.6</t>
  </si>
  <si>
    <t>壁掛け形（寸法フリータイプ）20.7</t>
  </si>
  <si>
    <t>壁掛け形（寸法フリータイプ）20.8</t>
  </si>
  <si>
    <t>壁掛け形（寸法フリータイプ）20.9</t>
  </si>
  <si>
    <t>壁掛け形（寸法フリータイプ）21</t>
  </si>
  <si>
    <t>壁掛け形（寸法フリータイプ）21.1</t>
  </si>
  <si>
    <t>壁掛け形（寸法フリータイプ）21.2</t>
  </si>
  <si>
    <t>壁掛け形（寸法フリータイプ）21.3</t>
  </si>
  <si>
    <t>壁掛け形（寸法フリータイプ）21.4</t>
  </si>
  <si>
    <t>壁掛け形（寸法フリータイプ）21.5</t>
  </si>
  <si>
    <t>壁掛け形（寸法フリータイプ）21.6</t>
  </si>
  <si>
    <t>壁掛け形（寸法フリータイプ）21.7</t>
  </si>
  <si>
    <t>壁掛け形（寸法フリータイプ）21.8</t>
  </si>
  <si>
    <t>壁掛け形（寸法フリータイプ）21.9</t>
  </si>
  <si>
    <t>壁掛け形（寸法フリータイプ）22</t>
  </si>
  <si>
    <t>壁掛け形（寸法フリータイプ）22.1</t>
  </si>
  <si>
    <t>壁掛け形（寸法フリータイプ）22.2</t>
  </si>
  <si>
    <t>壁掛け形（寸法フリータイプ）22.3</t>
  </si>
  <si>
    <t>壁掛け形（寸法フリータイプ）22.4</t>
  </si>
  <si>
    <t>壁掛け形（寸法フリータイプ）22.5</t>
  </si>
  <si>
    <t>壁掛け形（寸法フリータイプ）22.6</t>
  </si>
  <si>
    <t>壁掛け形（寸法フリータイプ）22.7</t>
  </si>
  <si>
    <t>壁掛け形（寸法フリータイプ）22.8</t>
  </si>
  <si>
    <t>壁掛け形（寸法フリータイプ）22.9</t>
  </si>
  <si>
    <t>壁掛け形（寸法フリータイプ）23</t>
  </si>
  <si>
    <t>壁掛け形（寸法フリータイプ）23.1</t>
  </si>
  <si>
    <t>壁掛け形（寸法フリータイプ）23.2</t>
  </si>
  <si>
    <t>壁掛け形（寸法フリータイプ）23.3</t>
  </si>
  <si>
    <t>壁掛け形（寸法フリータイプ）23.4</t>
  </si>
  <si>
    <t>壁掛け形（寸法フリータイプ）23.5</t>
  </si>
  <si>
    <t>壁掛け形（寸法フリータイプ）23.6</t>
  </si>
  <si>
    <t>壁掛け形（寸法フリータイプ）23.7</t>
  </si>
  <si>
    <t>壁掛け形（寸法フリータイプ）23.8</t>
  </si>
  <si>
    <t>壁掛け形（寸法フリータイプ）23.9</t>
  </si>
  <si>
    <t>壁掛け形（寸法フリータイプ）24</t>
  </si>
  <si>
    <t>壁掛け形（寸法フリータイプ）24.1</t>
  </si>
  <si>
    <t>壁掛け形（寸法フリータイプ）24.2</t>
  </si>
  <si>
    <t>壁掛け形（寸法フリータイプ）24.3</t>
  </si>
  <si>
    <t>壁掛け形（寸法フリータイプ）24.4</t>
  </si>
  <si>
    <t>壁掛け形（寸法フリータイプ）24.5</t>
  </si>
  <si>
    <t>壁掛け形（寸法フリータイプ）24.6</t>
  </si>
  <si>
    <t>壁掛け形（寸法フリータイプ）24.7</t>
  </si>
  <si>
    <t>壁掛け形（寸法フリータイプ）24.8</t>
  </si>
  <si>
    <t>壁掛け形（寸法フリータイプ）24.9</t>
  </si>
  <si>
    <t>壁掛け形（寸法フリータイプ）25</t>
  </si>
  <si>
    <t>壁掛け形（寸法フリータイプ）25.1</t>
  </si>
  <si>
    <t>壁掛け形（寸法フリータイプ）25.2</t>
  </si>
  <si>
    <t>壁掛け形（寸法フリータイプ）25.3</t>
  </si>
  <si>
    <t>壁掛け形（寸法フリータイプ）25.4</t>
  </si>
  <si>
    <t>壁掛け形（寸法フリータイプ）25.5</t>
  </si>
  <si>
    <t>壁掛け形（寸法フリータイプ）25.6</t>
  </si>
  <si>
    <t>壁掛け形（寸法フリータイプ）25.7</t>
  </si>
  <si>
    <t>壁掛け形（寸法フリータイプ）25.8</t>
  </si>
  <si>
    <t>壁掛け形（寸法フリータイプ）25.9</t>
  </si>
  <si>
    <t>壁掛け形（寸法フリータイプ）26</t>
  </si>
  <si>
    <t>壁掛け形（寸法フリータイプ）26.1</t>
  </si>
  <si>
    <t>壁掛け形（寸法フリータイプ）26.2</t>
  </si>
  <si>
    <t>壁掛け形（寸法フリータイプ）26.3</t>
  </si>
  <si>
    <t>壁掛け形（寸法フリータイプ）26.4</t>
  </si>
  <si>
    <t>壁掛け形（寸法フリータイプ）26.5</t>
  </si>
  <si>
    <t>壁掛け形（寸法フリータイプ）26.6</t>
  </si>
  <si>
    <t>壁掛け形（寸法フリータイプ）26.7</t>
  </si>
  <si>
    <t>壁掛け形（寸法フリータイプ）26.8</t>
  </si>
  <si>
    <t>壁掛け形（寸法フリータイプ）26.9</t>
  </si>
  <si>
    <t>壁掛け形（寸法フリータイプ）27</t>
  </si>
  <si>
    <t>壁掛け形（寸法フリータイプ）27.1</t>
  </si>
  <si>
    <t>壁掛け形（寸法フリータイプ）27.2</t>
  </si>
  <si>
    <t>壁掛け形（寸法フリータイプ）27.3</t>
  </si>
  <si>
    <t>壁掛け形（寸法フリータイプ）27.4</t>
  </si>
  <si>
    <t>壁掛け形（寸法フリータイプ）27.5</t>
  </si>
  <si>
    <t>壁掛け形（寸法フリータイプ）27.6</t>
  </si>
  <si>
    <t>壁掛け形（寸法フリータイプ）27.7</t>
  </si>
  <si>
    <t>壁掛け形（寸法フリータイプ）27.8</t>
  </si>
  <si>
    <t>壁掛け形（寸法フリータイプ）27.9</t>
  </si>
  <si>
    <t>壁掛け形（寸法フリータイプ）28</t>
  </si>
  <si>
    <t>壁掛け形以外3.2</t>
  </si>
  <si>
    <t>壁掛け形以外3.3</t>
  </si>
  <si>
    <t>壁掛け形以外3.4</t>
  </si>
  <si>
    <t>壁掛け形以外3.5</t>
  </si>
  <si>
    <t>壁掛け形以外3.6</t>
  </si>
  <si>
    <t>壁掛け形以外3.7</t>
  </si>
  <si>
    <t>壁掛け形以外3.8</t>
  </si>
  <si>
    <t>壁掛け形以外3.9</t>
  </si>
  <si>
    <t>壁掛け形以外4</t>
  </si>
  <si>
    <t>壁掛け形以外4.1</t>
  </si>
  <si>
    <t>壁掛け形以外4.2</t>
  </si>
  <si>
    <t>壁掛け形以外4.3</t>
  </si>
  <si>
    <t>壁掛け形以外4.4</t>
  </si>
  <si>
    <t>壁掛け形以外4.5</t>
  </si>
  <si>
    <t>壁掛け形以外4.6</t>
  </si>
  <si>
    <t>壁掛け形以外4.7</t>
  </si>
  <si>
    <t>壁掛け形以外4.8</t>
  </si>
  <si>
    <t>壁掛け形以外4.9</t>
  </si>
  <si>
    <t>壁掛け形以外5</t>
  </si>
  <si>
    <t>壁掛け形以外5.1</t>
  </si>
  <si>
    <t>壁掛け形以外5.2</t>
  </si>
  <si>
    <t>壁掛け形以外5.3</t>
  </si>
  <si>
    <t>壁掛け形以外5.4</t>
  </si>
  <si>
    <t>壁掛け形以外5.5</t>
  </si>
  <si>
    <t>壁掛け形以外5.6</t>
  </si>
  <si>
    <t>壁掛け形以外5.7</t>
  </si>
  <si>
    <t>壁掛け形以外5.8</t>
  </si>
  <si>
    <t>壁掛け形以外5.9</t>
  </si>
  <si>
    <t>壁掛け形以外6</t>
  </si>
  <si>
    <t>壁掛け形以外6.1</t>
  </si>
  <si>
    <t>壁掛け形以外6.2</t>
  </si>
  <si>
    <t>壁掛け形以外6.3</t>
  </si>
  <si>
    <t>壁掛け形以外6.4</t>
  </si>
  <si>
    <t>壁掛け形以外6.5</t>
  </si>
  <si>
    <t>壁掛け形以外6.6</t>
  </si>
  <si>
    <t>壁掛け形以外6.7</t>
  </si>
  <si>
    <t>壁掛け形以外6.8</t>
  </si>
  <si>
    <t>壁掛け形以外6.9</t>
  </si>
  <si>
    <t>壁掛け形以外7</t>
  </si>
  <si>
    <t>壁掛け形以外7.1</t>
  </si>
  <si>
    <t>壁掛け形以外7.2</t>
  </si>
  <si>
    <t>壁掛け形以外7.3</t>
  </si>
  <si>
    <t>壁掛け形以外7.4</t>
  </si>
  <si>
    <t>壁掛け形以外7.5</t>
  </si>
  <si>
    <t>壁掛け形以外7.6</t>
  </si>
  <si>
    <t>壁掛け形以外7.7</t>
  </si>
  <si>
    <t>壁掛け形以外7.8</t>
  </si>
  <si>
    <t>壁掛け形以外7.9</t>
  </si>
  <si>
    <t>壁掛け形以外8</t>
  </si>
  <si>
    <t>壁掛け形以外8.1</t>
  </si>
  <si>
    <t>壁掛け形以外8.2</t>
  </si>
  <si>
    <t>壁掛け形以外8.3</t>
  </si>
  <si>
    <t>壁掛け形以外8.4</t>
  </si>
  <si>
    <t>壁掛け形以外8.5</t>
  </si>
  <si>
    <t>壁掛け形以外8.6</t>
  </si>
  <si>
    <t>壁掛け形以外8.7</t>
  </si>
  <si>
    <t>壁掛け形以外8.8</t>
  </si>
  <si>
    <t>壁掛け形以外8.9</t>
  </si>
  <si>
    <t>壁掛け形以外9</t>
  </si>
  <si>
    <t>壁掛け形以外9.1</t>
  </si>
  <si>
    <t>壁掛け形以外9.2</t>
  </si>
  <si>
    <t>壁掛け形以外9.3</t>
  </si>
  <si>
    <t>壁掛け形以外9.4</t>
  </si>
  <si>
    <t>壁掛け形以外9.5</t>
  </si>
  <si>
    <t>壁掛け形以外9.6</t>
  </si>
  <si>
    <t>壁掛け形以外9.7</t>
  </si>
  <si>
    <t>壁掛け形以外9.8</t>
  </si>
  <si>
    <t>壁掛け形以外9.9</t>
  </si>
  <si>
    <t>壁掛け形以外10</t>
  </si>
  <si>
    <t>壁掛け形以外10.1</t>
  </si>
  <si>
    <t>壁掛け形以外10.2</t>
  </si>
  <si>
    <t>壁掛け形以外10.3</t>
  </si>
  <si>
    <t>壁掛け形以外10.4</t>
  </si>
  <si>
    <t>壁掛け形以外10.5</t>
  </si>
  <si>
    <t>壁掛け形以外10.6</t>
  </si>
  <si>
    <t>壁掛け形以外10.7</t>
  </si>
  <si>
    <t>壁掛け形以外10.8</t>
  </si>
  <si>
    <t>壁掛け形以外10.9</t>
  </si>
  <si>
    <t>壁掛け形以外11</t>
  </si>
  <si>
    <t>壁掛け形以外11.1</t>
  </si>
  <si>
    <t>壁掛け形以外11.2</t>
  </si>
  <si>
    <t>壁掛け形以外11.3</t>
  </si>
  <si>
    <t>壁掛け形以外11.4</t>
  </si>
  <si>
    <t>壁掛け形以外11.5</t>
  </si>
  <si>
    <t>壁掛け形以外11.6</t>
  </si>
  <si>
    <t>壁掛け形以外11.7</t>
  </si>
  <si>
    <t>壁掛け形以外11.8</t>
  </si>
  <si>
    <t>壁掛け形以外11.9</t>
  </si>
  <si>
    <t>壁掛け形以外12</t>
  </si>
  <si>
    <t>壁掛け形以外12.1</t>
  </si>
  <si>
    <t>壁掛け形以外12.2</t>
  </si>
  <si>
    <t>壁掛け形以外12.3</t>
  </si>
  <si>
    <t>壁掛け形以外12.4</t>
  </si>
  <si>
    <t>壁掛け形以外12.5</t>
  </si>
  <si>
    <t>壁掛け形以外12.6</t>
  </si>
  <si>
    <t>壁掛け形以外12.7</t>
  </si>
  <si>
    <t>壁掛け形以外12.8</t>
  </si>
  <si>
    <t>壁掛け形以外12.9</t>
  </si>
  <si>
    <t>壁掛け形以外13</t>
  </si>
  <si>
    <t>壁掛け形以外13.1</t>
  </si>
  <si>
    <t>壁掛け形以外13.2</t>
  </si>
  <si>
    <t>壁掛け形以外13.3</t>
  </si>
  <si>
    <t>壁掛け形以外13.4</t>
  </si>
  <si>
    <t>壁掛け形以外13.5</t>
  </si>
  <si>
    <t>壁掛け形以外13.6</t>
  </si>
  <si>
    <t>壁掛け形以外13.7</t>
  </si>
  <si>
    <t>壁掛け形以外13.8</t>
  </si>
  <si>
    <t>壁掛け形以外13.9</t>
  </si>
  <si>
    <t>壁掛け形以外14</t>
  </si>
  <si>
    <t>壁掛け形以外14.1</t>
  </si>
  <si>
    <t>壁掛け形以外14.2</t>
  </si>
  <si>
    <t>壁掛け形以外14.3</t>
  </si>
  <si>
    <t>壁掛け形以外14.4</t>
  </si>
  <si>
    <t>壁掛け形以外14.5</t>
  </si>
  <si>
    <t>壁掛け形以外14.6</t>
  </si>
  <si>
    <t>壁掛け形以外14.7</t>
  </si>
  <si>
    <t>壁掛け形以外14.8</t>
  </si>
  <si>
    <t>壁掛け形以外14.9</t>
  </si>
  <si>
    <t>壁掛け形以外15</t>
  </si>
  <si>
    <t>壁掛け形以外15.1</t>
  </si>
  <si>
    <t>壁掛け形以外15.2</t>
  </si>
  <si>
    <t>壁掛け形以外15.3</t>
  </si>
  <si>
    <t>壁掛け形以外15.4</t>
  </si>
  <si>
    <t>壁掛け形以外15.5</t>
  </si>
  <si>
    <t>壁掛け形以外15.6</t>
  </si>
  <si>
    <t>壁掛け形以外15.7</t>
  </si>
  <si>
    <t>壁掛け形以外15.8</t>
  </si>
  <si>
    <t>壁掛け形以外15.9</t>
  </si>
  <si>
    <t>壁掛け形以外16</t>
  </si>
  <si>
    <t>壁掛け形以外16.1</t>
  </si>
  <si>
    <t>壁掛け形以外16.2</t>
  </si>
  <si>
    <t>壁掛け形以外16.3</t>
  </si>
  <si>
    <t>壁掛け形以外16.4</t>
  </si>
  <si>
    <t>壁掛け形以外16.5</t>
  </si>
  <si>
    <t>壁掛け形以外16.6</t>
  </si>
  <si>
    <t>壁掛け形以外16.7</t>
  </si>
  <si>
    <t>壁掛け形以外16.8</t>
  </si>
  <si>
    <t>壁掛け形以外16.9</t>
  </si>
  <si>
    <t>壁掛け形以外17</t>
  </si>
  <si>
    <t>壁掛け形以外17.1</t>
  </si>
  <si>
    <t>壁掛け形以外17.2</t>
  </si>
  <si>
    <t>壁掛け形以外17.3</t>
  </si>
  <si>
    <t>壁掛け形以外17.4</t>
  </si>
  <si>
    <t>壁掛け形以外17.5</t>
  </si>
  <si>
    <t>壁掛け形以外17.6</t>
  </si>
  <si>
    <t>壁掛け形以外17.7</t>
  </si>
  <si>
    <t>壁掛け形以外17.8</t>
  </si>
  <si>
    <t>壁掛け形以外17.9</t>
  </si>
  <si>
    <t>壁掛け形以外18</t>
  </si>
  <si>
    <t>壁掛け形以外18.1</t>
  </si>
  <si>
    <t>壁掛け形以外18.2</t>
  </si>
  <si>
    <t>壁掛け形以外18.3</t>
  </si>
  <si>
    <t>壁掛け形以外18.4</t>
  </si>
  <si>
    <t>壁掛け形以外18.5</t>
  </si>
  <si>
    <t>壁掛け形以外18.6</t>
  </si>
  <si>
    <t>壁掛け形以外18.7</t>
  </si>
  <si>
    <t>壁掛け形以外18.8</t>
  </si>
  <si>
    <t>壁掛け形以外18.9</t>
  </si>
  <si>
    <t>壁掛け形以外19</t>
  </si>
  <si>
    <t>壁掛け形以外19.1</t>
  </si>
  <si>
    <t>壁掛け形以外19.2</t>
  </si>
  <si>
    <t>壁掛け形以外19.3</t>
  </si>
  <si>
    <t>壁掛け形以外19.4</t>
  </si>
  <si>
    <t>壁掛け形以外19.5</t>
  </si>
  <si>
    <t>壁掛け形以外19.6</t>
  </si>
  <si>
    <t>壁掛け形以外19.7</t>
  </si>
  <si>
    <t>壁掛け形以外19.8</t>
  </si>
  <si>
    <t>壁掛け形以外19.9</t>
  </si>
  <si>
    <t>壁掛け形以外20</t>
  </si>
  <si>
    <t>壁掛け形以外20.1</t>
  </si>
  <si>
    <t>壁掛け形以外20.2</t>
  </si>
  <si>
    <t>壁掛け形以外20.3</t>
  </si>
  <si>
    <t>壁掛け形以外20.4</t>
  </si>
  <si>
    <t>壁掛け形以外20.5</t>
  </si>
  <si>
    <t>壁掛け形以外20.6</t>
  </si>
  <si>
    <t>壁掛け形以外20.7</t>
  </si>
  <si>
    <t>壁掛け形以外20.8</t>
  </si>
  <si>
    <t>壁掛け形以外20.9</t>
  </si>
  <si>
    <t>壁掛け形以外21</t>
  </si>
  <si>
    <t>壁掛け形以外21.1</t>
  </si>
  <si>
    <t>壁掛け形以外21.2</t>
  </si>
  <si>
    <t>壁掛け形以外21.3</t>
  </si>
  <si>
    <t>壁掛け形以外21.4</t>
  </si>
  <si>
    <t>壁掛け形以外21.5</t>
  </si>
  <si>
    <t>壁掛け形以外21.6</t>
  </si>
  <si>
    <t>壁掛け形以外21.7</t>
  </si>
  <si>
    <t>壁掛け形以外21.8</t>
  </si>
  <si>
    <t>壁掛け形以外21.9</t>
  </si>
  <si>
    <t>壁掛け形以外22</t>
  </si>
  <si>
    <t>壁掛け形以外22.1</t>
  </si>
  <si>
    <t>壁掛け形以外22.2</t>
  </si>
  <si>
    <t>壁掛け形以外22.3</t>
  </si>
  <si>
    <t>壁掛け形以外22.4</t>
  </si>
  <si>
    <t>壁掛け形以外22.5</t>
  </si>
  <si>
    <t>壁掛け形以外22.6</t>
  </si>
  <si>
    <t>壁掛け形以外22.7</t>
  </si>
  <si>
    <t>壁掛け形以外22.8</t>
  </si>
  <si>
    <t>壁掛け形以外22.9</t>
  </si>
  <si>
    <t>壁掛け形以外23</t>
  </si>
  <si>
    <t>壁掛け形以外23.1</t>
  </si>
  <si>
    <t>壁掛け形以外23.2</t>
  </si>
  <si>
    <t>壁掛け形以外23.3</t>
  </si>
  <si>
    <t>壁掛け形以外23.4</t>
  </si>
  <si>
    <t>壁掛け形以外23.5</t>
  </si>
  <si>
    <t>壁掛け形以外23.6</t>
  </si>
  <si>
    <t>壁掛け形以外23.7</t>
  </si>
  <si>
    <t>壁掛け形以外23.8</t>
  </si>
  <si>
    <t>壁掛け形以外23.9</t>
  </si>
  <si>
    <t>壁掛け形以外24</t>
  </si>
  <si>
    <t>壁掛け形以外24.1</t>
  </si>
  <si>
    <t>壁掛け形以外24.2</t>
  </si>
  <si>
    <t>壁掛け形以外24.3</t>
  </si>
  <si>
    <t>壁掛け形以外24.4</t>
  </si>
  <si>
    <t>壁掛け形以外24.5</t>
  </si>
  <si>
    <t>壁掛け形以外24.6</t>
  </si>
  <si>
    <t>壁掛け形以外24.7</t>
  </si>
  <si>
    <t>壁掛け形以外24.8</t>
  </si>
  <si>
    <t>壁掛け形以外24.9</t>
  </si>
  <si>
    <t>壁掛け形以外25</t>
  </si>
  <si>
    <t>壁掛け形以外25.1</t>
  </si>
  <si>
    <t>壁掛け形以外25.2</t>
  </si>
  <si>
    <t>壁掛け形以外25.3</t>
  </si>
  <si>
    <t>壁掛け形以外25.4</t>
  </si>
  <si>
    <t>壁掛け形以外25.5</t>
  </si>
  <si>
    <t>壁掛け形以外25.6</t>
  </si>
  <si>
    <t>壁掛け形以外25.7</t>
  </si>
  <si>
    <t>壁掛け形以外25.8</t>
  </si>
  <si>
    <t>壁掛け形以外25.9</t>
  </si>
  <si>
    <t>壁掛け形以外26</t>
  </si>
  <si>
    <t>壁掛け形以外26.1</t>
  </si>
  <si>
    <t>壁掛け形以外26.2</t>
  </si>
  <si>
    <t>壁掛け形以外26.3</t>
  </si>
  <si>
    <t>壁掛け形以外26.4</t>
  </si>
  <si>
    <t>壁掛け形以外26.5</t>
  </si>
  <si>
    <t>壁掛け形以外26.6</t>
  </si>
  <si>
    <t>壁掛け形以外26.7</t>
  </si>
  <si>
    <t>壁掛け形以外26.8</t>
  </si>
  <si>
    <t>壁掛け形以外26.9</t>
  </si>
  <si>
    <t>壁掛け形以外27</t>
  </si>
  <si>
    <t>壁掛け形以外27.1</t>
  </si>
  <si>
    <t>壁掛け形以外27.2</t>
  </si>
  <si>
    <t>壁掛け形以外27.3</t>
  </si>
  <si>
    <t>壁掛け形以外27.4</t>
  </si>
  <si>
    <t>壁掛け形以外27.5</t>
  </si>
  <si>
    <t>壁掛け形以外27.6</t>
  </si>
  <si>
    <t>壁掛け形以外27.7</t>
  </si>
  <si>
    <t>壁掛け形以外27.8</t>
  </si>
  <si>
    <t>壁掛け形以外27.9</t>
  </si>
  <si>
    <t>壁掛け形以外28</t>
  </si>
  <si>
    <t>マルチタイプ3.6</t>
  </si>
  <si>
    <t>マルチタイプ3.7</t>
  </si>
  <si>
    <t>マルチタイプ3.8</t>
  </si>
  <si>
    <t>マルチタイプ3.9</t>
  </si>
  <si>
    <t>マルチタイプ4</t>
  </si>
  <si>
    <t>マルチタイプ4.1</t>
  </si>
  <si>
    <t>マルチタイプ4.2</t>
  </si>
  <si>
    <t>マルチタイプ4.3</t>
  </si>
  <si>
    <t>マルチタイプ4.4</t>
  </si>
  <si>
    <t>マルチタイプ4.5</t>
  </si>
  <si>
    <t>マルチタイプ4.6</t>
  </si>
  <si>
    <t>マルチタイプ4.7</t>
  </si>
  <si>
    <t>マルチタイプ4.8</t>
  </si>
  <si>
    <t>マルチタイプ4.9</t>
  </si>
  <si>
    <t>マルチタイプ5</t>
  </si>
  <si>
    <t>マルチタイプ5.1</t>
  </si>
  <si>
    <t>マルチタイプ5.2</t>
  </si>
  <si>
    <t>マルチタイプ5.3</t>
  </si>
  <si>
    <t>マルチタイプ5.4</t>
  </si>
  <si>
    <t>マルチタイプ5.5</t>
  </si>
  <si>
    <t>マルチタイプ5.6</t>
  </si>
  <si>
    <t>マルチタイプ5.7</t>
  </si>
  <si>
    <t>マルチタイプ5.8</t>
  </si>
  <si>
    <t>マルチタイプ5.9</t>
  </si>
  <si>
    <t>マルチタイプ6</t>
  </si>
  <si>
    <t>マルチタイプ6.1</t>
  </si>
  <si>
    <t>マルチタイプ6.2</t>
  </si>
  <si>
    <t>マルチタイプ6.3</t>
  </si>
  <si>
    <t>マルチタイプ6.4</t>
  </si>
  <si>
    <t>マルチタイプ6.5</t>
  </si>
  <si>
    <t>マルチタイプ6.6</t>
  </si>
  <si>
    <t>マルチタイプ6.7</t>
  </si>
  <si>
    <t>マルチタイプ6.8</t>
  </si>
  <si>
    <t>マルチタイプ6.9</t>
  </si>
  <si>
    <t>マルチタイプ7</t>
  </si>
  <si>
    <t>マルチタイプ7.1</t>
  </si>
  <si>
    <t>マルチタイプ7.2</t>
  </si>
  <si>
    <t>マルチタイプ7.3</t>
  </si>
  <si>
    <t>マルチタイプ7.4</t>
  </si>
  <si>
    <t>マルチタイプ7.5</t>
  </si>
  <si>
    <t>マルチタイプ7.6</t>
  </si>
  <si>
    <t>マルチタイプ7.7</t>
  </si>
  <si>
    <t>マルチタイプ7.8</t>
  </si>
  <si>
    <t>マルチタイプ7.9</t>
  </si>
  <si>
    <t>マルチタイプ8</t>
  </si>
  <si>
    <t>マルチタイプ8.1</t>
  </si>
  <si>
    <t>マルチタイプ8.2</t>
  </si>
  <si>
    <t>マルチタイプ8.3</t>
  </si>
  <si>
    <t>マルチタイプ8.4</t>
  </si>
  <si>
    <t>マルチタイプ8.5</t>
  </si>
  <si>
    <t>マルチタイプ8.6</t>
  </si>
  <si>
    <t>マルチタイプ8.7</t>
  </si>
  <si>
    <t>マルチタイプ8.8</t>
  </si>
  <si>
    <t>マルチタイプ8.9</t>
  </si>
  <si>
    <t>マルチタイプ9</t>
  </si>
  <si>
    <t>マルチタイプ9.1</t>
  </si>
  <si>
    <t>マルチタイプ9.2</t>
  </si>
  <si>
    <t>マルチタイプ9.3</t>
  </si>
  <si>
    <t>マルチタイプ9.4</t>
  </si>
  <si>
    <t>マルチタイプ9.5</t>
  </si>
  <si>
    <t>マルチタイプ9.6</t>
  </si>
  <si>
    <t>マルチタイプ9.7</t>
  </si>
  <si>
    <t>マルチタイプ9.8</t>
  </si>
  <si>
    <t>マルチタイプ9.9</t>
  </si>
  <si>
    <t>マルチタイプ10</t>
  </si>
  <si>
    <t>マルチタイプ10.1</t>
  </si>
  <si>
    <t>マルチタイプ10.2</t>
  </si>
  <si>
    <t>マルチタイプ10.3</t>
  </si>
  <si>
    <t>マルチタイプ10.4</t>
  </si>
  <si>
    <t>マルチタイプ10.5</t>
  </si>
  <si>
    <t>マルチタイプ10.6</t>
  </si>
  <si>
    <t>マルチタイプ10.7</t>
  </si>
  <si>
    <t>マルチタイプ10.8</t>
  </si>
  <si>
    <t>マルチタイプ10.9</t>
  </si>
  <si>
    <t>マルチタイプ11</t>
  </si>
  <si>
    <t>マルチタイプ11.1</t>
  </si>
  <si>
    <t>マルチタイプ11.2</t>
  </si>
  <si>
    <t>マルチタイプ11.3</t>
  </si>
  <si>
    <t>マルチタイプ11.4</t>
  </si>
  <si>
    <t>マルチタイプ11.5</t>
  </si>
  <si>
    <t>マルチタイプ11.6</t>
  </si>
  <si>
    <t>マルチタイプ11.7</t>
  </si>
  <si>
    <t>マルチタイプ11.8</t>
  </si>
  <si>
    <t>マルチタイプ11.9</t>
  </si>
  <si>
    <t>マルチタイプ12</t>
  </si>
  <si>
    <t>マルチタイプ12.1</t>
  </si>
  <si>
    <t>マルチタイプ12.2</t>
  </si>
  <si>
    <t>マルチタイプ12.3</t>
  </si>
  <si>
    <t>マルチタイプ12.4</t>
  </si>
  <si>
    <t>マルチタイプ12.5</t>
  </si>
  <si>
    <t>マルチタイプ12.6</t>
  </si>
  <si>
    <t>マルチタイプ12.7</t>
  </si>
  <si>
    <t>マルチタイプ12.8</t>
  </si>
  <si>
    <t>マルチタイプ12.9</t>
  </si>
  <si>
    <t>マルチタイプ13</t>
  </si>
  <si>
    <t>マルチタイプ13.1</t>
  </si>
  <si>
    <t>マルチタイプ13.2</t>
  </si>
  <si>
    <t>マルチタイプ13.3</t>
  </si>
  <si>
    <t>マルチタイプ13.4</t>
  </si>
  <si>
    <t>マルチタイプ13.5</t>
  </si>
  <si>
    <t>マルチタイプ13.6</t>
  </si>
  <si>
    <t>マルチタイプ13.7</t>
  </si>
  <si>
    <t>マルチタイプ13.8</t>
  </si>
  <si>
    <t>マルチタイプ13.9</t>
  </si>
  <si>
    <t>マルチタイプ14</t>
  </si>
  <si>
    <t>マルチタイプ14.1</t>
  </si>
  <si>
    <t>マルチタイプ14.2</t>
  </si>
  <si>
    <t>マルチタイプ14.3</t>
  </si>
  <si>
    <t>マルチタイプ14.4</t>
  </si>
  <si>
    <t>マルチタイプ14.5</t>
  </si>
  <si>
    <t>マルチタイプ14.6</t>
  </si>
  <si>
    <t>マルチタイプ14.7</t>
  </si>
  <si>
    <t>マルチタイプ14.8</t>
  </si>
  <si>
    <t>マルチタイプ14.9</t>
  </si>
  <si>
    <t>マルチタイプ15</t>
  </si>
  <si>
    <t>マルチタイプ15.1</t>
  </si>
  <si>
    <t>マルチタイプ15.2</t>
  </si>
  <si>
    <t>マルチタイプ15.3</t>
  </si>
  <si>
    <t>マルチタイプ15.4</t>
  </si>
  <si>
    <t>マルチタイプ15.5</t>
  </si>
  <si>
    <t>マルチタイプ15.6</t>
  </si>
  <si>
    <t>マルチタイプ15.7</t>
  </si>
  <si>
    <t>マルチタイプ15.8</t>
  </si>
  <si>
    <t>マルチタイプ15.9</t>
  </si>
  <si>
    <t>マルチタイプ16</t>
  </si>
  <si>
    <t>マルチタイプ16.1</t>
  </si>
  <si>
    <t>マルチタイプ16.2</t>
  </si>
  <si>
    <t>マルチタイプ16.3</t>
  </si>
  <si>
    <t>マルチタイプ16.4</t>
  </si>
  <si>
    <t>マルチタイプ16.5</t>
  </si>
  <si>
    <t>マルチタイプ16.6</t>
  </si>
  <si>
    <t>マルチタイプ16.7</t>
  </si>
  <si>
    <t>マルチタイプ16.8</t>
  </si>
  <si>
    <t>マルチタイプ16.9</t>
  </si>
  <si>
    <t>マルチタイプ17</t>
  </si>
  <si>
    <t>マルチタイプ17.1</t>
  </si>
  <si>
    <t>マルチタイプ17.2</t>
  </si>
  <si>
    <t>マルチタイプ17.3</t>
  </si>
  <si>
    <t>マルチタイプ17.4</t>
  </si>
  <si>
    <t>マルチタイプ17.5</t>
  </si>
  <si>
    <t>マルチタイプ17.6</t>
  </si>
  <si>
    <t>マルチタイプ17.7</t>
  </si>
  <si>
    <t>マルチタイプ17.8</t>
  </si>
  <si>
    <t>マルチタイプ17.9</t>
  </si>
  <si>
    <t>マルチタイプ18</t>
  </si>
  <si>
    <t>マルチタイプ18.1</t>
  </si>
  <si>
    <t>マルチタイプ18.2</t>
  </si>
  <si>
    <t>マルチタイプ18.3</t>
  </si>
  <si>
    <t>マルチタイプ18.4</t>
  </si>
  <si>
    <t>マルチタイプ18.5</t>
  </si>
  <si>
    <t>マルチタイプ18.6</t>
  </si>
  <si>
    <t>マルチタイプ18.7</t>
  </si>
  <si>
    <t>マルチタイプ18.8</t>
  </si>
  <si>
    <t>マルチタイプ18.9</t>
  </si>
  <si>
    <t>マルチタイプ19</t>
  </si>
  <si>
    <t>マルチタイプ19.1</t>
  </si>
  <si>
    <t>マルチタイプ19.2</t>
  </si>
  <si>
    <t>マルチタイプ19.3</t>
  </si>
  <si>
    <t>マルチタイプ19.4</t>
  </si>
  <si>
    <t>マルチタイプ19.5</t>
  </si>
  <si>
    <t>マルチタイプ19.6</t>
  </si>
  <si>
    <t>マルチタイプ19.7</t>
  </si>
  <si>
    <t>マルチタイプ19.8</t>
  </si>
  <si>
    <t>マルチタイプ19.9</t>
  </si>
  <si>
    <t>マルチタイプ20</t>
  </si>
  <si>
    <t>マルチタイプ20.1</t>
  </si>
  <si>
    <t>マルチタイプ20.2</t>
  </si>
  <si>
    <t>マルチタイプ20.3</t>
  </si>
  <si>
    <t>マルチタイプ20.4</t>
  </si>
  <si>
    <t>マルチタイプ20.5</t>
  </si>
  <si>
    <t>マルチタイプ20.6</t>
  </si>
  <si>
    <t>マルチタイプ20.7</t>
  </si>
  <si>
    <t>マルチタイプ20.8</t>
  </si>
  <si>
    <t>マルチタイプ20.9</t>
  </si>
  <si>
    <t>マルチタイプ21</t>
  </si>
  <si>
    <t>マルチタイプ21.1</t>
  </si>
  <si>
    <t>マルチタイプ21.2</t>
  </si>
  <si>
    <t>マルチタイプ21.3</t>
  </si>
  <si>
    <t>マルチタイプ21.4</t>
  </si>
  <si>
    <t>マルチタイプ21.5</t>
  </si>
  <si>
    <t>マルチタイプ21.6</t>
  </si>
  <si>
    <t>マルチタイプ21.7</t>
  </si>
  <si>
    <t>マルチタイプ21.8</t>
  </si>
  <si>
    <t>マルチタイプ21.9</t>
  </si>
  <si>
    <t>マルチタイプ22</t>
  </si>
  <si>
    <t>マルチタイプ22.1</t>
  </si>
  <si>
    <t>マルチタイプ22.2</t>
  </si>
  <si>
    <t>マルチタイプ22.3</t>
  </si>
  <si>
    <t>マルチタイプ22.4</t>
  </si>
  <si>
    <t>マルチタイプ22.5</t>
  </si>
  <si>
    <t>マルチタイプ22.6</t>
  </si>
  <si>
    <t>マルチタイプ22.7</t>
  </si>
  <si>
    <t>マルチタイプ22.8</t>
  </si>
  <si>
    <t>マルチタイプ22.9</t>
  </si>
  <si>
    <t>マルチタイプ23</t>
  </si>
  <si>
    <t>マルチタイプ23.1</t>
  </si>
  <si>
    <t>マルチタイプ23.2</t>
  </si>
  <si>
    <t>マルチタイプ23.3</t>
  </si>
  <si>
    <t>マルチタイプ23.4</t>
  </si>
  <si>
    <t>マルチタイプ23.5</t>
  </si>
  <si>
    <t>マルチタイプ23.6</t>
  </si>
  <si>
    <t>マルチタイプ23.7</t>
  </si>
  <si>
    <t>マルチタイプ23.8</t>
  </si>
  <si>
    <t>マルチタイプ23.9</t>
  </si>
  <si>
    <t>マルチタイプ24</t>
  </si>
  <si>
    <t>マルチタイプ24.1</t>
  </si>
  <si>
    <t>マルチタイプ24.2</t>
  </si>
  <si>
    <t>マルチタイプ24.3</t>
  </si>
  <si>
    <t>マルチタイプ24.4</t>
  </si>
  <si>
    <t>マルチタイプ24.5</t>
  </si>
  <si>
    <t>マルチタイプ24.6</t>
  </si>
  <si>
    <t>マルチタイプ24.7</t>
  </si>
  <si>
    <t>マルチタイプ24.8</t>
  </si>
  <si>
    <t>マルチタイプ24.9</t>
  </si>
  <si>
    <t>マルチタイプ25</t>
  </si>
  <si>
    <t>マルチタイプ25.1</t>
  </si>
  <si>
    <t>マルチタイプ25.2</t>
  </si>
  <si>
    <t>マルチタイプ25.3</t>
  </si>
  <si>
    <t>マルチタイプ25.4</t>
  </si>
  <si>
    <t>マルチタイプ25.5</t>
  </si>
  <si>
    <t>マルチタイプ25.6</t>
  </si>
  <si>
    <t>マルチタイプ25.7</t>
  </si>
  <si>
    <t>マルチタイプ25.8</t>
  </si>
  <si>
    <t>マルチタイプ25.9</t>
  </si>
  <si>
    <t>マルチタイプ26</t>
  </si>
  <si>
    <t>マルチタイプ26.1</t>
  </si>
  <si>
    <t>マルチタイプ26.2</t>
  </si>
  <si>
    <t>マルチタイプ26.3</t>
  </si>
  <si>
    <t>マルチタイプ26.4</t>
  </si>
  <si>
    <t>マルチタイプ26.5</t>
  </si>
  <si>
    <t>マルチタイプ26.6</t>
  </si>
  <si>
    <t>マルチタイプ26.7</t>
  </si>
  <si>
    <t>マルチタイプ26.8</t>
  </si>
  <si>
    <t>マルチタイプ26.9</t>
  </si>
  <si>
    <t>マルチタイプ27</t>
  </si>
  <si>
    <t>マルチタイプ27.1</t>
  </si>
  <si>
    <t>マルチタイプ27.2</t>
  </si>
  <si>
    <t>マルチタイプ27.3</t>
  </si>
  <si>
    <t>マルチタイプ27.4</t>
  </si>
  <si>
    <t>マルチタイプ27.5</t>
  </si>
  <si>
    <t>マルチタイプ27.6</t>
  </si>
  <si>
    <t>マルチタイプ27.7</t>
  </si>
  <si>
    <t>マルチタイプ27.8</t>
  </si>
  <si>
    <t>マルチタイプ27.9</t>
  </si>
  <si>
    <t>マルチタイプ28</t>
  </si>
  <si>
    <t>マルチタイプ28.1</t>
  </si>
  <si>
    <t>マルチタイプ28.2</t>
  </si>
  <si>
    <t>マルチタイプ28.3</t>
  </si>
  <si>
    <t>マルチタイプ28.4</t>
  </si>
  <si>
    <t>マルチタイプ28.5</t>
  </si>
  <si>
    <t>マルチタイプ28.6</t>
  </si>
  <si>
    <t>マルチタイプ28.7</t>
  </si>
  <si>
    <t>マルチタイプ28.8</t>
  </si>
  <si>
    <t>マルチタイプ28.9</t>
  </si>
  <si>
    <t>マルチタイプ29</t>
  </si>
  <si>
    <t>マルチタイプ29.1</t>
  </si>
  <si>
    <t>マルチタイプ29.2</t>
  </si>
  <si>
    <t>マルチタイプ29.3</t>
  </si>
  <si>
    <t>マルチタイプ29.4</t>
  </si>
  <si>
    <t>マルチタイプ29.5</t>
  </si>
  <si>
    <t>マルチタイプ29.6</t>
  </si>
  <si>
    <t>マルチタイプ29.7</t>
  </si>
  <si>
    <t>マルチタイプ29.8</t>
  </si>
  <si>
    <t>マルチタイプ29.9</t>
  </si>
  <si>
    <t>マルチタイプ30</t>
  </si>
  <si>
    <t>マルチタイプ30.1</t>
  </si>
  <si>
    <t>マルチタイプ30.2</t>
  </si>
  <si>
    <t>マルチタイプ30.3</t>
  </si>
  <si>
    <t>マルチタイプ30.4</t>
  </si>
  <si>
    <t>マルチタイプ30.5</t>
  </si>
  <si>
    <t>マルチタイプ30.6</t>
  </si>
  <si>
    <t>マルチタイプ30.7</t>
  </si>
  <si>
    <t>マルチタイプ30.8</t>
  </si>
  <si>
    <t>マルチタイプ30.9</t>
  </si>
  <si>
    <t>マルチタイプ31</t>
  </si>
  <si>
    <t>マルチタイプ31.1</t>
  </si>
  <si>
    <t>マルチタイプ31.2</t>
  </si>
  <si>
    <t>マルチタイプ31.3</t>
  </si>
  <si>
    <t>マルチタイプ31.4</t>
  </si>
  <si>
    <t>マルチタイプ31.5</t>
  </si>
  <si>
    <t>マルチタイプ31.6</t>
  </si>
  <si>
    <t>マルチタイプ31.7</t>
  </si>
  <si>
    <t>マルチタイプ31.8</t>
  </si>
  <si>
    <t>マルチタイプ31.9</t>
  </si>
  <si>
    <t>マルチタイプ32</t>
  </si>
  <si>
    <t>マルチタイプ32.1</t>
  </si>
  <si>
    <t>マルチタイプ32.2</t>
  </si>
  <si>
    <t>マルチタイプ32.3</t>
  </si>
  <si>
    <t>マルチタイプ32.4</t>
  </si>
  <si>
    <t>マルチタイプ32.5</t>
  </si>
  <si>
    <t>マルチタイプ32.6</t>
  </si>
  <si>
    <t>マルチタイプ32.7</t>
  </si>
  <si>
    <t>マルチタイプ32.8</t>
  </si>
  <si>
    <t>マルチタイプ32.9</t>
  </si>
  <si>
    <t>マルチタイプ33</t>
  </si>
  <si>
    <t>マルチタイプ33.1</t>
  </si>
  <si>
    <t>マルチタイプ33.2</t>
  </si>
  <si>
    <t>マルチタイプ33.3</t>
  </si>
  <si>
    <t>マルチタイプ33.4</t>
  </si>
  <si>
    <t>マルチタイプ33.5</t>
  </si>
  <si>
    <t>マルチタイプ33.6</t>
  </si>
  <si>
    <t>マルチタイプ33.7</t>
  </si>
  <si>
    <t>マルチタイプ33.8</t>
  </si>
  <si>
    <t>マルチタイプ33.9</t>
  </si>
  <si>
    <t>マルチタイプ34</t>
  </si>
  <si>
    <t>マルチタイプ34.1</t>
  </si>
  <si>
    <t>マルチタイプ34.2</t>
  </si>
  <si>
    <t>マルチタイプ34.3</t>
  </si>
  <si>
    <t>マルチタイプ34.4</t>
  </si>
  <si>
    <t>マルチタイプ34.5</t>
  </si>
  <si>
    <t>マルチタイプ34.6</t>
  </si>
  <si>
    <t>マルチタイプ34.7</t>
  </si>
  <si>
    <t>マルチタイプ34.8</t>
  </si>
  <si>
    <t>マルチタイプ34.9</t>
  </si>
  <si>
    <t>マルチタイプ35</t>
  </si>
  <si>
    <t>マルチタイプ35.1</t>
  </si>
  <si>
    <t>マルチタイプ35.2</t>
  </si>
  <si>
    <t>マルチタイプ35.3</t>
  </si>
  <si>
    <t>マルチタイプ35.4</t>
  </si>
  <si>
    <t>マルチタイプ35.5</t>
  </si>
  <si>
    <t>マルチタイプ35.6</t>
  </si>
  <si>
    <t>マルチタイプ35.7</t>
  </si>
  <si>
    <t>マルチタイプ35.8</t>
  </si>
  <si>
    <t>マルチタイプ35.9</t>
  </si>
  <si>
    <t>マルチタイプ36</t>
  </si>
  <si>
    <t>マルチタイプ36.1</t>
  </si>
  <si>
    <t>マルチタイプ36.2</t>
  </si>
  <si>
    <t>マルチタイプ36.3</t>
  </si>
  <si>
    <t>マルチタイプ36.4</t>
  </si>
  <si>
    <t>マルチタイプ36.5</t>
  </si>
  <si>
    <t>マルチタイプ36.6</t>
  </si>
  <si>
    <t>マルチタイプ36.7</t>
  </si>
  <si>
    <t>マルチタイプ36.8</t>
  </si>
  <si>
    <t>マルチタイプ36.9</t>
  </si>
  <si>
    <t>マルチタイプ37</t>
  </si>
  <si>
    <t>マルチタイプ37.1</t>
  </si>
  <si>
    <t>マルチタイプ37.2</t>
  </si>
  <si>
    <t>マルチタイプ37.3</t>
  </si>
  <si>
    <t>マルチタイプ37.4</t>
  </si>
  <si>
    <t>マルチタイプ37.5</t>
  </si>
  <si>
    <t>マルチタイプ37.6</t>
  </si>
  <si>
    <t>マルチタイプ37.7</t>
  </si>
  <si>
    <t>マルチタイプ37.8</t>
  </si>
  <si>
    <t>マルチタイプ37.9</t>
  </si>
  <si>
    <t>マルチタイプ38</t>
  </si>
  <si>
    <t>マルチタイプ38.1</t>
  </si>
  <si>
    <t>マルチタイプ38.2</t>
  </si>
  <si>
    <t>マルチタイプ38.3</t>
  </si>
  <si>
    <t>マルチタイプ38.4</t>
  </si>
  <si>
    <t>マルチタイプ38.5</t>
  </si>
  <si>
    <t>マルチタイプ38.6</t>
  </si>
  <si>
    <t>マルチタイプ38.7</t>
  </si>
  <si>
    <t>マルチタイプ38.8</t>
  </si>
  <si>
    <t>マルチタイプ38.9</t>
  </si>
  <si>
    <t>マルチタイプ39</t>
  </si>
  <si>
    <t>マルチタイプ39.1</t>
  </si>
  <si>
    <t>マルチタイプ39.2</t>
  </si>
  <si>
    <t>マルチタイプ39.3</t>
  </si>
  <si>
    <t>マルチタイプ39.4</t>
  </si>
  <si>
    <t>マルチタイプ39.5</t>
  </si>
  <si>
    <t>マルチタイプ39.6</t>
  </si>
  <si>
    <t>マルチタイプ39.7</t>
  </si>
  <si>
    <t>マルチタイプ39.8</t>
  </si>
  <si>
    <t>マルチタイプ39.9</t>
  </si>
  <si>
    <t>マルチタイプ40</t>
  </si>
  <si>
    <t>マルチタイプ40.1</t>
  </si>
  <si>
    <t>マルチタイプ40.2</t>
  </si>
  <si>
    <t>マルチタイプ40.3</t>
  </si>
  <si>
    <t>マルチタイプ40.4</t>
  </si>
  <si>
    <t>マルチタイプ40.5</t>
  </si>
  <si>
    <t>マルチタイプ40.6</t>
  </si>
  <si>
    <t>マルチタイプ40.7</t>
  </si>
  <si>
    <t>マルチタイプ40.8</t>
  </si>
  <si>
    <t>マルチタイプ40.9</t>
  </si>
  <si>
    <t>マルチタイプ41</t>
  </si>
  <si>
    <t>マルチタイプ41.1</t>
  </si>
  <si>
    <t>マルチタイプ41.2</t>
  </si>
  <si>
    <t>マルチタイプ41.3</t>
  </si>
  <si>
    <t>マルチタイプ41.4</t>
  </si>
  <si>
    <t>マルチタイプ41.5</t>
  </si>
  <si>
    <t>マルチタイプ41.6</t>
  </si>
  <si>
    <t>マルチタイプ41.7</t>
  </si>
  <si>
    <t>マルチタイプ41.8</t>
  </si>
  <si>
    <t>マルチタイプ41.9</t>
  </si>
  <si>
    <t>マルチタイプ42</t>
  </si>
  <si>
    <t>マルチタイプ42.1</t>
  </si>
  <si>
    <t>マルチタイプ42.2</t>
  </si>
  <si>
    <t>マルチタイプ42.3</t>
  </si>
  <si>
    <t>マルチタイプ42.4</t>
  </si>
  <si>
    <t>マルチタイプ42.5</t>
  </si>
  <si>
    <t>マルチタイプ42.6</t>
  </si>
  <si>
    <t>マルチタイプ42.7</t>
  </si>
  <si>
    <t>マルチタイプ42.8</t>
  </si>
  <si>
    <t>マルチタイプ42.9</t>
  </si>
  <si>
    <t>マルチタイプ43</t>
  </si>
  <si>
    <t>マルチタイプ43.1</t>
  </si>
  <si>
    <t>マルチタイプ43.2</t>
  </si>
  <si>
    <t>マルチタイプ43.3</t>
  </si>
  <si>
    <t>マルチタイプ43.4</t>
  </si>
  <si>
    <t>マルチタイプ43.5</t>
  </si>
  <si>
    <t>マルチタイプ43.6</t>
  </si>
  <si>
    <t>マルチタイプ43.7</t>
  </si>
  <si>
    <t>マルチタイプ43.8</t>
  </si>
  <si>
    <t>マルチタイプ43.9</t>
  </si>
  <si>
    <t>マルチタイプ44</t>
  </si>
  <si>
    <t>マルチタイプ44.1</t>
  </si>
  <si>
    <t>マルチタイプ44.2</t>
  </si>
  <si>
    <t>マルチタイプ44.3</t>
  </si>
  <si>
    <t>マルチタイプ44.4</t>
  </si>
  <si>
    <t>マルチタイプ44.5</t>
  </si>
  <si>
    <t>マルチタイプ44.6</t>
  </si>
  <si>
    <t>マルチタイプ44.7</t>
  </si>
  <si>
    <t>マルチタイプ44.8</t>
  </si>
  <si>
    <t>マルチタイプ44.9</t>
  </si>
  <si>
    <t>マルチタイプ45</t>
  </si>
  <si>
    <t>マルチタイプ45.1</t>
  </si>
  <si>
    <t>マルチタイプ45.2</t>
  </si>
  <si>
    <t>マルチタイプ45.3</t>
  </si>
  <si>
    <t>マルチタイプ45.4</t>
  </si>
  <si>
    <t>マルチタイプ45.5</t>
  </si>
  <si>
    <t>マルチタイプ45.6</t>
  </si>
  <si>
    <t>マルチタイプ45.7</t>
  </si>
  <si>
    <t>マルチタイプ45.8</t>
  </si>
  <si>
    <t>マルチタイプ45.9</t>
  </si>
  <si>
    <t>マルチタイプ46</t>
  </si>
  <si>
    <t>マルチタイプ46.1</t>
  </si>
  <si>
    <t>マルチタイプ46.2</t>
  </si>
  <si>
    <t>マルチタイプ46.3</t>
  </si>
  <si>
    <t>マルチタイプ46.4</t>
  </si>
  <si>
    <t>マルチタイプ46.5</t>
  </si>
  <si>
    <t>マルチタイプ46.6</t>
  </si>
  <si>
    <t>マルチタイプ46.7</t>
  </si>
  <si>
    <t>マルチタイプ46.8</t>
  </si>
  <si>
    <t>マルチタイプ46.9</t>
  </si>
  <si>
    <t>マルチタイプ47</t>
  </si>
  <si>
    <t>マルチタイプ47.1</t>
  </si>
  <si>
    <t>マルチタイプ47.2</t>
  </si>
  <si>
    <t>マルチタイプ47.3</t>
  </si>
  <si>
    <t>マルチタイプ47.4</t>
  </si>
  <si>
    <t>マルチタイプ47.5</t>
  </si>
  <si>
    <t>マルチタイプ47.6</t>
  </si>
  <si>
    <t>マルチタイプ47.7</t>
  </si>
  <si>
    <t>マルチタイプ47.8</t>
  </si>
  <si>
    <t>マルチタイプ47.9</t>
  </si>
  <si>
    <t>マルチタイプ48</t>
  </si>
  <si>
    <t>マルチタイプ48.1</t>
  </si>
  <si>
    <t>マルチタイプ48.2</t>
  </si>
  <si>
    <t>マルチタイプ48.3</t>
  </si>
  <si>
    <t>マルチタイプ48.4</t>
  </si>
  <si>
    <t>マルチタイプ48.5</t>
  </si>
  <si>
    <t>マルチタイプ48.6</t>
  </si>
  <si>
    <t>マルチタイプ48.7</t>
  </si>
  <si>
    <t>マルチタイプ48.8</t>
  </si>
  <si>
    <t>マルチタイプ48.9</t>
  </si>
  <si>
    <t>マルチタイプ49</t>
  </si>
  <si>
    <t>マルチタイプ49.1</t>
  </si>
  <si>
    <t>マルチタイプ49.2</t>
  </si>
  <si>
    <t>マルチタイプ49.3</t>
  </si>
  <si>
    <t>マルチタイプ49.4</t>
  </si>
  <si>
    <t>マルチタイプ49.5</t>
  </si>
  <si>
    <t>マルチタイプ49.6</t>
  </si>
  <si>
    <t>マルチタイプ49.7</t>
  </si>
  <si>
    <t>マルチタイプ49.8</t>
  </si>
  <si>
    <t>マルチタイプ49.9</t>
  </si>
  <si>
    <t>マルチタイプ50</t>
  </si>
  <si>
    <t>マルチタイプ50.1</t>
  </si>
  <si>
    <t>マルチタイプ50.2</t>
  </si>
  <si>
    <t>マルチタイプ50.3</t>
  </si>
  <si>
    <t>マルチタイプ50.4</t>
  </si>
  <si>
    <t>店舗用（４方向カセット）</t>
    <phoneticPr fontId="1"/>
  </si>
  <si>
    <t>店舗用（４方向カセット）</t>
    <phoneticPr fontId="1"/>
  </si>
  <si>
    <t>店舗用（４方向カセット形以外）</t>
    <rPh sb="0" eb="3">
      <t>テンポヨウ</t>
    </rPh>
    <rPh sb="12" eb="14">
      <t>イガイ</t>
    </rPh>
    <phoneticPr fontId="1"/>
  </si>
  <si>
    <t>ビル用マルチ</t>
    <phoneticPr fontId="1"/>
  </si>
  <si>
    <t>台数</t>
    <rPh sb="0" eb="2">
      <t>ダイスウ</t>
    </rPh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</si>
  <si>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</si>
  <si>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空調用途</t>
    <rPh sb="0" eb="2">
      <t>クウチョウ</t>
    </rPh>
    <rPh sb="2" eb="4">
      <t>ヨウト</t>
    </rPh>
    <phoneticPr fontId="5"/>
  </si>
  <si>
    <t>更新範囲</t>
    <rPh sb="2" eb="4">
      <t>ハンイ</t>
    </rPh>
    <phoneticPr fontId="5"/>
  </si>
  <si>
    <t>導入予定設備</t>
  </si>
  <si>
    <t>有り</t>
  </si>
  <si>
    <t>無し（一定速）</t>
    <phoneticPr fontId="1"/>
  </si>
  <si>
    <t>無し（一定速）</t>
    <phoneticPr fontId="1"/>
  </si>
  <si>
    <t>エコエアコンW</t>
    <phoneticPr fontId="1"/>
  </si>
  <si>
    <t>NEW-224TMAK</t>
    <phoneticPr fontId="1"/>
  </si>
  <si>
    <t>平均
負荷率</t>
    <rPh sb="0" eb="2">
      <t>ヘイキン</t>
    </rPh>
    <phoneticPr fontId="1"/>
  </si>
  <si>
    <t>平均
COP</t>
    <phoneticPr fontId="5"/>
  </si>
  <si>
    <t>原油換算使用量</t>
    <rPh sb="0" eb="2">
      <t>ゲンユ</t>
    </rPh>
    <rPh sb="2" eb="4">
      <t>カンサン</t>
    </rPh>
    <rPh sb="4" eb="6">
      <t>シヨウ</t>
    </rPh>
    <rPh sb="6" eb="7">
      <t>リョウ</t>
    </rPh>
    <phoneticPr fontId="5"/>
  </si>
  <si>
    <t>原油換算使用量合計
（kl/年）</t>
    <rPh sb="7" eb="9">
      <t>ゴウケイ</t>
    </rPh>
    <phoneticPr fontId="5"/>
  </si>
  <si>
    <t>設置年</t>
    <phoneticPr fontId="5"/>
  </si>
  <si>
    <t>■原油換算使用量</t>
    <rPh sb="1" eb="3">
      <t>ゲンユ</t>
    </rPh>
    <rPh sb="3" eb="5">
      <t>カンサン</t>
    </rPh>
    <rPh sb="5" eb="7">
      <t>シヨウ</t>
    </rPh>
    <rPh sb="7" eb="8">
      <t>リョウ</t>
    </rPh>
    <phoneticPr fontId="5"/>
  </si>
  <si>
    <t>■基本情報</t>
    <rPh sb="1" eb="3">
      <t>キホン</t>
    </rPh>
    <rPh sb="3" eb="5">
      <t>ジョウホウ</t>
    </rPh>
    <phoneticPr fontId="5"/>
  </si>
  <si>
    <t>型番</t>
  </si>
  <si>
    <t>型番</t>
    <phoneticPr fontId="5"/>
  </si>
  <si>
    <t>稼働時間</t>
    <rPh sb="0" eb="2">
      <t>カドウ</t>
    </rPh>
    <rPh sb="2" eb="4">
      <t>ジカン</t>
    </rPh>
    <phoneticPr fontId="1"/>
  </si>
  <si>
    <t>kW</t>
    <phoneticPr fontId="1"/>
  </si>
  <si>
    <t>２－７　エネルギー使用量計算書（設備毎/導入予定設備）</t>
    <rPh sb="16" eb="18">
      <t>セツビ</t>
    </rPh>
    <rPh sb="18" eb="19">
      <t>ゴト</t>
    </rPh>
    <rPh sb="20" eb="22">
      <t>ドウニュウ</t>
    </rPh>
    <rPh sb="22" eb="24">
      <t>ヨテイ</t>
    </rPh>
    <rPh sb="24" eb="26">
      <t>セツビ</t>
    </rPh>
    <phoneticPr fontId="5"/>
  </si>
  <si>
    <t>◆設置年（既存）</t>
    <rPh sb="1" eb="3">
      <t>セッチ</t>
    </rPh>
    <rPh sb="3" eb="4">
      <t>ネン</t>
    </rPh>
    <rPh sb="5" eb="7">
      <t>キゾン</t>
    </rPh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</si>
  <si>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</si>
  <si>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</si>
  <si>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静岡県</t>
    <rPh sb="2" eb="3">
      <t>ケン</t>
    </rPh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</si>
  <si>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</si>
  <si>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</si>
  <si>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</si>
  <si>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</si>
  <si>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</si>
  <si>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</si>
  <si>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</si>
  <si>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</si>
  <si>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</si>
  <si>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</si>
  <si>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</si>
  <si>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</si>
  <si>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</si>
  <si>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</si>
  <si>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</si>
  <si>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</si>
  <si>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</si>
  <si>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</si>
  <si>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</si>
  <si>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</si>
  <si>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</si>
  <si>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</si>
  <si>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</si>
  <si>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</si>
  <si>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</si>
  <si>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</si>
  <si>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</si>
  <si>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</si>
  <si>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</si>
  <si>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</si>
  <si>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</si>
  <si>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</si>
  <si>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</si>
  <si>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広島</t>
    <rPh sb="0" eb="2">
      <t>ヒロシマ</t>
    </rPh>
    <phoneticPr fontId="1"/>
  </si>
  <si>
    <t>岡山県</t>
  </si>
  <si>
    <t>愛媛県</t>
  </si>
  <si>
    <t>佐賀県</t>
  </si>
  <si>
    <t>熊本県</t>
  </si>
  <si>
    <t>大分県</t>
  </si>
  <si>
    <t>香川県</t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</si>
  <si>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</si>
  <si>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</si>
  <si>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</si>
  <si>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</si>
  <si>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</si>
  <si>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</si>
  <si>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</si>
  <si>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</si>
  <si>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</si>
  <si>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ＥHP計算マスタ</t>
    <rPh sb="3" eb="5">
      <t>ケイサン</t>
    </rPh>
    <phoneticPr fontId="1"/>
  </si>
  <si>
    <t>定格能力(補正)</t>
    <rPh sb="0" eb="2">
      <t>テイカク</t>
    </rPh>
    <rPh sb="2" eb="4">
      <t>ノウリョク</t>
    </rPh>
    <rPh sb="5" eb="7">
      <t>ホセイ</t>
    </rPh>
    <phoneticPr fontId="5"/>
  </si>
  <si>
    <t>能力</t>
    <rPh sb="0" eb="2">
      <t>ノウリョク</t>
    </rPh>
    <phoneticPr fontId="5"/>
  </si>
  <si>
    <t>消費電力</t>
    <rPh sb="0" eb="2">
      <t>ショウヒ</t>
    </rPh>
    <rPh sb="2" eb="4">
      <t>デンリョク</t>
    </rPh>
    <phoneticPr fontId="5"/>
  </si>
  <si>
    <t>事業実施場所都道府県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</si>
  <si>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</si>
  <si>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</si>
  <si>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</si>
  <si>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</si>
  <si>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8月</t>
    <phoneticPr fontId="5"/>
  </si>
  <si>
    <t>9月</t>
    <phoneticPr fontId="5"/>
  </si>
  <si>
    <t>10月</t>
    <phoneticPr fontId="5"/>
  </si>
  <si>
    <t>11月</t>
    <phoneticPr fontId="5"/>
  </si>
  <si>
    <t>12月</t>
    <phoneticPr fontId="5"/>
  </si>
  <si>
    <t>1月</t>
    <phoneticPr fontId="5"/>
  </si>
  <si>
    <t>2月</t>
    <phoneticPr fontId="5"/>
  </si>
  <si>
    <t>3月</t>
    <phoneticPr fontId="5"/>
  </si>
  <si>
    <t>地域</t>
    <rPh sb="0" eb="2">
      <t>チイキ</t>
    </rPh>
    <phoneticPr fontId="5"/>
  </si>
  <si>
    <t>■仕様</t>
    <rPh sb="1" eb="3">
      <t>シヨウ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</si>
  <si>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</si>
  <si>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8">
      <t>シヨウ</t>
    </rPh>
    <rPh sb="8" eb="9">
      <t>リョウ</t>
    </rPh>
    <phoneticPr fontId="5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</si>
  <si>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</si>
  <si>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←「既存設備」「導入予定設備」から選択</t>
    <phoneticPr fontId="5"/>
  </si>
  <si>
    <t>←本計算書の結果を反映して作成した様式の番号を入力</t>
    <phoneticPr fontId="5"/>
  </si>
  <si>
    <t>←計算する設備の製品名を入力</t>
    <phoneticPr fontId="5"/>
  </si>
  <si>
    <t>←計算する設備の型番を入力</t>
    <phoneticPr fontId="5"/>
  </si>
  <si>
    <t>←「店舗用」「ビル用マルチ」「設備用」から選択</t>
    <phoneticPr fontId="5"/>
  </si>
  <si>
    <t>←インバータ搭載機は「有り」を選択</t>
    <phoneticPr fontId="5"/>
  </si>
  <si>
    <t>←製品カタログ・仕様書に記載された値を入力</t>
    <phoneticPr fontId="5"/>
  </si>
  <si>
    <t>←室外機の台数を登録（半角）</t>
    <phoneticPr fontId="5"/>
  </si>
  <si>
    <t>←設置年を登録</t>
    <phoneticPr fontId="5"/>
  </si>
  <si>
    <t>←設備の設置場所都道府県名を選択</t>
    <phoneticPr fontId="5"/>
  </si>
  <si>
    <t>←製品カタログ・仕様書に記載された値を入力</t>
    <phoneticPr fontId="5"/>
  </si>
  <si>
    <t>東京</t>
    <rPh sb="0" eb="2">
      <t>トウキョウ</t>
    </rPh>
    <phoneticPr fontId="17"/>
  </si>
  <si>
    <t>店舗</t>
    <rPh sb="0" eb="2">
      <t>テンポ</t>
    </rPh>
    <phoneticPr fontId="17"/>
  </si>
  <si>
    <t>冷房</t>
    <rPh sb="0" eb="2">
      <t>レイボウ</t>
    </rPh>
    <phoneticPr fontId="17"/>
  </si>
  <si>
    <t>暖房</t>
    <rPh sb="0" eb="2">
      <t>ダンボウ</t>
    </rPh>
    <phoneticPr fontId="17"/>
  </si>
  <si>
    <t>事務所</t>
    <rPh sb="0" eb="2">
      <t>ジム</t>
    </rPh>
    <rPh sb="2" eb="3">
      <t>ショ</t>
    </rPh>
    <phoneticPr fontId="17"/>
  </si>
  <si>
    <t>平均負荷率</t>
    <rPh sb="0" eb="2">
      <t>ヘイキン</t>
    </rPh>
    <rPh sb="2" eb="4">
      <t>フカ</t>
    </rPh>
    <rPh sb="4" eb="5">
      <t>リツ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</si>
  <si>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</si>
  <si>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←「店舗」「事務所」「その他」から選択
　 任意で負荷率を設定する場合は「その他」を選択</t>
    <rPh sb="22" eb="24">
      <t>ニンイ</t>
    </rPh>
    <rPh sb="25" eb="27">
      <t>フカ</t>
    </rPh>
    <rPh sb="27" eb="28">
      <t>リツ</t>
    </rPh>
    <rPh sb="29" eb="31">
      <t>セッテイ</t>
    </rPh>
    <rPh sb="33" eb="35">
      <t>バアイ</t>
    </rPh>
    <rPh sb="39" eb="40">
      <t>タ</t>
    </rPh>
    <rPh sb="42" eb="44">
      <t>センタク</t>
    </rPh>
    <phoneticPr fontId="5"/>
  </si>
  <si>
    <t>入力項目</t>
    <rPh sb="0" eb="2">
      <t>ニュウリョク</t>
    </rPh>
    <rPh sb="2" eb="4">
      <t>コウモク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</si>
  <si>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</si>
  <si>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【平均負荷率】
 [その他]を選択した場合、
 数式を削除した上で任意の
 不負荷率を登録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39">
      <t>フ</t>
    </rPh>
    <rPh sb="39" eb="41">
      <t>フカ</t>
    </rPh>
    <rPh sb="41" eb="42">
      <t>リツ</t>
    </rPh>
    <rPh sb="43" eb="45">
      <t>トウロク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</si>
  <si>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</si>
  <si>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定格能力÷平均COP</t>
    <rPh sb="0" eb="2">
      <t>テイカク</t>
    </rPh>
    <rPh sb="2" eb="4">
      <t>ノウリョク</t>
    </rPh>
    <rPh sb="5" eb="7">
      <t>ヘイキン</t>
    </rPh>
    <phoneticPr fontId="5"/>
  </si>
  <si>
    <t>○○株式会社</t>
    <phoneticPr fontId="1"/>
  </si>
  <si>
    <t>エコエアコン</t>
    <phoneticPr fontId="5"/>
  </si>
  <si>
    <t>OLD-224TMAK</t>
    <phoneticPr fontId="5"/>
  </si>
  <si>
    <t>有り</t>
    <phoneticPr fontId="5"/>
  </si>
  <si>
    <t>kW</t>
    <phoneticPr fontId="5"/>
  </si>
  <si>
    <t>北海道</t>
    <phoneticPr fontId="5"/>
  </si>
  <si>
    <t>店舗</t>
    <phoneticPr fontId="5"/>
  </si>
  <si>
    <t>台</t>
    <rPh sb="0" eb="1">
      <t>ダイ</t>
    </rPh>
    <phoneticPr fontId="5"/>
  </si>
  <si>
    <t>既存設備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</si>
  <si>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電気式パッケージエアコン　SII省エネ計算フォーマット</t>
    </r>
    <rPh sb="1" eb="3">
      <t>デンキ</t>
    </rPh>
    <rPh sb="3" eb="4">
      <t>シキ</t>
    </rPh>
    <rPh sb="17" eb="18">
      <t>ショウ</t>
    </rPh>
    <rPh sb="20" eb="22">
      <t>ケイサン</t>
    </rPh>
    <phoneticPr fontId="5"/>
  </si>
  <si>
    <t>メーカー</t>
    <phoneticPr fontId="5"/>
  </si>
  <si>
    <t>←計算する設備のメーカー名を入力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</si>
</sst>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General&quot;年&quot;"/>
    <numFmt numFmtId="183" formatCode="&quot;(&quot;@&quot;)&quot;"/>
    <numFmt numFmtId="184" formatCode="0.0_);[Red]\(0.0\)"/>
    <numFmt numFmtId="185" formatCode="#,##0.0_ "/>
    <numFmt numFmtId="186" formatCode="#,##0_ "/>
    <numFmt numFmtId="187" formatCode="0.0000_ "/>
    <numFmt numFmtId="188" formatCode="0\ &quot;台&quot;"/>
    <numFmt numFmtId="189" formatCode="0.00_);[Red]\(0.00\)"/>
    <numFmt numFmtId="190" formatCode="0.0_ "/>
    <numFmt numFmtId="191" formatCode="#,##0.000_ "/>
    <numFmt numFmtId="192" formatCode="0.000&quot; kl&quot;"/>
    <numFmt numFmtId="193" formatCode="0.00_ "/>
    <numFmt numFmtId="194" formatCode="\A\P\F\=0.0&quot;以&quot;&quot;上&quot;"/>
    <numFmt numFmtId="195" formatCode="\A\P\F\=0.0"/>
    <numFmt numFmtId="196" formatCode="#,##0.0;[Red]\-#,##0.0"/>
    <numFmt numFmtId="197" formatCode="0_ 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0"/>
      <color theme="0"/>
      <name val="ＭＳ Ｐ明朝"/>
      <family val="1"/>
      <charset val="128"/>
    </font>
    <font>
      <sz val="12"/>
      <color theme="1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b/>
      <strike/>
      <sz val="11"/>
      <color theme="1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Osaka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38" fontId="18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2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1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42" fillId="0" borderId="0"/>
    <xf numFmtId="0" fontId="3" fillId="0" borderId="0">
      <alignment vertical="center"/>
    </xf>
    <xf numFmtId="0" fontId="11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3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52">
    <xf numFmtId="0" fontId="0" fillId="0" borderId="0" xfId="0">
      <alignment vertical="center"/>
    </xf>
    <xf numFmtId="0" fontId="0" fillId="0" borderId="1" xfId="0" applyBorder="1">
      <alignment vertical="center"/>
    </xf>
    <xf numFmtId="40" fontId="0" fillId="3" borderId="1" xfId="4" applyNumberFormat="1" applyFont="1" applyFill="1" applyBorder="1">
      <alignment vertical="center"/>
    </xf>
    <xf numFmtId="49" fontId="0" fillId="0" borderId="0" xfId="0" applyNumberFormat="1">
      <alignment vertical="center"/>
    </xf>
    <xf numFmtId="179" fontId="0" fillId="3" borderId="1" xfId="0" applyNumberFormat="1" applyFill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vertical="center" shrinkToFit="1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6" fontId="0" fillId="3" borderId="1" xfId="0" applyNumberFormat="1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76" fontId="0" fillId="0" borderId="0" xfId="0" applyNumberFormat="1" applyFill="1" applyBorder="1">
      <alignment vertical="center"/>
    </xf>
    <xf numFmtId="0" fontId="12" fillId="0" borderId="0" xfId="7" applyFont="1" applyAlignment="1">
      <alignment vertical="center"/>
    </xf>
    <xf numFmtId="0" fontId="12" fillId="0" borderId="0" xfId="7" applyFont="1" applyFill="1" applyBorder="1" applyAlignment="1">
      <alignment vertical="center"/>
    </xf>
    <xf numFmtId="0" fontId="12" fillId="0" borderId="0" xfId="7" applyFont="1" applyAlignment="1">
      <alignment horizontal="center" vertical="center"/>
    </xf>
    <xf numFmtId="0" fontId="12" fillId="0" borderId="0" xfId="7" applyFont="1" applyFill="1" applyAlignment="1">
      <alignment vertical="center"/>
    </xf>
    <xf numFmtId="40" fontId="0" fillId="0" borderId="0" xfId="4" applyNumberFormat="1" applyFont="1" applyFill="1" applyBorder="1">
      <alignment vertical="center"/>
    </xf>
    <xf numFmtId="49" fontId="0" fillId="0" borderId="0" xfId="0" applyNumberFormat="1" applyBorder="1">
      <alignment vertical="center"/>
    </xf>
    <xf numFmtId="40" fontId="0" fillId="3" borderId="0" xfId="4" applyNumberFormat="1" applyFont="1" applyFill="1" applyBorder="1">
      <alignment vertical="center"/>
    </xf>
    <xf numFmtId="0" fontId="0" fillId="0" borderId="0" xfId="0" applyFill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Border="1">
      <alignment vertical="center"/>
    </xf>
    <xf numFmtId="0" fontId="0" fillId="0" borderId="11" xfId="0" applyBorder="1" applyAlignment="1">
      <alignment horizontal="right" vertical="center"/>
    </xf>
    <xf numFmtId="0" fontId="0" fillId="0" borderId="10" xfId="0" applyBorder="1">
      <alignment vertical="center"/>
    </xf>
    <xf numFmtId="179" fontId="0" fillId="0" borderId="0" xfId="0" applyNumberFormat="1" applyFill="1" applyBorder="1">
      <alignment vertical="center"/>
    </xf>
    <xf numFmtId="0" fontId="12" fillId="0" borderId="8" xfId="7" applyFont="1" applyFill="1" applyBorder="1" applyAlignment="1">
      <alignment horizontal="center" vertical="center" shrinkToFit="1"/>
    </xf>
    <xf numFmtId="0" fontId="20" fillId="0" borderId="0" xfId="0" applyFont="1" applyBorder="1">
      <alignment vertical="center"/>
    </xf>
    <xf numFmtId="0" fontId="14" fillId="0" borderId="0" xfId="0" applyNumberFormat="1" applyFont="1" applyBorder="1">
      <alignment vertical="center"/>
    </xf>
    <xf numFmtId="189" fontId="14" fillId="0" borderId="0" xfId="0" applyNumberFormat="1" applyFont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Border="1">
      <alignment vertical="center"/>
    </xf>
    <xf numFmtId="189" fontId="21" fillId="0" borderId="1" xfId="0" applyNumberFormat="1" applyFont="1" applyFill="1" applyBorder="1" applyAlignment="1">
      <alignment horizontal="left" vertical="center" wrapText="1"/>
    </xf>
    <xf numFmtId="189" fontId="21" fillId="0" borderId="0" xfId="0" applyNumberFormat="1" applyFont="1" applyFill="1" applyBorder="1" applyAlignment="1">
      <alignment horizontal="left" vertical="center" wrapText="1"/>
    </xf>
    <xf numFmtId="0" fontId="21" fillId="0" borderId="0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184" fontId="14" fillId="0" borderId="0" xfId="0" applyNumberFormat="1" applyFont="1" applyBorder="1">
      <alignment vertical="center"/>
    </xf>
    <xf numFmtId="184" fontId="14" fillId="0" borderId="1" xfId="0" applyNumberFormat="1" applyFont="1" applyBorder="1">
      <alignment vertical="center"/>
    </xf>
    <xf numFmtId="190" fontId="14" fillId="0" borderId="0" xfId="0" applyNumberFormat="1" applyFont="1" applyBorder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14" fillId="0" borderId="2" xfId="0" applyNumberFormat="1" applyFont="1" applyBorder="1">
      <alignment vertical="center"/>
    </xf>
    <xf numFmtId="0" fontId="24" fillId="0" borderId="4" xfId="0" applyNumberFormat="1" applyFont="1" applyBorder="1">
      <alignment vertical="center"/>
    </xf>
    <xf numFmtId="0" fontId="21" fillId="0" borderId="2" xfId="0" applyNumberFormat="1" applyFont="1" applyBorder="1">
      <alignment vertical="center"/>
    </xf>
    <xf numFmtId="184" fontId="14" fillId="0" borderId="9" xfId="0" applyNumberFormat="1" applyFont="1" applyBorder="1">
      <alignment vertical="center"/>
    </xf>
    <xf numFmtId="184" fontId="21" fillId="0" borderId="9" xfId="0" applyNumberFormat="1" applyFont="1" applyBorder="1">
      <alignment vertical="center"/>
    </xf>
    <xf numFmtId="190" fontId="21" fillId="0" borderId="9" xfId="0" applyNumberFormat="1" applyFont="1" applyBorder="1">
      <alignment vertical="center"/>
    </xf>
    <xf numFmtId="190" fontId="14" fillId="0" borderId="9" xfId="0" applyNumberFormat="1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189" fontId="14" fillId="0" borderId="2" xfId="0" applyNumberFormat="1" applyFont="1" applyBorder="1">
      <alignment vertical="center"/>
    </xf>
    <xf numFmtId="0" fontId="12" fillId="0" borderId="0" xfId="7" applyFont="1" applyFill="1" applyBorder="1" applyAlignment="1">
      <alignment horizontal="left" vertical="center" shrinkToFit="1"/>
    </xf>
    <xf numFmtId="0" fontId="12" fillId="0" borderId="0" xfId="7" applyFont="1" applyAlignment="1">
      <alignment vertical="center" shrinkToFit="1"/>
    </xf>
    <xf numFmtId="0" fontId="12" fillId="0" borderId="0" xfId="7" applyFont="1" applyFill="1" applyBorder="1" applyAlignment="1">
      <alignment vertical="center" shrinkToFit="1"/>
    </xf>
    <xf numFmtId="177" fontId="12" fillId="0" borderId="8" xfId="7" applyNumberFormat="1" applyFont="1" applyFill="1" applyBorder="1" applyAlignment="1">
      <alignment vertical="center" shrinkToFit="1"/>
    </xf>
    <xf numFmtId="0" fontId="12" fillId="0" borderId="8" xfId="7" applyFont="1" applyFill="1" applyBorder="1" applyAlignment="1">
      <alignment vertical="center" shrinkToFit="1"/>
    </xf>
    <xf numFmtId="0" fontId="12" fillId="0" borderId="0" xfId="7" applyFont="1" applyAlignment="1">
      <alignment horizontal="center" vertical="center" shrinkToFit="1"/>
    </xf>
    <xf numFmtId="0" fontId="0" fillId="0" borderId="0" xfId="0">
      <alignment vertical="center"/>
    </xf>
    <xf numFmtId="177" fontId="20" fillId="0" borderId="1" xfId="0" applyNumberFormat="1" applyFont="1" applyBorder="1">
      <alignment vertical="center"/>
    </xf>
    <xf numFmtId="0" fontId="12" fillId="0" borderId="0" xfId="7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31" fillId="0" borderId="0" xfId="7" applyFont="1" applyAlignment="1" applyProtection="1">
      <alignment horizontal="center" vertical="center"/>
      <protection hidden="1"/>
    </xf>
    <xf numFmtId="0" fontId="30" fillId="0" borderId="0" xfId="7" applyFont="1" applyAlignment="1" applyProtection="1">
      <alignment horizontal="center" vertical="center"/>
      <protection hidden="1"/>
    </xf>
    <xf numFmtId="0" fontId="12" fillId="0" borderId="0" xfId="7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Alignment="1" applyProtection="1">
      <alignment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vertical="center" shrinkToFit="1"/>
      <protection hidden="1"/>
    </xf>
    <xf numFmtId="0" fontId="12" fillId="0" borderId="0" xfId="7" quotePrefix="1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Fill="1" applyBorder="1" applyAlignment="1" applyProtection="1">
      <alignment vertical="center"/>
      <protection hidden="1"/>
    </xf>
    <xf numFmtId="0" fontId="12" fillId="0" borderId="17" xfId="7" applyFont="1" applyFill="1" applyBorder="1" applyAlignment="1" applyProtection="1">
      <alignment horizontal="center" vertical="center" shrinkToFit="1"/>
      <protection hidden="1"/>
    </xf>
    <xf numFmtId="177" fontId="12" fillId="0" borderId="17" xfId="7" applyNumberFormat="1" applyFont="1" applyFill="1" applyBorder="1" applyAlignment="1" applyProtection="1">
      <alignment vertical="center" shrinkToFit="1"/>
      <protection hidden="1"/>
    </xf>
    <xf numFmtId="0" fontId="12" fillId="0" borderId="17" xfId="7" applyFont="1" applyBorder="1" applyAlignment="1" applyProtection="1">
      <alignment vertical="center" shrinkToFit="1"/>
      <protection hidden="1"/>
    </xf>
    <xf numFmtId="0" fontId="32" fillId="0" borderId="0" xfId="7" applyFont="1" applyFill="1" applyBorder="1" applyAlignment="1" applyProtection="1">
      <alignment vertical="center"/>
      <protection hidden="1"/>
    </xf>
    <xf numFmtId="177" fontId="12" fillId="0" borderId="0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horizontal="center" vertical="center" shrinkToFit="1"/>
      <protection hidden="1"/>
    </xf>
    <xf numFmtId="177" fontId="12" fillId="0" borderId="14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vertical="center" shrinkToFit="1"/>
      <protection hidden="1"/>
    </xf>
    <xf numFmtId="0" fontId="12" fillId="0" borderId="0" xfId="7" applyFont="1" applyFill="1" applyAlignment="1" applyProtection="1">
      <alignment vertical="center"/>
      <protection hidden="1"/>
    </xf>
    <xf numFmtId="0" fontId="0" fillId="0" borderId="0" xfId="0" applyFill="1" applyProtection="1">
      <alignment vertical="center"/>
      <protection hidden="1"/>
    </xf>
    <xf numFmtId="0" fontId="12" fillId="0" borderId="0" xfId="7" applyFont="1" applyAlignment="1" applyProtection="1">
      <alignment horizontal="center" vertical="center" shrinkToFit="1"/>
      <protection hidden="1"/>
    </xf>
    <xf numFmtId="0" fontId="0" fillId="0" borderId="0" xfId="0" applyProtection="1">
      <alignment vertical="center"/>
    </xf>
    <xf numFmtId="187" fontId="0" fillId="0" borderId="0" xfId="0" applyNumberFormat="1" applyProtection="1">
      <alignment vertical="center"/>
    </xf>
    <xf numFmtId="0" fontId="7" fillId="0" borderId="15" xfId="0" applyFont="1" applyFill="1" applyBorder="1" applyProtection="1">
      <alignment vertical="center"/>
    </xf>
    <xf numFmtId="0" fontId="7" fillId="0" borderId="16" xfId="0" applyFont="1" applyFill="1" applyBorder="1" applyProtection="1">
      <alignment vertical="center"/>
    </xf>
    <xf numFmtId="0" fontId="8" fillId="0" borderId="22" xfId="0" applyFont="1" applyFill="1" applyBorder="1" applyProtection="1">
      <alignment vertical="center"/>
    </xf>
    <xf numFmtId="14" fontId="10" fillId="0" borderId="0" xfId="0" applyNumberFormat="1" applyFont="1" applyProtection="1">
      <alignment vertical="center"/>
    </xf>
    <xf numFmtId="187" fontId="0" fillId="0" borderId="0" xfId="0" applyNumberFormat="1" applyFill="1" applyBorder="1" applyAlignment="1" applyProtection="1">
      <alignment horizontal="center" vertical="center"/>
    </xf>
    <xf numFmtId="187" fontId="0" fillId="0" borderId="0" xfId="0" applyNumberFormat="1" applyFill="1" applyBorder="1" applyProtection="1">
      <alignment vertical="center"/>
    </xf>
    <xf numFmtId="0" fontId="3" fillId="0" borderId="14" xfId="3" applyFont="1" applyFill="1" applyBorder="1" applyAlignment="1" applyProtection="1">
      <alignment horizontal="left"/>
    </xf>
    <xf numFmtId="0" fontId="0" fillId="0" borderId="1" xfId="0" applyBorder="1" applyProtection="1">
      <alignment vertical="center"/>
    </xf>
    <xf numFmtId="0" fontId="3" fillId="0" borderId="1" xfId="3" applyBorder="1" applyAlignment="1" applyProtection="1">
      <alignment horizontal="left"/>
    </xf>
    <xf numFmtId="0" fontId="0" fillId="0" borderId="1" xfId="0" applyFill="1" applyBorder="1" applyProtection="1">
      <alignment vertical="center"/>
    </xf>
    <xf numFmtId="0" fontId="15" fillId="0" borderId="1" xfId="0" applyFont="1" applyFill="1" applyBorder="1" applyProtection="1">
      <alignment vertical="center"/>
    </xf>
    <xf numFmtId="178" fontId="3" fillId="4" borderId="1" xfId="0" applyNumberFormat="1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187" fontId="0" fillId="4" borderId="7" xfId="0" applyNumberFormat="1" applyFont="1" applyFill="1" applyBorder="1" applyAlignment="1" applyProtection="1">
      <alignment horizontal="center" vertical="center"/>
    </xf>
    <xf numFmtId="187" fontId="0" fillId="4" borderId="9" xfId="0" applyNumberFormat="1" applyFont="1" applyFill="1" applyBorder="1" applyAlignment="1" applyProtection="1">
      <alignment horizontal="center" vertical="center"/>
    </xf>
    <xf numFmtId="0" fontId="0" fillId="7" borderId="2" xfId="0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87" fontId="0" fillId="4" borderId="1" xfId="0" applyNumberFormat="1" applyFill="1" applyBorder="1" applyAlignment="1" applyProtection="1">
      <alignment horizontal="center" vertical="center"/>
    </xf>
    <xf numFmtId="0" fontId="0" fillId="7" borderId="3" xfId="0" applyFont="1" applyFill="1" applyBorder="1" applyAlignment="1" applyProtection="1">
      <alignment horizontal="center" vertical="center"/>
    </xf>
    <xf numFmtId="0" fontId="0" fillId="4" borderId="3" xfId="0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left" vertical="center"/>
    </xf>
    <xf numFmtId="176" fontId="0" fillId="3" borderId="1" xfId="0" applyNumberFormat="1" applyFill="1" applyBorder="1" applyAlignment="1" applyProtection="1">
      <alignment horizontal="center" vertical="center"/>
    </xf>
    <xf numFmtId="187" fontId="0" fillId="3" borderId="1" xfId="0" applyNumberFormat="1" applyFill="1" applyBorder="1" applyAlignment="1" applyProtection="1">
      <alignment horizontal="center" vertical="center"/>
    </xf>
    <xf numFmtId="176" fontId="6" fillId="7" borderId="1" xfId="0" applyNumberFormat="1" applyFont="1" applyFill="1" applyBorder="1" applyAlignment="1" applyProtection="1">
      <alignment horizontal="center" vertical="center" readingOrder="1"/>
    </xf>
    <xf numFmtId="176" fontId="6" fillId="0" borderId="1" xfId="0" applyNumberFormat="1" applyFont="1" applyBorder="1" applyAlignment="1" applyProtection="1">
      <alignment horizontal="center" vertical="center" readingOrder="1"/>
    </xf>
    <xf numFmtId="0" fontId="27" fillId="8" borderId="1" xfId="0" applyFont="1" applyFill="1" applyBorder="1" applyProtection="1">
      <alignment vertical="center"/>
    </xf>
    <xf numFmtId="0" fontId="28" fillId="8" borderId="1" xfId="0" applyFont="1" applyFill="1" applyBorder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3" fillId="0" borderId="4" xfId="3" applyFill="1" applyBorder="1" applyAlignment="1" applyProtection="1">
      <alignment horizontal="left"/>
    </xf>
    <xf numFmtId="176" fontId="33" fillId="0" borderId="1" xfId="0" applyNumberFormat="1" applyFont="1" applyBorder="1" applyAlignment="1" applyProtection="1">
      <alignment horizontal="center" vertical="center" readingOrder="1"/>
    </xf>
    <xf numFmtId="0" fontId="31" fillId="0" borderId="0" xfId="7" applyFont="1" applyAlignment="1" applyProtection="1">
      <alignment horizontal="center" vertical="center"/>
      <protection hidden="1"/>
    </xf>
    <xf numFmtId="0" fontId="30" fillId="0" borderId="0" xfId="7" applyFont="1" applyAlignment="1" applyProtection="1">
      <alignment horizontal="center" vertical="center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0" fontId="35" fillId="0" borderId="0" xfId="7" applyFont="1" applyFill="1" applyBorder="1" applyAlignment="1" applyProtection="1">
      <alignment horizontal="left" vertical="center" shrinkToFit="1"/>
      <protection hidden="1"/>
    </xf>
    <xf numFmtId="0" fontId="35" fillId="0" borderId="10" xfId="7" applyFont="1" applyFill="1" applyBorder="1" applyAlignment="1" applyProtection="1">
      <alignment vertical="center" shrinkToFit="1"/>
      <protection hidden="1"/>
    </xf>
    <xf numFmtId="0" fontId="35" fillId="0" borderId="10" xfId="0" applyFont="1" applyFill="1" applyBorder="1" applyAlignment="1" applyProtection="1">
      <alignment vertical="center"/>
      <protection hidden="1"/>
    </xf>
    <xf numFmtId="0" fontId="35" fillId="0" borderId="10" xfId="7" applyFont="1" applyFill="1" applyBorder="1" applyAlignment="1" applyProtection="1">
      <alignment vertical="center"/>
      <protection hidden="1"/>
    </xf>
    <xf numFmtId="0" fontId="35" fillId="0" borderId="0" xfId="7" applyFont="1" applyFill="1" applyBorder="1" applyAlignment="1" applyProtection="1">
      <alignment vertical="center" shrinkToFit="1"/>
      <protection hidden="1"/>
    </xf>
    <xf numFmtId="188" fontId="12" fillId="0" borderId="0" xfId="7" applyNumberFormat="1" applyFont="1" applyFill="1" applyBorder="1" applyAlignment="1" applyProtection="1">
      <alignment horizontal="left" vertical="center" shrinkToFit="1"/>
      <protection locked="0"/>
    </xf>
    <xf numFmtId="191" fontId="12" fillId="0" borderId="31" xfId="7" applyNumberFormat="1" applyFont="1" applyBorder="1" applyAlignment="1" applyProtection="1">
      <alignment vertical="center" shrinkToFit="1"/>
      <protection hidden="1"/>
    </xf>
    <xf numFmtId="191" fontId="12" fillId="0" borderId="0" xfId="7" applyNumberFormat="1" applyFont="1" applyBorder="1" applyAlignment="1" applyProtection="1">
      <alignment vertical="center" shrinkToFit="1"/>
      <protection hidden="1"/>
    </xf>
    <xf numFmtId="191" fontId="32" fillId="0" borderId="0" xfId="7" applyNumberFormat="1" applyFont="1" applyBorder="1" applyAlignment="1" applyProtection="1">
      <alignment vertical="center" shrinkToFit="1"/>
      <protection hidden="1"/>
    </xf>
    <xf numFmtId="192" fontId="25" fillId="0" borderId="0" xfId="7" applyNumberFormat="1" applyFont="1" applyFill="1" applyBorder="1" applyAlignment="1" applyProtection="1">
      <alignment vertical="center"/>
      <protection hidden="1"/>
    </xf>
    <xf numFmtId="191" fontId="32" fillId="0" borderId="31" xfId="7" applyNumberFormat="1" applyFont="1" applyBorder="1" applyAlignment="1" applyProtection="1">
      <alignment vertical="center" shrinkToFit="1"/>
      <protection hidden="1"/>
    </xf>
    <xf numFmtId="0" fontId="37" fillId="0" borderId="0" xfId="0" applyFont="1" applyProtection="1">
      <alignment vertical="center"/>
      <protection hidden="1"/>
    </xf>
    <xf numFmtId="0" fontId="32" fillId="0" borderId="0" xfId="7" applyFont="1" applyAlignment="1" applyProtection="1">
      <alignment vertical="center"/>
      <protection hidden="1"/>
    </xf>
    <xf numFmtId="0" fontId="0" fillId="0" borderId="0" xfId="0">
      <alignment vertical="center"/>
    </xf>
    <xf numFmtId="191" fontId="35" fillId="0" borderId="0" xfId="7" applyNumberFormat="1" applyFont="1" applyFill="1" applyBorder="1" applyAlignment="1">
      <alignment vertical="center" wrapText="1" shrinkToFit="1"/>
    </xf>
    <xf numFmtId="191" fontId="35" fillId="0" borderId="31" xfId="7" applyNumberFormat="1" applyFont="1" applyFill="1" applyBorder="1" applyAlignment="1">
      <alignment vertical="center" wrapText="1" shrinkToFit="1"/>
    </xf>
    <xf numFmtId="0" fontId="39" fillId="6" borderId="1" xfId="0" applyFont="1" applyFill="1" applyBorder="1" applyProtection="1">
      <alignment vertical="center"/>
    </xf>
    <xf numFmtId="0" fontId="10" fillId="0" borderId="1" xfId="0" applyFont="1" applyFill="1" applyBorder="1" applyProtection="1">
      <alignment vertical="center"/>
    </xf>
    <xf numFmtId="0" fontId="10" fillId="6" borderId="1" xfId="0" applyFont="1" applyFill="1" applyBorder="1" applyAlignment="1" applyProtection="1">
      <alignment vertical="center" shrinkToFit="1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Protection="1">
      <alignment vertical="center"/>
    </xf>
    <xf numFmtId="178" fontId="3" fillId="0" borderId="1" xfId="0" applyNumberFormat="1" applyFont="1" applyBorder="1" applyAlignment="1" applyProtection="1">
      <alignment vertical="center"/>
    </xf>
    <xf numFmtId="0" fontId="39" fillId="0" borderId="0" xfId="0" applyFont="1">
      <alignment vertical="center"/>
    </xf>
    <xf numFmtId="0" fontId="39" fillId="0" borderId="0" xfId="0" applyFont="1" applyBorder="1">
      <alignment vertical="center"/>
    </xf>
    <xf numFmtId="0" fontId="39" fillId="0" borderId="0" xfId="0" applyFont="1" applyFill="1" applyBorder="1">
      <alignment vertical="center"/>
    </xf>
    <xf numFmtId="0" fontId="40" fillId="0" borderId="0" xfId="0" applyFont="1" applyBorder="1">
      <alignment vertical="center"/>
    </xf>
    <xf numFmtId="49" fontId="40" fillId="0" borderId="0" xfId="0" applyNumberFormat="1" applyFont="1" applyBorder="1">
      <alignment vertical="center"/>
    </xf>
    <xf numFmtId="40" fontId="40" fillId="0" borderId="0" xfId="4" applyNumberFormat="1" applyFont="1" applyFill="1" applyBorder="1">
      <alignment vertical="center"/>
    </xf>
    <xf numFmtId="0" fontId="41" fillId="0" borderId="0" xfId="0" applyFont="1" applyBorder="1" applyAlignment="1">
      <alignment horizontal="center" vertical="center"/>
    </xf>
    <xf numFmtId="179" fontId="40" fillId="3" borderId="0" xfId="0" applyNumberFormat="1" applyFont="1" applyFill="1" applyBorder="1">
      <alignment vertical="center"/>
    </xf>
    <xf numFmtId="49" fontId="21" fillId="0" borderId="0" xfId="7" applyNumberFormat="1" applyFont="1" applyBorder="1" applyAlignment="1">
      <alignment vertical="center"/>
    </xf>
    <xf numFmtId="40" fontId="40" fillId="3" borderId="0" xfId="4" applyNumberFormat="1" applyFont="1" applyFill="1" applyBorder="1">
      <alignment vertical="center"/>
    </xf>
    <xf numFmtId="0" fontId="13" fillId="0" borderId="0" xfId="7" applyFont="1" applyFill="1" applyBorder="1" applyAlignment="1">
      <alignment vertical="center" shrinkToFit="1"/>
    </xf>
    <xf numFmtId="0" fontId="40" fillId="3" borderId="0" xfId="0" applyFont="1" applyFill="1" applyBorder="1">
      <alignment vertical="center"/>
    </xf>
    <xf numFmtId="176" fontId="39" fillId="0" borderId="0" xfId="0" applyNumberFormat="1" applyFont="1" applyFill="1" applyBorder="1">
      <alignment vertical="center"/>
    </xf>
    <xf numFmtId="0" fontId="39" fillId="0" borderId="0" xfId="0" applyFont="1" applyBorder="1" applyAlignment="1">
      <alignment vertical="center" shrinkToFit="1"/>
    </xf>
    <xf numFmtId="0" fontId="39" fillId="0" borderId="0" xfId="0" applyFont="1" applyBorder="1" applyAlignment="1">
      <alignment horizontal="right" vertical="center"/>
    </xf>
    <xf numFmtId="176" fontId="39" fillId="3" borderId="0" xfId="0" applyNumberFormat="1" applyFont="1" applyFill="1" applyBorder="1">
      <alignment vertical="center"/>
    </xf>
    <xf numFmtId="177" fontId="39" fillId="0" borderId="0" xfId="0" applyNumberFormat="1" applyFont="1" applyBorder="1">
      <alignment vertical="center"/>
    </xf>
    <xf numFmtId="196" fontId="39" fillId="0" borderId="0" xfId="4" applyNumberFormat="1" applyFont="1">
      <alignment vertical="center"/>
    </xf>
    <xf numFmtId="0" fontId="10" fillId="0" borderId="0" xfId="0" applyFont="1">
      <alignment vertical="center"/>
    </xf>
    <xf numFmtId="196" fontId="39" fillId="0" borderId="0" xfId="0" applyNumberFormat="1" applyFont="1">
      <alignment vertical="center"/>
    </xf>
    <xf numFmtId="49" fontId="39" fillId="0" borderId="0" xfId="0" applyNumberFormat="1" applyFont="1">
      <alignment vertical="center"/>
    </xf>
    <xf numFmtId="0" fontId="39" fillId="0" borderId="0" xfId="0" applyFont="1" applyFill="1" applyBorder="1" applyAlignment="1">
      <alignment horizontal="left" vertical="center"/>
    </xf>
    <xf numFmtId="0" fontId="34" fillId="0" borderId="0" xfId="7" applyFont="1" applyAlignment="1" applyProtection="1">
      <alignment vertical="center"/>
      <protection hidden="1"/>
    </xf>
    <xf numFmtId="0" fontId="39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176" fontId="39" fillId="0" borderId="0" xfId="0" applyNumberFormat="1" applyFont="1" applyBorder="1">
      <alignment vertical="center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12" fillId="4" borderId="5" xfId="7" applyFont="1" applyFill="1" applyBorder="1" applyAlignment="1" applyProtection="1">
      <alignment horizontal="center" vertical="center" shrinkToFit="1"/>
      <protection hidden="1"/>
    </xf>
    <xf numFmtId="0" fontId="12" fillId="4" borderId="17" xfId="7" applyFont="1" applyFill="1" applyBorder="1" applyAlignment="1" applyProtection="1">
      <alignment horizontal="center" vertical="center" shrinkToFit="1"/>
      <protection hidden="1"/>
    </xf>
    <xf numFmtId="0" fontId="12" fillId="4" borderId="6" xfId="7" applyFont="1" applyFill="1" applyBorder="1" applyAlignment="1" applyProtection="1">
      <alignment horizontal="center" vertical="center" shrinkToFit="1"/>
      <protection hidden="1"/>
    </xf>
    <xf numFmtId="0" fontId="35" fillId="0" borderId="0" xfId="7" applyFont="1" applyFill="1" applyBorder="1" applyAlignment="1" applyProtection="1">
      <alignment horizontal="left" vertical="center" shrinkToFit="1"/>
      <protection hidden="1"/>
    </xf>
    <xf numFmtId="193" fontId="12" fillId="0" borderId="1" xfId="7" applyNumberFormat="1" applyFont="1" applyBorder="1" applyAlignment="1" applyProtection="1">
      <alignment vertical="center" shrinkToFit="1"/>
      <protection hidden="1"/>
    </xf>
    <xf numFmtId="186" fontId="16" fillId="2" borderId="1" xfId="4" applyNumberFormat="1" applyFont="1" applyFill="1" applyBorder="1" applyAlignment="1" applyProtection="1">
      <alignment shrinkToFit="1"/>
      <protection locked="0"/>
    </xf>
    <xf numFmtId="186" fontId="16" fillId="2" borderId="7" xfId="4" applyNumberFormat="1" applyFont="1" applyFill="1" applyBorder="1" applyAlignment="1" applyProtection="1">
      <alignment shrinkToFit="1"/>
      <protection locked="0"/>
    </xf>
    <xf numFmtId="185" fontId="13" fillId="0" borderId="26" xfId="7" applyNumberFormat="1" applyFont="1" applyBorder="1" applyAlignment="1" applyProtection="1">
      <alignment vertical="center" shrinkToFit="1"/>
      <protection hidden="1"/>
    </xf>
    <xf numFmtId="185" fontId="13" fillId="0" borderId="8" xfId="7" applyNumberFormat="1" applyFont="1" applyBorder="1" applyAlignment="1" applyProtection="1">
      <alignment vertical="center" shrinkToFit="1"/>
      <protection hidden="1"/>
    </xf>
    <xf numFmtId="185" fontId="13" fillId="0" borderId="27" xfId="7" applyNumberFormat="1" applyFont="1" applyBorder="1" applyAlignment="1" applyProtection="1">
      <alignment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shrinkToFit="1"/>
      <protection hidden="1"/>
    </xf>
    <xf numFmtId="177" fontId="12" fillId="2" borderId="1" xfId="7" applyNumberFormat="1" applyFont="1" applyFill="1" applyBorder="1" applyAlignment="1" applyProtection="1">
      <alignment horizontal="center" vertical="center" shrinkToFit="1"/>
      <protection locked="0"/>
    </xf>
    <xf numFmtId="197" fontId="12" fillId="2" borderId="7" xfId="7" applyNumberFormat="1" applyFont="1" applyFill="1" applyBorder="1" applyAlignment="1" applyProtection="1">
      <alignment horizontal="center" vertical="center" shrinkToFit="1"/>
      <protection locked="0"/>
    </xf>
    <xf numFmtId="197" fontId="12" fillId="2" borderId="8" xfId="7" applyNumberFormat="1" applyFont="1" applyFill="1" applyBorder="1" applyAlignment="1" applyProtection="1">
      <alignment horizontal="center" vertical="center" shrinkToFit="1"/>
      <protection locked="0"/>
    </xf>
    <xf numFmtId="188" fontId="12" fillId="0" borderId="1" xfId="7" applyNumberFormat="1" applyFont="1" applyFill="1" applyBorder="1" applyAlignment="1" applyProtection="1">
      <alignment horizontal="center" vertical="center" shrinkToFit="1"/>
      <protection locked="0"/>
    </xf>
    <xf numFmtId="183" fontId="12" fillId="0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7" applyNumberFormat="1" applyFont="1" applyFill="1" applyBorder="1" applyAlignment="1" applyProtection="1">
      <alignment horizontal="center" vertical="center" shrinkToFit="1"/>
      <protection hidden="1"/>
    </xf>
    <xf numFmtId="0" fontId="12" fillId="0" borderId="10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181" fontId="12" fillId="4" borderId="1" xfId="7" applyNumberFormat="1" applyFont="1" applyFill="1" applyBorder="1" applyAlignment="1" applyProtection="1">
      <alignment horizontal="center" vertical="center" shrinkToFit="1"/>
      <protection hidden="1"/>
    </xf>
    <xf numFmtId="0" fontId="31" fillId="0" borderId="0" xfId="7" applyFont="1" applyAlignment="1">
      <alignment horizontal="left" vertical="center"/>
    </xf>
    <xf numFmtId="0" fontId="12" fillId="4" borderId="7" xfId="7" applyFont="1" applyFill="1" applyBorder="1" applyAlignment="1">
      <alignment horizontal="center" vertical="center" shrinkToFit="1"/>
    </xf>
    <xf numFmtId="0" fontId="12" fillId="4" borderId="8" xfId="7" applyFont="1" applyFill="1" applyBorder="1" applyAlignment="1">
      <alignment horizontal="center" vertical="center" shrinkToFit="1"/>
    </xf>
    <xf numFmtId="0" fontId="12" fillId="4" borderId="9" xfId="7" applyFont="1" applyFill="1" applyBorder="1" applyAlignment="1">
      <alignment horizontal="center" vertical="center" shrinkToFit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2" fillId="4" borderId="18" xfId="7" applyFont="1" applyFill="1" applyBorder="1" applyAlignment="1" applyProtection="1">
      <alignment horizontal="center" vertical="center" shrinkToFit="1"/>
      <protection hidden="1"/>
    </xf>
    <xf numFmtId="181" fontId="12" fillId="4" borderId="2" xfId="7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textRotation="255" shrinkToFit="1"/>
      <protection hidden="1"/>
    </xf>
    <xf numFmtId="184" fontId="12" fillId="0" borderId="1" xfId="7" applyNumberFormat="1" applyFont="1" applyBorder="1" applyAlignment="1" applyProtection="1">
      <alignment vertical="center" shrinkToFit="1"/>
      <protection hidden="1"/>
    </xf>
    <xf numFmtId="180" fontId="12" fillId="0" borderId="1" xfId="5" applyNumberFormat="1" applyFont="1" applyFill="1" applyBorder="1" applyAlignment="1" applyProtection="1">
      <alignment vertical="center" shrinkToFit="1"/>
      <protection locked="0"/>
    </xf>
    <xf numFmtId="0" fontId="12" fillId="4" borderId="12" xfId="7" applyFont="1" applyFill="1" applyBorder="1" applyAlignment="1" applyProtection="1">
      <alignment horizontal="center" vertical="center" shrinkToFit="1"/>
      <protection hidden="1"/>
    </xf>
    <xf numFmtId="0" fontId="12" fillId="4" borderId="14" xfId="7" applyFont="1" applyFill="1" applyBorder="1" applyAlignment="1" applyProtection="1">
      <alignment horizontal="center" vertical="center" shrinkToFit="1"/>
      <protection hidden="1"/>
    </xf>
    <xf numFmtId="0" fontId="12" fillId="4" borderId="13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wrapText="1"/>
      <protection hidden="1"/>
    </xf>
    <xf numFmtId="0" fontId="40" fillId="3" borderId="14" xfId="0" applyFont="1" applyFill="1" applyBorder="1" applyAlignment="1">
      <alignment horizontal="center" vertical="center"/>
    </xf>
    <xf numFmtId="0" fontId="40" fillId="3" borderId="17" xfId="0" applyFont="1" applyFill="1" applyBorder="1" applyAlignment="1">
      <alignment horizontal="center" vertical="center"/>
    </xf>
    <xf numFmtId="0" fontId="13" fillId="4" borderId="0" xfId="7" applyFont="1" applyFill="1" applyBorder="1" applyAlignment="1">
      <alignment horizontal="center" vertical="center" shrinkToFit="1"/>
    </xf>
    <xf numFmtId="0" fontId="12" fillId="4" borderId="7" xfId="7" applyFont="1" applyFill="1" applyBorder="1" applyAlignment="1" applyProtection="1">
      <alignment horizontal="center" vertical="center" shrinkToFit="1"/>
      <protection hidden="1"/>
    </xf>
    <xf numFmtId="0" fontId="12" fillId="4" borderId="8" xfId="7" applyFont="1" applyFill="1" applyBorder="1" applyAlignment="1" applyProtection="1">
      <alignment horizontal="center" vertical="center" shrinkToFit="1"/>
      <protection hidden="1"/>
    </xf>
    <xf numFmtId="0" fontId="12" fillId="4" borderId="9" xfId="7" applyFont="1" applyFill="1" applyBorder="1" applyAlignment="1" applyProtection="1">
      <alignment horizontal="center" vertical="center" shrinkToFit="1"/>
      <protection hidden="1"/>
    </xf>
    <xf numFmtId="0" fontId="12" fillId="2" borderId="7" xfId="7" applyFont="1" applyFill="1" applyBorder="1" applyAlignment="1" applyProtection="1">
      <alignment horizontal="left" vertical="center" shrinkToFit="1"/>
      <protection locked="0"/>
    </xf>
    <xf numFmtId="0" fontId="12" fillId="2" borderId="8" xfId="7" applyFont="1" applyFill="1" applyBorder="1" applyAlignment="1" applyProtection="1">
      <alignment horizontal="left" vertical="center" shrinkToFit="1"/>
      <protection locked="0"/>
    </xf>
    <xf numFmtId="0" fontId="12" fillId="2" borderId="9" xfId="7" applyFont="1" applyFill="1" applyBorder="1" applyAlignment="1" applyProtection="1">
      <alignment horizontal="left" vertical="center" shrinkToFit="1"/>
      <protection locked="0"/>
    </xf>
    <xf numFmtId="0" fontId="36" fillId="0" borderId="0" xfId="7" quotePrefix="1" applyFont="1" applyFill="1" applyBorder="1" applyAlignment="1" applyProtection="1">
      <alignment horizontal="center" vertical="center"/>
      <protection hidden="1"/>
    </xf>
    <xf numFmtId="0" fontId="40" fillId="0" borderId="14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183" fontId="12" fillId="4" borderId="12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4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3" xfId="7" applyNumberFormat="1" applyFont="1" applyFill="1" applyBorder="1" applyAlignment="1" applyProtection="1">
      <alignment horizontal="center" vertical="center" shrinkToFit="1"/>
      <protection hidden="1"/>
    </xf>
    <xf numFmtId="0" fontId="12" fillId="2" borderId="1" xfId="7" applyFont="1" applyFill="1" applyBorder="1" applyAlignment="1" applyProtection="1">
      <alignment vertical="center" shrinkToFit="1"/>
      <protection locked="0"/>
    </xf>
    <xf numFmtId="0" fontId="35" fillId="0" borderId="0" xfId="7" applyFont="1" applyFill="1" applyBorder="1" applyAlignment="1" applyProtection="1">
      <alignment horizontal="left" vertical="center" wrapText="1" shrinkToFit="1"/>
      <protection hidden="1"/>
    </xf>
    <xf numFmtId="0" fontId="12" fillId="0" borderId="1" xfId="7" applyFont="1" applyBorder="1" applyAlignment="1" applyProtection="1">
      <alignment vertical="center" shrinkToFit="1"/>
      <protection hidden="1"/>
    </xf>
    <xf numFmtId="0" fontId="12" fillId="2" borderId="1" xfId="7" applyFont="1" applyFill="1" applyBorder="1" applyAlignment="1" applyProtection="1">
      <alignment horizontal="left" vertical="center" shrinkToFit="1"/>
      <protection locked="0"/>
    </xf>
    <xf numFmtId="0" fontId="13" fillId="4" borderId="1" xfId="7" applyFont="1" applyFill="1" applyBorder="1" applyAlignment="1" applyProtection="1">
      <alignment horizontal="center" vertical="center" shrinkToFit="1"/>
      <protection hidden="1"/>
    </xf>
    <xf numFmtId="0" fontId="12" fillId="0" borderId="18" xfId="7" applyFont="1" applyBorder="1" applyAlignment="1" applyProtection="1">
      <alignment vertical="center" shrinkToFit="1"/>
      <protection hidden="1"/>
    </xf>
    <xf numFmtId="180" fontId="12" fillId="0" borderId="18" xfId="5" applyNumberFormat="1" applyFont="1" applyBorder="1" applyAlignment="1" applyProtection="1">
      <alignment vertical="center" shrinkToFit="1"/>
      <protection hidden="1"/>
    </xf>
    <xf numFmtId="186" fontId="16" fillId="0" borderId="18" xfId="4" applyNumberFormat="1" applyFont="1" applyFill="1" applyBorder="1" applyAlignment="1" applyProtection="1">
      <alignment shrinkToFit="1"/>
      <protection hidden="1"/>
    </xf>
    <xf numFmtId="185" fontId="12" fillId="0" borderId="3" xfId="7" applyNumberFormat="1" applyFont="1" applyBorder="1" applyAlignment="1" applyProtection="1">
      <alignment vertical="center" shrinkToFit="1"/>
      <protection hidden="1"/>
    </xf>
    <xf numFmtId="185" fontId="13" fillId="0" borderId="28" xfId="7" applyNumberFormat="1" applyFont="1" applyBorder="1" applyAlignment="1" applyProtection="1">
      <alignment vertical="center" shrinkToFit="1"/>
      <protection hidden="1"/>
    </xf>
    <xf numFmtId="185" fontId="13" fillId="0" borderId="29" xfId="7" applyNumberFormat="1" applyFont="1" applyBorder="1" applyAlignment="1" applyProtection="1">
      <alignment vertical="center" shrinkToFit="1"/>
      <protection hidden="1"/>
    </xf>
    <xf numFmtId="185" fontId="13" fillId="0" borderId="30" xfId="7" applyNumberFormat="1" applyFont="1" applyBorder="1" applyAlignment="1" applyProtection="1">
      <alignment vertical="center" shrinkToFit="1"/>
      <protection hidden="1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184" fontId="12" fillId="0" borderId="2" xfId="7" applyNumberFormat="1" applyFont="1" applyBorder="1" applyAlignment="1" applyProtection="1">
      <alignment vertical="center" shrinkToFit="1"/>
      <protection hidden="1"/>
    </xf>
    <xf numFmtId="186" fontId="16" fillId="2" borderId="2" xfId="4" applyNumberFormat="1" applyFont="1" applyFill="1" applyBorder="1" applyAlignment="1" applyProtection="1">
      <alignment shrinkToFit="1"/>
      <protection locked="0"/>
    </xf>
    <xf numFmtId="186" fontId="16" fillId="2" borderId="5" xfId="4" applyNumberFormat="1" applyFont="1" applyFill="1" applyBorder="1" applyAlignment="1" applyProtection="1">
      <alignment shrinkToFit="1"/>
      <protection locked="0"/>
    </xf>
    <xf numFmtId="183" fontId="12" fillId="4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1" xfId="7" applyNumberFormat="1" applyFont="1" applyFill="1" applyBorder="1" applyAlignment="1" applyProtection="1">
      <alignment horizontal="center" vertical="center" shrinkToFit="1"/>
      <protection hidden="1"/>
    </xf>
    <xf numFmtId="185" fontId="13" fillId="0" borderId="23" xfId="7" applyNumberFormat="1" applyFont="1" applyBorder="1" applyAlignment="1" applyProtection="1">
      <alignment vertical="center" shrinkToFit="1"/>
      <protection hidden="1"/>
    </xf>
    <xf numFmtId="185" fontId="13" fillId="0" borderId="24" xfId="7" applyNumberFormat="1" applyFont="1" applyBorder="1" applyAlignment="1" applyProtection="1">
      <alignment vertical="center" shrinkToFit="1"/>
      <protection hidden="1"/>
    </xf>
    <xf numFmtId="185" fontId="13" fillId="0" borderId="25" xfId="7" applyNumberFormat="1" applyFont="1" applyBorder="1" applyAlignment="1" applyProtection="1">
      <alignment vertical="center" shrinkToFit="1"/>
      <protection hidden="1"/>
    </xf>
    <xf numFmtId="0" fontId="12" fillId="0" borderId="17" xfId="7" applyFont="1" applyBorder="1" applyAlignment="1" applyProtection="1">
      <alignment horizontal="left" vertical="center"/>
      <protection hidden="1"/>
    </xf>
    <xf numFmtId="191" fontId="32" fillId="0" borderId="0" xfId="7" applyNumberFormat="1" applyFont="1" applyBorder="1" applyAlignment="1" applyProtection="1">
      <alignment horizontal="left" vertical="center" wrapText="1" shrinkToFit="1"/>
      <protection hidden="1"/>
    </xf>
    <xf numFmtId="191" fontId="12" fillId="0" borderId="0" xfId="7" applyNumberFormat="1" applyFont="1" applyBorder="1" applyAlignment="1" applyProtection="1">
      <alignment horizontal="left" vertical="center" shrinkToFit="1"/>
      <protection hidden="1"/>
    </xf>
    <xf numFmtId="191" fontId="35" fillId="0" borderId="31" xfId="7" applyNumberFormat="1" applyFont="1" applyFill="1" applyBorder="1" applyAlignment="1">
      <alignment horizontal="left" vertical="center" wrapText="1" shrinkToFit="1"/>
    </xf>
    <xf numFmtId="191" fontId="35" fillId="0" borderId="0" xfId="7" applyNumberFormat="1" applyFont="1" applyFill="1" applyBorder="1" applyAlignment="1">
      <alignment horizontal="left" vertical="center" wrapText="1" shrinkToFit="1"/>
    </xf>
    <xf numFmtId="0" fontId="13" fillId="0" borderId="10" xfId="7" applyFont="1" applyBorder="1" applyAlignment="1">
      <alignment horizontal="left" vertical="center"/>
    </xf>
    <xf numFmtId="0" fontId="13" fillId="0" borderId="0" xfId="7" applyFont="1" applyAlignment="1">
      <alignment horizontal="left" vertical="center"/>
    </xf>
    <xf numFmtId="0" fontId="13" fillId="2" borderId="7" xfId="7" applyFont="1" applyFill="1" applyBorder="1" applyAlignment="1">
      <alignment horizontal="center" vertical="center"/>
    </xf>
    <xf numFmtId="0" fontId="13" fillId="2" borderId="8" xfId="7" applyFont="1" applyFill="1" applyBorder="1" applyAlignment="1">
      <alignment horizontal="center" vertical="center"/>
    </xf>
    <xf numFmtId="0" fontId="13" fillId="2" borderId="9" xfId="7" applyFont="1" applyFill="1" applyBorder="1" applyAlignment="1">
      <alignment horizontal="center" vertical="center"/>
    </xf>
    <xf numFmtId="182" fontId="12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2" fillId="4" borderId="10" xfId="7" applyFont="1" applyFill="1" applyBorder="1" applyAlignment="1" applyProtection="1">
      <alignment horizontal="center" vertical="center" shrinkToFit="1"/>
      <protection hidden="1"/>
    </xf>
    <xf numFmtId="0" fontId="12" fillId="4" borderId="0" xfId="7" applyFont="1" applyFill="1" applyBorder="1" applyAlignment="1" applyProtection="1">
      <alignment horizontal="center" vertical="center" shrinkToFit="1"/>
      <protection hidden="1"/>
    </xf>
    <xf numFmtId="0" fontId="12" fillId="4" borderId="11" xfId="7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wrapText="1" shrinkToFit="1"/>
      <protection hidden="1"/>
    </xf>
    <xf numFmtId="177" fontId="12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3" fillId="0" borderId="0" xfId="0" applyFont="1" applyFill="1" applyBorder="1" applyAlignment="1">
      <alignment horizontal="center" vertical="center"/>
    </xf>
    <xf numFmtId="0" fontId="12" fillId="4" borderId="18" xfId="7" applyFont="1" applyFill="1" applyBorder="1" applyAlignment="1">
      <alignment horizontal="center" vertical="center" shrinkToFit="1"/>
    </xf>
    <xf numFmtId="181" fontId="12" fillId="4" borderId="2" xfId="7" applyNumberFormat="1" applyFont="1" applyFill="1" applyBorder="1" applyAlignment="1">
      <alignment horizontal="center" vertical="center" shrinkToFit="1"/>
    </xf>
    <xf numFmtId="0" fontId="12" fillId="4" borderId="1" xfId="7" applyFont="1" applyFill="1" applyBorder="1" applyAlignment="1">
      <alignment horizontal="center" vertical="center" textRotation="255" shrinkToFit="1"/>
    </xf>
    <xf numFmtId="181" fontId="12" fillId="4" borderId="1" xfId="7" applyNumberFormat="1" applyFont="1" applyFill="1" applyBorder="1" applyAlignment="1">
      <alignment horizontal="center" vertical="center" shrinkToFit="1"/>
    </xf>
    <xf numFmtId="191" fontId="12" fillId="0" borderId="7" xfId="7" applyNumberFormat="1" applyFont="1" applyBorder="1" applyAlignment="1">
      <alignment vertical="center" shrinkToFit="1"/>
    </xf>
    <xf numFmtId="191" fontId="12" fillId="0" borderId="8" xfId="7" applyNumberFormat="1" applyFont="1" applyBorder="1" applyAlignment="1">
      <alignment vertical="center" shrinkToFit="1"/>
    </xf>
    <xf numFmtId="191" fontId="12" fillId="0" borderId="9" xfId="7" applyNumberFormat="1" applyFont="1" applyBorder="1" applyAlignment="1">
      <alignment vertical="center" shrinkToFit="1"/>
    </xf>
    <xf numFmtId="180" fontId="12" fillId="0" borderId="1" xfId="5" applyNumberFormat="1" applyFont="1" applyBorder="1" applyAlignment="1">
      <alignment vertical="center" shrinkToFit="1"/>
    </xf>
    <xf numFmtId="186" fontId="16" fillId="0" borderId="1" xfId="4" applyNumberFormat="1" applyFont="1" applyFill="1" applyBorder="1" applyAlignment="1">
      <alignment shrinkToFit="1"/>
    </xf>
    <xf numFmtId="0" fontId="0" fillId="3" borderId="1" xfId="0" applyFill="1" applyBorder="1" applyAlignment="1">
      <alignment horizontal="center" vertical="center" shrinkToFit="1"/>
    </xf>
    <xf numFmtId="193" fontId="12" fillId="0" borderId="1" xfId="7" applyNumberFormat="1" applyFont="1" applyBorder="1" applyAlignment="1">
      <alignment vertical="center" shrinkToFit="1"/>
    </xf>
    <xf numFmtId="0" fontId="12" fillId="4" borderId="1" xfId="7" applyFont="1" applyFill="1" applyBorder="1" applyAlignment="1">
      <alignment horizontal="center" vertical="center" shrinkToFit="1"/>
    </xf>
    <xf numFmtId="185" fontId="29" fillId="0" borderId="7" xfId="7" applyNumberFormat="1" applyFont="1" applyBorder="1" applyAlignment="1">
      <alignment vertical="center" shrinkToFit="1"/>
    </xf>
    <xf numFmtId="185" fontId="29" fillId="0" borderId="8" xfId="7" applyNumberFormat="1" applyFont="1" applyBorder="1" applyAlignment="1">
      <alignment vertical="center" shrinkToFit="1"/>
    </xf>
    <xf numFmtId="185" fontId="29" fillId="0" borderId="9" xfId="7" applyNumberFormat="1" applyFont="1" applyBorder="1" applyAlignment="1">
      <alignment vertical="center" shrinkToFit="1"/>
    </xf>
    <xf numFmtId="183" fontId="12" fillId="4" borderId="3" xfId="7" applyNumberFormat="1" applyFont="1" applyFill="1" applyBorder="1" applyAlignment="1">
      <alignment horizontal="center" vertical="center" shrinkToFit="1"/>
    </xf>
    <xf numFmtId="0" fontId="12" fillId="4" borderId="5" xfId="7" applyFont="1" applyFill="1" applyBorder="1" applyAlignment="1">
      <alignment horizontal="center" vertical="center" shrinkToFit="1"/>
    </xf>
    <xf numFmtId="0" fontId="12" fillId="4" borderId="17" xfId="7" applyFont="1" applyFill="1" applyBorder="1" applyAlignment="1">
      <alignment horizontal="center" vertical="center" shrinkToFit="1"/>
    </xf>
    <xf numFmtId="0" fontId="12" fillId="4" borderId="6" xfId="7" applyFont="1" applyFill="1" applyBorder="1" applyAlignment="1">
      <alignment horizontal="center" vertical="center" shrinkToFit="1"/>
    </xf>
    <xf numFmtId="0" fontId="12" fillId="5" borderId="1" xfId="7" applyFont="1" applyFill="1" applyBorder="1" applyAlignment="1">
      <alignment vertical="center" shrinkToFit="1"/>
    </xf>
    <xf numFmtId="185" fontId="12" fillId="0" borderId="1" xfId="7" applyNumberFormat="1" applyFont="1" applyBorder="1" applyAlignment="1">
      <alignment vertical="center" shrinkToFit="1"/>
    </xf>
    <xf numFmtId="183" fontId="12" fillId="4" borderId="12" xfId="7" applyNumberFormat="1" applyFont="1" applyFill="1" applyBorder="1" applyAlignment="1">
      <alignment horizontal="center" vertical="center" shrinkToFit="1"/>
    </xf>
    <xf numFmtId="183" fontId="12" fillId="4" borderId="14" xfId="7" applyNumberFormat="1" applyFont="1" applyFill="1" applyBorder="1" applyAlignment="1">
      <alignment horizontal="center" vertical="center" shrinkToFit="1"/>
    </xf>
    <xf numFmtId="183" fontId="12" fillId="4" borderId="13" xfId="7" applyNumberFormat="1" applyFont="1" applyFill="1" applyBorder="1" applyAlignment="1">
      <alignment horizontal="center" vertical="center" shrinkToFit="1"/>
    </xf>
    <xf numFmtId="0" fontId="12" fillId="2" borderId="1" xfId="7" applyFont="1" applyFill="1" applyBorder="1" applyAlignment="1">
      <alignment vertical="center" shrinkToFit="1"/>
    </xf>
    <xf numFmtId="0" fontId="13" fillId="4" borderId="7" xfId="7" applyFont="1" applyFill="1" applyBorder="1" applyAlignment="1">
      <alignment horizontal="center" vertical="center" shrinkToFit="1"/>
    </xf>
    <xf numFmtId="0" fontId="13" fillId="4" borderId="8" xfId="7" applyFont="1" applyFill="1" applyBorder="1" applyAlignment="1">
      <alignment horizontal="center" vertical="center" shrinkToFit="1"/>
    </xf>
    <xf numFmtId="0" fontId="13" fillId="4" borderId="9" xfId="7" applyFont="1" applyFill="1" applyBorder="1" applyAlignment="1">
      <alignment horizontal="center" vertical="center" shrinkToFit="1"/>
    </xf>
    <xf numFmtId="0" fontId="12" fillId="4" borderId="12" xfId="7" applyFont="1" applyFill="1" applyBorder="1" applyAlignment="1">
      <alignment horizontal="center" vertical="center" shrinkToFit="1"/>
    </xf>
    <xf numFmtId="0" fontId="12" fillId="4" borderId="14" xfId="7" applyFont="1" applyFill="1" applyBorder="1" applyAlignment="1">
      <alignment horizontal="center" vertical="center" shrinkToFit="1"/>
    </xf>
    <xf numFmtId="0" fontId="12" fillId="4" borderId="13" xfId="7" applyFont="1" applyFill="1" applyBorder="1" applyAlignment="1">
      <alignment horizontal="center" vertical="center" shrinkToFit="1"/>
    </xf>
    <xf numFmtId="0" fontId="12" fillId="2" borderId="7" xfId="7" applyFont="1" applyFill="1" applyBorder="1" applyAlignment="1">
      <alignment vertical="center" shrinkToFit="1"/>
    </xf>
    <xf numFmtId="0" fontId="12" fillId="2" borderId="8" xfId="7" applyFont="1" applyFill="1" applyBorder="1" applyAlignment="1">
      <alignment vertical="center" shrinkToFit="1"/>
    </xf>
    <xf numFmtId="0" fontId="12" fillId="2" borderId="9" xfId="7" applyFont="1" applyFill="1" applyBorder="1" applyAlignment="1">
      <alignment vertical="center" shrinkToFit="1"/>
    </xf>
    <xf numFmtId="194" fontId="12" fillId="0" borderId="7" xfId="7" applyNumberFormat="1" applyFont="1" applyFill="1" applyBorder="1" applyAlignment="1">
      <alignment horizontal="left" vertical="center" shrinkToFit="1"/>
    </xf>
    <xf numFmtId="194" fontId="12" fillId="0" borderId="8" xfId="7" applyNumberFormat="1" applyFont="1" applyFill="1" applyBorder="1" applyAlignment="1">
      <alignment horizontal="left" vertical="center" shrinkToFit="1"/>
    </xf>
    <xf numFmtId="194" fontId="12" fillId="0" borderId="9" xfId="7" applyNumberFormat="1" applyFont="1" applyFill="1" applyBorder="1" applyAlignment="1">
      <alignment horizontal="left" vertical="center" shrinkToFit="1"/>
    </xf>
    <xf numFmtId="195" fontId="12" fillId="2" borderId="7" xfId="7" applyNumberFormat="1" applyFont="1" applyFill="1" applyBorder="1" applyAlignment="1">
      <alignment horizontal="left" vertical="center" shrinkToFit="1"/>
    </xf>
    <xf numFmtId="195" fontId="12" fillId="2" borderId="8" xfId="7" applyNumberFormat="1" applyFont="1" applyFill="1" applyBorder="1" applyAlignment="1">
      <alignment horizontal="left" vertical="center" shrinkToFit="1"/>
    </xf>
    <xf numFmtId="195" fontId="12" fillId="2" borderId="9" xfId="7" applyNumberFormat="1" applyFont="1" applyFill="1" applyBorder="1" applyAlignment="1">
      <alignment horizontal="left" vertical="center" shrinkToFit="1"/>
    </xf>
    <xf numFmtId="0" fontId="12" fillId="4" borderId="10" xfId="7" applyFont="1" applyFill="1" applyBorder="1" applyAlignment="1">
      <alignment horizontal="center" vertical="center" shrinkToFit="1"/>
    </xf>
    <xf numFmtId="0" fontId="12" fillId="4" borderId="0" xfId="7" applyFont="1" applyFill="1" applyBorder="1" applyAlignment="1">
      <alignment horizontal="center" vertical="center" shrinkToFit="1"/>
    </xf>
    <xf numFmtId="0" fontId="12" fillId="4" borderId="11" xfId="7" applyFont="1" applyFill="1" applyBorder="1" applyAlignment="1">
      <alignment horizontal="center" vertical="center" shrinkToFit="1"/>
    </xf>
    <xf numFmtId="0" fontId="12" fillId="2" borderId="7" xfId="7" applyFont="1" applyFill="1" applyBorder="1" applyAlignment="1">
      <alignment horizontal="left" vertical="center" shrinkToFit="1"/>
    </xf>
    <xf numFmtId="0" fontId="12" fillId="2" borderId="8" xfId="7" applyFont="1" applyFill="1" applyBorder="1" applyAlignment="1">
      <alignment horizontal="left" vertical="center" shrinkToFit="1"/>
    </xf>
    <xf numFmtId="0" fontId="12" fillId="2" borderId="9" xfId="7" applyFont="1" applyFill="1" applyBorder="1" applyAlignment="1">
      <alignment horizontal="left" vertical="center" shrinkToFit="1"/>
    </xf>
    <xf numFmtId="0" fontId="12" fillId="0" borderId="1" xfId="7" applyFont="1" applyFill="1" applyBorder="1" applyAlignment="1">
      <alignment vertical="center" shrinkToFit="1"/>
    </xf>
    <xf numFmtId="0" fontId="12" fillId="0" borderId="1" xfId="7" applyFont="1" applyFill="1" applyBorder="1" applyAlignment="1">
      <alignment horizontal="left" vertical="center" shrinkToFit="1"/>
    </xf>
    <xf numFmtId="177" fontId="12" fillId="2" borderId="7" xfId="7" applyNumberFormat="1" applyFont="1" applyFill="1" applyBorder="1" applyAlignment="1">
      <alignment vertical="center" shrinkToFit="1"/>
    </xf>
    <xf numFmtId="177" fontId="12" fillId="2" borderId="8" xfId="7" applyNumberFormat="1" applyFont="1" applyFill="1" applyBorder="1" applyAlignment="1">
      <alignment vertical="center" shrinkToFit="1"/>
    </xf>
    <xf numFmtId="177" fontId="12" fillId="2" borderId="9" xfId="7" applyNumberFormat="1" applyFont="1" applyFill="1" applyBorder="1" applyAlignment="1">
      <alignment vertical="center" shrinkToFit="1"/>
    </xf>
    <xf numFmtId="0" fontId="12" fillId="0" borderId="7" xfId="7" applyFont="1" applyFill="1" applyBorder="1" applyAlignment="1">
      <alignment vertical="center" shrinkToFit="1"/>
    </xf>
    <xf numFmtId="0" fontId="12" fillId="0" borderId="8" xfId="7" applyFont="1" applyFill="1" applyBorder="1" applyAlignment="1">
      <alignment vertical="center" shrinkToFit="1"/>
    </xf>
    <xf numFmtId="0" fontId="12" fillId="0" borderId="9" xfId="7" applyFont="1" applyFill="1" applyBorder="1" applyAlignment="1">
      <alignment vertical="center" shrinkToFit="1"/>
    </xf>
    <xf numFmtId="188" fontId="12" fillId="2" borderId="7" xfId="7" applyNumberFormat="1" applyFont="1" applyFill="1" applyBorder="1" applyAlignment="1">
      <alignment horizontal="left" vertical="center" shrinkToFit="1"/>
    </xf>
    <xf numFmtId="188" fontId="12" fillId="2" borderId="8" xfId="7" applyNumberFormat="1" applyFont="1" applyFill="1" applyBorder="1" applyAlignment="1">
      <alignment horizontal="left" vertical="center" shrinkToFit="1"/>
    </xf>
    <xf numFmtId="188" fontId="12" fillId="2" borderId="9" xfId="7" applyNumberFormat="1" applyFont="1" applyFill="1" applyBorder="1" applyAlignment="1">
      <alignment horizontal="left" vertical="center" shrinkToFit="1"/>
    </xf>
    <xf numFmtId="0" fontId="12" fillId="0" borderId="7" xfId="7" applyFont="1" applyFill="1" applyBorder="1" applyAlignment="1">
      <alignment horizontal="left" vertical="center" shrinkToFit="1"/>
    </xf>
    <xf numFmtId="0" fontId="12" fillId="0" borderId="8" xfId="7" applyFont="1" applyFill="1" applyBorder="1" applyAlignment="1">
      <alignment horizontal="left" vertical="center" shrinkToFit="1"/>
    </xf>
    <xf numFmtId="0" fontId="12" fillId="0" borderId="9" xfId="7" applyFont="1" applyFill="1" applyBorder="1" applyAlignment="1">
      <alignment horizontal="left" vertical="center" shrinkToFit="1"/>
    </xf>
    <xf numFmtId="0" fontId="12" fillId="0" borderId="7" xfId="7" applyFont="1" applyBorder="1" applyAlignment="1">
      <alignment vertical="center" shrinkToFit="1"/>
    </xf>
    <xf numFmtId="0" fontId="12" fillId="0" borderId="8" xfId="7" applyFont="1" applyBorder="1" applyAlignment="1">
      <alignment vertical="center" shrinkToFit="1"/>
    </xf>
    <xf numFmtId="0" fontId="12" fillId="0" borderId="9" xfId="7" applyFont="1" applyBorder="1" applyAlignment="1">
      <alignment vertical="center" shrinkToFit="1"/>
    </xf>
    <xf numFmtId="0" fontId="12" fillId="0" borderId="1" xfId="7" applyFont="1" applyBorder="1" applyAlignment="1">
      <alignment horizontal="left" vertical="center" shrinkToFit="1"/>
    </xf>
    <xf numFmtId="0" fontId="12" fillId="2" borderId="1" xfId="7" applyFont="1" applyFill="1" applyBorder="1" applyAlignment="1">
      <alignment horizontal="left" vertical="center" shrinkToFit="1"/>
    </xf>
    <xf numFmtId="182" fontId="12" fillId="2" borderId="1" xfId="7" applyNumberFormat="1" applyFont="1" applyFill="1" applyBorder="1" applyAlignment="1">
      <alignment horizontal="left" vertical="center" shrinkToFit="1"/>
    </xf>
    <xf numFmtId="186" fontId="16" fillId="0" borderId="18" xfId="4" applyNumberFormat="1" applyFont="1" applyFill="1" applyBorder="1" applyAlignment="1">
      <alignment shrinkToFit="1"/>
    </xf>
    <xf numFmtId="0" fontId="12" fillId="0" borderId="19" xfId="7" applyFont="1" applyBorder="1" applyAlignment="1">
      <alignment vertical="center" shrinkToFit="1"/>
    </xf>
    <xf numFmtId="0" fontId="12" fillId="0" borderId="20" xfId="7" applyFont="1" applyBorder="1" applyAlignment="1">
      <alignment vertical="center" shrinkToFit="1"/>
    </xf>
    <xf numFmtId="0" fontId="12" fillId="0" borderId="21" xfId="7" applyFont="1" applyBorder="1" applyAlignment="1">
      <alignment vertical="center" shrinkToFit="1"/>
    </xf>
    <xf numFmtId="180" fontId="12" fillId="0" borderId="19" xfId="5" applyNumberFormat="1" applyFont="1" applyBorder="1" applyAlignment="1">
      <alignment vertical="center" shrinkToFit="1"/>
    </xf>
    <xf numFmtId="180" fontId="12" fillId="0" borderId="20" xfId="5" applyNumberFormat="1" applyFont="1" applyBorder="1" applyAlignment="1">
      <alignment vertical="center" shrinkToFit="1"/>
    </xf>
    <xf numFmtId="180" fontId="12" fillId="0" borderId="21" xfId="5" applyNumberFormat="1" applyFont="1" applyBorder="1" applyAlignment="1">
      <alignment vertical="center" shrinkToFit="1"/>
    </xf>
    <xf numFmtId="0" fontId="13" fillId="4" borderId="1" xfId="7" applyFont="1" applyFill="1" applyBorder="1" applyAlignment="1">
      <alignment horizontal="center" vertical="center" shrinkToFit="1"/>
    </xf>
    <xf numFmtId="185" fontId="12" fillId="0" borderId="19" xfId="7" applyNumberFormat="1" applyFont="1" applyBorder="1" applyAlignment="1">
      <alignment vertical="center" shrinkToFit="1"/>
    </xf>
    <xf numFmtId="185" fontId="12" fillId="0" borderId="20" xfId="7" applyNumberFormat="1" applyFont="1" applyBorder="1" applyAlignment="1">
      <alignment vertical="center" shrinkToFit="1"/>
    </xf>
    <xf numFmtId="185" fontId="12" fillId="0" borderId="21" xfId="7" applyNumberFormat="1" applyFont="1" applyBorder="1" applyAlignment="1">
      <alignment vertical="center" shrinkToFit="1"/>
    </xf>
    <xf numFmtId="192" fontId="25" fillId="0" borderId="7" xfId="7" applyNumberFormat="1" applyFont="1" applyBorder="1" applyAlignment="1">
      <alignment horizontal="right" vertical="center"/>
    </xf>
    <xf numFmtId="192" fontId="25" fillId="0" borderId="8" xfId="7" applyNumberFormat="1" applyFont="1" applyBorder="1" applyAlignment="1">
      <alignment horizontal="right" vertical="center"/>
    </xf>
    <xf numFmtId="192" fontId="25" fillId="0" borderId="9" xfId="7" applyNumberFormat="1" applyFont="1" applyBorder="1" applyAlignment="1">
      <alignment horizontal="right" vertical="center"/>
    </xf>
    <xf numFmtId="191" fontId="12" fillId="0" borderId="19" xfId="7" applyNumberFormat="1" applyFont="1" applyBorder="1" applyAlignment="1">
      <alignment vertical="center" shrinkToFit="1"/>
    </xf>
    <xf numFmtId="191" fontId="12" fillId="0" borderId="20" xfId="7" applyNumberFormat="1" applyFont="1" applyBorder="1" applyAlignment="1">
      <alignment vertical="center" shrinkToFit="1"/>
    </xf>
    <xf numFmtId="191" fontId="12" fillId="0" borderId="21" xfId="7" applyNumberFormat="1" applyFont="1" applyBorder="1" applyAlignment="1">
      <alignment vertical="center" shrinkToFit="1"/>
    </xf>
    <xf numFmtId="0" fontId="12" fillId="4" borderId="7" xfId="7" applyFont="1" applyFill="1" applyBorder="1" applyAlignment="1">
      <alignment horizontal="center" vertical="center" wrapText="1"/>
    </xf>
    <xf numFmtId="0" fontId="12" fillId="4" borderId="8" xfId="7" applyFont="1" applyFill="1" applyBorder="1" applyAlignment="1">
      <alignment horizontal="center" vertical="center" wrapText="1"/>
    </xf>
    <xf numFmtId="0" fontId="12" fillId="4" borderId="9" xfId="7" applyFont="1" applyFill="1" applyBorder="1" applyAlignment="1">
      <alignment horizontal="center" vertical="center" wrapText="1"/>
    </xf>
    <xf numFmtId="185" fontId="12" fillId="0" borderId="2" xfId="7" applyNumberFormat="1" applyFont="1" applyBorder="1" applyAlignment="1">
      <alignment vertical="center" shrinkToFit="1"/>
    </xf>
  </cellXfs>
  <cellStyles count="168">
    <cellStyle name="Excel Built-in Comma [0] 1" xfId="21"/>
    <cellStyle name="Excel Built-in Currency [0] 1" xfId="22"/>
    <cellStyle name="Excel Built-in Normal" xfId="23"/>
    <cellStyle name="Excel Built-in Normal 1" xfId="24"/>
    <cellStyle name="Excel Built-in Normal 1 2" xfId="25"/>
    <cellStyle name="Excel Built-in Normal 2" xfId="26"/>
    <cellStyle name="パーセント" xfId="5" builtinId="5"/>
    <cellStyle name="パーセント 2" xfId="8"/>
    <cellStyle name="パーセント 3" xfId="27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36"/>
    <cellStyle name="桁区切り" xfId="4" builtinId="6"/>
    <cellStyle name="桁区切り 2" xfId="2"/>
    <cellStyle name="桁区切り 2 2" xfId="28"/>
    <cellStyle name="桁区切り 2 3" xfId="48"/>
    <cellStyle name="桁区切り 2 4" xfId="38"/>
    <cellStyle name="桁区切り 3" xfId="10"/>
    <cellStyle name="桁区切り 4" xfId="29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0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31"/>
    <cellStyle name="標準 2 4" xfId="16"/>
    <cellStyle name="標準 2 5" xfId="17"/>
    <cellStyle name="標準 2 6" xfId="35"/>
    <cellStyle name="標準 2 7" xfId="39"/>
    <cellStyle name="標準 2_システム要件表_0201" xfId="44"/>
    <cellStyle name="標準 3" xfId="1"/>
    <cellStyle name="標準 3 2" xfId="32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3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34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5"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381000</xdr:rowOff>
    </xdr:from>
    <xdr:to>
      <xdr:col>33</xdr:col>
      <xdr:colOff>190502</xdr:colOff>
      <xdr:row>2</xdr:row>
      <xdr:rowOff>428625</xdr:rowOff>
    </xdr:to>
    <xdr:sp macro="" textlink="">
      <xdr:nvSpPr>
        <xdr:cNvPr id="3" name="テキスト ボックス 2"/>
        <xdr:cNvSpPr txBox="1"/>
      </xdr:nvSpPr>
      <xdr:spPr>
        <a:xfrm>
          <a:off x="142875" y="381000"/>
          <a:ext cx="7286627" cy="9239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 u="sng">
            <a:solidFill>
              <a:srgbClr val="FF0000"/>
            </a:solidFill>
            <a:effectLst/>
          </a:endParaRPr>
        </a:p>
        <a:p>
          <a:r>
            <a:rPr kumimoji="1" lang="ja-JP" altLang="en-US" sz="1100" u="none">
              <a:solidFill>
                <a:srgbClr val="FF0000"/>
              </a:solidFill>
              <a:effectLst/>
            </a:rPr>
            <a:t>なお、本シートは「生産性革命促進事業」以外では使用することはできません。</a:t>
          </a:r>
          <a:endParaRPr lang="ja-JP" altLang="ja-JP" sz="800" u="none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abSelected="1" view="pageBreakPreview" zoomScaleNormal="85" zoomScaleSheetLayoutView="100" workbookViewId="0">
      <selection activeCell="I26" sqref="I26:R26"/>
    </sheetView>
  </sheetViews>
  <sheetFormatPr defaultRowHeight="13.5"/>
  <cols>
    <col min="1" max="32" width="2.875" style="15" customWidth="1"/>
    <col min="33" max="33" width="3" style="15" customWidth="1"/>
    <col min="34" max="34" width="3.5" customWidth="1"/>
    <col min="35" max="35" width="15.25" style="150" hidden="1" customWidth="1"/>
    <col min="36" max="36" width="13.75" style="150" hidden="1" customWidth="1"/>
    <col min="37" max="37" width="15.125" style="150" hidden="1" customWidth="1"/>
    <col min="38" max="38" width="14" style="150" hidden="1" customWidth="1"/>
    <col min="39" max="39" width="9" style="150" customWidth="1"/>
    <col min="40" max="40" width="9" style="150" hidden="1" customWidth="1"/>
    <col min="41" max="41" width="0" style="150" hidden="1" customWidth="1"/>
    <col min="42" max="42" width="9" style="150" customWidth="1"/>
    <col min="58" max="58" width="13.625" customWidth="1"/>
    <col min="62" max="62" width="5.25" customWidth="1"/>
    <col min="66" max="66" width="2.875" customWidth="1"/>
  </cols>
  <sheetData>
    <row r="1" spans="1:46" ht="34.5" customHeight="1">
      <c r="A1" s="197" t="s">
        <v>3528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72"/>
      <c r="AG1" s="62"/>
      <c r="AH1" s="63"/>
    </row>
    <row r="2" spans="1:46" s="60" customFormat="1" ht="34.5" customHeight="1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3"/>
      <c r="AI2" s="150"/>
      <c r="AJ2" s="150"/>
      <c r="AK2" s="150"/>
      <c r="AL2" s="150"/>
      <c r="AM2" s="150"/>
      <c r="AN2" s="150"/>
      <c r="AO2" s="150"/>
      <c r="AP2" s="150"/>
    </row>
    <row r="3" spans="1:46" s="60" customFormat="1" ht="42.75" customHeight="1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3"/>
      <c r="AI3" s="150"/>
      <c r="AJ3" s="150"/>
      <c r="AK3" s="150"/>
      <c r="AL3" s="150"/>
      <c r="AM3" s="150"/>
      <c r="AN3" s="150"/>
      <c r="AO3" s="150"/>
      <c r="AP3" s="150"/>
    </row>
    <row r="4" spans="1:46" s="141" customFormat="1" ht="15" customHeight="1">
      <c r="A4" s="125"/>
      <c r="B4" s="255"/>
      <c r="C4" s="256"/>
      <c r="D4" s="256"/>
      <c r="E4" s="257"/>
      <c r="F4" s="253" t="s">
        <v>3514</v>
      </c>
      <c r="G4" s="254"/>
      <c r="H4" s="254"/>
      <c r="I4" s="254"/>
      <c r="J4" s="254"/>
      <c r="K4" s="254"/>
      <c r="L4" s="126"/>
      <c r="M4" s="126"/>
      <c r="N4" s="126"/>
      <c r="O4" s="126"/>
      <c r="P4" s="126"/>
      <c r="Q4" s="126"/>
      <c r="R4" s="126"/>
      <c r="S4" s="126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3"/>
      <c r="AI4" s="150"/>
      <c r="AJ4" s="150"/>
      <c r="AK4" s="150"/>
      <c r="AL4" s="150"/>
      <c r="AM4" s="150"/>
      <c r="AN4" s="150"/>
      <c r="AO4" s="150"/>
      <c r="AP4" s="150"/>
    </row>
    <row r="5" spans="1:46" ht="15" customHeight="1">
      <c r="A5" s="62" t="s">
        <v>3414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3"/>
      <c r="AI5" s="221"/>
      <c r="AJ5" s="211"/>
      <c r="AK5" s="151"/>
      <c r="AL5" s="152"/>
      <c r="AM5" s="152"/>
      <c r="AN5" s="151"/>
      <c r="AO5" s="151"/>
      <c r="AP5" s="151"/>
      <c r="AQ5" s="10"/>
      <c r="AR5" s="10"/>
      <c r="AS5" s="10"/>
      <c r="AT5" s="10"/>
    </row>
    <row r="6" spans="1:46" ht="15" customHeight="1">
      <c r="A6" s="62"/>
      <c r="B6" s="214" t="s">
        <v>3399</v>
      </c>
      <c r="C6" s="215"/>
      <c r="D6" s="215"/>
      <c r="E6" s="215"/>
      <c r="F6" s="215"/>
      <c r="G6" s="215"/>
      <c r="H6" s="216"/>
      <c r="I6" s="217" t="s">
        <v>3527</v>
      </c>
      <c r="J6" s="218"/>
      <c r="K6" s="218"/>
      <c r="L6" s="218"/>
      <c r="M6" s="218"/>
      <c r="N6" s="218"/>
      <c r="O6" s="218"/>
      <c r="P6" s="218"/>
      <c r="Q6" s="218"/>
      <c r="R6" s="219"/>
      <c r="S6" s="129"/>
      <c r="T6" s="180" t="s">
        <v>3495</v>
      </c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63"/>
      <c r="AI6" s="222"/>
      <c r="AJ6" s="212"/>
      <c r="AK6" s="151"/>
      <c r="AL6" s="151"/>
      <c r="AM6" s="151"/>
      <c r="AN6" s="152"/>
      <c r="AO6" s="151"/>
      <c r="AP6" s="151"/>
      <c r="AQ6" s="10"/>
      <c r="AR6" s="10"/>
      <c r="AS6" s="10"/>
      <c r="AT6" s="10"/>
    </row>
    <row r="7" spans="1:46" ht="15" customHeight="1">
      <c r="A7" s="62"/>
      <c r="B7" s="198" t="str">
        <f>IF(I6="導入予定設備","様式 1-3　NO.","様式 1-4　NO.")</f>
        <v>様式 1-4　NO.</v>
      </c>
      <c r="C7" s="199"/>
      <c r="D7" s="199"/>
      <c r="E7" s="199"/>
      <c r="F7" s="199"/>
      <c r="G7" s="199"/>
      <c r="H7" s="200"/>
      <c r="I7" s="217"/>
      <c r="J7" s="218"/>
      <c r="K7" s="218"/>
      <c r="L7" s="218"/>
      <c r="M7" s="218"/>
      <c r="N7" s="218"/>
      <c r="O7" s="218"/>
      <c r="P7" s="218"/>
      <c r="Q7" s="218"/>
      <c r="R7" s="219"/>
      <c r="S7" s="129"/>
      <c r="T7" s="180" t="s">
        <v>3496</v>
      </c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63"/>
      <c r="AI7" s="151"/>
      <c r="AJ7" s="151"/>
      <c r="AK7" s="151"/>
      <c r="AL7" s="151"/>
      <c r="AM7" s="151"/>
      <c r="AN7" s="151"/>
      <c r="AO7" s="151"/>
      <c r="AP7" s="151"/>
      <c r="AQ7" s="10"/>
      <c r="AR7" s="10"/>
      <c r="AS7" s="10"/>
      <c r="AT7" s="10"/>
    </row>
    <row r="8" spans="1:46" ht="3" customHeight="1">
      <c r="A8" s="62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2"/>
      <c r="AH8" s="63"/>
      <c r="AI8" s="151"/>
      <c r="AJ8" s="151"/>
      <c r="AK8" s="151"/>
      <c r="AL8" s="151"/>
      <c r="AM8" s="151"/>
      <c r="AN8" s="151"/>
      <c r="AO8" s="151"/>
      <c r="AP8" s="151"/>
      <c r="AQ8" s="10"/>
      <c r="AR8" s="10"/>
      <c r="AS8" s="10"/>
      <c r="AT8" s="10"/>
    </row>
    <row r="9" spans="1:46" ht="15" customHeight="1">
      <c r="A9" s="62" t="s">
        <v>627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2"/>
      <c r="AH9" s="63"/>
      <c r="AI9" s="213"/>
      <c r="AJ9" s="213"/>
      <c r="AK9" s="213"/>
      <c r="AL9" s="213"/>
    </row>
    <row r="10" spans="1:46" ht="15" customHeight="1">
      <c r="A10" s="62"/>
      <c r="B10" s="187" t="s">
        <v>3529</v>
      </c>
      <c r="C10" s="187"/>
      <c r="D10" s="187"/>
      <c r="E10" s="187"/>
      <c r="F10" s="187"/>
      <c r="G10" s="187"/>
      <c r="H10" s="187"/>
      <c r="I10" s="217" t="s">
        <v>3519</v>
      </c>
      <c r="J10" s="218"/>
      <c r="K10" s="218"/>
      <c r="L10" s="218"/>
      <c r="M10" s="218"/>
      <c r="N10" s="218"/>
      <c r="O10" s="218"/>
      <c r="P10" s="218"/>
      <c r="Q10" s="218"/>
      <c r="R10" s="219"/>
      <c r="S10" s="129"/>
      <c r="T10" s="180" t="s">
        <v>3530</v>
      </c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63"/>
      <c r="AI10" s="153"/>
      <c r="AJ10" s="154"/>
      <c r="AK10" s="155"/>
      <c r="AL10" s="153"/>
      <c r="AM10" s="151"/>
      <c r="AN10" s="151"/>
      <c r="AO10" s="151"/>
      <c r="AP10" s="151"/>
      <c r="AQ10" s="10"/>
      <c r="AR10" s="10"/>
      <c r="AS10" s="10"/>
      <c r="AT10" s="10"/>
    </row>
    <row r="11" spans="1:46" ht="30" customHeight="1">
      <c r="A11" s="62"/>
      <c r="B11" s="187" t="s">
        <v>630</v>
      </c>
      <c r="C11" s="187"/>
      <c r="D11" s="187"/>
      <c r="E11" s="187"/>
      <c r="F11" s="187"/>
      <c r="G11" s="187"/>
      <c r="H11" s="187"/>
      <c r="I11" s="217" t="s">
        <v>3520</v>
      </c>
      <c r="J11" s="218"/>
      <c r="K11" s="218"/>
      <c r="L11" s="218"/>
      <c r="M11" s="218"/>
      <c r="N11" s="218"/>
      <c r="O11" s="218"/>
      <c r="P11" s="218"/>
      <c r="Q11" s="218"/>
      <c r="R11" s="219"/>
      <c r="S11" s="129"/>
      <c r="T11" s="180" t="s">
        <v>3497</v>
      </c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63"/>
      <c r="AI11" s="153"/>
      <c r="AJ11" s="153"/>
      <c r="AK11" s="153"/>
      <c r="AL11" s="153"/>
      <c r="AM11" s="151"/>
      <c r="AN11" s="151"/>
      <c r="AO11" s="151"/>
      <c r="AP11" s="151"/>
      <c r="AQ11" s="10"/>
      <c r="AR11" s="10"/>
      <c r="AS11" s="10"/>
      <c r="AT11" s="10"/>
    </row>
    <row r="12" spans="1:46" ht="15" customHeight="1">
      <c r="A12" s="62"/>
      <c r="B12" s="187" t="s">
        <v>3416</v>
      </c>
      <c r="C12" s="187"/>
      <c r="D12" s="187"/>
      <c r="E12" s="187"/>
      <c r="F12" s="187"/>
      <c r="G12" s="187"/>
      <c r="H12" s="187"/>
      <c r="I12" s="217" t="s">
        <v>3521</v>
      </c>
      <c r="J12" s="218"/>
      <c r="K12" s="218"/>
      <c r="L12" s="218"/>
      <c r="M12" s="218"/>
      <c r="N12" s="218"/>
      <c r="O12" s="218"/>
      <c r="P12" s="218"/>
      <c r="Q12" s="218"/>
      <c r="R12" s="219"/>
      <c r="S12" s="129"/>
      <c r="T12" s="180" t="s">
        <v>3498</v>
      </c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63"/>
      <c r="AI12" s="153"/>
      <c r="AJ12" s="153"/>
      <c r="AK12" s="153"/>
      <c r="AL12" s="153"/>
      <c r="AM12" s="151"/>
      <c r="AN12" s="151"/>
      <c r="AO12" s="151"/>
      <c r="AP12" s="151"/>
      <c r="AQ12" s="10"/>
      <c r="AR12" s="10"/>
      <c r="AS12" s="10"/>
      <c r="AT12" s="10"/>
    </row>
    <row r="13" spans="1:46" s="60" customFormat="1" ht="15" customHeight="1">
      <c r="A13" s="62"/>
      <c r="B13" s="68"/>
      <c r="C13" s="68"/>
      <c r="D13" s="68"/>
      <c r="E13" s="68"/>
      <c r="F13" s="68"/>
      <c r="G13" s="68"/>
      <c r="H13" s="68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2"/>
      <c r="AH13" s="63"/>
      <c r="AI13" s="153"/>
      <c r="AJ13" s="153"/>
      <c r="AK13" s="153"/>
      <c r="AL13" s="153"/>
      <c r="AM13" s="151"/>
      <c r="AN13" s="151"/>
      <c r="AO13" s="151"/>
      <c r="AP13" s="151"/>
      <c r="AQ13" s="10"/>
      <c r="AR13" s="10"/>
      <c r="AS13" s="10"/>
      <c r="AT13" s="10"/>
    </row>
    <row r="14" spans="1:46" ht="12" customHeight="1">
      <c r="A14" s="62"/>
      <c r="B14" s="220" t="s">
        <v>3494</v>
      </c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63"/>
      <c r="AI14" s="153"/>
      <c r="AJ14" s="153"/>
      <c r="AK14" s="153"/>
      <c r="AL14" s="153"/>
      <c r="AM14" s="151"/>
      <c r="AN14" s="151"/>
      <c r="AO14" s="151"/>
      <c r="AP14" s="151"/>
      <c r="AQ14" s="10"/>
      <c r="AR14" s="10"/>
      <c r="AS14" s="10"/>
      <c r="AT14" s="10"/>
    </row>
    <row r="15" spans="1:46" s="60" customFormat="1" ht="9" customHeight="1">
      <c r="A15" s="62"/>
      <c r="B15" s="70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9"/>
      <c r="AF15" s="69"/>
      <c r="AG15" s="62"/>
      <c r="AH15" s="63"/>
      <c r="AI15" s="153"/>
      <c r="AJ15" s="153"/>
      <c r="AK15" s="153"/>
      <c r="AL15" s="153"/>
      <c r="AM15" s="151"/>
      <c r="AN15" s="151"/>
      <c r="AO15" s="151"/>
      <c r="AP15" s="151"/>
      <c r="AQ15" s="10"/>
      <c r="AR15" s="10"/>
      <c r="AS15" s="10"/>
      <c r="AT15" s="10"/>
    </row>
    <row r="16" spans="1:46" s="60" customFormat="1" ht="12" customHeight="1">
      <c r="A16" s="62" t="s">
        <v>3491</v>
      </c>
      <c r="B16" s="70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9"/>
      <c r="AF16" s="69"/>
      <c r="AG16" s="62"/>
      <c r="AH16" s="63"/>
      <c r="AI16" s="153"/>
      <c r="AJ16" s="153"/>
      <c r="AK16" s="153"/>
      <c r="AL16" s="153"/>
      <c r="AM16" s="151"/>
      <c r="AN16" s="151"/>
      <c r="AO16" s="151"/>
      <c r="AP16" s="151"/>
      <c r="AQ16" s="10"/>
      <c r="AR16" s="10"/>
      <c r="AS16" s="10"/>
      <c r="AT16" s="10"/>
    </row>
    <row r="17" spans="1:46" s="60" customFormat="1" ht="14.25" customHeight="1">
      <c r="A17" s="62"/>
      <c r="B17" s="187" t="s">
        <v>3400</v>
      </c>
      <c r="C17" s="187"/>
      <c r="D17" s="187"/>
      <c r="E17" s="187"/>
      <c r="F17" s="187"/>
      <c r="G17" s="187"/>
      <c r="H17" s="187"/>
      <c r="I17" s="229" t="s">
        <v>635</v>
      </c>
      <c r="J17" s="229"/>
      <c r="K17" s="229"/>
      <c r="L17" s="229"/>
      <c r="M17" s="229"/>
      <c r="N17" s="229"/>
      <c r="O17" s="229"/>
      <c r="P17" s="229"/>
      <c r="Q17" s="229"/>
      <c r="R17" s="229"/>
      <c r="S17" s="129"/>
      <c r="T17" s="180" t="s">
        <v>3499</v>
      </c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63"/>
      <c r="AI17" s="153"/>
      <c r="AJ17" s="156"/>
      <c r="AK17" s="156"/>
      <c r="AL17" s="153"/>
      <c r="AM17" s="151"/>
      <c r="AN17" s="151"/>
      <c r="AO17" s="151"/>
      <c r="AP17" s="151"/>
      <c r="AQ17" s="10"/>
      <c r="AR17" s="10"/>
      <c r="AS17" s="10"/>
      <c r="AT17" s="10"/>
    </row>
    <row r="18" spans="1:46" s="60" customFormat="1" ht="14.25" customHeight="1">
      <c r="A18" s="62"/>
      <c r="B18" s="230" t="s">
        <v>668</v>
      </c>
      <c r="C18" s="230"/>
      <c r="D18" s="230"/>
      <c r="E18" s="230"/>
      <c r="F18" s="230"/>
      <c r="G18" s="230"/>
      <c r="H18" s="230"/>
      <c r="I18" s="229" t="s">
        <v>3522</v>
      </c>
      <c r="J18" s="229"/>
      <c r="K18" s="229"/>
      <c r="L18" s="229"/>
      <c r="M18" s="229"/>
      <c r="N18" s="229"/>
      <c r="O18" s="229"/>
      <c r="P18" s="229"/>
      <c r="Q18" s="229"/>
      <c r="R18" s="229"/>
      <c r="S18" s="130"/>
      <c r="T18" s="180" t="s">
        <v>3500</v>
      </c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63"/>
      <c r="AI18" s="153"/>
      <c r="AJ18" s="156"/>
      <c r="AK18" s="156"/>
      <c r="AL18" s="153"/>
      <c r="AM18" s="151"/>
      <c r="AN18" s="151"/>
      <c r="AO18" s="151"/>
      <c r="AP18" s="151"/>
      <c r="AQ18" s="10"/>
      <c r="AR18" s="10"/>
      <c r="AS18" s="10"/>
      <c r="AT18" s="10"/>
    </row>
    <row r="19" spans="1:46" ht="15" customHeight="1">
      <c r="A19" s="62"/>
      <c r="B19" s="187" t="s">
        <v>3475</v>
      </c>
      <c r="C19" s="187"/>
      <c r="D19" s="187"/>
      <c r="E19" s="187" t="s">
        <v>20</v>
      </c>
      <c r="F19" s="187"/>
      <c r="G19" s="187"/>
      <c r="H19" s="187"/>
      <c r="I19" s="188">
        <v>6</v>
      </c>
      <c r="J19" s="188"/>
      <c r="K19" s="188"/>
      <c r="L19" s="188"/>
      <c r="M19" s="188"/>
      <c r="N19" s="188"/>
      <c r="O19" s="188"/>
      <c r="P19" s="226" t="s">
        <v>3523</v>
      </c>
      <c r="Q19" s="226"/>
      <c r="R19" s="226"/>
      <c r="S19" s="131"/>
      <c r="T19" s="180" t="s">
        <v>3501</v>
      </c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63"/>
      <c r="AI19" s="153" t="s">
        <v>40</v>
      </c>
      <c r="AJ19" s="157">
        <f>ROUNDDOWN(IF(P19="kW",I19,I19/860),1)</f>
        <v>6</v>
      </c>
      <c r="AK19" s="156" t="s">
        <v>645</v>
      </c>
      <c r="AL19" s="158"/>
      <c r="AM19" s="151"/>
      <c r="AN19" s="151"/>
      <c r="AO19" s="151"/>
      <c r="AP19" s="151"/>
      <c r="AQ19" s="10"/>
      <c r="AR19" s="10"/>
      <c r="AS19" s="10"/>
      <c r="AT19" s="10"/>
    </row>
    <row r="20" spans="1:46" s="60" customFormat="1" ht="15" customHeight="1">
      <c r="A20" s="62"/>
      <c r="B20" s="187"/>
      <c r="C20" s="187"/>
      <c r="D20" s="187"/>
      <c r="E20" s="187" t="s">
        <v>21</v>
      </c>
      <c r="F20" s="187"/>
      <c r="G20" s="187"/>
      <c r="H20" s="187"/>
      <c r="I20" s="188">
        <v>6.3</v>
      </c>
      <c r="J20" s="188"/>
      <c r="K20" s="188"/>
      <c r="L20" s="188"/>
      <c r="M20" s="188"/>
      <c r="N20" s="188"/>
      <c r="O20" s="188"/>
      <c r="P20" s="226" t="s">
        <v>39</v>
      </c>
      <c r="Q20" s="226"/>
      <c r="R20" s="226"/>
      <c r="S20" s="131"/>
      <c r="T20" s="180" t="s">
        <v>3501</v>
      </c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63"/>
      <c r="AI20" s="153"/>
      <c r="AJ20" s="157">
        <f>ROUNDDOWN(IF(P20="kW",I20,I20/860),1)</f>
        <v>6.3</v>
      </c>
      <c r="AK20" s="156" t="s">
        <v>646</v>
      </c>
      <c r="AL20" s="158"/>
      <c r="AM20" s="151"/>
      <c r="AN20" s="151"/>
      <c r="AO20" s="151"/>
      <c r="AP20" s="151"/>
      <c r="AQ20" s="10"/>
      <c r="AR20" s="10"/>
      <c r="AS20" s="10"/>
      <c r="AT20" s="10"/>
    </row>
    <row r="21" spans="1:46" ht="15" customHeight="1">
      <c r="A21" s="62"/>
      <c r="B21" s="187" t="s">
        <v>3476</v>
      </c>
      <c r="C21" s="187"/>
      <c r="D21" s="187"/>
      <c r="E21" s="187" t="s">
        <v>20</v>
      </c>
      <c r="F21" s="187"/>
      <c r="G21" s="187"/>
      <c r="H21" s="187"/>
      <c r="I21" s="188">
        <v>1.6</v>
      </c>
      <c r="J21" s="188"/>
      <c r="K21" s="188"/>
      <c r="L21" s="188"/>
      <c r="M21" s="188"/>
      <c r="N21" s="188"/>
      <c r="O21" s="188"/>
      <c r="P21" s="228" t="s">
        <v>644</v>
      </c>
      <c r="Q21" s="228"/>
      <c r="R21" s="228"/>
      <c r="S21" s="131"/>
      <c r="T21" s="180" t="s">
        <v>3501</v>
      </c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63"/>
      <c r="AI21" s="153" t="s">
        <v>669</v>
      </c>
      <c r="AJ21" s="159">
        <f>ROUNDDOWN(AJ19/I21,2)</f>
        <v>3.75</v>
      </c>
      <c r="AK21" s="156" t="s">
        <v>645</v>
      </c>
      <c r="AL21" s="158"/>
      <c r="AM21" s="151"/>
      <c r="AN21" s="151"/>
      <c r="AO21" s="151"/>
      <c r="AP21" s="151"/>
      <c r="AQ21" s="10"/>
      <c r="AR21" s="10"/>
      <c r="AS21" s="10"/>
      <c r="AT21" s="10"/>
    </row>
    <row r="22" spans="1:46" s="60" customFormat="1" ht="15" customHeight="1">
      <c r="A22" s="62"/>
      <c r="B22" s="187"/>
      <c r="C22" s="187"/>
      <c r="D22" s="187"/>
      <c r="E22" s="187" t="s">
        <v>21</v>
      </c>
      <c r="F22" s="187"/>
      <c r="G22" s="187"/>
      <c r="H22" s="187"/>
      <c r="I22" s="188">
        <v>1.6</v>
      </c>
      <c r="J22" s="188"/>
      <c r="K22" s="188"/>
      <c r="L22" s="188"/>
      <c r="M22" s="188"/>
      <c r="N22" s="188"/>
      <c r="O22" s="188"/>
      <c r="P22" s="228" t="s">
        <v>644</v>
      </c>
      <c r="Q22" s="228"/>
      <c r="R22" s="228"/>
      <c r="S22" s="131"/>
      <c r="T22" s="180" t="s">
        <v>3505</v>
      </c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63"/>
      <c r="AI22" s="153"/>
      <c r="AJ22" s="159">
        <f>ROUNDDOWN(AJ20/I22,2)</f>
        <v>3.93</v>
      </c>
      <c r="AK22" s="156" t="s">
        <v>646</v>
      </c>
      <c r="AL22" s="158"/>
      <c r="AM22" s="151"/>
      <c r="AN22" s="151"/>
      <c r="AO22" s="151"/>
      <c r="AP22" s="151"/>
      <c r="AQ22" s="10"/>
      <c r="AR22" s="10"/>
      <c r="AS22" s="10"/>
      <c r="AT22" s="10"/>
    </row>
    <row r="23" spans="1:46" s="60" customFormat="1" ht="15" customHeight="1">
      <c r="A23" s="62"/>
      <c r="B23" s="72"/>
      <c r="C23" s="72"/>
      <c r="D23" s="72"/>
      <c r="E23" s="72"/>
      <c r="F23" s="72"/>
      <c r="G23" s="72"/>
      <c r="H23" s="72"/>
      <c r="I23" s="73"/>
      <c r="J23" s="73"/>
      <c r="K23" s="73"/>
      <c r="L23" s="73"/>
      <c r="M23" s="73"/>
      <c r="N23" s="73"/>
      <c r="O23" s="73"/>
      <c r="P23" s="74"/>
      <c r="Q23" s="74"/>
      <c r="R23" s="74"/>
      <c r="S23" s="75"/>
      <c r="T23" s="68"/>
      <c r="U23" s="68"/>
      <c r="V23" s="68"/>
      <c r="W23" s="76"/>
      <c r="X23" s="76"/>
      <c r="Y23" s="76"/>
      <c r="Z23" s="76"/>
      <c r="AA23" s="76"/>
      <c r="AB23" s="76"/>
      <c r="AC23" s="76"/>
      <c r="AD23" s="69"/>
      <c r="AE23" s="69"/>
      <c r="AF23" s="69"/>
      <c r="AG23" s="62"/>
      <c r="AH23" s="63"/>
      <c r="AI23" s="153"/>
      <c r="AJ23" s="159"/>
      <c r="AK23" s="156"/>
      <c r="AL23" s="158"/>
      <c r="AM23" s="151"/>
      <c r="AN23" s="151"/>
      <c r="AO23" s="151"/>
      <c r="AP23" s="151"/>
      <c r="AQ23" s="10"/>
      <c r="AR23" s="10"/>
      <c r="AS23" s="10"/>
      <c r="AT23" s="10"/>
    </row>
    <row r="24" spans="1:46" ht="15" customHeight="1">
      <c r="A24" s="62" t="s">
        <v>3492</v>
      </c>
      <c r="B24" s="77"/>
      <c r="C24" s="77"/>
      <c r="D24" s="77"/>
      <c r="E24" s="77"/>
      <c r="F24" s="77"/>
      <c r="G24" s="77"/>
      <c r="H24" s="77"/>
      <c r="I24" s="78"/>
      <c r="J24" s="78"/>
      <c r="K24" s="78"/>
      <c r="L24" s="78"/>
      <c r="M24" s="78"/>
      <c r="N24" s="78"/>
      <c r="O24" s="78"/>
      <c r="P24" s="79"/>
      <c r="Q24" s="79"/>
      <c r="R24" s="79"/>
      <c r="S24" s="68"/>
      <c r="T24" s="68"/>
      <c r="U24" s="68"/>
      <c r="V24" s="68"/>
      <c r="W24" s="76"/>
      <c r="X24" s="76"/>
      <c r="Y24" s="76"/>
      <c r="Z24" s="76"/>
      <c r="AA24" s="76"/>
      <c r="AB24" s="76"/>
      <c r="AC24" s="76"/>
      <c r="AD24" s="69"/>
      <c r="AE24" s="69"/>
      <c r="AF24" s="69"/>
      <c r="AG24" s="62"/>
      <c r="AH24" s="63"/>
      <c r="AI24" s="153"/>
      <c r="AJ24" s="153"/>
      <c r="AK24" s="153"/>
      <c r="AL24" s="158"/>
      <c r="AM24" s="151"/>
      <c r="AN24" s="151"/>
      <c r="AO24" s="151"/>
      <c r="AP24" s="151"/>
      <c r="AQ24" s="10"/>
      <c r="AR24" s="10"/>
      <c r="AS24" s="10"/>
      <c r="AT24" s="10"/>
    </row>
    <row r="25" spans="1:46" s="60" customFormat="1" ht="15" customHeight="1">
      <c r="A25" s="62"/>
      <c r="B25" s="262" t="s">
        <v>3477</v>
      </c>
      <c r="C25" s="262"/>
      <c r="D25" s="262"/>
      <c r="E25" s="262"/>
      <c r="F25" s="262"/>
      <c r="G25" s="262"/>
      <c r="H25" s="262"/>
      <c r="I25" s="263" t="s">
        <v>3524</v>
      </c>
      <c r="J25" s="263"/>
      <c r="K25" s="263"/>
      <c r="L25" s="263"/>
      <c r="M25" s="263"/>
      <c r="N25" s="263"/>
      <c r="O25" s="263"/>
      <c r="P25" s="263"/>
      <c r="Q25" s="263"/>
      <c r="R25" s="263"/>
      <c r="S25" s="131"/>
      <c r="T25" s="180" t="s">
        <v>3504</v>
      </c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63"/>
      <c r="AI25" s="153" t="s">
        <v>3490</v>
      </c>
      <c r="AJ25" s="160" t="str">
        <f>VLOOKUP(I25,'&lt;PAC&gt;マスタ'!B:C,2,0)</f>
        <v>札幌</v>
      </c>
      <c r="AK25" s="160"/>
      <c r="AL25" s="160"/>
      <c r="AM25" s="160"/>
      <c r="AN25" s="160"/>
      <c r="AO25" s="160"/>
      <c r="AP25" s="160"/>
      <c r="AQ25" s="56"/>
      <c r="AR25" s="56"/>
      <c r="AS25" s="56"/>
      <c r="AT25" s="10"/>
    </row>
    <row r="26" spans="1:46" s="60" customFormat="1" ht="15" customHeight="1">
      <c r="A26" s="62"/>
      <c r="B26" s="177" t="s">
        <v>666</v>
      </c>
      <c r="C26" s="178"/>
      <c r="D26" s="179"/>
      <c r="E26" s="187" t="s">
        <v>3412</v>
      </c>
      <c r="F26" s="187"/>
      <c r="G26" s="187"/>
      <c r="H26" s="187"/>
      <c r="I26" s="258">
        <v>2005</v>
      </c>
      <c r="J26" s="258"/>
      <c r="K26" s="258"/>
      <c r="L26" s="258"/>
      <c r="M26" s="258"/>
      <c r="N26" s="258"/>
      <c r="O26" s="258"/>
      <c r="P26" s="258"/>
      <c r="Q26" s="258"/>
      <c r="R26" s="258"/>
      <c r="S26" s="131"/>
      <c r="T26" s="180" t="s">
        <v>3503</v>
      </c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63"/>
      <c r="AI26" s="153" t="s">
        <v>25</v>
      </c>
      <c r="AJ26" s="161">
        <f>IF(OR(I26&lt;=1995,I26="1950年以前"),1995,IF(I26&lt;=2005,2005,2015))</f>
        <v>2005</v>
      </c>
      <c r="AK26" s="155"/>
      <c r="AL26" s="158"/>
      <c r="AM26" s="151"/>
      <c r="AN26" s="151"/>
      <c r="AO26" s="151"/>
      <c r="AP26" s="151"/>
      <c r="AQ26" s="10"/>
      <c r="AR26" s="10"/>
      <c r="AS26" s="10"/>
      <c r="AT26" s="10"/>
    </row>
    <row r="27" spans="1:46" s="22" customFormat="1" ht="30" customHeight="1">
      <c r="A27" s="80"/>
      <c r="B27" s="259"/>
      <c r="C27" s="260"/>
      <c r="D27" s="261"/>
      <c r="E27" s="230" t="s">
        <v>672</v>
      </c>
      <c r="F27" s="230"/>
      <c r="G27" s="230"/>
      <c r="H27" s="230"/>
      <c r="I27" s="226" t="s">
        <v>3525</v>
      </c>
      <c r="J27" s="226"/>
      <c r="K27" s="226"/>
      <c r="L27" s="226"/>
      <c r="M27" s="226"/>
      <c r="N27" s="226"/>
      <c r="O27" s="226"/>
      <c r="P27" s="226"/>
      <c r="Q27" s="226"/>
      <c r="R27" s="226"/>
      <c r="S27" s="129"/>
      <c r="T27" s="227" t="s">
        <v>3513</v>
      </c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81"/>
      <c r="AI27" s="152"/>
      <c r="AJ27" s="152"/>
      <c r="AK27" s="152"/>
      <c r="AL27" s="152"/>
      <c r="AM27" s="152"/>
      <c r="AN27" s="152"/>
      <c r="AO27" s="152"/>
      <c r="AP27" s="152"/>
      <c r="AQ27" s="9"/>
      <c r="AR27" s="9"/>
      <c r="AS27" s="9"/>
      <c r="AT27" s="9"/>
    </row>
    <row r="28" spans="1:46" s="22" customFormat="1" ht="18" customHeight="1">
      <c r="A28" s="80"/>
      <c r="B28" s="207"/>
      <c r="C28" s="208"/>
      <c r="D28" s="209"/>
      <c r="E28" s="187" t="s">
        <v>3398</v>
      </c>
      <c r="F28" s="187"/>
      <c r="G28" s="187"/>
      <c r="H28" s="187"/>
      <c r="I28" s="189">
        <v>1</v>
      </c>
      <c r="J28" s="190"/>
      <c r="K28" s="190"/>
      <c r="L28" s="190"/>
      <c r="M28" s="190"/>
      <c r="N28" s="190"/>
      <c r="O28" s="190"/>
      <c r="P28" s="191" t="s">
        <v>3526</v>
      </c>
      <c r="Q28" s="191"/>
      <c r="R28" s="191"/>
      <c r="S28" s="129"/>
      <c r="T28" s="180" t="s">
        <v>3502</v>
      </c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81"/>
      <c r="AI28" s="152"/>
      <c r="AJ28" s="152"/>
      <c r="AK28" s="152"/>
      <c r="AL28" s="152"/>
      <c r="AM28" s="152"/>
      <c r="AN28" s="152"/>
      <c r="AO28" s="152"/>
      <c r="AP28" s="152"/>
      <c r="AQ28" s="9"/>
      <c r="AR28" s="9"/>
      <c r="AS28" s="9"/>
      <c r="AT28" s="9"/>
    </row>
    <row r="29" spans="1:46" s="22" customFormat="1" ht="3" customHeight="1">
      <c r="A29" s="80"/>
      <c r="B29" s="127"/>
      <c r="C29" s="127"/>
      <c r="D29" s="127"/>
      <c r="E29" s="127"/>
      <c r="F29" s="127"/>
      <c r="G29" s="127"/>
      <c r="H29" s="127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2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81"/>
      <c r="AI29" s="152"/>
      <c r="AJ29" s="152"/>
      <c r="AK29" s="152"/>
      <c r="AL29" s="152"/>
      <c r="AM29" s="152"/>
      <c r="AN29" s="152"/>
      <c r="AO29" s="152"/>
      <c r="AP29" s="152"/>
      <c r="AQ29" s="9"/>
      <c r="AR29" s="9"/>
      <c r="AS29" s="9"/>
      <c r="AT29" s="9"/>
    </row>
    <row r="30" spans="1:46" s="22" customFormat="1" ht="18" customHeight="1">
      <c r="A30" s="62" t="s">
        <v>3493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82"/>
      <c r="AF30" s="82"/>
      <c r="AG30" s="62"/>
      <c r="AH30" s="63"/>
      <c r="AI30" s="152"/>
      <c r="AJ30" s="152"/>
      <c r="AK30" s="152"/>
      <c r="AL30" s="152"/>
      <c r="AM30" s="152"/>
      <c r="AN30" s="152"/>
      <c r="AO30" s="152"/>
      <c r="AP30" s="152"/>
      <c r="AQ30" s="9"/>
      <c r="AR30" s="9"/>
      <c r="AS30" s="9"/>
      <c r="AT30" s="9"/>
    </row>
    <row r="31" spans="1:46" ht="15" customHeight="1">
      <c r="A31" s="62"/>
      <c r="B31" s="204" t="s">
        <v>671</v>
      </c>
      <c r="C31" s="204"/>
      <c r="D31" s="204"/>
      <c r="E31" s="187" t="s">
        <v>44</v>
      </c>
      <c r="F31" s="187"/>
      <c r="G31" s="187"/>
      <c r="H31" s="177" t="s">
        <v>47</v>
      </c>
      <c r="I31" s="178"/>
      <c r="J31" s="179"/>
      <c r="K31" s="177" t="s">
        <v>0</v>
      </c>
      <c r="L31" s="178"/>
      <c r="M31" s="179"/>
      <c r="N31" s="177" t="s">
        <v>3409</v>
      </c>
      <c r="O31" s="178"/>
      <c r="P31" s="179"/>
      <c r="Q31" s="177" t="s">
        <v>3408</v>
      </c>
      <c r="R31" s="178"/>
      <c r="S31" s="179"/>
      <c r="T31" s="177" t="s">
        <v>3417</v>
      </c>
      <c r="U31" s="178"/>
      <c r="V31" s="179"/>
      <c r="W31" s="177" t="s">
        <v>633</v>
      </c>
      <c r="X31" s="178"/>
      <c r="Y31" s="178"/>
      <c r="Z31" s="178"/>
      <c r="AA31" s="179"/>
      <c r="AB31" s="194"/>
      <c r="AC31" s="195"/>
      <c r="AD31" s="195"/>
      <c r="AE31" s="195"/>
      <c r="AF31" s="195"/>
      <c r="AG31" s="62"/>
      <c r="AH31" s="63"/>
      <c r="AI31" s="151"/>
      <c r="AJ31" s="151"/>
      <c r="AK31" s="162"/>
      <c r="AL31" s="151"/>
      <c r="AM31" s="151"/>
      <c r="AN31" s="151"/>
      <c r="AO31" s="151"/>
      <c r="AP31" s="151"/>
      <c r="AQ31" s="10"/>
      <c r="AR31" s="10"/>
      <c r="AS31" s="10"/>
      <c r="AT31" s="10"/>
    </row>
    <row r="32" spans="1:46" ht="15" customHeight="1" thickBot="1">
      <c r="A32" s="62"/>
      <c r="B32" s="204"/>
      <c r="C32" s="204"/>
      <c r="D32" s="204"/>
      <c r="E32" s="187"/>
      <c r="F32" s="187"/>
      <c r="G32" s="187"/>
      <c r="H32" s="207"/>
      <c r="I32" s="208"/>
      <c r="J32" s="209"/>
      <c r="K32" s="223" t="s">
        <v>3418</v>
      </c>
      <c r="L32" s="224"/>
      <c r="M32" s="225"/>
      <c r="N32" s="207"/>
      <c r="O32" s="208"/>
      <c r="P32" s="209"/>
      <c r="Q32" s="223" t="s">
        <v>659</v>
      </c>
      <c r="R32" s="224"/>
      <c r="S32" s="225"/>
      <c r="T32" s="223" t="s">
        <v>660</v>
      </c>
      <c r="U32" s="224"/>
      <c r="V32" s="225"/>
      <c r="W32" s="242" t="s">
        <v>658</v>
      </c>
      <c r="X32" s="243"/>
      <c r="Y32" s="243"/>
      <c r="Z32" s="243"/>
      <c r="AA32" s="244"/>
      <c r="AB32" s="192"/>
      <c r="AC32" s="193"/>
      <c r="AD32" s="193"/>
      <c r="AE32" s="193"/>
      <c r="AF32" s="193"/>
      <c r="AG32" s="62"/>
      <c r="AH32" s="63"/>
      <c r="AI32" s="151"/>
      <c r="AJ32" s="163" t="s">
        <v>45</v>
      </c>
      <c r="AK32" s="151"/>
      <c r="AL32" s="151" t="s">
        <v>3518</v>
      </c>
      <c r="AM32" s="151"/>
      <c r="AN32" s="151"/>
      <c r="AO32" s="151"/>
      <c r="AP32" s="151"/>
      <c r="AQ32" s="10"/>
      <c r="AR32" s="10"/>
      <c r="AS32" s="10"/>
      <c r="AT32" s="10"/>
    </row>
    <row r="33" spans="1:46" ht="17.25" customHeight="1" thickTop="1">
      <c r="A33" s="62"/>
      <c r="B33" s="204"/>
      <c r="C33" s="204"/>
      <c r="D33" s="204"/>
      <c r="E33" s="196">
        <v>4</v>
      </c>
      <c r="F33" s="196"/>
      <c r="G33" s="196"/>
      <c r="H33" s="176" t="s">
        <v>48</v>
      </c>
      <c r="I33" s="176"/>
      <c r="J33" s="176"/>
      <c r="K33" s="205">
        <f t="shared" ref="K33:K44" si="0">IF(H33="冷房",$AJ$19,$AJ$20)</f>
        <v>6</v>
      </c>
      <c r="L33" s="205"/>
      <c r="M33" s="205"/>
      <c r="N33" s="181">
        <f t="shared" ref="N33:N44" si="1">ROUNDDOWN(IF(H33="冷房",$AJ$21*AJ33,$AJ$22*AJ33),2)</f>
        <v>5.64</v>
      </c>
      <c r="O33" s="181"/>
      <c r="P33" s="181"/>
      <c r="Q33" s="206">
        <f>IF(I$27="その他","",VLOOKUP(E33&amp;$AJ$25&amp;$I$27&amp;H33,'&lt;PAC&gt;マスタ'!$Q$8:$R$583,2,0))</f>
        <v>0.111</v>
      </c>
      <c r="R33" s="206"/>
      <c r="S33" s="206"/>
      <c r="T33" s="182">
        <v>620</v>
      </c>
      <c r="U33" s="182"/>
      <c r="V33" s="183"/>
      <c r="W33" s="245">
        <f t="shared" ref="W33:W44" si="2">ROUNDDOWN(AL33*Q33*T33*$I$28,1)</f>
        <v>68.8</v>
      </c>
      <c r="X33" s="246"/>
      <c r="Y33" s="246"/>
      <c r="Z33" s="246"/>
      <c r="AA33" s="247"/>
      <c r="AB33" s="251" t="s">
        <v>3512</v>
      </c>
      <c r="AC33" s="252"/>
      <c r="AD33" s="252"/>
      <c r="AE33" s="252"/>
      <c r="AF33" s="252"/>
      <c r="AG33" s="252"/>
      <c r="AH33" s="252"/>
      <c r="AI33" s="164" t="s">
        <v>3478</v>
      </c>
      <c r="AJ33" s="165">
        <f>VLOOKUP(E33&amp;$AJ$26&amp;H33&amp;$I$17&amp;$I$18,'&lt;PAC&gt;マスタ'!$Y$9:$AE$440,7,0)</f>
        <v>1.504</v>
      </c>
      <c r="AK33" s="151"/>
      <c r="AL33" s="166">
        <f t="shared" ref="AL33:AL44" si="3">ROUNDDOWN(K33/N33,1)</f>
        <v>1</v>
      </c>
      <c r="AM33" s="151"/>
      <c r="AN33" s="175">
        <f>VLOOKUP(E33&amp;$AJ$25&amp;$I$27&amp;H33,'&lt;PAC&gt;マスタ'!$Q$8:$R$583,2,0)</f>
        <v>0.111</v>
      </c>
      <c r="AO33" s="174" t="str">
        <f>IF(Q33=AN33,"○","×")</f>
        <v>○</v>
      </c>
      <c r="AP33" s="151"/>
      <c r="AQ33" s="10"/>
      <c r="AR33" s="10"/>
      <c r="AS33" s="10"/>
      <c r="AT33" s="10"/>
    </row>
    <row r="34" spans="1:46" ht="15" customHeight="1">
      <c r="A34" s="62"/>
      <c r="B34" s="204"/>
      <c r="C34" s="204"/>
      <c r="D34" s="204"/>
      <c r="E34" s="196">
        <v>5</v>
      </c>
      <c r="F34" s="196"/>
      <c r="G34" s="196"/>
      <c r="H34" s="176" t="s">
        <v>48</v>
      </c>
      <c r="I34" s="176"/>
      <c r="J34" s="176"/>
      <c r="K34" s="205">
        <f t="shared" si="0"/>
        <v>6</v>
      </c>
      <c r="L34" s="205"/>
      <c r="M34" s="205"/>
      <c r="N34" s="181">
        <f t="shared" si="1"/>
        <v>5.48</v>
      </c>
      <c r="O34" s="181"/>
      <c r="P34" s="181"/>
      <c r="Q34" s="206">
        <f>IF(I$27="その他","",VLOOKUP(E34&amp;$AJ$25&amp;$I$27&amp;H34,'&lt;PAC&gt;マスタ'!$Q$8:$R$583,2,0))</f>
        <v>7.0999999999999994E-2</v>
      </c>
      <c r="R34" s="206"/>
      <c r="S34" s="206"/>
      <c r="T34" s="182">
        <v>560</v>
      </c>
      <c r="U34" s="182"/>
      <c r="V34" s="183"/>
      <c r="W34" s="184">
        <f t="shared" si="2"/>
        <v>39.700000000000003</v>
      </c>
      <c r="X34" s="185"/>
      <c r="Y34" s="185"/>
      <c r="Z34" s="185"/>
      <c r="AA34" s="186"/>
      <c r="AB34" s="251"/>
      <c r="AC34" s="252"/>
      <c r="AD34" s="252"/>
      <c r="AE34" s="252"/>
      <c r="AF34" s="252"/>
      <c r="AG34" s="252"/>
      <c r="AH34" s="252"/>
      <c r="AI34" s="164" t="s">
        <v>3479</v>
      </c>
      <c r="AJ34" s="165">
        <f>VLOOKUP(E34&amp;$AJ$26&amp;H34&amp;$I$17&amp;$I$18,'&lt;PAC&gt;マスタ'!$Y$9:$AE$440,7,0)</f>
        <v>1.462</v>
      </c>
      <c r="AK34" s="151"/>
      <c r="AL34" s="166">
        <f t="shared" si="3"/>
        <v>1</v>
      </c>
      <c r="AN34" s="175">
        <f>VLOOKUP(E34&amp;$AJ$25&amp;$I$27&amp;H34,'&lt;PAC&gt;マスタ'!$Q$8:$R$583,2,0)</f>
        <v>7.0999999999999994E-2</v>
      </c>
      <c r="AO34" s="174" t="str">
        <f t="shared" ref="AO34:AO44" si="4">IF(Q34=AN34,"○","×")</f>
        <v>○</v>
      </c>
    </row>
    <row r="35" spans="1:46" ht="15" customHeight="1">
      <c r="A35" s="62"/>
      <c r="B35" s="204"/>
      <c r="C35" s="204"/>
      <c r="D35" s="204"/>
      <c r="E35" s="196">
        <v>6</v>
      </c>
      <c r="F35" s="196"/>
      <c r="G35" s="196"/>
      <c r="H35" s="176" t="s">
        <v>48</v>
      </c>
      <c r="I35" s="176"/>
      <c r="J35" s="176"/>
      <c r="K35" s="205">
        <f t="shared" si="0"/>
        <v>6</v>
      </c>
      <c r="L35" s="205"/>
      <c r="M35" s="205"/>
      <c r="N35" s="181">
        <f t="shared" si="1"/>
        <v>6.16</v>
      </c>
      <c r="O35" s="181"/>
      <c r="P35" s="181"/>
      <c r="Q35" s="206">
        <f>IF(I$27="その他","",VLOOKUP(E35&amp;$AJ$25&amp;$I$27&amp;H35,'&lt;PAC&gt;マスタ'!$Q$8:$R$583,2,0))</f>
        <v>0.25600000000000001</v>
      </c>
      <c r="R35" s="206"/>
      <c r="S35" s="206"/>
      <c r="T35" s="182">
        <v>620</v>
      </c>
      <c r="U35" s="182"/>
      <c r="V35" s="183"/>
      <c r="W35" s="184">
        <f t="shared" si="2"/>
        <v>142.80000000000001</v>
      </c>
      <c r="X35" s="185"/>
      <c r="Y35" s="185"/>
      <c r="Z35" s="185"/>
      <c r="AA35" s="186"/>
      <c r="AB35" s="138"/>
      <c r="AC35" s="136"/>
      <c r="AD35" s="136"/>
      <c r="AE35" s="136"/>
      <c r="AF35" s="136"/>
      <c r="AG35" s="140"/>
      <c r="AH35" s="139"/>
      <c r="AI35" s="164" t="s">
        <v>3480</v>
      </c>
      <c r="AJ35" s="165">
        <f>VLOOKUP(E35&amp;$AJ$26&amp;H35&amp;$I$17&amp;$I$18,'&lt;PAC&gt;マスタ'!$Y$9:$AE$440,7,0)</f>
        <v>1.6439999999999999</v>
      </c>
      <c r="AK35" s="151"/>
      <c r="AL35" s="166">
        <f t="shared" si="3"/>
        <v>0.9</v>
      </c>
      <c r="AN35" s="175">
        <f>VLOOKUP(E35&amp;$AJ$25&amp;$I$27&amp;H35,'&lt;PAC&gt;マスタ'!$Q$8:$R$583,2,0)</f>
        <v>0.25600000000000001</v>
      </c>
      <c r="AO35" s="174" t="str">
        <f t="shared" si="4"/>
        <v>○</v>
      </c>
    </row>
    <row r="36" spans="1:46" ht="15" customHeight="1">
      <c r="A36" s="62"/>
      <c r="B36" s="204"/>
      <c r="C36" s="204"/>
      <c r="D36" s="204"/>
      <c r="E36" s="196">
        <v>7</v>
      </c>
      <c r="F36" s="196"/>
      <c r="G36" s="196"/>
      <c r="H36" s="176" t="s">
        <v>48</v>
      </c>
      <c r="I36" s="176"/>
      <c r="J36" s="176"/>
      <c r="K36" s="205">
        <f t="shared" si="0"/>
        <v>6</v>
      </c>
      <c r="L36" s="205"/>
      <c r="M36" s="205"/>
      <c r="N36" s="181">
        <f t="shared" si="1"/>
        <v>6.15</v>
      </c>
      <c r="O36" s="181"/>
      <c r="P36" s="181"/>
      <c r="Q36" s="206">
        <f>IF(I$27="その他","",VLOOKUP(E36&amp;$AJ$25&amp;$I$27&amp;H36,'&lt;PAC&gt;マスタ'!$Q$8:$R$583,2,0))</f>
        <v>0.24099999999999999</v>
      </c>
      <c r="R36" s="206"/>
      <c r="S36" s="206"/>
      <c r="T36" s="182">
        <v>600</v>
      </c>
      <c r="U36" s="182"/>
      <c r="V36" s="183"/>
      <c r="W36" s="184">
        <f t="shared" si="2"/>
        <v>130.1</v>
      </c>
      <c r="X36" s="185"/>
      <c r="Y36" s="185"/>
      <c r="Z36" s="185"/>
      <c r="AA36" s="186"/>
      <c r="AB36" s="251" t="s">
        <v>3516</v>
      </c>
      <c r="AC36" s="252"/>
      <c r="AD36" s="252"/>
      <c r="AE36" s="252"/>
      <c r="AF36" s="252"/>
      <c r="AG36" s="252"/>
      <c r="AH36" s="252"/>
      <c r="AI36" s="164" t="s">
        <v>3481</v>
      </c>
      <c r="AJ36" s="165">
        <f>VLOOKUP(E36&amp;$AJ$26&amp;H36&amp;$I$17&amp;$I$18,'&lt;PAC&gt;マスタ'!$Y$9:$AE$440,7,0)</f>
        <v>1.64</v>
      </c>
      <c r="AK36" s="151"/>
      <c r="AL36" s="166">
        <f t="shared" si="3"/>
        <v>0.9</v>
      </c>
      <c r="AN36" s="175">
        <f>VLOOKUP(E36&amp;$AJ$25&amp;$I$27&amp;H36,'&lt;PAC&gt;マスタ'!$Q$8:$R$583,2,0)</f>
        <v>0.24099999999999999</v>
      </c>
      <c r="AO36" s="174" t="str">
        <f t="shared" si="4"/>
        <v>○</v>
      </c>
    </row>
    <row r="37" spans="1:46" ht="15" customHeight="1">
      <c r="A37" s="62"/>
      <c r="B37" s="204"/>
      <c r="C37" s="204"/>
      <c r="D37" s="204"/>
      <c r="E37" s="196">
        <v>8</v>
      </c>
      <c r="F37" s="196"/>
      <c r="G37" s="196"/>
      <c r="H37" s="176" t="s">
        <v>48</v>
      </c>
      <c r="I37" s="176"/>
      <c r="J37" s="176"/>
      <c r="K37" s="205">
        <f t="shared" si="0"/>
        <v>6</v>
      </c>
      <c r="L37" s="205"/>
      <c r="M37" s="205"/>
      <c r="N37" s="181">
        <f t="shared" si="1"/>
        <v>6.16</v>
      </c>
      <c r="O37" s="181"/>
      <c r="P37" s="181"/>
      <c r="Q37" s="206">
        <f>IF(I$27="その他","",VLOOKUP(E37&amp;$AJ$25&amp;$I$27&amp;H37,'&lt;PAC&gt;マスタ'!$Q$8:$R$583,2,0))</f>
        <v>0.25600000000000001</v>
      </c>
      <c r="R37" s="206"/>
      <c r="S37" s="206"/>
      <c r="T37" s="182">
        <v>620</v>
      </c>
      <c r="U37" s="182"/>
      <c r="V37" s="183"/>
      <c r="W37" s="184">
        <f t="shared" si="2"/>
        <v>142.80000000000001</v>
      </c>
      <c r="X37" s="185"/>
      <c r="Y37" s="185"/>
      <c r="Z37" s="185"/>
      <c r="AA37" s="186"/>
      <c r="AB37" s="251"/>
      <c r="AC37" s="252"/>
      <c r="AD37" s="252"/>
      <c r="AE37" s="252"/>
      <c r="AF37" s="252"/>
      <c r="AG37" s="252"/>
      <c r="AH37" s="252"/>
      <c r="AI37" s="164" t="s">
        <v>3482</v>
      </c>
      <c r="AJ37" s="165">
        <f>VLOOKUP(E37&amp;$AJ$26&amp;H37&amp;$I$17&amp;$I$18,'&lt;PAC&gt;マスタ'!$Y$9:$AE$440,7,0)</f>
        <v>1.6439999999999999</v>
      </c>
      <c r="AK37" s="151"/>
      <c r="AL37" s="166">
        <f t="shared" si="3"/>
        <v>0.9</v>
      </c>
      <c r="AM37" s="167"/>
      <c r="AN37" s="175">
        <f>VLOOKUP(E37&amp;$AJ$25&amp;$I$27&amp;H37,'&lt;PAC&gt;マスタ'!$Q$8:$R$583,2,0)</f>
        <v>0.25600000000000001</v>
      </c>
      <c r="AO37" s="174" t="str">
        <f t="shared" si="4"/>
        <v>○</v>
      </c>
    </row>
    <row r="38" spans="1:46" ht="15" customHeight="1">
      <c r="A38" s="62"/>
      <c r="B38" s="204"/>
      <c r="C38" s="204"/>
      <c r="D38" s="204"/>
      <c r="E38" s="196">
        <v>9</v>
      </c>
      <c r="F38" s="196"/>
      <c r="G38" s="196"/>
      <c r="H38" s="176" t="s">
        <v>48</v>
      </c>
      <c r="I38" s="176"/>
      <c r="J38" s="176"/>
      <c r="K38" s="205">
        <f t="shared" si="0"/>
        <v>6</v>
      </c>
      <c r="L38" s="205"/>
      <c r="M38" s="205"/>
      <c r="N38" s="181">
        <f t="shared" si="1"/>
        <v>5.7</v>
      </c>
      <c r="O38" s="181"/>
      <c r="P38" s="181"/>
      <c r="Q38" s="206">
        <f>IF(I$27="その他","",VLOOKUP(E38&amp;$AJ$25&amp;$I$27&amp;H38,'&lt;PAC&gt;マスタ'!$Q$8:$R$583,2,0))</f>
        <v>0.129</v>
      </c>
      <c r="R38" s="206"/>
      <c r="S38" s="206"/>
      <c r="T38" s="182">
        <v>600</v>
      </c>
      <c r="U38" s="182"/>
      <c r="V38" s="183"/>
      <c r="W38" s="184">
        <f t="shared" si="2"/>
        <v>77.400000000000006</v>
      </c>
      <c r="X38" s="185"/>
      <c r="Y38" s="185"/>
      <c r="Z38" s="185"/>
      <c r="AA38" s="186"/>
      <c r="AB38" s="251"/>
      <c r="AC38" s="252"/>
      <c r="AD38" s="252"/>
      <c r="AE38" s="252"/>
      <c r="AF38" s="252"/>
      <c r="AG38" s="252"/>
      <c r="AH38" s="252"/>
      <c r="AI38" s="164" t="s">
        <v>3483</v>
      </c>
      <c r="AJ38" s="165">
        <f>VLOOKUP(E38&amp;$AJ$26&amp;H38&amp;$I$17&amp;$I$18,'&lt;PAC&gt;マスタ'!$Y$9:$AE$440,7,0)</f>
        <v>1.522</v>
      </c>
      <c r="AK38" s="151"/>
      <c r="AL38" s="166">
        <f t="shared" si="3"/>
        <v>1</v>
      </c>
      <c r="AM38" s="167"/>
      <c r="AN38" s="175">
        <f>VLOOKUP(E38&amp;$AJ$25&amp;$I$27&amp;H38,'&lt;PAC&gt;マスタ'!$Q$8:$R$583,2,0)</f>
        <v>0.129</v>
      </c>
      <c r="AO38" s="174" t="str">
        <f t="shared" si="4"/>
        <v>○</v>
      </c>
    </row>
    <row r="39" spans="1:46" ht="15" customHeight="1">
      <c r="A39" s="62"/>
      <c r="B39" s="204"/>
      <c r="C39" s="204"/>
      <c r="D39" s="204"/>
      <c r="E39" s="196">
        <v>10</v>
      </c>
      <c r="F39" s="196"/>
      <c r="G39" s="196"/>
      <c r="H39" s="176" t="s">
        <v>46</v>
      </c>
      <c r="I39" s="176"/>
      <c r="J39" s="176"/>
      <c r="K39" s="205">
        <f t="shared" si="0"/>
        <v>6.3</v>
      </c>
      <c r="L39" s="205"/>
      <c r="M39" s="205"/>
      <c r="N39" s="181">
        <f t="shared" si="1"/>
        <v>5.82</v>
      </c>
      <c r="O39" s="181"/>
      <c r="P39" s="181"/>
      <c r="Q39" s="206">
        <f>IF(I$27="その他","",VLOOKUP(E39&amp;$AJ$25&amp;$I$27&amp;H39,'&lt;PAC&gt;マスタ'!$Q$8:$R$583,2,0))</f>
        <v>0.25700000000000001</v>
      </c>
      <c r="R39" s="206"/>
      <c r="S39" s="206"/>
      <c r="T39" s="182">
        <v>620</v>
      </c>
      <c r="U39" s="182"/>
      <c r="V39" s="183"/>
      <c r="W39" s="184">
        <f t="shared" si="2"/>
        <v>159.30000000000001</v>
      </c>
      <c r="X39" s="185"/>
      <c r="Y39" s="185"/>
      <c r="Z39" s="185"/>
      <c r="AA39" s="186"/>
      <c r="AB39" s="251"/>
      <c r="AC39" s="252"/>
      <c r="AD39" s="252"/>
      <c r="AE39" s="252"/>
      <c r="AF39" s="252"/>
      <c r="AG39" s="252"/>
      <c r="AH39" s="252"/>
      <c r="AI39" s="164" t="s">
        <v>3484</v>
      </c>
      <c r="AJ39" s="165">
        <f>VLOOKUP(E39&amp;$AJ$26&amp;H39&amp;$I$17&amp;$I$18,'&lt;PAC&gt;マスタ'!$Y$9:$AE$440,7,0)</f>
        <v>1.482</v>
      </c>
      <c r="AK39" s="151"/>
      <c r="AL39" s="166">
        <f t="shared" si="3"/>
        <v>1</v>
      </c>
      <c r="AM39" s="167"/>
      <c r="AN39" s="175">
        <f>VLOOKUP(E39&amp;$AJ$25&amp;$I$27&amp;H39,'&lt;PAC&gt;マスタ'!$Q$8:$R$583,2,0)</f>
        <v>0.25700000000000001</v>
      </c>
      <c r="AO39" s="174" t="str">
        <f t="shared" si="4"/>
        <v>○</v>
      </c>
    </row>
    <row r="40" spans="1:46" ht="15" customHeight="1">
      <c r="A40" s="62"/>
      <c r="B40" s="204"/>
      <c r="C40" s="204"/>
      <c r="D40" s="204"/>
      <c r="E40" s="196">
        <v>11</v>
      </c>
      <c r="F40" s="196"/>
      <c r="G40" s="196"/>
      <c r="H40" s="176" t="s">
        <v>46</v>
      </c>
      <c r="I40" s="176"/>
      <c r="J40" s="176"/>
      <c r="K40" s="205">
        <f t="shared" si="0"/>
        <v>6.3</v>
      </c>
      <c r="L40" s="205"/>
      <c r="M40" s="205"/>
      <c r="N40" s="181">
        <f t="shared" si="1"/>
        <v>5</v>
      </c>
      <c r="O40" s="181"/>
      <c r="P40" s="181"/>
      <c r="Q40" s="206">
        <f>IF(I$27="その他","",VLOOKUP(E40&amp;$AJ$25&amp;$I$27&amp;H40,'&lt;PAC&gt;マスタ'!$Q$8:$R$583,2,0))</f>
        <v>0.57899999999999996</v>
      </c>
      <c r="R40" s="206"/>
      <c r="S40" s="206"/>
      <c r="T40" s="182">
        <v>620</v>
      </c>
      <c r="U40" s="182"/>
      <c r="V40" s="183"/>
      <c r="W40" s="184">
        <f t="shared" si="2"/>
        <v>430.7</v>
      </c>
      <c r="X40" s="185"/>
      <c r="Y40" s="185"/>
      <c r="Z40" s="185"/>
      <c r="AA40" s="186"/>
      <c r="AB40" s="134"/>
      <c r="AC40" s="135"/>
      <c r="AD40" s="135"/>
      <c r="AE40" s="135"/>
      <c r="AF40" s="135"/>
      <c r="AG40" s="62"/>
      <c r="AH40" s="63"/>
      <c r="AI40" s="164" t="s">
        <v>3485</v>
      </c>
      <c r="AJ40" s="165">
        <f>VLOOKUP(E40&amp;$AJ$26&amp;H40&amp;$I$17&amp;$I$18,'&lt;PAC&gt;マスタ'!$Y$9:$AE$440,7,0)</f>
        <v>1.2729999999999999</v>
      </c>
      <c r="AK40" s="151"/>
      <c r="AL40" s="166">
        <f t="shared" si="3"/>
        <v>1.2</v>
      </c>
      <c r="AM40" s="167"/>
      <c r="AN40" s="175">
        <f>VLOOKUP(E40&amp;$AJ$25&amp;$I$27&amp;H40,'&lt;PAC&gt;マスタ'!$Q$8:$R$583,2,0)</f>
        <v>0.57899999999999996</v>
      </c>
      <c r="AO40" s="174" t="str">
        <f t="shared" si="4"/>
        <v>○</v>
      </c>
    </row>
    <row r="41" spans="1:46" ht="15" customHeight="1">
      <c r="A41" s="62"/>
      <c r="B41" s="204"/>
      <c r="C41" s="204"/>
      <c r="D41" s="204"/>
      <c r="E41" s="196">
        <v>12</v>
      </c>
      <c r="F41" s="196"/>
      <c r="G41" s="196"/>
      <c r="H41" s="176" t="s">
        <v>46</v>
      </c>
      <c r="I41" s="176"/>
      <c r="J41" s="176"/>
      <c r="K41" s="205">
        <f t="shared" si="0"/>
        <v>6.3</v>
      </c>
      <c r="L41" s="205"/>
      <c r="M41" s="205"/>
      <c r="N41" s="181">
        <f t="shared" si="1"/>
        <v>4.1100000000000003</v>
      </c>
      <c r="O41" s="181"/>
      <c r="P41" s="181"/>
      <c r="Q41" s="206">
        <f>IF(I$27="その他","",VLOOKUP(E41&amp;$AJ$25&amp;$I$27&amp;H41,'&lt;PAC&gt;マスタ'!$Q$8:$R$583,2,0))</f>
        <v>0.92800000000000005</v>
      </c>
      <c r="R41" s="206"/>
      <c r="S41" s="206"/>
      <c r="T41" s="182">
        <v>600</v>
      </c>
      <c r="U41" s="182"/>
      <c r="V41" s="183"/>
      <c r="W41" s="184">
        <f t="shared" si="2"/>
        <v>835.2</v>
      </c>
      <c r="X41" s="185"/>
      <c r="Y41" s="185"/>
      <c r="Z41" s="185"/>
      <c r="AA41" s="186"/>
      <c r="AB41" s="251" t="s">
        <v>3517</v>
      </c>
      <c r="AC41" s="252"/>
      <c r="AD41" s="252"/>
      <c r="AE41" s="252"/>
      <c r="AF41" s="252"/>
      <c r="AG41" s="252"/>
      <c r="AH41" s="252"/>
      <c r="AI41" s="164" t="s">
        <v>3486</v>
      </c>
      <c r="AJ41" s="165">
        <f>VLOOKUP(E41&amp;$AJ$26&amp;H41&amp;$I$17&amp;$I$18,'&lt;PAC&gt;マスタ'!$Y$9:$AE$440,7,0)</f>
        <v>1.046</v>
      </c>
      <c r="AK41" s="151"/>
      <c r="AL41" s="166">
        <f t="shared" si="3"/>
        <v>1.5</v>
      </c>
      <c r="AM41" s="167"/>
      <c r="AN41" s="175">
        <f>VLOOKUP(E41&amp;$AJ$25&amp;$I$27&amp;H41,'&lt;PAC&gt;マスタ'!$Q$8:$R$583,2,0)</f>
        <v>0.92800000000000005</v>
      </c>
      <c r="AO41" s="174" t="str">
        <f t="shared" si="4"/>
        <v>○</v>
      </c>
    </row>
    <row r="42" spans="1:46" ht="15" customHeight="1">
      <c r="A42" s="62"/>
      <c r="B42" s="204"/>
      <c r="C42" s="204"/>
      <c r="D42" s="204"/>
      <c r="E42" s="196">
        <v>1</v>
      </c>
      <c r="F42" s="196"/>
      <c r="G42" s="196"/>
      <c r="H42" s="176" t="s">
        <v>46</v>
      </c>
      <c r="I42" s="176"/>
      <c r="J42" s="176"/>
      <c r="K42" s="205">
        <f t="shared" si="0"/>
        <v>6.3</v>
      </c>
      <c r="L42" s="205"/>
      <c r="M42" s="205"/>
      <c r="N42" s="181">
        <f t="shared" si="1"/>
        <v>3.93</v>
      </c>
      <c r="O42" s="181"/>
      <c r="P42" s="181"/>
      <c r="Q42" s="206">
        <f>IF(I$27="その他","",VLOOKUP(E42&amp;$AJ$25&amp;$I$27&amp;H42,'&lt;PAC&gt;マスタ'!$Q$8:$R$583,2,0))</f>
        <v>1</v>
      </c>
      <c r="R42" s="206"/>
      <c r="S42" s="206"/>
      <c r="T42" s="182">
        <v>620</v>
      </c>
      <c r="U42" s="182"/>
      <c r="V42" s="183"/>
      <c r="W42" s="184">
        <f t="shared" si="2"/>
        <v>992</v>
      </c>
      <c r="X42" s="185"/>
      <c r="Y42" s="185"/>
      <c r="Z42" s="185"/>
      <c r="AA42" s="186"/>
      <c r="AB42" s="251"/>
      <c r="AC42" s="252"/>
      <c r="AD42" s="252"/>
      <c r="AE42" s="252"/>
      <c r="AF42" s="252"/>
      <c r="AG42" s="252"/>
      <c r="AH42" s="252"/>
      <c r="AI42" s="164" t="s">
        <v>3487</v>
      </c>
      <c r="AJ42" s="165">
        <f>VLOOKUP(E42&amp;$AJ$26&amp;H42&amp;$I$17&amp;$I$18,'&lt;PAC&gt;マスタ'!$Y$9:$AE$440,7,0)</f>
        <v>1</v>
      </c>
      <c r="AK42" s="151"/>
      <c r="AL42" s="166">
        <f t="shared" si="3"/>
        <v>1.6</v>
      </c>
      <c r="AM42" s="167"/>
      <c r="AN42" s="175">
        <f>VLOOKUP(E42&amp;$AJ$25&amp;$I$27&amp;H42,'&lt;PAC&gt;マスタ'!$Q$8:$R$583,2,0)</f>
        <v>1</v>
      </c>
      <c r="AO42" s="174" t="str">
        <f t="shared" si="4"/>
        <v>○</v>
      </c>
    </row>
    <row r="43" spans="1:46" ht="15" customHeight="1">
      <c r="A43" s="62"/>
      <c r="B43" s="204"/>
      <c r="C43" s="204"/>
      <c r="D43" s="204"/>
      <c r="E43" s="196">
        <v>2</v>
      </c>
      <c r="F43" s="196"/>
      <c r="G43" s="196"/>
      <c r="H43" s="176" t="s">
        <v>46</v>
      </c>
      <c r="I43" s="176"/>
      <c r="J43" s="176"/>
      <c r="K43" s="205">
        <f t="shared" si="0"/>
        <v>6.3</v>
      </c>
      <c r="L43" s="205"/>
      <c r="M43" s="205"/>
      <c r="N43" s="181">
        <f t="shared" si="1"/>
        <v>3.93</v>
      </c>
      <c r="O43" s="181"/>
      <c r="P43" s="181"/>
      <c r="Q43" s="206">
        <f>IF(I$27="その他","",VLOOKUP(E43&amp;$AJ$25&amp;$I$27&amp;H43,'&lt;PAC&gt;マスタ'!$Q$8:$R$583,2,0))</f>
        <v>1</v>
      </c>
      <c r="R43" s="206"/>
      <c r="S43" s="206"/>
      <c r="T43" s="182">
        <v>600</v>
      </c>
      <c r="U43" s="182"/>
      <c r="V43" s="183"/>
      <c r="W43" s="184">
        <f t="shared" si="2"/>
        <v>960</v>
      </c>
      <c r="X43" s="185"/>
      <c r="Y43" s="185"/>
      <c r="Z43" s="185"/>
      <c r="AA43" s="186"/>
      <c r="AB43" s="143"/>
      <c r="AC43" s="142"/>
      <c r="AD43" s="142"/>
      <c r="AE43" s="142"/>
      <c r="AF43" s="142"/>
      <c r="AG43" s="142"/>
      <c r="AH43" s="142"/>
      <c r="AI43" s="164" t="s">
        <v>3488</v>
      </c>
      <c r="AJ43" s="165">
        <f>VLOOKUP(E43&amp;$AJ$26&amp;H43&amp;$I$17&amp;$I$18,'&lt;PAC&gt;マスタ'!$Y$9:$AE$440,7,0)</f>
        <v>1</v>
      </c>
      <c r="AK43" s="151"/>
      <c r="AL43" s="166">
        <f t="shared" si="3"/>
        <v>1.6</v>
      </c>
      <c r="AM43" s="167"/>
      <c r="AN43" s="175">
        <f>VLOOKUP(E43&amp;$AJ$25&amp;$I$27&amp;H43,'&lt;PAC&gt;マスタ'!$Q$8:$R$583,2,0)</f>
        <v>1</v>
      </c>
      <c r="AO43" s="174" t="str">
        <f t="shared" si="4"/>
        <v>○</v>
      </c>
    </row>
    <row r="44" spans="1:46" ht="15" customHeight="1" thickBot="1">
      <c r="A44" s="62"/>
      <c r="B44" s="204"/>
      <c r="C44" s="204"/>
      <c r="D44" s="204"/>
      <c r="E44" s="203">
        <v>3</v>
      </c>
      <c r="F44" s="203"/>
      <c r="G44" s="203"/>
      <c r="H44" s="238" t="s">
        <v>46</v>
      </c>
      <c r="I44" s="238"/>
      <c r="J44" s="238"/>
      <c r="K44" s="239">
        <f t="shared" si="0"/>
        <v>6.3</v>
      </c>
      <c r="L44" s="239"/>
      <c r="M44" s="239"/>
      <c r="N44" s="181">
        <f t="shared" si="1"/>
        <v>4.32</v>
      </c>
      <c r="O44" s="181"/>
      <c r="P44" s="181"/>
      <c r="Q44" s="206">
        <f>IF(I$27="その他","",VLOOKUP(E44&amp;$AJ$25&amp;$I$27&amp;H44,'&lt;PAC&gt;マスタ'!$Q$8:$R$583,2,0))</f>
        <v>0.84599999999999997</v>
      </c>
      <c r="R44" s="206"/>
      <c r="S44" s="206"/>
      <c r="T44" s="240">
        <v>620</v>
      </c>
      <c r="U44" s="240"/>
      <c r="V44" s="241"/>
      <c r="W44" s="235">
        <f t="shared" si="2"/>
        <v>734.3</v>
      </c>
      <c r="X44" s="236"/>
      <c r="Y44" s="236"/>
      <c r="Z44" s="236"/>
      <c r="AA44" s="237"/>
      <c r="AB44" s="249" t="s">
        <v>3515</v>
      </c>
      <c r="AC44" s="250"/>
      <c r="AD44" s="250"/>
      <c r="AE44" s="250"/>
      <c r="AF44" s="250"/>
      <c r="AG44" s="250"/>
      <c r="AH44" s="250"/>
      <c r="AI44" s="164" t="s">
        <v>3489</v>
      </c>
      <c r="AJ44" s="165">
        <f>VLOOKUP(E44&amp;$AJ$26&amp;H44&amp;$I$17&amp;$I$18,'&lt;PAC&gt;マスタ'!$Y$9:$AE$440,7,0)</f>
        <v>1.1000000000000001</v>
      </c>
      <c r="AK44" s="151"/>
      <c r="AL44" s="166">
        <f t="shared" si="3"/>
        <v>1.4</v>
      </c>
      <c r="AM44" s="167"/>
      <c r="AN44" s="175">
        <f>VLOOKUP(E44&amp;$AJ$25&amp;$I$27&amp;H44,'&lt;PAC&gt;マスタ'!$Q$8:$R$583,2,0)</f>
        <v>0.84599999999999997</v>
      </c>
      <c r="AO44" s="174" t="str">
        <f t="shared" si="4"/>
        <v>○</v>
      </c>
    </row>
    <row r="45" spans="1:46" ht="15" customHeight="1" thickTop="1">
      <c r="A45" s="62"/>
      <c r="B45" s="204"/>
      <c r="C45" s="204"/>
      <c r="D45" s="204"/>
      <c r="E45" s="202" t="s">
        <v>634</v>
      </c>
      <c r="F45" s="202"/>
      <c r="G45" s="202"/>
      <c r="H45" s="231"/>
      <c r="I45" s="231"/>
      <c r="J45" s="231"/>
      <c r="K45" s="231"/>
      <c r="L45" s="231"/>
      <c r="M45" s="231"/>
      <c r="N45" s="231"/>
      <c r="O45" s="231"/>
      <c r="P45" s="231"/>
      <c r="Q45" s="232"/>
      <c r="R45" s="232"/>
      <c r="S45" s="232"/>
      <c r="T45" s="233">
        <f>SUM(T33:V44)</f>
        <v>7300</v>
      </c>
      <c r="U45" s="233"/>
      <c r="V45" s="233"/>
      <c r="W45" s="234">
        <f>SUM(W33:AA44)</f>
        <v>4713.1000000000004</v>
      </c>
      <c r="X45" s="234"/>
      <c r="Y45" s="234"/>
      <c r="Z45" s="234"/>
      <c r="AA45" s="234"/>
      <c r="AB45" s="250"/>
      <c r="AC45" s="250"/>
      <c r="AD45" s="250"/>
      <c r="AE45" s="250"/>
      <c r="AF45" s="250"/>
      <c r="AG45" s="250"/>
      <c r="AH45" s="250"/>
      <c r="AM45" s="167"/>
      <c r="AO45" s="173">
        <f>COUNTIF(AO33:AO44,"○")</f>
        <v>12</v>
      </c>
    </row>
    <row r="46" spans="1:46" ht="15" customHeight="1">
      <c r="A46" s="62"/>
      <c r="B46" s="248" t="str">
        <f>IF(AO45=12,"指定負荷率使用","")</f>
        <v>指定負荷率使用</v>
      </c>
      <c r="C46" s="248"/>
      <c r="D46" s="248"/>
      <c r="E46" s="248"/>
      <c r="F46" s="248"/>
      <c r="G46" s="248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250"/>
      <c r="AC46" s="250"/>
      <c r="AD46" s="250"/>
      <c r="AE46" s="250"/>
      <c r="AF46" s="250"/>
      <c r="AG46" s="250"/>
      <c r="AH46" s="250"/>
      <c r="AM46" s="167"/>
    </row>
    <row r="47" spans="1:46" ht="15" customHeight="1">
      <c r="A47" s="62"/>
      <c r="B47" s="201"/>
      <c r="C47" s="201"/>
      <c r="D47" s="71"/>
      <c r="E47" s="71"/>
      <c r="F47" s="71"/>
      <c r="G47" s="71"/>
      <c r="H47" s="71"/>
      <c r="I47" s="80"/>
      <c r="J47" s="80"/>
      <c r="K47" s="80"/>
      <c r="L47" s="80"/>
      <c r="M47" s="62"/>
      <c r="N47" s="62"/>
      <c r="O47" s="62"/>
      <c r="P47" s="210"/>
      <c r="Q47" s="210"/>
      <c r="R47" s="210"/>
      <c r="S47" s="210"/>
      <c r="T47" s="210"/>
      <c r="U47" s="210"/>
      <c r="V47" s="210"/>
      <c r="W47" s="137"/>
      <c r="X47" s="137"/>
      <c r="Y47" s="137"/>
      <c r="Z47" s="137"/>
      <c r="AA47" s="137"/>
      <c r="AB47" s="135"/>
      <c r="AC47" s="135"/>
      <c r="AD47" s="135"/>
      <c r="AE47" s="135"/>
      <c r="AF47" s="135"/>
      <c r="AG47" s="135"/>
      <c r="AH47" s="135"/>
      <c r="AM47" s="167"/>
    </row>
    <row r="48" spans="1:46" ht="15" customHeight="1">
      <c r="A48" s="80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M48" s="167"/>
    </row>
    <row r="49" spans="1:39" ht="27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I49" s="168"/>
      <c r="AJ49" s="168"/>
      <c r="AM49" s="169"/>
    </row>
    <row r="50" spans="1:39" ht="15" customHeight="1">
      <c r="AI50" s="168"/>
      <c r="AJ50" s="168"/>
    </row>
    <row r="51" spans="1:39" ht="26.25" customHeight="1">
      <c r="AI51" s="168"/>
      <c r="AJ51" s="168"/>
    </row>
    <row r="52" spans="1:39" ht="13.5" customHeight="1">
      <c r="AI52" s="168"/>
      <c r="AJ52" s="168"/>
    </row>
    <row r="53" spans="1:39">
      <c r="AI53" s="168"/>
      <c r="AJ53" s="168"/>
    </row>
    <row r="54" spans="1:39">
      <c r="AI54" s="168"/>
      <c r="AJ54" s="168"/>
    </row>
    <row r="56" spans="1:39">
      <c r="AJ56" s="170"/>
      <c r="AK56" s="170"/>
    </row>
    <row r="57" spans="1:39">
      <c r="AI57" s="151"/>
      <c r="AJ57" s="171"/>
    </row>
    <row r="58" spans="1:39">
      <c r="AI58" s="151"/>
    </row>
    <row r="59" spans="1:39">
      <c r="AI59" s="151"/>
      <c r="AJ59" s="151"/>
    </row>
    <row r="60" spans="1:39">
      <c r="AI60" s="151"/>
    </row>
    <row r="61" spans="1:39">
      <c r="AI61" s="151"/>
      <c r="AJ61" s="151"/>
      <c r="AK61" s="151"/>
    </row>
    <row r="62" spans="1:39">
      <c r="AI62" s="151"/>
      <c r="AJ62" s="151"/>
      <c r="AK62" s="151"/>
    </row>
    <row r="63" spans="1:39">
      <c r="AI63" s="151"/>
      <c r="AJ63" s="151"/>
      <c r="AK63" s="151"/>
    </row>
    <row r="64" spans="1:39">
      <c r="AI64" s="151"/>
      <c r="AJ64" s="151"/>
      <c r="AK64" s="151"/>
    </row>
    <row r="65" spans="35:37">
      <c r="AI65" s="151"/>
      <c r="AJ65" s="151"/>
      <c r="AK65" s="151"/>
    </row>
    <row r="66" spans="35:37">
      <c r="AI66" s="151"/>
      <c r="AJ66" s="151"/>
      <c r="AK66" s="151"/>
    </row>
    <row r="67" spans="35:37">
      <c r="AI67" s="151"/>
      <c r="AJ67" s="151"/>
      <c r="AK67" s="151"/>
    </row>
    <row r="68" spans="35:37">
      <c r="AI68" s="151"/>
      <c r="AJ68" s="151"/>
      <c r="AK68" s="151"/>
    </row>
  </sheetData>
  <sheetProtection password="A6C9" sheet="1" objects="1" scenarios="1"/>
  <mergeCells count="172">
    <mergeCell ref="H36:J36"/>
    <mergeCell ref="H37:J37"/>
    <mergeCell ref="B46:G46"/>
    <mergeCell ref="AB44:AH46"/>
    <mergeCell ref="AB33:AH34"/>
    <mergeCell ref="F4:K4"/>
    <mergeCell ref="B4:E4"/>
    <mergeCell ref="AB36:AH39"/>
    <mergeCell ref="AB41:AH42"/>
    <mergeCell ref="N31:P32"/>
    <mergeCell ref="B17:H17"/>
    <mergeCell ref="I17:R17"/>
    <mergeCell ref="B18:H18"/>
    <mergeCell ref="B19:D20"/>
    <mergeCell ref="B21:D22"/>
    <mergeCell ref="I26:R26"/>
    <mergeCell ref="I10:R10"/>
    <mergeCell ref="B26:D28"/>
    <mergeCell ref="B25:H25"/>
    <mergeCell ref="I25:R25"/>
    <mergeCell ref="Q31:S31"/>
    <mergeCell ref="P20:R20"/>
    <mergeCell ref="P22:R22"/>
    <mergeCell ref="I20:O20"/>
    <mergeCell ref="H41:J41"/>
    <mergeCell ref="H38:J38"/>
    <mergeCell ref="H39:J39"/>
    <mergeCell ref="H40:J40"/>
    <mergeCell ref="W38:AA38"/>
    <mergeCell ref="K39:M39"/>
    <mergeCell ref="Q39:S39"/>
    <mergeCell ref="T39:V39"/>
    <mergeCell ref="W39:AA39"/>
    <mergeCell ref="K44:M44"/>
    <mergeCell ref="Q44:S44"/>
    <mergeCell ref="N44:P44"/>
    <mergeCell ref="T44:V44"/>
    <mergeCell ref="K42:M42"/>
    <mergeCell ref="Q32:S32"/>
    <mergeCell ref="T32:V32"/>
    <mergeCell ref="W32:AA32"/>
    <mergeCell ref="K33:M33"/>
    <mergeCell ref="T33:V33"/>
    <mergeCell ref="W33:AA33"/>
    <mergeCell ref="H45:J45"/>
    <mergeCell ref="K45:M45"/>
    <mergeCell ref="Q45:S45"/>
    <mergeCell ref="N45:P45"/>
    <mergeCell ref="T45:V45"/>
    <mergeCell ref="W45:AA45"/>
    <mergeCell ref="W43:AA43"/>
    <mergeCell ref="Q40:S40"/>
    <mergeCell ref="N40:P40"/>
    <mergeCell ref="T40:V40"/>
    <mergeCell ref="W40:AA40"/>
    <mergeCell ref="K41:M41"/>
    <mergeCell ref="Q41:S41"/>
    <mergeCell ref="N41:P41"/>
    <mergeCell ref="T41:V41"/>
    <mergeCell ref="W44:AA44"/>
    <mergeCell ref="W41:AA41"/>
    <mergeCell ref="W42:AA42"/>
    <mergeCell ref="Q42:S42"/>
    <mergeCell ref="N42:P42"/>
    <mergeCell ref="T42:V42"/>
    <mergeCell ref="H44:J44"/>
    <mergeCell ref="K43:M43"/>
    <mergeCell ref="Q43:S43"/>
    <mergeCell ref="E26:H26"/>
    <mergeCell ref="K32:M32"/>
    <mergeCell ref="I27:R27"/>
    <mergeCell ref="I11:R11"/>
    <mergeCell ref="I12:R12"/>
    <mergeCell ref="K35:M35"/>
    <mergeCell ref="Q35:S35"/>
    <mergeCell ref="N35:P35"/>
    <mergeCell ref="T25:AG25"/>
    <mergeCell ref="T26:AG26"/>
    <mergeCell ref="T27:AG27"/>
    <mergeCell ref="T35:V35"/>
    <mergeCell ref="E19:H19"/>
    <mergeCell ref="E20:H20"/>
    <mergeCell ref="I21:O21"/>
    <mergeCell ref="P19:R19"/>
    <mergeCell ref="P21:R21"/>
    <mergeCell ref="I18:R18"/>
    <mergeCell ref="I22:O22"/>
    <mergeCell ref="E27:H27"/>
    <mergeCell ref="AJ5:AJ6"/>
    <mergeCell ref="N39:P39"/>
    <mergeCell ref="E37:G37"/>
    <mergeCell ref="E36:G36"/>
    <mergeCell ref="K36:M36"/>
    <mergeCell ref="Q36:S36"/>
    <mergeCell ref="N36:P36"/>
    <mergeCell ref="T36:V36"/>
    <mergeCell ref="W36:AA36"/>
    <mergeCell ref="K37:M37"/>
    <mergeCell ref="Q37:S37"/>
    <mergeCell ref="N37:P37"/>
    <mergeCell ref="T37:V37"/>
    <mergeCell ref="W37:AA37"/>
    <mergeCell ref="W31:AA31"/>
    <mergeCell ref="W35:AA35"/>
    <mergeCell ref="AI9:AL9"/>
    <mergeCell ref="B6:H6"/>
    <mergeCell ref="E28:H28"/>
    <mergeCell ref="I7:R7"/>
    <mergeCell ref="I6:R6"/>
    <mergeCell ref="T38:V38"/>
    <mergeCell ref="B14:AG14"/>
    <mergeCell ref="AI5:AI6"/>
    <mergeCell ref="B47:C47"/>
    <mergeCell ref="E45:G45"/>
    <mergeCell ref="E44:G44"/>
    <mergeCell ref="B31:D45"/>
    <mergeCell ref="E43:G43"/>
    <mergeCell ref="E39:G39"/>
    <mergeCell ref="E38:G38"/>
    <mergeCell ref="K38:M38"/>
    <mergeCell ref="Q38:S38"/>
    <mergeCell ref="N38:P38"/>
    <mergeCell ref="H31:J32"/>
    <mergeCell ref="Q33:S33"/>
    <mergeCell ref="N33:P33"/>
    <mergeCell ref="K34:M34"/>
    <mergeCell ref="Q34:S34"/>
    <mergeCell ref="N34:P34"/>
    <mergeCell ref="P47:V47"/>
    <mergeCell ref="E42:G42"/>
    <mergeCell ref="E41:G41"/>
    <mergeCell ref="E40:G40"/>
    <mergeCell ref="K40:M40"/>
    <mergeCell ref="T34:V34"/>
    <mergeCell ref="E35:G35"/>
    <mergeCell ref="E34:G34"/>
    <mergeCell ref="T7:AG7"/>
    <mergeCell ref="T10:AG10"/>
    <mergeCell ref="T11:AG11"/>
    <mergeCell ref="T12:AG12"/>
    <mergeCell ref="T17:AG17"/>
    <mergeCell ref="T18:AG18"/>
    <mergeCell ref="A1:AE1"/>
    <mergeCell ref="B7:H7"/>
    <mergeCell ref="B10:H10"/>
    <mergeCell ref="B11:H11"/>
    <mergeCell ref="B12:H12"/>
    <mergeCell ref="T6:AG6"/>
    <mergeCell ref="H43:J43"/>
    <mergeCell ref="K31:M31"/>
    <mergeCell ref="T19:AG19"/>
    <mergeCell ref="T20:AG20"/>
    <mergeCell ref="T21:AG21"/>
    <mergeCell ref="T22:AG22"/>
    <mergeCell ref="H42:J42"/>
    <mergeCell ref="N43:P43"/>
    <mergeCell ref="T43:V43"/>
    <mergeCell ref="W34:AA34"/>
    <mergeCell ref="T28:AG28"/>
    <mergeCell ref="E21:H21"/>
    <mergeCell ref="E22:H22"/>
    <mergeCell ref="I19:O19"/>
    <mergeCell ref="I28:O28"/>
    <mergeCell ref="P28:R28"/>
    <mergeCell ref="E31:G32"/>
    <mergeCell ref="AB32:AF32"/>
    <mergeCell ref="H33:J33"/>
    <mergeCell ref="H34:J34"/>
    <mergeCell ref="H35:J35"/>
    <mergeCell ref="AB31:AF31"/>
    <mergeCell ref="E33:G33"/>
    <mergeCell ref="T31:V31"/>
  </mergeCells>
  <phoneticPr fontId="5"/>
  <conditionalFormatting sqref="T33:T44">
    <cfRule type="expression" dxfId="4" priority="45">
      <formula>#REF!="独自計算"</formula>
    </cfRule>
  </conditionalFormatting>
  <conditionalFormatting sqref="Q33:S44">
    <cfRule type="expression" dxfId="3" priority="1">
      <formula>$I$27="その他"</formula>
    </cfRule>
  </conditionalFormatting>
  <dataValidations count="5">
    <dataValidation type="list" allowBlank="1" showInputMessage="1" showErrorMessage="1" sqref="P19:R20">
      <formula1>"kW,kcal/h"</formula1>
    </dataValidation>
    <dataValidation type="list" allowBlank="1" showInputMessage="1" showErrorMessage="1" sqref="H33:H44 I34:J44">
      <formula1>"冷房,暖房"</formula1>
    </dataValidation>
    <dataValidation type="list" allowBlank="1" showInputMessage="1" showErrorMessage="1" sqref="I27:R27">
      <formula1>"店舗,事務所,その他"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I18:R18">
      <formula1>"有り,無し（一定速）"</formula1>
    </dataValidation>
  </dataValidations>
  <printOptions horizontalCentered="1"/>
  <pageMargins left="0" right="0" top="0" bottom="0" header="0.15748031496062992" footer="0.15748031496062992"/>
  <pageSetup paperSize="9" scale="96" orientation="portrait" cellComments="asDisplayed" r:id="rId1"/>
  <ignoredErrors>
    <ignoredError sqref="Q33:S4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'&lt;PAC&gt;マスタ'!$B$7:$B$53</xm:f>
          </x14:formula1>
          <xm:sqref>AJ5:AJ6 I25:R25</xm:sqref>
        </x14:dataValidation>
        <x14:dataValidation type="list" allowBlank="1" showInputMessage="1" showErrorMessage="1">
          <x14:formula1>
            <xm:f>'&lt;PAC&gt;マスタ'!$I$7:$I$9</xm:f>
          </x14:formula1>
          <xm:sqref>I17:R17</xm:sqref>
        </x14:dataValidation>
        <x14:dataValidation type="list" allowBlank="1" showInputMessage="1" showErrorMessage="1">
          <x14:formula1>
            <xm:f>'&lt;PAC&gt;マスタ'!$E$7:$E$75</xm:f>
          </x14:formula1>
          <xm:sqref>I26:R26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4"/>
  <sheetViews>
    <sheetView showGridLines="0" view="pageBreakPreview" zoomScaleNormal="85" zoomScaleSheetLayoutView="100" workbookViewId="0">
      <selection activeCell="I5" sqref="I5:R5"/>
    </sheetView>
  </sheetViews>
  <sheetFormatPr defaultRowHeight="13.5"/>
  <cols>
    <col min="1" max="32" width="2.875" style="15" customWidth="1"/>
    <col min="33" max="33" width="0.75" style="15" customWidth="1"/>
    <col min="34" max="34" width="3.5" customWidth="1"/>
    <col min="35" max="35" width="14.125" customWidth="1"/>
    <col min="36" max="36" width="14" customWidth="1"/>
    <col min="37" max="37" width="15.125" bestFit="1" customWidth="1"/>
    <col min="38" max="38" width="15.5" customWidth="1"/>
    <col min="39" max="39" width="13.375" customWidth="1"/>
    <col min="40" max="40" width="13.25" customWidth="1"/>
    <col min="42" max="42" width="14.875" customWidth="1"/>
    <col min="58" max="58" width="13.625" customWidth="1"/>
    <col min="62" max="62" width="5.25" customWidth="1"/>
    <col min="66" max="66" width="2.875" customWidth="1"/>
  </cols>
  <sheetData>
    <row r="1" spans="1:38" ht="15" customHeight="1">
      <c r="A1" s="15" t="s">
        <v>3419</v>
      </c>
    </row>
    <row r="2" spans="1:38" ht="3" customHeight="1">
      <c r="AH2" s="10"/>
      <c r="AI2" s="10"/>
      <c r="AJ2" s="10"/>
      <c r="AK2" s="10"/>
      <c r="AL2" s="10"/>
    </row>
    <row r="3" spans="1:38" ht="15" customHeight="1">
      <c r="A3" s="15" t="s">
        <v>3414</v>
      </c>
      <c r="AH3" s="10"/>
      <c r="AI3" s="10"/>
      <c r="AJ3" s="10"/>
      <c r="AK3" s="10"/>
      <c r="AL3" s="10"/>
    </row>
    <row r="4" spans="1:38" ht="15" customHeight="1">
      <c r="B4" s="198" t="s">
        <v>626</v>
      </c>
      <c r="C4" s="199"/>
      <c r="D4" s="199"/>
      <c r="E4" s="199"/>
      <c r="F4" s="199"/>
      <c r="G4" s="199"/>
      <c r="H4" s="200"/>
      <c r="I4" s="322" t="e">
        <f>既存設備・導入予定!#REF!</f>
        <v>#REF!</v>
      </c>
      <c r="J4" s="323"/>
      <c r="K4" s="323"/>
      <c r="L4" s="323"/>
      <c r="M4" s="323"/>
      <c r="N4" s="323"/>
      <c r="O4" s="323"/>
      <c r="P4" s="323"/>
      <c r="Q4" s="323"/>
      <c r="R4" s="324"/>
      <c r="S4" s="198" t="s">
        <v>3399</v>
      </c>
      <c r="T4" s="199"/>
      <c r="U4" s="199"/>
      <c r="V4" s="200"/>
      <c r="W4" s="308" t="s">
        <v>3402</v>
      </c>
      <c r="X4" s="309"/>
      <c r="Y4" s="309"/>
      <c r="Z4" s="309"/>
      <c r="AA4" s="309"/>
      <c r="AB4" s="309"/>
      <c r="AC4" s="309"/>
      <c r="AD4" s="309"/>
      <c r="AE4" s="309"/>
      <c r="AF4" s="310"/>
      <c r="AH4" s="10"/>
      <c r="AI4" s="10"/>
      <c r="AJ4" s="20"/>
      <c r="AK4" s="10"/>
      <c r="AL4" s="10"/>
    </row>
    <row r="5" spans="1:38" ht="15" customHeight="1">
      <c r="B5" s="198" t="s">
        <v>3401</v>
      </c>
      <c r="C5" s="199"/>
      <c r="D5" s="199"/>
      <c r="E5" s="199"/>
      <c r="F5" s="199"/>
      <c r="G5" s="199"/>
      <c r="H5" s="200"/>
      <c r="I5" s="308" t="s">
        <v>654</v>
      </c>
      <c r="J5" s="309"/>
      <c r="K5" s="309"/>
      <c r="L5" s="309"/>
      <c r="M5" s="309"/>
      <c r="N5" s="309"/>
      <c r="O5" s="309"/>
      <c r="P5" s="309"/>
      <c r="Q5" s="309"/>
      <c r="R5" s="310"/>
      <c r="S5" s="198" t="s">
        <v>3398</v>
      </c>
      <c r="T5" s="199"/>
      <c r="U5" s="199"/>
      <c r="V5" s="200"/>
      <c r="W5" s="319">
        <v>1</v>
      </c>
      <c r="X5" s="320"/>
      <c r="Y5" s="320"/>
      <c r="Z5" s="320"/>
      <c r="AA5" s="320"/>
      <c r="AB5" s="320"/>
      <c r="AC5" s="320"/>
      <c r="AD5" s="320"/>
      <c r="AE5" s="320"/>
      <c r="AF5" s="321"/>
      <c r="AH5" s="10"/>
      <c r="AI5" s="10"/>
      <c r="AJ5" s="10"/>
      <c r="AK5" s="10"/>
      <c r="AL5" s="10"/>
    </row>
    <row r="6" spans="1:38" ht="3" customHeight="1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H6" s="10"/>
      <c r="AI6" s="10"/>
      <c r="AJ6" s="10"/>
      <c r="AK6" s="10"/>
      <c r="AL6" s="10"/>
    </row>
    <row r="7" spans="1:38" ht="15" customHeight="1">
      <c r="A7" s="15" t="s">
        <v>627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H7" s="10"/>
      <c r="AI7" s="24"/>
      <c r="AJ7" s="20"/>
      <c r="AK7" s="10"/>
      <c r="AL7" s="10"/>
    </row>
    <row r="8" spans="1:38" ht="15" customHeight="1">
      <c r="B8" s="276" t="s">
        <v>662</v>
      </c>
      <c r="C8" s="276"/>
      <c r="D8" s="276"/>
      <c r="E8" s="276" t="s">
        <v>628</v>
      </c>
      <c r="F8" s="276"/>
      <c r="G8" s="276"/>
      <c r="H8" s="276"/>
      <c r="I8" s="311" t="e">
        <f>既存設備・導入予定!#REF!</f>
        <v>#REF!</v>
      </c>
      <c r="J8" s="311"/>
      <c r="K8" s="311"/>
      <c r="L8" s="311"/>
      <c r="M8" s="311"/>
      <c r="N8" s="311"/>
      <c r="O8" s="311"/>
      <c r="P8" s="311"/>
      <c r="Q8" s="311"/>
      <c r="R8" s="311"/>
      <c r="S8" s="276" t="s">
        <v>676</v>
      </c>
      <c r="T8" s="276"/>
      <c r="U8" s="276"/>
      <c r="V8" s="276"/>
      <c r="W8" s="289" t="s">
        <v>685</v>
      </c>
      <c r="X8" s="289"/>
      <c r="Y8" s="289"/>
      <c r="Z8" s="289"/>
      <c r="AA8" s="289"/>
      <c r="AB8" s="289"/>
      <c r="AC8" s="289"/>
      <c r="AD8" s="289"/>
      <c r="AE8" s="289"/>
      <c r="AF8" s="289"/>
      <c r="AH8" s="10"/>
      <c r="AI8" s="10"/>
      <c r="AJ8" s="10"/>
      <c r="AK8" s="10"/>
      <c r="AL8" s="10"/>
    </row>
    <row r="9" spans="1:38" ht="15" customHeight="1">
      <c r="B9" s="276"/>
      <c r="C9" s="276"/>
      <c r="D9" s="276"/>
      <c r="E9" s="276" t="s">
        <v>629</v>
      </c>
      <c r="F9" s="276"/>
      <c r="G9" s="276"/>
      <c r="H9" s="276"/>
      <c r="I9" s="289" t="s">
        <v>647</v>
      </c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H9" s="10"/>
      <c r="AI9" s="10"/>
      <c r="AJ9" s="20"/>
      <c r="AK9" s="19"/>
      <c r="AL9" s="10"/>
    </row>
    <row r="10" spans="1:38" ht="15" customHeight="1">
      <c r="B10" s="276"/>
      <c r="C10" s="276"/>
      <c r="D10" s="276"/>
      <c r="E10" s="276" t="s">
        <v>630</v>
      </c>
      <c r="F10" s="276"/>
      <c r="G10" s="276"/>
      <c r="H10" s="276"/>
      <c r="I10" s="329" t="s">
        <v>3406</v>
      </c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29"/>
      <c r="V10" s="329"/>
      <c r="W10" s="329"/>
      <c r="X10" s="329"/>
      <c r="Y10" s="329"/>
      <c r="Z10" s="329"/>
      <c r="AA10" s="329"/>
      <c r="AB10" s="329"/>
      <c r="AC10" s="329"/>
      <c r="AD10" s="329"/>
      <c r="AE10" s="329"/>
      <c r="AF10" s="329"/>
      <c r="AH10" s="10"/>
      <c r="AI10" s="10"/>
      <c r="AJ10" s="10"/>
      <c r="AK10" s="10"/>
      <c r="AL10" s="10"/>
    </row>
    <row r="11" spans="1:38" ht="15" customHeight="1">
      <c r="B11" s="276"/>
      <c r="C11" s="276"/>
      <c r="D11" s="276"/>
      <c r="E11" s="276" t="s">
        <v>3415</v>
      </c>
      <c r="F11" s="276"/>
      <c r="G11" s="276"/>
      <c r="H11" s="276"/>
      <c r="I11" s="329" t="s">
        <v>3407</v>
      </c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H11" s="10"/>
      <c r="AI11" s="1" t="s">
        <v>25</v>
      </c>
      <c r="AJ11" s="8">
        <f>IF(OR(I12&lt;=1995,I12="1980年以前"),1995,IF(I12&lt;=2005,2005,2015))</f>
        <v>2015</v>
      </c>
      <c r="AK11" s="27"/>
      <c r="AL11" s="10"/>
    </row>
    <row r="12" spans="1:38" ht="15" customHeight="1">
      <c r="B12" s="276"/>
      <c r="C12" s="276"/>
      <c r="D12" s="276"/>
      <c r="E12" s="276" t="s">
        <v>663</v>
      </c>
      <c r="F12" s="276"/>
      <c r="G12" s="276"/>
      <c r="H12" s="276"/>
      <c r="I12" s="330">
        <v>2016</v>
      </c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0"/>
      <c r="AF12" s="330"/>
      <c r="AH12" s="10"/>
      <c r="AI12" s="10"/>
      <c r="AJ12" s="9"/>
      <c r="AK12" s="27"/>
      <c r="AL12" s="10"/>
    </row>
    <row r="13" spans="1:38" ht="3" customHeight="1"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6"/>
      <c r="Q13" s="56"/>
      <c r="R13" s="56"/>
      <c r="S13" s="56"/>
      <c r="T13" s="56"/>
      <c r="U13" s="56"/>
      <c r="V13" s="56"/>
      <c r="W13" s="56"/>
      <c r="X13" s="56"/>
      <c r="Y13" s="55"/>
      <c r="Z13" s="55"/>
      <c r="AA13" s="55"/>
      <c r="AB13" s="55"/>
      <c r="AC13" s="55"/>
      <c r="AD13" s="55"/>
      <c r="AE13" s="55"/>
      <c r="AF13" s="55"/>
      <c r="AH13" s="10"/>
      <c r="AI13" s="24"/>
      <c r="AJ13" s="10"/>
      <c r="AK13" s="9"/>
      <c r="AL13" s="10"/>
    </row>
    <row r="14" spans="1:38" ht="15" customHeight="1">
      <c r="B14" s="276" t="s">
        <v>655</v>
      </c>
      <c r="C14" s="276"/>
      <c r="D14" s="276"/>
      <c r="E14" s="200" t="s">
        <v>648</v>
      </c>
      <c r="F14" s="276"/>
      <c r="G14" s="276"/>
      <c r="H14" s="276"/>
      <c r="I14" s="296" t="s">
        <v>687</v>
      </c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8"/>
      <c r="AH14" s="10"/>
      <c r="AI14" s="10"/>
      <c r="AJ14" s="10"/>
      <c r="AK14" s="9"/>
      <c r="AL14" s="10"/>
    </row>
    <row r="15" spans="1:38" ht="15" customHeight="1">
      <c r="B15" s="276"/>
      <c r="C15" s="276"/>
      <c r="D15" s="276"/>
      <c r="E15" s="200" t="s">
        <v>649</v>
      </c>
      <c r="F15" s="276"/>
      <c r="G15" s="276"/>
      <c r="H15" s="276"/>
      <c r="I15" s="299">
        <f>VLOOKUP($I$14&amp;$I$20,データテーブル!G:H,2,0)</f>
        <v>4.9559999999999986</v>
      </c>
      <c r="J15" s="300"/>
      <c r="K15" s="300"/>
      <c r="L15" s="300"/>
      <c r="M15" s="300"/>
      <c r="N15" s="300"/>
      <c r="O15" s="300"/>
      <c r="P15" s="300"/>
      <c r="Q15" s="300"/>
      <c r="R15" s="301"/>
      <c r="S15" s="198" t="s">
        <v>651</v>
      </c>
      <c r="T15" s="199"/>
      <c r="U15" s="199"/>
      <c r="V15" s="200"/>
      <c r="W15" s="302">
        <v>5.81</v>
      </c>
      <c r="X15" s="303"/>
      <c r="Y15" s="303"/>
      <c r="Z15" s="303"/>
      <c r="AA15" s="303"/>
      <c r="AB15" s="303"/>
      <c r="AC15" s="303"/>
      <c r="AD15" s="303"/>
      <c r="AE15" s="303"/>
      <c r="AF15" s="304"/>
      <c r="AH15" s="10"/>
      <c r="AI15" s="10"/>
      <c r="AJ15" s="10"/>
      <c r="AK15" s="19"/>
      <c r="AL15" s="10"/>
    </row>
    <row r="16" spans="1:38" ht="15" customHeight="1">
      <c r="B16" s="276"/>
      <c r="C16" s="276"/>
      <c r="D16" s="276"/>
      <c r="E16" s="200" t="s">
        <v>650</v>
      </c>
      <c r="F16" s="276"/>
      <c r="G16" s="276"/>
      <c r="H16" s="276"/>
      <c r="I16" s="322" t="s">
        <v>661</v>
      </c>
      <c r="J16" s="323"/>
      <c r="K16" s="323"/>
      <c r="L16" s="323"/>
      <c r="M16" s="323"/>
      <c r="N16" s="323"/>
      <c r="O16" s="323"/>
      <c r="P16" s="323"/>
      <c r="Q16" s="323"/>
      <c r="R16" s="324"/>
      <c r="S16" s="198" t="s">
        <v>652</v>
      </c>
      <c r="T16" s="199"/>
      <c r="U16" s="199"/>
      <c r="V16" s="200"/>
      <c r="W16" s="322" t="s">
        <v>661</v>
      </c>
      <c r="X16" s="323"/>
      <c r="Y16" s="323"/>
      <c r="Z16" s="323"/>
      <c r="AA16" s="323"/>
      <c r="AB16" s="323"/>
      <c r="AC16" s="323"/>
      <c r="AD16" s="323"/>
      <c r="AE16" s="323"/>
      <c r="AF16" s="324"/>
      <c r="AH16" s="10"/>
      <c r="AI16" s="10"/>
      <c r="AJ16" s="10"/>
      <c r="AK16" s="9"/>
      <c r="AL16" s="10"/>
    </row>
    <row r="17" spans="1:38" ht="15" customHeight="1">
      <c r="B17" s="276"/>
      <c r="C17" s="276"/>
      <c r="D17" s="276"/>
      <c r="E17" s="200" t="s">
        <v>653</v>
      </c>
      <c r="F17" s="276"/>
      <c r="G17" s="276"/>
      <c r="H17" s="276"/>
      <c r="I17" s="328" t="s">
        <v>656</v>
      </c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I17" s="10"/>
      <c r="AJ17" s="10"/>
      <c r="AK17" s="9"/>
      <c r="AL17" s="10"/>
    </row>
    <row r="18" spans="1:38" ht="3" customHeight="1"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I18" s="10"/>
      <c r="AJ18" s="10"/>
      <c r="AK18" s="14"/>
      <c r="AL18" s="10"/>
    </row>
    <row r="19" spans="1:38" ht="15" customHeight="1">
      <c r="B19" s="276" t="s">
        <v>673</v>
      </c>
      <c r="C19" s="276"/>
      <c r="D19" s="276"/>
      <c r="E19" s="276" t="s">
        <v>20</v>
      </c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 t="s">
        <v>21</v>
      </c>
      <c r="T19" s="276"/>
      <c r="U19" s="276"/>
      <c r="V19" s="276"/>
      <c r="W19" s="276"/>
      <c r="X19" s="276"/>
      <c r="Y19" s="276"/>
      <c r="Z19" s="276"/>
      <c r="AA19" s="276"/>
      <c r="AB19" s="276"/>
      <c r="AC19" s="276"/>
      <c r="AD19" s="276"/>
      <c r="AE19" s="276"/>
      <c r="AF19" s="276"/>
      <c r="AI19" s="1"/>
      <c r="AJ19" s="23" t="s">
        <v>645</v>
      </c>
      <c r="AK19" s="23" t="s">
        <v>646</v>
      </c>
      <c r="AL19" s="10"/>
    </row>
    <row r="20" spans="1:38" ht="15" customHeight="1">
      <c r="B20" s="276"/>
      <c r="C20" s="276"/>
      <c r="D20" s="276"/>
      <c r="E20" s="276" t="s">
        <v>631</v>
      </c>
      <c r="F20" s="276"/>
      <c r="G20" s="276"/>
      <c r="H20" s="276"/>
      <c r="I20" s="313">
        <v>22.4</v>
      </c>
      <c r="J20" s="314"/>
      <c r="K20" s="314"/>
      <c r="L20" s="314"/>
      <c r="M20" s="314"/>
      <c r="N20" s="314"/>
      <c r="O20" s="315"/>
      <c r="P20" s="316" t="s">
        <v>39</v>
      </c>
      <c r="Q20" s="317"/>
      <c r="R20" s="318"/>
      <c r="S20" s="276" t="s">
        <v>631</v>
      </c>
      <c r="T20" s="276"/>
      <c r="U20" s="276"/>
      <c r="V20" s="276"/>
      <c r="W20" s="313">
        <v>25</v>
      </c>
      <c r="X20" s="314"/>
      <c r="Y20" s="314"/>
      <c r="Z20" s="314"/>
      <c r="AA20" s="314"/>
      <c r="AB20" s="314"/>
      <c r="AC20" s="315"/>
      <c r="AD20" s="316" t="s">
        <v>39</v>
      </c>
      <c r="AE20" s="317"/>
      <c r="AF20" s="318"/>
      <c r="AI20" s="1" t="s">
        <v>40</v>
      </c>
      <c r="AJ20" s="4">
        <f>I20</f>
        <v>22.4</v>
      </c>
      <c r="AK20" s="4">
        <f>W20</f>
        <v>25</v>
      </c>
      <c r="AL20" s="20"/>
    </row>
    <row r="21" spans="1:38" ht="15" customHeight="1">
      <c r="B21" s="276"/>
      <c r="C21" s="276"/>
      <c r="D21" s="276"/>
      <c r="E21" s="276" t="s">
        <v>632</v>
      </c>
      <c r="F21" s="276"/>
      <c r="G21" s="276"/>
      <c r="H21" s="276"/>
      <c r="I21" s="313">
        <v>6.5</v>
      </c>
      <c r="J21" s="314"/>
      <c r="K21" s="314"/>
      <c r="L21" s="314"/>
      <c r="M21" s="314"/>
      <c r="N21" s="314"/>
      <c r="O21" s="315"/>
      <c r="P21" s="325" t="s">
        <v>644</v>
      </c>
      <c r="Q21" s="326"/>
      <c r="R21" s="327"/>
      <c r="S21" s="276" t="s">
        <v>632</v>
      </c>
      <c r="T21" s="276"/>
      <c r="U21" s="276"/>
      <c r="V21" s="276"/>
      <c r="W21" s="313">
        <v>7</v>
      </c>
      <c r="X21" s="314"/>
      <c r="Y21" s="314"/>
      <c r="Z21" s="314"/>
      <c r="AA21" s="314"/>
      <c r="AB21" s="314"/>
      <c r="AC21" s="315"/>
      <c r="AD21" s="325" t="s">
        <v>644</v>
      </c>
      <c r="AE21" s="326"/>
      <c r="AF21" s="327"/>
      <c r="AI21" s="1" t="s">
        <v>670</v>
      </c>
      <c r="AJ21" s="2">
        <f>ROUNDDOWN(AJ20/I21,2)</f>
        <v>3.44</v>
      </c>
      <c r="AK21" s="2">
        <f>ROUNDDOWN(AK20/W21,2)</f>
        <v>3.57</v>
      </c>
      <c r="AL21" s="10"/>
    </row>
    <row r="22" spans="1:38" ht="3" customHeight="1">
      <c r="A22" s="18"/>
      <c r="B22" s="28"/>
      <c r="C22" s="28"/>
      <c r="D22" s="28"/>
      <c r="E22" s="28"/>
      <c r="F22" s="28"/>
      <c r="G22" s="28"/>
      <c r="H22" s="28"/>
      <c r="I22" s="57"/>
      <c r="J22" s="57"/>
      <c r="K22" s="57"/>
      <c r="L22" s="57"/>
      <c r="M22" s="57"/>
      <c r="N22" s="57"/>
      <c r="O22" s="57"/>
      <c r="P22" s="58"/>
      <c r="Q22" s="58"/>
      <c r="R22" s="58"/>
      <c r="S22" s="28"/>
      <c r="T22" s="28"/>
      <c r="U22" s="28"/>
      <c r="V22" s="28"/>
      <c r="W22" s="57"/>
      <c r="X22" s="57"/>
      <c r="Y22" s="57"/>
      <c r="Z22" s="57"/>
      <c r="AA22" s="57"/>
      <c r="AB22" s="57"/>
      <c r="AC22" s="57"/>
      <c r="AD22" s="58"/>
      <c r="AE22" s="58"/>
      <c r="AF22" s="58"/>
      <c r="AI22" s="10"/>
      <c r="AJ22" s="21"/>
      <c r="AK22" s="21"/>
      <c r="AL22" s="10"/>
    </row>
    <row r="23" spans="1:38" ht="15" customHeight="1">
      <c r="B23" s="281" t="s">
        <v>666</v>
      </c>
      <c r="C23" s="282"/>
      <c r="D23" s="283"/>
      <c r="E23" s="276" t="s">
        <v>26</v>
      </c>
      <c r="F23" s="276"/>
      <c r="G23" s="276"/>
      <c r="H23" s="276"/>
      <c r="I23" s="284" t="e">
        <f>既存設備・導入予定!AJ25:AS25</f>
        <v>#VALUE!</v>
      </c>
      <c r="J23" s="284"/>
      <c r="K23" s="284"/>
      <c r="L23" s="284"/>
      <c r="M23" s="284"/>
      <c r="N23" s="284"/>
      <c r="O23" s="284"/>
      <c r="P23" s="284"/>
      <c r="Q23" s="284"/>
      <c r="R23" s="284"/>
      <c r="S23" s="276" t="s">
        <v>3400</v>
      </c>
      <c r="T23" s="276"/>
      <c r="U23" s="276"/>
      <c r="V23" s="276"/>
      <c r="W23" s="284" t="s">
        <v>637</v>
      </c>
      <c r="X23" s="284"/>
      <c r="Y23" s="284"/>
      <c r="Z23" s="284"/>
      <c r="AA23" s="284"/>
      <c r="AB23" s="284"/>
      <c r="AC23" s="284"/>
      <c r="AD23" s="284"/>
      <c r="AE23" s="284"/>
      <c r="AF23" s="284"/>
      <c r="AI23" s="10"/>
      <c r="AJ23" s="10"/>
      <c r="AK23" s="14"/>
      <c r="AL23" s="10"/>
    </row>
    <row r="24" spans="1:38" ht="15" customHeight="1">
      <c r="B24" s="305"/>
      <c r="C24" s="306"/>
      <c r="D24" s="307"/>
      <c r="E24" s="338" t="s">
        <v>27</v>
      </c>
      <c r="F24" s="338"/>
      <c r="G24" s="338"/>
      <c r="H24" s="338"/>
      <c r="I24" s="311" t="str">
        <f>既存設備・導入予定!I27:R27</f>
        <v>店舗</v>
      </c>
      <c r="J24" s="311"/>
      <c r="K24" s="311"/>
      <c r="L24" s="311"/>
      <c r="M24" s="311"/>
      <c r="N24" s="311"/>
      <c r="O24" s="311"/>
      <c r="P24" s="311"/>
      <c r="Q24" s="311"/>
      <c r="R24" s="311"/>
      <c r="S24" s="198" t="s">
        <v>657</v>
      </c>
      <c r="T24" s="199"/>
      <c r="U24" s="199"/>
      <c r="V24" s="200"/>
      <c r="W24" s="312">
        <f>既存設備・導入予定!W27</f>
        <v>0</v>
      </c>
      <c r="X24" s="312"/>
      <c r="Y24" s="312"/>
      <c r="Z24" s="312"/>
      <c r="AA24" s="312"/>
      <c r="AB24" s="312"/>
      <c r="AC24" s="312"/>
      <c r="AD24" s="312"/>
      <c r="AE24" s="312"/>
      <c r="AF24" s="312"/>
      <c r="AI24" s="29"/>
      <c r="AJ24" s="10"/>
      <c r="AK24" s="14"/>
      <c r="AL24" s="10"/>
    </row>
    <row r="25" spans="1:38" ht="15" customHeight="1">
      <c r="B25" s="293"/>
      <c r="C25" s="294"/>
      <c r="D25" s="295"/>
      <c r="E25" s="290" t="s">
        <v>668</v>
      </c>
      <c r="F25" s="291"/>
      <c r="G25" s="291"/>
      <c r="H25" s="292"/>
      <c r="I25" s="289" t="s">
        <v>3403</v>
      </c>
      <c r="J25" s="289"/>
      <c r="K25" s="289"/>
      <c r="L25" s="289"/>
      <c r="M25" s="289"/>
      <c r="N25" s="289"/>
      <c r="O25" s="289"/>
      <c r="P25" s="289"/>
      <c r="Q25" s="289"/>
      <c r="R25" s="289"/>
      <c r="S25" s="276"/>
      <c r="T25" s="276"/>
      <c r="U25" s="276"/>
      <c r="V25" s="276"/>
      <c r="W25" s="284"/>
      <c r="X25" s="284"/>
      <c r="Y25" s="284"/>
      <c r="Z25" s="284"/>
      <c r="AA25" s="284"/>
      <c r="AB25" s="284"/>
      <c r="AC25" s="284"/>
      <c r="AD25" s="284"/>
      <c r="AE25" s="284"/>
      <c r="AF25" s="284"/>
      <c r="AI25" s="10"/>
      <c r="AJ25" s="10"/>
      <c r="AK25" s="14"/>
      <c r="AL25" s="10"/>
    </row>
    <row r="26" spans="1:38" ht="3" customHeight="1"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I26" s="10"/>
      <c r="AJ26" s="10"/>
      <c r="AK26" s="14"/>
      <c r="AL26" s="10"/>
    </row>
    <row r="27" spans="1:38" ht="15" customHeight="1">
      <c r="A27" s="15" t="s">
        <v>3413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9"/>
      <c r="AF27" s="59"/>
      <c r="AI27" s="10"/>
      <c r="AJ27" s="10"/>
      <c r="AK27" s="14"/>
      <c r="AL27" s="10"/>
    </row>
    <row r="28" spans="1:38" ht="15" customHeight="1">
      <c r="B28" s="267" t="s">
        <v>671</v>
      </c>
      <c r="C28" s="267"/>
      <c r="D28" s="267"/>
      <c r="E28" s="276" t="s">
        <v>44</v>
      </c>
      <c r="F28" s="276"/>
      <c r="G28" s="276"/>
      <c r="H28" s="276" t="s">
        <v>47</v>
      </c>
      <c r="I28" s="276"/>
      <c r="J28" s="276"/>
      <c r="K28" s="281" t="s">
        <v>0</v>
      </c>
      <c r="L28" s="282"/>
      <c r="M28" s="283"/>
      <c r="N28" s="281" t="s">
        <v>3409</v>
      </c>
      <c r="O28" s="282"/>
      <c r="P28" s="283"/>
      <c r="Q28" s="281" t="s">
        <v>3408</v>
      </c>
      <c r="R28" s="282"/>
      <c r="S28" s="283"/>
      <c r="T28" s="281" t="s">
        <v>3417</v>
      </c>
      <c r="U28" s="282"/>
      <c r="V28" s="283"/>
      <c r="W28" s="281" t="s">
        <v>633</v>
      </c>
      <c r="X28" s="282"/>
      <c r="Y28" s="282"/>
      <c r="Z28" s="282"/>
      <c r="AA28" s="283"/>
      <c r="AB28" s="281" t="s">
        <v>3410</v>
      </c>
      <c r="AC28" s="282"/>
      <c r="AD28" s="282"/>
      <c r="AE28" s="282"/>
      <c r="AF28" s="283"/>
      <c r="AI28" s="10"/>
      <c r="AJ28" s="10"/>
      <c r="AK28" s="14"/>
      <c r="AL28" s="10"/>
    </row>
    <row r="29" spans="1:38" ht="15" customHeight="1">
      <c r="B29" s="267"/>
      <c r="C29" s="267"/>
      <c r="D29" s="267"/>
      <c r="E29" s="276"/>
      <c r="F29" s="276"/>
      <c r="G29" s="276"/>
      <c r="H29" s="276"/>
      <c r="I29" s="276"/>
      <c r="J29" s="276"/>
      <c r="K29" s="286" t="s">
        <v>3418</v>
      </c>
      <c r="L29" s="287"/>
      <c r="M29" s="288"/>
      <c r="N29" s="293"/>
      <c r="O29" s="294"/>
      <c r="P29" s="295"/>
      <c r="Q29" s="280" t="s">
        <v>659</v>
      </c>
      <c r="R29" s="280"/>
      <c r="S29" s="280"/>
      <c r="T29" s="280" t="s">
        <v>660</v>
      </c>
      <c r="U29" s="280"/>
      <c r="V29" s="280"/>
      <c r="W29" s="280" t="s">
        <v>658</v>
      </c>
      <c r="X29" s="280"/>
      <c r="Y29" s="280"/>
      <c r="Z29" s="280"/>
      <c r="AA29" s="280"/>
      <c r="AB29" s="280" t="s">
        <v>667</v>
      </c>
      <c r="AC29" s="280"/>
      <c r="AD29" s="280"/>
      <c r="AE29" s="280"/>
      <c r="AF29" s="280"/>
      <c r="AI29" s="10"/>
      <c r="AJ29" s="7" t="s">
        <v>45</v>
      </c>
      <c r="AK29" s="14"/>
      <c r="AL29" s="60" t="s">
        <v>3474</v>
      </c>
    </row>
    <row r="30" spans="1:38" ht="15" customHeight="1">
      <c r="B30" s="267"/>
      <c r="C30" s="267"/>
      <c r="D30" s="267"/>
      <c r="E30" s="268">
        <v>1</v>
      </c>
      <c r="F30" s="268"/>
      <c r="G30" s="268"/>
      <c r="H30" s="274" t="str">
        <f>既存設備・導入予定!H33</f>
        <v>冷房</v>
      </c>
      <c r="I30" s="274"/>
      <c r="J30" s="274"/>
      <c r="K30" s="285">
        <f>IF(H30="冷房",$AJ$20,$AK$20)</f>
        <v>22.4</v>
      </c>
      <c r="L30" s="285"/>
      <c r="M30" s="285"/>
      <c r="N30" s="275">
        <f>ROUNDDOWN(IF(H30="冷房",$AJ$21*AJ30,$AK$21*AJ30),2)</f>
        <v>3.44</v>
      </c>
      <c r="O30" s="275"/>
      <c r="P30" s="275"/>
      <c r="Q30" s="272" t="e">
        <f>VLOOKUP(E30&amp;$I$23&amp;$I$24&amp;H30,'&lt;PAC&gt;マスタ'!$Q$8:$R$583,2,0)</f>
        <v>#VALUE!</v>
      </c>
      <c r="R30" s="272"/>
      <c r="S30" s="272"/>
      <c r="T30" s="273">
        <f>既存設備・導入予定!T33:V33</f>
        <v>620</v>
      </c>
      <c r="U30" s="273"/>
      <c r="V30" s="273"/>
      <c r="W30" s="277" t="e">
        <f>ROUNDDOWN(AL30*Q30*T30*$W$5,1)</f>
        <v>#VALUE!</v>
      </c>
      <c r="X30" s="278"/>
      <c r="Y30" s="278"/>
      <c r="Z30" s="278"/>
      <c r="AA30" s="279"/>
      <c r="AB30" s="269" t="e">
        <f>ROUNDDOWN(W30/1000*'&lt;PAC&gt;マスタ'!$G$11*'&lt;PAC&gt;マスタ'!$G$14,3)</f>
        <v>#VALUE!</v>
      </c>
      <c r="AC30" s="270"/>
      <c r="AD30" s="270"/>
      <c r="AE30" s="270"/>
      <c r="AF30" s="271"/>
      <c r="AI30" s="25" t="s">
        <v>41</v>
      </c>
      <c r="AJ30" s="11">
        <f>VLOOKUP(E30&amp;$AJ$11&amp;H30&amp;$W$23&amp;$I$25,'&lt;PAC&gt;マスタ'!$Y$9:$AE$440,7,0)</f>
        <v>1</v>
      </c>
      <c r="AK30" s="14"/>
      <c r="AL30" s="61">
        <f>ROUNDDOWN(K30/N30,1)</f>
        <v>6.5</v>
      </c>
    </row>
    <row r="31" spans="1:38" ht="15" customHeight="1">
      <c r="B31" s="267"/>
      <c r="C31" s="267"/>
      <c r="D31" s="267"/>
      <c r="E31" s="268">
        <v>2</v>
      </c>
      <c r="F31" s="268"/>
      <c r="G31" s="268"/>
      <c r="H31" s="274" t="str">
        <f>既存設備・導入予定!H34</f>
        <v>冷房</v>
      </c>
      <c r="I31" s="274"/>
      <c r="J31" s="274"/>
      <c r="K31" s="285">
        <f t="shared" ref="K31:K41" si="0">IF(H31="冷房",$AJ$20,$AK$20)</f>
        <v>22.4</v>
      </c>
      <c r="L31" s="285"/>
      <c r="M31" s="285"/>
      <c r="N31" s="275">
        <f>ROUNDDOWN(IF(H31="冷房",$AJ$21*AJ31,$AK$21*AJ31),2)</f>
        <v>3.44</v>
      </c>
      <c r="O31" s="275"/>
      <c r="P31" s="275"/>
      <c r="Q31" s="272" t="e">
        <f>VLOOKUP(E31&amp;$I$23&amp;$I$24&amp;H31,'&lt;PAC&gt;マスタ'!$Q$8:$R$583,2,0)</f>
        <v>#VALUE!</v>
      </c>
      <c r="R31" s="272"/>
      <c r="S31" s="272"/>
      <c r="T31" s="273">
        <f>既存設備・導入予定!T34:V34</f>
        <v>560</v>
      </c>
      <c r="U31" s="273"/>
      <c r="V31" s="273"/>
      <c r="W31" s="277" t="e">
        <f t="shared" ref="W31:W41" si="1">ROUNDDOWN(AL31*Q31*T31*$W$5,1)</f>
        <v>#VALUE!</v>
      </c>
      <c r="X31" s="278"/>
      <c r="Y31" s="278"/>
      <c r="Z31" s="278"/>
      <c r="AA31" s="279"/>
      <c r="AB31" s="269" t="e">
        <f>ROUNDDOWN(W31/1000*'&lt;PAC&gt;マスタ'!$G$11*'&lt;PAC&gt;マスタ'!$G$14,3)</f>
        <v>#VALUE!</v>
      </c>
      <c r="AC31" s="270"/>
      <c r="AD31" s="270"/>
      <c r="AE31" s="270"/>
      <c r="AF31" s="271"/>
      <c r="AI31" s="25" t="s">
        <v>37</v>
      </c>
      <c r="AJ31" s="11">
        <f>VLOOKUP(E31&amp;$AJ$11&amp;H31&amp;$W$23&amp;$I$25,'&lt;PAC&gt;マスタ'!$Y$9:$AE$440,7,0)</f>
        <v>1</v>
      </c>
      <c r="AK31" s="10"/>
      <c r="AL31" s="61">
        <f t="shared" ref="AL31:AL41" si="2">ROUNDDOWN(K31/N31,1)</f>
        <v>6.5</v>
      </c>
    </row>
    <row r="32" spans="1:38" ht="15" customHeight="1">
      <c r="B32" s="267"/>
      <c r="C32" s="267"/>
      <c r="D32" s="267"/>
      <c r="E32" s="268">
        <v>3</v>
      </c>
      <c r="F32" s="268"/>
      <c r="G32" s="268"/>
      <c r="H32" s="274" t="str">
        <f>既存設備・導入予定!H35</f>
        <v>冷房</v>
      </c>
      <c r="I32" s="274"/>
      <c r="J32" s="274"/>
      <c r="K32" s="285">
        <f t="shared" si="0"/>
        <v>22.4</v>
      </c>
      <c r="L32" s="285"/>
      <c r="M32" s="285"/>
      <c r="N32" s="275">
        <f>ROUNDDOWN(IF(H32="冷房",$AJ$21*AJ32,$AK$21*AJ32),2)</f>
        <v>4.2699999999999996</v>
      </c>
      <c r="O32" s="275"/>
      <c r="P32" s="275"/>
      <c r="Q32" s="272" t="e">
        <f>VLOOKUP(E32&amp;$I$23&amp;$I$24&amp;H32,'&lt;PAC&gt;マスタ'!$Q$8:$R$583,2,0)</f>
        <v>#VALUE!</v>
      </c>
      <c r="R32" s="272"/>
      <c r="S32" s="272"/>
      <c r="T32" s="273">
        <f>既存設備・導入予定!T35:V35</f>
        <v>620</v>
      </c>
      <c r="U32" s="273"/>
      <c r="V32" s="273"/>
      <c r="W32" s="277" t="e">
        <f t="shared" si="1"/>
        <v>#VALUE!</v>
      </c>
      <c r="X32" s="278"/>
      <c r="Y32" s="278"/>
      <c r="Z32" s="278"/>
      <c r="AA32" s="279"/>
      <c r="AB32" s="269" t="e">
        <f>ROUNDDOWN(W32/1000*'&lt;PAC&gt;マスタ'!$G$11*'&lt;PAC&gt;マスタ'!$G$14,3)</f>
        <v>#VALUE!</v>
      </c>
      <c r="AC32" s="270"/>
      <c r="AD32" s="270"/>
      <c r="AE32" s="270"/>
      <c r="AF32" s="271"/>
      <c r="AI32" s="25" t="s">
        <v>38</v>
      </c>
      <c r="AJ32" s="11">
        <f>VLOOKUP(E32&amp;$AJ$11&amp;H32&amp;$W$23&amp;$I$25,'&lt;PAC&gt;マスタ'!$Y$9:$AE$440,7,0)</f>
        <v>1.242</v>
      </c>
      <c r="AK32" s="26"/>
      <c r="AL32" s="61">
        <f t="shared" si="2"/>
        <v>5.2</v>
      </c>
    </row>
    <row r="33" spans="1:38" ht="15" customHeight="1">
      <c r="B33" s="267"/>
      <c r="C33" s="267"/>
      <c r="D33" s="267"/>
      <c r="E33" s="268">
        <v>4</v>
      </c>
      <c r="F33" s="268"/>
      <c r="G33" s="268"/>
      <c r="H33" s="274" t="str">
        <f>既存設備・導入予定!H36</f>
        <v>冷房</v>
      </c>
      <c r="I33" s="274"/>
      <c r="J33" s="274"/>
      <c r="K33" s="285">
        <f t="shared" si="0"/>
        <v>22.4</v>
      </c>
      <c r="L33" s="285"/>
      <c r="M33" s="285"/>
      <c r="N33" s="275">
        <f>ROUNDDOWN(IF(H33="冷房",$AJ$21*AJ33,$AK$21*AJ33),2)</f>
        <v>6.98</v>
      </c>
      <c r="O33" s="275"/>
      <c r="P33" s="275"/>
      <c r="Q33" s="272" t="e">
        <f>VLOOKUP(E33&amp;$I$23&amp;$I$24&amp;H33,'&lt;PAC&gt;マスタ'!$Q$8:$R$583,2,0)</f>
        <v>#VALUE!</v>
      </c>
      <c r="R33" s="272"/>
      <c r="S33" s="272"/>
      <c r="T33" s="273">
        <f>既存設備・導入予定!T36:V36</f>
        <v>600</v>
      </c>
      <c r="U33" s="273"/>
      <c r="V33" s="273"/>
      <c r="W33" s="277" t="e">
        <f t="shared" si="1"/>
        <v>#VALUE!</v>
      </c>
      <c r="X33" s="278"/>
      <c r="Y33" s="278"/>
      <c r="Z33" s="278"/>
      <c r="AA33" s="279"/>
      <c r="AB33" s="269" t="e">
        <f>ROUNDDOWN(W33/1000*'&lt;PAC&gt;マスタ'!$G$11*'&lt;PAC&gt;マスタ'!$G$14,3)</f>
        <v>#VALUE!</v>
      </c>
      <c r="AC33" s="270"/>
      <c r="AD33" s="270"/>
      <c r="AE33" s="270"/>
      <c r="AF33" s="271"/>
      <c r="AI33" s="25" t="s">
        <v>42</v>
      </c>
      <c r="AJ33" s="11">
        <f>VLOOKUP(E33&amp;$AJ$11&amp;H33&amp;$W$23&amp;$I$25,'&lt;PAC&gt;マスタ'!$Y$9:$AE$440,7,0)</f>
        <v>2.0310000000000001</v>
      </c>
      <c r="AL33" s="61">
        <f t="shared" si="2"/>
        <v>3.2</v>
      </c>
    </row>
    <row r="34" spans="1:38" ht="15" customHeight="1">
      <c r="B34" s="267"/>
      <c r="C34" s="267"/>
      <c r="D34" s="267"/>
      <c r="E34" s="268">
        <v>5</v>
      </c>
      <c r="F34" s="268"/>
      <c r="G34" s="268"/>
      <c r="H34" s="274" t="str">
        <f>既存設備・導入予定!H37</f>
        <v>冷房</v>
      </c>
      <c r="I34" s="274"/>
      <c r="J34" s="274"/>
      <c r="K34" s="285">
        <f t="shared" si="0"/>
        <v>22.4</v>
      </c>
      <c r="L34" s="285"/>
      <c r="M34" s="285"/>
      <c r="N34" s="275">
        <f t="shared" ref="N34:N41" si="3">ROUNDDOWN(IF(H34="冷房",$AJ$21*AJ34,$AK$21*AJ34),2)</f>
        <v>6.83</v>
      </c>
      <c r="O34" s="275"/>
      <c r="P34" s="275"/>
      <c r="Q34" s="272" t="e">
        <f>VLOOKUP(E34&amp;$I$23&amp;$I$24&amp;H34,'&lt;PAC&gt;マスタ'!$Q$8:$R$583,2,0)</f>
        <v>#VALUE!</v>
      </c>
      <c r="R34" s="272"/>
      <c r="S34" s="272"/>
      <c r="T34" s="273">
        <f>既存設備・導入予定!T37:V37</f>
        <v>620</v>
      </c>
      <c r="U34" s="273"/>
      <c r="V34" s="273"/>
      <c r="W34" s="277" t="e">
        <f t="shared" si="1"/>
        <v>#VALUE!</v>
      </c>
      <c r="X34" s="278"/>
      <c r="Y34" s="278"/>
      <c r="Z34" s="278"/>
      <c r="AA34" s="279"/>
      <c r="AB34" s="269" t="e">
        <f>ROUNDDOWN(W34/1000*'&lt;PAC&gt;マスタ'!$G$11*'&lt;PAC&gt;マスタ'!$G$14,3)</f>
        <v>#VALUE!</v>
      </c>
      <c r="AC34" s="270"/>
      <c r="AD34" s="270"/>
      <c r="AE34" s="270"/>
      <c r="AF34" s="271"/>
      <c r="AI34" s="25" t="s">
        <v>29</v>
      </c>
      <c r="AJ34" s="11">
        <f>VLOOKUP(E34&amp;$AJ$11&amp;H34&amp;$W$23&amp;$I$25,'&lt;PAC&gt;マスタ'!$Y$9:$AE$440,7,0)</f>
        <v>1.988</v>
      </c>
      <c r="AL34" s="61">
        <f t="shared" si="2"/>
        <v>3.2</v>
      </c>
    </row>
    <row r="35" spans="1:38" ht="15" customHeight="1">
      <c r="B35" s="267"/>
      <c r="C35" s="267"/>
      <c r="D35" s="267"/>
      <c r="E35" s="268">
        <v>6</v>
      </c>
      <c r="F35" s="268"/>
      <c r="G35" s="268"/>
      <c r="H35" s="274" t="str">
        <f>既存設備・導入予定!H38</f>
        <v>冷房</v>
      </c>
      <c r="I35" s="274"/>
      <c r="J35" s="274"/>
      <c r="K35" s="285">
        <f t="shared" si="0"/>
        <v>22.4</v>
      </c>
      <c r="L35" s="285"/>
      <c r="M35" s="285"/>
      <c r="N35" s="275">
        <f t="shared" si="3"/>
        <v>7.46</v>
      </c>
      <c r="O35" s="275"/>
      <c r="P35" s="275"/>
      <c r="Q35" s="272" t="e">
        <f>VLOOKUP(E35&amp;$I$23&amp;$I$24&amp;H35,'&lt;PAC&gt;マスタ'!$Q$8:$R$583,2,0)</f>
        <v>#VALUE!</v>
      </c>
      <c r="R35" s="272"/>
      <c r="S35" s="272"/>
      <c r="T35" s="273">
        <f>既存設備・導入予定!T38:V38</f>
        <v>600</v>
      </c>
      <c r="U35" s="273"/>
      <c r="V35" s="273"/>
      <c r="W35" s="277" t="e">
        <f t="shared" si="1"/>
        <v>#VALUE!</v>
      </c>
      <c r="X35" s="278"/>
      <c r="Y35" s="278"/>
      <c r="Z35" s="278"/>
      <c r="AA35" s="279"/>
      <c r="AB35" s="269" t="e">
        <f>ROUNDDOWN(W35/1000*'&lt;PAC&gt;マスタ'!$G$11*'&lt;PAC&gt;マスタ'!$G$14,3)</f>
        <v>#VALUE!</v>
      </c>
      <c r="AC35" s="270"/>
      <c r="AD35" s="270"/>
      <c r="AE35" s="270"/>
      <c r="AF35" s="271"/>
      <c r="AI35" s="25" t="s">
        <v>30</v>
      </c>
      <c r="AJ35" s="11">
        <f>VLOOKUP(E35&amp;$AJ$11&amp;H35&amp;$W$23&amp;$I$25,'&lt;PAC&gt;マスタ'!$Y$9:$AE$440,7,0)</f>
        <v>2.1709999999999998</v>
      </c>
      <c r="AL35" s="61">
        <f t="shared" si="2"/>
        <v>3</v>
      </c>
    </row>
    <row r="36" spans="1:38" ht="15" customHeight="1">
      <c r="B36" s="267"/>
      <c r="C36" s="267"/>
      <c r="D36" s="267"/>
      <c r="E36" s="268">
        <v>7</v>
      </c>
      <c r="F36" s="268"/>
      <c r="G36" s="268"/>
      <c r="H36" s="274" t="str">
        <f>既存設備・導入予定!H39</f>
        <v>暖房</v>
      </c>
      <c r="I36" s="274"/>
      <c r="J36" s="274"/>
      <c r="K36" s="285">
        <f t="shared" si="0"/>
        <v>25</v>
      </c>
      <c r="L36" s="285"/>
      <c r="M36" s="285"/>
      <c r="N36" s="275">
        <f t="shared" si="3"/>
        <v>5.87</v>
      </c>
      <c r="O36" s="275"/>
      <c r="P36" s="275"/>
      <c r="Q36" s="272" t="e">
        <f>VLOOKUP(E36&amp;$I$23&amp;$I$24&amp;H36,'&lt;PAC&gt;マスタ'!$Q$8:$R$583,2,0)</f>
        <v>#VALUE!</v>
      </c>
      <c r="R36" s="272"/>
      <c r="S36" s="272"/>
      <c r="T36" s="273">
        <f>既存設備・導入予定!T39:V39</f>
        <v>620</v>
      </c>
      <c r="U36" s="273"/>
      <c r="V36" s="273"/>
      <c r="W36" s="277" t="e">
        <f t="shared" si="1"/>
        <v>#VALUE!</v>
      </c>
      <c r="X36" s="278"/>
      <c r="Y36" s="278"/>
      <c r="Z36" s="278"/>
      <c r="AA36" s="279"/>
      <c r="AB36" s="269" t="e">
        <f>ROUNDDOWN(W36/1000*'&lt;PAC&gt;マスタ'!$G$11*'&lt;PAC&gt;マスタ'!$G$14,3)</f>
        <v>#VALUE!</v>
      </c>
      <c r="AC36" s="270"/>
      <c r="AD36" s="270"/>
      <c r="AE36" s="270"/>
      <c r="AF36" s="271"/>
      <c r="AI36" s="25" t="s">
        <v>31</v>
      </c>
      <c r="AJ36" s="11">
        <f>VLOOKUP(E36&amp;$AJ$11&amp;H36&amp;$W$23&amp;$I$25,'&lt;PAC&gt;マスタ'!$Y$9:$AE$440,7,0)</f>
        <v>1.647</v>
      </c>
      <c r="AL36" s="61">
        <f t="shared" si="2"/>
        <v>4.2</v>
      </c>
    </row>
    <row r="37" spans="1:38" ht="15" customHeight="1">
      <c r="B37" s="267"/>
      <c r="C37" s="267"/>
      <c r="D37" s="267"/>
      <c r="E37" s="268">
        <v>8</v>
      </c>
      <c r="F37" s="268"/>
      <c r="G37" s="268"/>
      <c r="H37" s="274" t="str">
        <f>既存設備・導入予定!H40</f>
        <v>暖房</v>
      </c>
      <c r="I37" s="274"/>
      <c r="J37" s="274"/>
      <c r="K37" s="285">
        <f t="shared" si="0"/>
        <v>25</v>
      </c>
      <c r="L37" s="285"/>
      <c r="M37" s="285"/>
      <c r="N37" s="275">
        <f t="shared" si="3"/>
        <v>5.89</v>
      </c>
      <c r="O37" s="275"/>
      <c r="P37" s="275"/>
      <c r="Q37" s="272" t="e">
        <f>VLOOKUP(E37&amp;$I$23&amp;$I$24&amp;H37,'&lt;PAC&gt;マスタ'!$Q$8:$R$583,2,0)</f>
        <v>#VALUE!</v>
      </c>
      <c r="R37" s="272"/>
      <c r="S37" s="272"/>
      <c r="T37" s="273">
        <f>既存設備・導入予定!T40:V40</f>
        <v>620</v>
      </c>
      <c r="U37" s="273"/>
      <c r="V37" s="273"/>
      <c r="W37" s="277" t="e">
        <f t="shared" si="1"/>
        <v>#VALUE!</v>
      </c>
      <c r="X37" s="278"/>
      <c r="Y37" s="278"/>
      <c r="Z37" s="278"/>
      <c r="AA37" s="279"/>
      <c r="AB37" s="269" t="e">
        <f>ROUNDDOWN(W37/1000*'&lt;PAC&gt;マスタ'!$G$11*'&lt;PAC&gt;マスタ'!$G$14,3)</f>
        <v>#VALUE!</v>
      </c>
      <c r="AC37" s="270"/>
      <c r="AD37" s="270"/>
      <c r="AE37" s="270"/>
      <c r="AF37" s="271"/>
      <c r="AI37" s="25" t="s">
        <v>32</v>
      </c>
      <c r="AJ37" s="11">
        <f>VLOOKUP(E37&amp;$AJ$11&amp;H37&amp;$W$23&amp;$I$25,'&lt;PAC&gt;マスタ'!$Y$9:$AE$440,7,0)</f>
        <v>1.651</v>
      </c>
      <c r="AL37" s="61">
        <f t="shared" si="2"/>
        <v>4.2</v>
      </c>
    </row>
    <row r="38" spans="1:38" ht="15" customHeight="1">
      <c r="B38" s="267"/>
      <c r="C38" s="267"/>
      <c r="D38" s="267"/>
      <c r="E38" s="268">
        <v>9</v>
      </c>
      <c r="F38" s="268"/>
      <c r="G38" s="268"/>
      <c r="H38" s="274" t="str">
        <f>既存設備・導入予定!H41</f>
        <v>暖房</v>
      </c>
      <c r="I38" s="274"/>
      <c r="J38" s="274"/>
      <c r="K38" s="285">
        <f t="shared" si="0"/>
        <v>25</v>
      </c>
      <c r="L38" s="285"/>
      <c r="M38" s="285"/>
      <c r="N38" s="275">
        <f t="shared" si="3"/>
        <v>5.46</v>
      </c>
      <c r="O38" s="275"/>
      <c r="P38" s="275"/>
      <c r="Q38" s="272" t="e">
        <f>VLOOKUP(E38&amp;$I$23&amp;$I$24&amp;H38,'&lt;PAC&gt;マスタ'!$Q$8:$R$583,2,0)</f>
        <v>#VALUE!</v>
      </c>
      <c r="R38" s="272"/>
      <c r="S38" s="272"/>
      <c r="T38" s="273">
        <f>既存設備・導入予定!T41:V41</f>
        <v>600</v>
      </c>
      <c r="U38" s="273"/>
      <c r="V38" s="273"/>
      <c r="W38" s="277" t="e">
        <f t="shared" si="1"/>
        <v>#VALUE!</v>
      </c>
      <c r="X38" s="278"/>
      <c r="Y38" s="278"/>
      <c r="Z38" s="278"/>
      <c r="AA38" s="279"/>
      <c r="AB38" s="269" t="e">
        <f>ROUNDDOWN(W38/1000*'&lt;PAC&gt;マスタ'!$G$11*'&lt;PAC&gt;マスタ'!$G$14,3)</f>
        <v>#VALUE!</v>
      </c>
      <c r="AC38" s="270"/>
      <c r="AD38" s="270"/>
      <c r="AE38" s="270"/>
      <c r="AF38" s="271"/>
      <c r="AI38" s="25" t="s">
        <v>33</v>
      </c>
      <c r="AJ38" s="11">
        <f>VLOOKUP(E38&amp;$AJ$11&amp;H38&amp;$W$23&amp;$I$25,'&lt;PAC&gt;マスタ'!$Y$9:$AE$440,7,0)</f>
        <v>1.5309999999999999</v>
      </c>
      <c r="AL38" s="61">
        <f t="shared" si="2"/>
        <v>4.5</v>
      </c>
    </row>
    <row r="39" spans="1:38" ht="15" customHeight="1">
      <c r="B39" s="267"/>
      <c r="C39" s="267"/>
      <c r="D39" s="267"/>
      <c r="E39" s="268">
        <v>10</v>
      </c>
      <c r="F39" s="268"/>
      <c r="G39" s="268"/>
      <c r="H39" s="274" t="str">
        <f>既存設備・導入予定!H42</f>
        <v>暖房</v>
      </c>
      <c r="I39" s="274"/>
      <c r="J39" s="274"/>
      <c r="K39" s="285">
        <f t="shared" si="0"/>
        <v>25</v>
      </c>
      <c r="L39" s="285"/>
      <c r="M39" s="285"/>
      <c r="N39" s="275">
        <f t="shared" si="3"/>
        <v>5.89</v>
      </c>
      <c r="O39" s="275"/>
      <c r="P39" s="275"/>
      <c r="Q39" s="272" t="e">
        <f>VLOOKUP(E39&amp;$I$23&amp;$I$24&amp;H39,'&lt;PAC&gt;マスタ'!$Q$8:$R$583,2,0)</f>
        <v>#VALUE!</v>
      </c>
      <c r="R39" s="272"/>
      <c r="S39" s="272"/>
      <c r="T39" s="273">
        <f>既存設備・導入予定!T42:V42</f>
        <v>620</v>
      </c>
      <c r="U39" s="273"/>
      <c r="V39" s="273"/>
      <c r="W39" s="277" t="e">
        <f t="shared" si="1"/>
        <v>#VALUE!</v>
      </c>
      <c r="X39" s="278"/>
      <c r="Y39" s="278"/>
      <c r="Z39" s="278"/>
      <c r="AA39" s="279"/>
      <c r="AB39" s="269" t="e">
        <f>ROUNDDOWN(W39/1000*'&lt;PAC&gt;マスタ'!$G$11*'&lt;PAC&gt;マスタ'!$G$14,3)</f>
        <v>#VALUE!</v>
      </c>
      <c r="AC39" s="270"/>
      <c r="AD39" s="270"/>
      <c r="AE39" s="270"/>
      <c r="AF39" s="271"/>
      <c r="AI39" s="25" t="s">
        <v>34</v>
      </c>
      <c r="AJ39" s="11">
        <f>VLOOKUP(E39&amp;$AJ$11&amp;H39&amp;$W$23&amp;$I$25,'&lt;PAC&gt;マスタ'!$Y$9:$AE$440,7,0)</f>
        <v>1.65</v>
      </c>
      <c r="AL39" s="61">
        <f t="shared" si="2"/>
        <v>4.2</v>
      </c>
    </row>
    <row r="40" spans="1:38" ht="15" customHeight="1">
      <c r="B40" s="267"/>
      <c r="C40" s="267"/>
      <c r="D40" s="267"/>
      <c r="E40" s="268">
        <v>11</v>
      </c>
      <c r="F40" s="268"/>
      <c r="G40" s="268"/>
      <c r="H40" s="274" t="str">
        <f>既存設備・導入予定!H43</f>
        <v>暖房</v>
      </c>
      <c r="I40" s="274"/>
      <c r="J40" s="274"/>
      <c r="K40" s="285">
        <f t="shared" si="0"/>
        <v>25</v>
      </c>
      <c r="L40" s="285"/>
      <c r="M40" s="285"/>
      <c r="N40" s="275">
        <f t="shared" si="3"/>
        <v>4.88</v>
      </c>
      <c r="O40" s="275"/>
      <c r="P40" s="275"/>
      <c r="Q40" s="272" t="e">
        <f>VLOOKUP(E40&amp;$I$23&amp;$I$24&amp;H40,'&lt;PAC&gt;マスタ'!$Q$8:$R$583,2,0)</f>
        <v>#VALUE!</v>
      </c>
      <c r="R40" s="272"/>
      <c r="S40" s="272"/>
      <c r="T40" s="273">
        <f>既存設備・導入予定!T43:V43</f>
        <v>600</v>
      </c>
      <c r="U40" s="273"/>
      <c r="V40" s="273"/>
      <c r="W40" s="277" t="e">
        <f t="shared" si="1"/>
        <v>#VALUE!</v>
      </c>
      <c r="X40" s="278"/>
      <c r="Y40" s="278"/>
      <c r="Z40" s="278"/>
      <c r="AA40" s="279"/>
      <c r="AB40" s="269" t="e">
        <f>ROUNDDOWN(W40/1000*'&lt;PAC&gt;マスタ'!$G$11*'&lt;PAC&gt;マスタ'!$G$14,3)</f>
        <v>#VALUE!</v>
      </c>
      <c r="AC40" s="270"/>
      <c r="AD40" s="270"/>
      <c r="AE40" s="270"/>
      <c r="AF40" s="271"/>
      <c r="AI40" s="25" t="s">
        <v>35</v>
      </c>
      <c r="AJ40" s="11">
        <f>VLOOKUP(E40&amp;$AJ$11&amp;H40&amp;$W$23&amp;$I$25,'&lt;PAC&gt;マスタ'!$Y$9:$AE$440,7,0)</f>
        <v>1.3680000000000001</v>
      </c>
      <c r="AL40" s="61">
        <f t="shared" si="2"/>
        <v>5.0999999999999996</v>
      </c>
    </row>
    <row r="41" spans="1:38" ht="15" customHeight="1" thickBot="1">
      <c r="B41" s="267"/>
      <c r="C41" s="267"/>
      <c r="D41" s="267"/>
      <c r="E41" s="266">
        <v>12</v>
      </c>
      <c r="F41" s="266"/>
      <c r="G41" s="266"/>
      <c r="H41" s="274" t="str">
        <f>既存設備・導入予定!H44</f>
        <v>暖房</v>
      </c>
      <c r="I41" s="274"/>
      <c r="J41" s="274"/>
      <c r="K41" s="351">
        <f t="shared" si="0"/>
        <v>25</v>
      </c>
      <c r="L41" s="351"/>
      <c r="M41" s="351"/>
      <c r="N41" s="275">
        <f t="shared" si="3"/>
        <v>3.79</v>
      </c>
      <c r="O41" s="275"/>
      <c r="P41" s="275"/>
      <c r="Q41" s="272" t="e">
        <f>VLOOKUP(E41&amp;$I$23&amp;$I$24&amp;H41,'&lt;PAC&gt;マスタ'!$Q$8:$R$583,2,0)</f>
        <v>#VALUE!</v>
      </c>
      <c r="R41" s="272"/>
      <c r="S41" s="272"/>
      <c r="T41" s="273">
        <f>既存設備・導入予定!T44:V44</f>
        <v>620</v>
      </c>
      <c r="U41" s="273"/>
      <c r="V41" s="273"/>
      <c r="W41" s="277" t="e">
        <f t="shared" si="1"/>
        <v>#VALUE!</v>
      </c>
      <c r="X41" s="278"/>
      <c r="Y41" s="278"/>
      <c r="Z41" s="278"/>
      <c r="AA41" s="279"/>
      <c r="AB41" s="269" t="e">
        <f>ROUNDDOWN(W41/1000*'&lt;PAC&gt;マスタ'!$G$11*'&lt;PAC&gt;マスタ'!$G$14,3)</f>
        <v>#VALUE!</v>
      </c>
      <c r="AC41" s="270"/>
      <c r="AD41" s="270"/>
      <c r="AE41" s="270"/>
      <c r="AF41" s="271"/>
      <c r="AI41" s="25" t="s">
        <v>36</v>
      </c>
      <c r="AJ41" s="11">
        <f>VLOOKUP(E41&amp;$AJ$11&amp;H41&amp;$W$23&amp;$I$25,'&lt;PAC&gt;マスタ'!$Y$9:$AE$440,7,0)</f>
        <v>1.0629999999999999</v>
      </c>
      <c r="AL41" s="61">
        <f t="shared" si="2"/>
        <v>6.5</v>
      </c>
    </row>
    <row r="42" spans="1:38" ht="15" customHeight="1" thickTop="1">
      <c r="B42" s="267"/>
      <c r="C42" s="267"/>
      <c r="D42" s="267"/>
      <c r="E42" s="265" t="s">
        <v>634</v>
      </c>
      <c r="F42" s="265"/>
      <c r="G42" s="265"/>
      <c r="H42" s="332"/>
      <c r="I42" s="333"/>
      <c r="J42" s="334"/>
      <c r="K42" s="332"/>
      <c r="L42" s="333"/>
      <c r="M42" s="334"/>
      <c r="N42" s="335"/>
      <c r="O42" s="336"/>
      <c r="P42" s="337"/>
      <c r="Q42" s="332"/>
      <c r="R42" s="333"/>
      <c r="S42" s="334"/>
      <c r="T42" s="331">
        <f>SUM(T30:V41)</f>
        <v>7300</v>
      </c>
      <c r="U42" s="331"/>
      <c r="V42" s="331"/>
      <c r="W42" s="339" t="e">
        <f>SUM(W30:AA41)</f>
        <v>#VALUE!</v>
      </c>
      <c r="X42" s="340"/>
      <c r="Y42" s="340"/>
      <c r="Z42" s="340"/>
      <c r="AA42" s="341"/>
      <c r="AB42" s="345" t="e">
        <f>SUM(AB30:AF41)</f>
        <v>#VALUE!</v>
      </c>
      <c r="AC42" s="346"/>
      <c r="AD42" s="346"/>
      <c r="AE42" s="346"/>
      <c r="AF42" s="347"/>
      <c r="AL42" s="13"/>
    </row>
    <row r="43" spans="1:38" ht="15" customHeight="1">
      <c r="E43" s="17"/>
      <c r="F43" s="17"/>
      <c r="G43" s="17"/>
      <c r="AL43" s="13"/>
    </row>
    <row r="44" spans="1:38" ht="38.25" customHeight="1">
      <c r="A44" s="18"/>
      <c r="B44" s="264"/>
      <c r="C44" s="264"/>
      <c r="D44" s="16"/>
      <c r="E44" s="16"/>
      <c r="F44" s="16"/>
      <c r="G44" s="16"/>
      <c r="H44" s="16"/>
      <c r="I44" s="18"/>
      <c r="J44" s="18"/>
      <c r="K44" s="18"/>
      <c r="L44" s="18"/>
      <c r="P44" s="348" t="s">
        <v>3411</v>
      </c>
      <c r="Q44" s="349"/>
      <c r="R44" s="349"/>
      <c r="S44" s="349"/>
      <c r="T44" s="349"/>
      <c r="U44" s="349"/>
      <c r="V44" s="350"/>
      <c r="W44" s="342" t="e">
        <f>AB42</f>
        <v>#VALUE!</v>
      </c>
      <c r="X44" s="343"/>
      <c r="Y44" s="343"/>
      <c r="Z44" s="343"/>
      <c r="AA44" s="343"/>
      <c r="AB44" s="343"/>
      <c r="AC44" s="343"/>
      <c r="AD44" s="343"/>
      <c r="AE44" s="343"/>
      <c r="AF44" s="344"/>
      <c r="AL44" s="13"/>
    </row>
    <row r="45" spans="1:38" ht="13.5" customHeight="1">
      <c r="AI45" s="5"/>
      <c r="AJ45" s="5"/>
      <c r="AL45" s="12"/>
    </row>
    <row r="46" spans="1:38">
      <c r="AI46" s="5"/>
      <c r="AJ46" s="5"/>
      <c r="AL46" s="12"/>
    </row>
    <row r="47" spans="1:38">
      <c r="AI47" s="5"/>
      <c r="AJ47" s="5"/>
      <c r="AL47" s="12"/>
    </row>
    <row r="48" spans="1:38">
      <c r="AI48" s="5"/>
      <c r="AJ48" s="5"/>
      <c r="AL48" s="12"/>
    </row>
    <row r="49" spans="35:38">
      <c r="AI49" s="5"/>
      <c r="AJ49" s="5"/>
      <c r="AL49" s="12"/>
    </row>
    <row r="50" spans="35:38">
      <c r="AI50" s="5"/>
      <c r="AJ50" s="5"/>
      <c r="AL50" s="12"/>
    </row>
    <row r="52" spans="35:38">
      <c r="AJ52" s="3"/>
      <c r="AK52" s="3"/>
    </row>
    <row r="53" spans="35:38">
      <c r="AI53" s="10"/>
      <c r="AJ53" s="6"/>
    </row>
    <row r="54" spans="35:38">
      <c r="AI54" s="10"/>
    </row>
    <row r="55" spans="35:38">
      <c r="AI55" s="10"/>
      <c r="AJ55" s="10"/>
    </row>
    <row r="56" spans="35:38">
      <c r="AI56" s="10"/>
    </row>
    <row r="57" spans="35:38">
      <c r="AI57" s="10"/>
      <c r="AJ57" s="10"/>
      <c r="AK57" s="10"/>
      <c r="AL57" s="10"/>
    </row>
    <row r="58" spans="35:38">
      <c r="AI58" s="10"/>
      <c r="AJ58" s="10"/>
      <c r="AK58" s="10"/>
      <c r="AL58" s="10"/>
    </row>
    <row r="59" spans="35:38">
      <c r="AI59" s="10"/>
      <c r="AJ59" s="10"/>
      <c r="AK59" s="10"/>
      <c r="AL59" s="10"/>
    </row>
    <row r="60" spans="35:38">
      <c r="AI60" s="10"/>
      <c r="AJ60" s="10"/>
      <c r="AK60" s="10"/>
      <c r="AL60" s="10"/>
    </row>
    <row r="61" spans="35:38">
      <c r="AI61" s="10"/>
      <c r="AJ61" s="10"/>
      <c r="AK61" s="10"/>
      <c r="AL61" s="10"/>
    </row>
    <row r="62" spans="35:38">
      <c r="AI62" s="10"/>
      <c r="AJ62" s="10"/>
      <c r="AK62" s="10"/>
      <c r="AL62" s="10"/>
    </row>
    <row r="63" spans="35:38">
      <c r="AI63" s="10"/>
      <c r="AJ63" s="10"/>
      <c r="AK63" s="10"/>
      <c r="AL63" s="10"/>
    </row>
    <row r="64" spans="35:38">
      <c r="AI64" s="10"/>
      <c r="AJ64" s="10"/>
      <c r="AK64" s="10"/>
      <c r="AL64" s="10"/>
    </row>
  </sheetData>
  <mergeCells count="183">
    <mergeCell ref="P44:V44"/>
    <mergeCell ref="W35:AA35"/>
    <mergeCell ref="W36:AA36"/>
    <mergeCell ref="AB39:AF39"/>
    <mergeCell ref="AB41:AF41"/>
    <mergeCell ref="K37:M37"/>
    <mergeCell ref="K38:M38"/>
    <mergeCell ref="K39:M39"/>
    <mergeCell ref="K40:M40"/>
    <mergeCell ref="K41:M41"/>
    <mergeCell ref="AB35:AF35"/>
    <mergeCell ref="W37:AA37"/>
    <mergeCell ref="W38:AA38"/>
    <mergeCell ref="W39:AA39"/>
    <mergeCell ref="W40:AA40"/>
    <mergeCell ref="W41:AA41"/>
    <mergeCell ref="E24:H24"/>
    <mergeCell ref="I4:R4"/>
    <mergeCell ref="S5:V5"/>
    <mergeCell ref="B5:H5"/>
    <mergeCell ref="I5:R5"/>
    <mergeCell ref="H30:J30"/>
    <mergeCell ref="W42:AA42"/>
    <mergeCell ref="N36:P36"/>
    <mergeCell ref="W44:AF44"/>
    <mergeCell ref="N37:P37"/>
    <mergeCell ref="N38:P38"/>
    <mergeCell ref="N39:P39"/>
    <mergeCell ref="N40:P40"/>
    <mergeCell ref="N41:P41"/>
    <mergeCell ref="AB42:AF42"/>
    <mergeCell ref="Q37:S37"/>
    <mergeCell ref="Q38:S38"/>
    <mergeCell ref="Q39:S39"/>
    <mergeCell ref="Q40:S40"/>
    <mergeCell ref="Q41:S41"/>
    <mergeCell ref="T38:V38"/>
    <mergeCell ref="T39:V39"/>
    <mergeCell ref="T40:V40"/>
    <mergeCell ref="T41:V41"/>
    <mergeCell ref="H34:J34"/>
    <mergeCell ref="H35:J35"/>
    <mergeCell ref="H36:J36"/>
    <mergeCell ref="H37:J37"/>
    <mergeCell ref="H38:J38"/>
    <mergeCell ref="T42:V42"/>
    <mergeCell ref="H41:J41"/>
    <mergeCell ref="H40:J40"/>
    <mergeCell ref="K35:M35"/>
    <mergeCell ref="H42:J42"/>
    <mergeCell ref="K42:M42"/>
    <mergeCell ref="Q42:S42"/>
    <mergeCell ref="N42:P42"/>
    <mergeCell ref="T37:V37"/>
    <mergeCell ref="K36:M36"/>
    <mergeCell ref="N35:P35"/>
    <mergeCell ref="K34:M34"/>
    <mergeCell ref="N34:P34"/>
    <mergeCell ref="W5:AF5"/>
    <mergeCell ref="S4:V4"/>
    <mergeCell ref="B19:D21"/>
    <mergeCell ref="B14:D17"/>
    <mergeCell ref="E14:H14"/>
    <mergeCell ref="E16:H16"/>
    <mergeCell ref="I16:R16"/>
    <mergeCell ref="S16:V16"/>
    <mergeCell ref="E21:H21"/>
    <mergeCell ref="I21:O21"/>
    <mergeCell ref="P21:R21"/>
    <mergeCell ref="S21:V21"/>
    <mergeCell ref="S20:V20"/>
    <mergeCell ref="I17:AF17"/>
    <mergeCell ref="W16:AF16"/>
    <mergeCell ref="E17:H17"/>
    <mergeCell ref="E20:H20"/>
    <mergeCell ref="I20:O20"/>
    <mergeCell ref="B4:H4"/>
    <mergeCell ref="E12:H12"/>
    <mergeCell ref="I10:AF10"/>
    <mergeCell ref="I11:AF11"/>
    <mergeCell ref="I12:AF12"/>
    <mergeCell ref="AD21:AF21"/>
    <mergeCell ref="I14:AF14"/>
    <mergeCell ref="E15:H15"/>
    <mergeCell ref="I15:R15"/>
    <mergeCell ref="S15:V15"/>
    <mergeCell ref="W15:AF15"/>
    <mergeCell ref="B23:D25"/>
    <mergeCell ref="E23:H23"/>
    <mergeCell ref="W4:AF4"/>
    <mergeCell ref="E8:H8"/>
    <mergeCell ref="I8:R8"/>
    <mergeCell ref="S8:V8"/>
    <mergeCell ref="E19:R19"/>
    <mergeCell ref="S19:AF19"/>
    <mergeCell ref="W8:AF8"/>
    <mergeCell ref="W23:AF23"/>
    <mergeCell ref="S24:V24"/>
    <mergeCell ref="W24:AF24"/>
    <mergeCell ref="W20:AC20"/>
    <mergeCell ref="AD20:AF20"/>
    <mergeCell ref="I23:R23"/>
    <mergeCell ref="I24:R24"/>
    <mergeCell ref="S23:V23"/>
    <mergeCell ref="P20:R20"/>
    <mergeCell ref="W21:AC21"/>
    <mergeCell ref="B8:D12"/>
    <mergeCell ref="E9:H9"/>
    <mergeCell ref="I9:AF9"/>
    <mergeCell ref="E10:H10"/>
    <mergeCell ref="E11:H11"/>
    <mergeCell ref="K32:M32"/>
    <mergeCell ref="K33:M33"/>
    <mergeCell ref="W31:AA31"/>
    <mergeCell ref="T31:V31"/>
    <mergeCell ref="N31:P31"/>
    <mergeCell ref="E33:G33"/>
    <mergeCell ref="E32:G32"/>
    <mergeCell ref="H32:J32"/>
    <mergeCell ref="H33:J33"/>
    <mergeCell ref="N32:P32"/>
    <mergeCell ref="N33:P33"/>
    <mergeCell ref="E30:G30"/>
    <mergeCell ref="AB30:AF30"/>
    <mergeCell ref="Q30:S30"/>
    <mergeCell ref="T30:V30"/>
    <mergeCell ref="E25:H25"/>
    <mergeCell ref="I25:R25"/>
    <mergeCell ref="N28:P29"/>
    <mergeCell ref="K30:M30"/>
    <mergeCell ref="H31:J31"/>
    <mergeCell ref="AB28:AF28"/>
    <mergeCell ref="W25:AF25"/>
    <mergeCell ref="W30:AA30"/>
    <mergeCell ref="AB31:AF31"/>
    <mergeCell ref="K31:M31"/>
    <mergeCell ref="E28:G29"/>
    <mergeCell ref="AB29:AF29"/>
    <mergeCell ref="Q28:S28"/>
    <mergeCell ref="Q29:S29"/>
    <mergeCell ref="T28:V28"/>
    <mergeCell ref="T29:V29"/>
    <mergeCell ref="H28:J29"/>
    <mergeCell ref="K28:M28"/>
    <mergeCell ref="K29:M29"/>
    <mergeCell ref="W28:AA28"/>
    <mergeCell ref="Q32:S32"/>
    <mergeCell ref="T32:V32"/>
    <mergeCell ref="AB33:AF33"/>
    <mergeCell ref="N30:P30"/>
    <mergeCell ref="S25:V25"/>
    <mergeCell ref="Q33:S33"/>
    <mergeCell ref="Q34:S34"/>
    <mergeCell ref="T33:V33"/>
    <mergeCell ref="T34:V34"/>
    <mergeCell ref="W32:AA32"/>
    <mergeCell ref="W33:AA33"/>
    <mergeCell ref="W34:AA34"/>
    <mergeCell ref="W29:AA29"/>
    <mergeCell ref="B44:C44"/>
    <mergeCell ref="E42:G42"/>
    <mergeCell ref="E41:G41"/>
    <mergeCell ref="B28:D42"/>
    <mergeCell ref="E40:G40"/>
    <mergeCell ref="E36:G36"/>
    <mergeCell ref="AB36:AF36"/>
    <mergeCell ref="E35:G35"/>
    <mergeCell ref="Q35:S35"/>
    <mergeCell ref="Q36:S36"/>
    <mergeCell ref="T35:V35"/>
    <mergeCell ref="T36:V36"/>
    <mergeCell ref="AB40:AF40"/>
    <mergeCell ref="E39:G39"/>
    <mergeCell ref="AB37:AF37"/>
    <mergeCell ref="E38:G38"/>
    <mergeCell ref="AB38:AF38"/>
    <mergeCell ref="E37:G37"/>
    <mergeCell ref="H39:J39"/>
    <mergeCell ref="AB32:AF32"/>
    <mergeCell ref="E31:G31"/>
    <mergeCell ref="Q31:S31"/>
    <mergeCell ref="E34:G34"/>
    <mergeCell ref="AB34:AF34"/>
  </mergeCells>
  <phoneticPr fontId="1"/>
  <conditionalFormatting sqref="H30:H41">
    <cfRule type="expression" dxfId="2" priority="1">
      <formula>H30="暖房"</formula>
    </cfRule>
    <cfRule type="expression" dxfId="1" priority="2">
      <formula>H30="冷房"</formula>
    </cfRule>
  </conditionalFormatting>
  <conditionalFormatting sqref="T30:T41">
    <cfRule type="expression" dxfId="0" priority="3">
      <formula>#REF!="独自計算"</formula>
    </cfRule>
  </conditionalFormatting>
  <dataValidations count="7">
    <dataValidation type="list" allowBlank="1" showInputMessage="1" showErrorMessage="1" sqref="I25:R25">
      <formula1>"有り,無し（一定速）"</formula1>
    </dataValidation>
    <dataValidation type="list" allowBlank="1" showInputMessage="1" showErrorMessage="1" sqref="H30:H41">
      <formula1>"冷房,暖房"</formula1>
    </dataValidation>
    <dataValidation type="list" allowBlank="1" showInputMessage="1" showErrorMessage="1" sqref="W25:AF25">
      <formula1>"標準負荷率を設定,独自の負荷率を設定"</formula1>
    </dataValidation>
    <dataValidation type="list" allowBlank="1" showInputMessage="1" showErrorMessage="1" sqref="I24:R24">
      <formula1>"店舗,事務所"</formula1>
    </dataValidation>
    <dataValidation type="list" allowBlank="1" showInputMessage="1" showErrorMessage="1" sqref="W23:AF23">
      <formula1>INDIRECT($W$24)</formula1>
    </dataValidation>
    <dataValidation type="list" allowBlank="1" showInputMessage="1" showErrorMessage="1" sqref="I12:R12">
      <formula1>"2016,2017"</formula1>
    </dataValidation>
    <dataValidation type="list" allowBlank="1" showInputMessage="1" showErrorMessage="1" sqref="W4:AF4">
      <formula1>"既存設備,導入予定設備"</formula1>
    </dataValidation>
  </dataValidations>
  <printOptions horizontalCentered="1"/>
  <pageMargins left="0" right="0" top="0" bottom="0" header="0.15748031496062992" footer="0.1574803149606299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データテーブル!$C$3:$C$11</xm:f>
          </x14:formula1>
          <xm:sqref>I14:AF14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83"/>
  <sheetViews>
    <sheetView zoomScale="70" zoomScaleNormal="70" zoomScaleSheetLayoutView="70" workbookViewId="0">
      <selection activeCell="G6" sqref="G6"/>
    </sheetView>
  </sheetViews>
  <sheetFormatPr defaultRowHeight="13.5"/>
  <cols>
    <col min="1" max="1" width="4.75" style="83" customWidth="1"/>
    <col min="2" max="3" width="14.875" style="83" customWidth="1"/>
    <col min="4" max="4" width="2.75" style="83" customWidth="1"/>
    <col min="5" max="5" width="15.5" style="83" bestFit="1" customWidth="1"/>
    <col min="6" max="6" width="2.75" style="83" customWidth="1"/>
    <col min="7" max="7" width="11.625" style="83" customWidth="1"/>
    <col min="8" max="8" width="2.75" style="83" customWidth="1"/>
    <col min="9" max="9" width="11" style="83" bestFit="1" customWidth="1"/>
    <col min="10" max="10" width="2.75" style="83" customWidth="1"/>
    <col min="11" max="11" width="12.375" style="83" bestFit="1" customWidth="1"/>
    <col min="12" max="12" width="2.75" style="83" customWidth="1"/>
    <col min="13" max="13" width="4.5" style="83" customWidth="1"/>
    <col min="14" max="14" width="7.125" style="83" bestFit="1" customWidth="1"/>
    <col min="15" max="15" width="9" style="83"/>
    <col min="16" max="16" width="8.125" style="83" bestFit="1" customWidth="1"/>
    <col min="17" max="17" width="11.875" style="83" customWidth="1"/>
    <col min="18" max="18" width="13" style="83" bestFit="1" customWidth="1"/>
    <col min="19" max="19" width="2.75" style="83" customWidth="1"/>
    <col min="20" max="20" width="4.25" style="83" customWidth="1"/>
    <col min="21" max="22" width="9" style="83"/>
    <col min="23" max="23" width="12.375" style="83" bestFit="1" customWidth="1"/>
    <col min="24" max="24" width="12.375" style="83" customWidth="1"/>
    <col min="25" max="25" width="38.375" style="83" bestFit="1" customWidth="1"/>
    <col min="26" max="27" width="9" style="83"/>
    <col min="28" max="29" width="9" style="84"/>
    <col min="30" max="30" width="9" style="83"/>
    <col min="31" max="31" width="10.375" style="83" customWidth="1"/>
    <col min="32" max="32" width="2.75" style="83" customWidth="1"/>
    <col min="33" max="16384" width="9" style="83"/>
  </cols>
  <sheetData>
    <row r="1" spans="2:34" ht="14.25" thickBot="1"/>
    <row r="2" spans="2:34" ht="15" thickBot="1">
      <c r="B2" s="85" t="s">
        <v>3473</v>
      </c>
      <c r="C2" s="86"/>
      <c r="D2" s="87"/>
      <c r="N2" s="88"/>
    </row>
    <row r="3" spans="2:34">
      <c r="AB3" s="89"/>
      <c r="AC3" s="89"/>
    </row>
    <row r="4" spans="2:34">
      <c r="AB4" s="90"/>
      <c r="AC4" s="90"/>
    </row>
    <row r="5" spans="2:34">
      <c r="AB5" s="89"/>
      <c r="AC5" s="89"/>
    </row>
    <row r="6" spans="2:34">
      <c r="B6" s="83" t="s">
        <v>28</v>
      </c>
      <c r="E6" s="91" t="s">
        <v>3420</v>
      </c>
      <c r="G6" s="91" t="s">
        <v>3422</v>
      </c>
      <c r="I6" s="83" t="s">
        <v>636</v>
      </c>
      <c r="K6" s="83" t="s">
        <v>664</v>
      </c>
      <c r="M6" s="83" t="s">
        <v>49</v>
      </c>
      <c r="T6" s="83" t="s">
        <v>639</v>
      </c>
    </row>
    <row r="7" spans="2:34" ht="27">
      <c r="B7" s="92" t="s">
        <v>3424</v>
      </c>
      <c r="C7" s="92" t="s">
        <v>12</v>
      </c>
      <c r="E7" s="93" t="s">
        <v>3421</v>
      </c>
      <c r="G7" s="93">
        <v>2016</v>
      </c>
      <c r="I7" s="94" t="s">
        <v>635</v>
      </c>
      <c r="K7" s="95" t="s">
        <v>665</v>
      </c>
      <c r="M7" s="144" t="s">
        <v>43</v>
      </c>
      <c r="N7" s="144" t="s">
        <v>1</v>
      </c>
      <c r="O7" s="144" t="s">
        <v>22</v>
      </c>
      <c r="P7" s="144" t="s">
        <v>23</v>
      </c>
      <c r="Q7" s="145" t="s">
        <v>24</v>
      </c>
      <c r="R7" s="146" t="s">
        <v>3511</v>
      </c>
      <c r="T7" s="96" t="s">
        <v>43</v>
      </c>
      <c r="U7" s="97" t="s">
        <v>14</v>
      </c>
      <c r="V7" s="97" t="s">
        <v>640</v>
      </c>
      <c r="W7" s="97" t="s">
        <v>641</v>
      </c>
      <c r="X7" s="97" t="s">
        <v>3403</v>
      </c>
      <c r="Y7" s="98" t="s">
        <v>24</v>
      </c>
      <c r="Z7" s="99" t="s">
        <v>15</v>
      </c>
      <c r="AA7" s="100"/>
      <c r="AB7" s="101" t="s">
        <v>16</v>
      </c>
      <c r="AC7" s="102"/>
      <c r="AD7" s="103" t="s">
        <v>17</v>
      </c>
      <c r="AE7" s="104" t="s">
        <v>642</v>
      </c>
    </row>
    <row r="8" spans="2:34" ht="13.5" customHeight="1">
      <c r="B8" s="92" t="s">
        <v>3425</v>
      </c>
      <c r="C8" s="92" t="s">
        <v>11</v>
      </c>
      <c r="E8" s="93">
        <v>1951</v>
      </c>
      <c r="G8" s="93">
        <v>2017</v>
      </c>
      <c r="I8" s="92" t="s">
        <v>637</v>
      </c>
      <c r="K8" s="94" t="s">
        <v>635</v>
      </c>
      <c r="M8" s="147">
        <v>1</v>
      </c>
      <c r="N8" s="148" t="s">
        <v>3506</v>
      </c>
      <c r="O8" s="148" t="s">
        <v>3507</v>
      </c>
      <c r="P8" s="148" t="s">
        <v>3508</v>
      </c>
      <c r="Q8" s="148" t="s">
        <v>50</v>
      </c>
      <c r="R8" s="149">
        <v>0</v>
      </c>
      <c r="T8" s="96"/>
      <c r="U8" s="105"/>
      <c r="V8" s="105"/>
      <c r="W8" s="105"/>
      <c r="X8" s="105"/>
      <c r="Y8" s="106"/>
      <c r="Z8" s="107" t="s">
        <v>18</v>
      </c>
      <c r="AA8" s="107" t="s">
        <v>19</v>
      </c>
      <c r="AB8" s="108" t="s">
        <v>18</v>
      </c>
      <c r="AC8" s="108" t="s">
        <v>19</v>
      </c>
      <c r="AD8" s="109"/>
      <c r="AE8" s="110"/>
    </row>
    <row r="9" spans="2:34" ht="13.5" customHeight="1">
      <c r="B9" s="92" t="s">
        <v>3426</v>
      </c>
      <c r="C9" s="92" t="s">
        <v>11</v>
      </c>
      <c r="E9" s="93">
        <v>1952</v>
      </c>
      <c r="I9" s="94" t="s">
        <v>638</v>
      </c>
      <c r="K9" s="92" t="s">
        <v>637</v>
      </c>
      <c r="M9" s="147">
        <v>1</v>
      </c>
      <c r="N9" s="148" t="s">
        <v>3</v>
      </c>
      <c r="O9" s="148" t="s">
        <v>3507</v>
      </c>
      <c r="P9" s="148" t="s">
        <v>3508</v>
      </c>
      <c r="Q9" s="148" t="s">
        <v>54</v>
      </c>
      <c r="R9" s="149">
        <v>0</v>
      </c>
      <c r="T9" s="111">
        <v>1</v>
      </c>
      <c r="U9" s="112">
        <v>1995</v>
      </c>
      <c r="V9" s="113" t="s">
        <v>20</v>
      </c>
      <c r="W9" s="113" t="s">
        <v>643</v>
      </c>
      <c r="X9" s="113" t="s">
        <v>3403</v>
      </c>
      <c r="Y9" s="114" t="str">
        <f>T9&amp;U9&amp;V9&amp;W9&amp;X9</f>
        <v>11995冷房店舗用有り</v>
      </c>
      <c r="Z9" s="115">
        <v>0.32</v>
      </c>
      <c r="AA9" s="115">
        <v>0.68</v>
      </c>
      <c r="AB9" s="116">
        <v>1.0165999999999999</v>
      </c>
      <c r="AC9" s="116">
        <v>0.50590000000000002</v>
      </c>
      <c r="AD9" s="117">
        <f>VLOOKUP(T9,既存設備・導入予定!$E$33:$S$44,13,0)</f>
        <v>1</v>
      </c>
      <c r="AE9" s="118">
        <f>ROUNDDOWN(IF(AD9&gt;=0.25,Z9*AD9+AA9,AB9*AD9+AC9),3)</f>
        <v>1</v>
      </c>
    </row>
    <row r="10" spans="2:34" ht="13.5" customHeight="1">
      <c r="B10" s="92" t="s">
        <v>3427</v>
      </c>
      <c r="C10" s="92" t="s">
        <v>5</v>
      </c>
      <c r="E10" s="93">
        <v>1953</v>
      </c>
      <c r="G10" s="83" t="s">
        <v>3471</v>
      </c>
      <c r="K10" s="94" t="s">
        <v>638</v>
      </c>
      <c r="M10" s="147">
        <v>1</v>
      </c>
      <c r="N10" s="148" t="s">
        <v>4</v>
      </c>
      <c r="O10" s="148" t="s">
        <v>3507</v>
      </c>
      <c r="P10" s="148" t="s">
        <v>3508</v>
      </c>
      <c r="Q10" s="148" t="s">
        <v>58</v>
      </c>
      <c r="R10" s="149">
        <v>0</v>
      </c>
      <c r="T10" s="111">
        <v>1</v>
      </c>
      <c r="U10" s="112">
        <v>1995</v>
      </c>
      <c r="V10" s="113" t="s">
        <v>20</v>
      </c>
      <c r="W10" s="113" t="s">
        <v>637</v>
      </c>
      <c r="X10" s="113" t="s">
        <v>3403</v>
      </c>
      <c r="Y10" s="114" t="str">
        <f t="shared" ref="Y10:Y73" si="0">T10&amp;U10&amp;V10&amp;W10&amp;X10</f>
        <v>11995冷房ビル用マルチ有り</v>
      </c>
      <c r="Z10" s="115">
        <v>-0.218</v>
      </c>
      <c r="AA10" s="115">
        <v>1.218</v>
      </c>
      <c r="AB10" s="116">
        <v>1.0356000000000001</v>
      </c>
      <c r="AC10" s="116">
        <v>0.90459999999999996</v>
      </c>
      <c r="AD10" s="117">
        <f>VLOOKUP(T10,既存設備・導入予定!$E$33:$S$44,13,0)</f>
        <v>1</v>
      </c>
      <c r="AE10" s="118">
        <f t="shared" ref="AE10:AE29" si="1">ROUNDDOWN(IF(AD10&gt;=0.25,Z10*AD10+AA10,AB10*AD10+AC10),3)</f>
        <v>1</v>
      </c>
    </row>
    <row r="11" spans="2:34" ht="13.5" customHeight="1">
      <c r="B11" s="92" t="s">
        <v>3428</v>
      </c>
      <c r="C11" s="92" t="s">
        <v>5</v>
      </c>
      <c r="E11" s="93">
        <v>1954</v>
      </c>
      <c r="G11" s="92">
        <v>9.9700000000000006</v>
      </c>
      <c r="K11" s="119"/>
      <c r="M11" s="147">
        <v>1</v>
      </c>
      <c r="N11" s="148" t="s">
        <v>5</v>
      </c>
      <c r="O11" s="148" t="s">
        <v>3507</v>
      </c>
      <c r="P11" s="148" t="s">
        <v>3508</v>
      </c>
      <c r="Q11" s="148" t="s">
        <v>62</v>
      </c>
      <c r="R11" s="149">
        <v>0</v>
      </c>
      <c r="T11" s="111">
        <v>1</v>
      </c>
      <c r="U11" s="112">
        <v>1995</v>
      </c>
      <c r="V11" s="113" t="s">
        <v>20</v>
      </c>
      <c r="W11" s="113" t="s">
        <v>638</v>
      </c>
      <c r="X11" s="113" t="s">
        <v>3403</v>
      </c>
      <c r="Y11" s="114" t="str">
        <f t="shared" si="0"/>
        <v>11995冷房設備用有り</v>
      </c>
      <c r="Z11" s="115">
        <v>0.25</v>
      </c>
      <c r="AA11" s="115">
        <v>0.75</v>
      </c>
      <c r="AB11" s="116">
        <v>1.0219</v>
      </c>
      <c r="AC11" s="116">
        <v>0.55700000000000005</v>
      </c>
      <c r="AD11" s="117">
        <f>VLOOKUP(T11,既存設備・導入予定!$E$33:$S$44,13,0)</f>
        <v>1</v>
      </c>
      <c r="AE11" s="118">
        <f t="shared" si="1"/>
        <v>1</v>
      </c>
    </row>
    <row r="12" spans="2:34" ht="13.5" customHeight="1">
      <c r="B12" s="92" t="s">
        <v>3429</v>
      </c>
      <c r="C12" s="92" t="s">
        <v>5</v>
      </c>
      <c r="E12" s="93">
        <v>1955</v>
      </c>
      <c r="K12" s="120"/>
      <c r="M12" s="147">
        <v>1</v>
      </c>
      <c r="N12" s="148" t="s">
        <v>6</v>
      </c>
      <c r="O12" s="148" t="s">
        <v>3507</v>
      </c>
      <c r="P12" s="148" t="s">
        <v>3508</v>
      </c>
      <c r="Q12" s="148" t="s">
        <v>66</v>
      </c>
      <c r="R12" s="149">
        <v>0</v>
      </c>
      <c r="T12" s="111">
        <v>1</v>
      </c>
      <c r="U12" s="112">
        <v>1995</v>
      </c>
      <c r="V12" s="113" t="s">
        <v>20</v>
      </c>
      <c r="W12" s="113" t="s">
        <v>643</v>
      </c>
      <c r="X12" s="113" t="s">
        <v>3404</v>
      </c>
      <c r="Y12" s="114" t="str">
        <f t="shared" si="0"/>
        <v>11995冷房店舗用無し（一定速）</v>
      </c>
      <c r="Z12" s="115">
        <v>0.26</v>
      </c>
      <c r="AA12" s="115">
        <v>0.74</v>
      </c>
      <c r="AB12" s="116">
        <v>0.26</v>
      </c>
      <c r="AC12" s="116">
        <v>0.74</v>
      </c>
      <c r="AD12" s="117">
        <f>VLOOKUP(T12,既存設備・導入予定!$E$33:$S$44,13,0)</f>
        <v>1</v>
      </c>
      <c r="AE12" s="118">
        <f t="shared" si="1"/>
        <v>1</v>
      </c>
    </row>
    <row r="13" spans="2:34" ht="13.5" customHeight="1">
      <c r="B13" s="92" t="s">
        <v>3430</v>
      </c>
      <c r="C13" s="92" t="s">
        <v>5</v>
      </c>
      <c r="E13" s="93">
        <v>1956</v>
      </c>
      <c r="G13" s="83" t="s">
        <v>3472</v>
      </c>
      <c r="M13" s="147">
        <v>1</v>
      </c>
      <c r="N13" s="148" t="s">
        <v>7</v>
      </c>
      <c r="O13" s="148" t="s">
        <v>3507</v>
      </c>
      <c r="P13" s="148" t="s">
        <v>3508</v>
      </c>
      <c r="Q13" s="148" t="s">
        <v>70</v>
      </c>
      <c r="R13" s="149">
        <v>0</v>
      </c>
      <c r="T13" s="111">
        <v>1</v>
      </c>
      <c r="U13" s="112">
        <v>1995</v>
      </c>
      <c r="V13" s="113" t="s">
        <v>20</v>
      </c>
      <c r="W13" s="113" t="s">
        <v>637</v>
      </c>
      <c r="X13" s="113" t="s">
        <v>3405</v>
      </c>
      <c r="Y13" s="114" t="str">
        <f t="shared" si="0"/>
        <v>11995冷房ビル用マルチ無し（一定速）</v>
      </c>
      <c r="Z13" s="115">
        <v>0.26</v>
      </c>
      <c r="AA13" s="115">
        <v>0.74</v>
      </c>
      <c r="AB13" s="116">
        <v>0.26</v>
      </c>
      <c r="AC13" s="116">
        <v>0.74</v>
      </c>
      <c r="AD13" s="117">
        <f>VLOOKUP(T13,既存設備・導入予定!$E$33:$S$44,13,0)</f>
        <v>1</v>
      </c>
      <c r="AE13" s="118">
        <f t="shared" si="1"/>
        <v>1</v>
      </c>
      <c r="AH13" s="121"/>
    </row>
    <row r="14" spans="2:34" ht="13.5" customHeight="1">
      <c r="B14" s="122" t="s">
        <v>3431</v>
      </c>
      <c r="C14" s="92" t="s">
        <v>5</v>
      </c>
      <c r="E14" s="93">
        <v>1957</v>
      </c>
      <c r="G14" s="92">
        <v>2.58E-2</v>
      </c>
      <c r="M14" s="147">
        <v>1</v>
      </c>
      <c r="N14" s="148" t="s">
        <v>8</v>
      </c>
      <c r="O14" s="148" t="s">
        <v>3507</v>
      </c>
      <c r="P14" s="148" t="s">
        <v>3508</v>
      </c>
      <c r="Q14" s="148" t="s">
        <v>74</v>
      </c>
      <c r="R14" s="149">
        <v>0</v>
      </c>
      <c r="T14" s="111">
        <v>1</v>
      </c>
      <c r="U14" s="112">
        <v>1995</v>
      </c>
      <c r="V14" s="113" t="s">
        <v>20</v>
      </c>
      <c r="W14" s="113" t="s">
        <v>638</v>
      </c>
      <c r="X14" s="113" t="s">
        <v>3405</v>
      </c>
      <c r="Y14" s="114" t="str">
        <f t="shared" si="0"/>
        <v>11995冷房設備用無し（一定速）</v>
      </c>
      <c r="Z14" s="115">
        <v>0.26</v>
      </c>
      <c r="AA14" s="115">
        <v>0.74</v>
      </c>
      <c r="AB14" s="116">
        <v>0.26</v>
      </c>
      <c r="AC14" s="116">
        <v>0.74</v>
      </c>
      <c r="AD14" s="117">
        <f>VLOOKUP(T14,既存設備・導入予定!$E$33:$S$44,13,0)</f>
        <v>1</v>
      </c>
      <c r="AE14" s="118">
        <f>ROUNDDOWN(IF(AD14&gt;=0.25,Z14*AD14+AA14,AB14*AD14+AC14),3)</f>
        <v>1</v>
      </c>
    </row>
    <row r="15" spans="2:34" ht="13.5" customHeight="1">
      <c r="B15" s="122" t="s">
        <v>3432</v>
      </c>
      <c r="C15" s="92" t="s">
        <v>10</v>
      </c>
      <c r="E15" s="93">
        <v>1958</v>
      </c>
      <c r="M15" s="147">
        <v>1</v>
      </c>
      <c r="N15" s="148" t="s">
        <v>9</v>
      </c>
      <c r="O15" s="148" t="s">
        <v>3507</v>
      </c>
      <c r="P15" s="148" t="s">
        <v>3508</v>
      </c>
      <c r="Q15" s="148" t="s">
        <v>78</v>
      </c>
      <c r="R15" s="149">
        <v>0</v>
      </c>
      <c r="T15" s="111">
        <v>1</v>
      </c>
      <c r="U15" s="112">
        <v>1995</v>
      </c>
      <c r="V15" s="113" t="s">
        <v>21</v>
      </c>
      <c r="W15" s="113" t="s">
        <v>643</v>
      </c>
      <c r="X15" s="113" t="s">
        <v>3403</v>
      </c>
      <c r="Y15" s="114" t="str">
        <f t="shared" si="0"/>
        <v>11995暖房店舗用有り</v>
      </c>
      <c r="Z15" s="115">
        <v>0.374</v>
      </c>
      <c r="AA15" s="115">
        <v>0.626</v>
      </c>
      <c r="AB15" s="116">
        <v>1.0275000000000001</v>
      </c>
      <c r="AC15" s="116">
        <v>0.46260000000000001</v>
      </c>
      <c r="AD15" s="117">
        <f>VLOOKUP(T15,既存設備・導入予定!$E$33:$S$44,13,0)</f>
        <v>1</v>
      </c>
      <c r="AE15" s="118">
        <f t="shared" si="1"/>
        <v>1</v>
      </c>
    </row>
    <row r="16" spans="2:34" ht="13.5" customHeight="1">
      <c r="B16" s="92" t="s">
        <v>3433</v>
      </c>
      <c r="C16" s="92" t="s">
        <v>10</v>
      </c>
      <c r="E16" s="93">
        <v>1959</v>
      </c>
      <c r="M16" s="147">
        <v>1</v>
      </c>
      <c r="N16" s="148" t="s">
        <v>10</v>
      </c>
      <c r="O16" s="148" t="s">
        <v>3507</v>
      </c>
      <c r="P16" s="148" t="s">
        <v>3508</v>
      </c>
      <c r="Q16" s="148" t="s">
        <v>82</v>
      </c>
      <c r="R16" s="149">
        <v>0</v>
      </c>
      <c r="T16" s="111">
        <v>1</v>
      </c>
      <c r="U16" s="112">
        <v>1995</v>
      </c>
      <c r="V16" s="113" t="s">
        <v>21</v>
      </c>
      <c r="W16" s="113" t="s">
        <v>637</v>
      </c>
      <c r="X16" s="113" t="s">
        <v>3403</v>
      </c>
      <c r="Y16" s="114" t="str">
        <f t="shared" si="0"/>
        <v>11995暖房ビル用マルチ有り</v>
      </c>
      <c r="Z16" s="115">
        <v>-0.112</v>
      </c>
      <c r="AA16" s="115">
        <v>1.1120000000000001</v>
      </c>
      <c r="AB16" s="116">
        <v>1.0236000000000001</v>
      </c>
      <c r="AC16" s="116">
        <v>0.82809999999999995</v>
      </c>
      <c r="AD16" s="117">
        <f>VLOOKUP(T16,既存設備・導入予定!$E$33:$S$44,13,0)</f>
        <v>1</v>
      </c>
      <c r="AE16" s="118">
        <f t="shared" si="1"/>
        <v>1</v>
      </c>
    </row>
    <row r="17" spans="2:33" ht="14.25" customHeight="1">
      <c r="B17" s="92" t="s">
        <v>3434</v>
      </c>
      <c r="C17" s="92" t="s">
        <v>10</v>
      </c>
      <c r="E17" s="93">
        <v>1960</v>
      </c>
      <c r="M17" s="147">
        <v>1</v>
      </c>
      <c r="N17" s="148" t="s">
        <v>11</v>
      </c>
      <c r="O17" s="148" t="s">
        <v>3507</v>
      </c>
      <c r="P17" s="148" t="s">
        <v>3508</v>
      </c>
      <c r="Q17" s="148" t="s">
        <v>86</v>
      </c>
      <c r="R17" s="149">
        <v>0</v>
      </c>
      <c r="T17" s="111">
        <v>1</v>
      </c>
      <c r="U17" s="112">
        <v>1995</v>
      </c>
      <c r="V17" s="113" t="s">
        <v>21</v>
      </c>
      <c r="W17" s="113" t="s">
        <v>638</v>
      </c>
      <c r="X17" s="113" t="s">
        <v>3403</v>
      </c>
      <c r="Y17" s="114" t="str">
        <f t="shared" si="0"/>
        <v>11995暖房設備用有り</v>
      </c>
      <c r="Z17" s="115">
        <v>0.25</v>
      </c>
      <c r="AA17" s="115">
        <v>0.75</v>
      </c>
      <c r="AB17" s="116">
        <v>1.0159</v>
      </c>
      <c r="AC17" s="116">
        <v>0.5585</v>
      </c>
      <c r="AD17" s="117">
        <f>VLOOKUP(T17,既存設備・導入予定!$E$33:$S$44,13,0)</f>
        <v>1</v>
      </c>
      <c r="AE17" s="118">
        <f>ROUNDDOWN(IF(AD17&gt;=0.25,Z17*AD17+AA17,AB17*AD17+AC17),3)</f>
        <v>1</v>
      </c>
    </row>
    <row r="18" spans="2:33" ht="13.5" customHeight="1">
      <c r="B18" s="92" t="s">
        <v>3435</v>
      </c>
      <c r="C18" s="92" t="s">
        <v>10</v>
      </c>
      <c r="E18" s="93">
        <v>1961</v>
      </c>
      <c r="M18" s="147">
        <v>1</v>
      </c>
      <c r="N18" s="148" t="s">
        <v>12</v>
      </c>
      <c r="O18" s="148" t="s">
        <v>3507</v>
      </c>
      <c r="P18" s="148" t="s">
        <v>3508</v>
      </c>
      <c r="Q18" s="148" t="s">
        <v>90</v>
      </c>
      <c r="R18" s="149">
        <v>0</v>
      </c>
      <c r="T18" s="111">
        <v>1</v>
      </c>
      <c r="U18" s="112">
        <v>1995</v>
      </c>
      <c r="V18" s="113" t="s">
        <v>21</v>
      </c>
      <c r="W18" s="113" t="s">
        <v>643</v>
      </c>
      <c r="X18" s="113" t="s">
        <v>3405</v>
      </c>
      <c r="Y18" s="114" t="str">
        <f t="shared" si="0"/>
        <v>11995暖房店舗用無し（一定速）</v>
      </c>
      <c r="Z18" s="115">
        <v>0.26</v>
      </c>
      <c r="AA18" s="115">
        <v>0.74</v>
      </c>
      <c r="AB18" s="116">
        <v>0.26</v>
      </c>
      <c r="AC18" s="116">
        <v>0.74</v>
      </c>
      <c r="AD18" s="117">
        <f>VLOOKUP(T18,既存設備・導入予定!$E$33:$S$44,13,0)</f>
        <v>1</v>
      </c>
      <c r="AE18" s="118">
        <f t="shared" si="1"/>
        <v>1</v>
      </c>
    </row>
    <row r="19" spans="2:33" ht="13.5" customHeight="1">
      <c r="B19" s="92" t="s">
        <v>3436</v>
      </c>
      <c r="C19" s="92" t="s">
        <v>10</v>
      </c>
      <c r="E19" s="93">
        <v>1962</v>
      </c>
      <c r="M19" s="147">
        <v>1</v>
      </c>
      <c r="N19" s="148" t="s">
        <v>13</v>
      </c>
      <c r="O19" s="148" t="s">
        <v>3507</v>
      </c>
      <c r="P19" s="148" t="s">
        <v>3508</v>
      </c>
      <c r="Q19" s="148" t="s">
        <v>94</v>
      </c>
      <c r="R19" s="149">
        <v>0</v>
      </c>
      <c r="T19" s="111">
        <v>1</v>
      </c>
      <c r="U19" s="112">
        <v>1995</v>
      </c>
      <c r="V19" s="113" t="s">
        <v>21</v>
      </c>
      <c r="W19" s="113" t="s">
        <v>637</v>
      </c>
      <c r="X19" s="113" t="s">
        <v>3405</v>
      </c>
      <c r="Y19" s="114" t="str">
        <f t="shared" si="0"/>
        <v>11995暖房ビル用マルチ無し（一定速）</v>
      </c>
      <c r="Z19" s="115">
        <v>0.26</v>
      </c>
      <c r="AA19" s="115">
        <v>0.74</v>
      </c>
      <c r="AB19" s="116">
        <v>0.26</v>
      </c>
      <c r="AC19" s="116">
        <v>0.74</v>
      </c>
      <c r="AD19" s="117">
        <f>VLOOKUP(T19,既存設備・導入予定!$E$33:$S$44,13,0)</f>
        <v>1</v>
      </c>
      <c r="AE19" s="118">
        <f t="shared" si="1"/>
        <v>1</v>
      </c>
    </row>
    <row r="20" spans="2:33" ht="13.5" customHeight="1">
      <c r="B20" s="92" t="s">
        <v>3437</v>
      </c>
      <c r="C20" s="92" t="s">
        <v>10</v>
      </c>
      <c r="E20" s="93">
        <v>1963</v>
      </c>
      <c r="M20" s="147">
        <v>2</v>
      </c>
      <c r="N20" s="148" t="s">
        <v>3506</v>
      </c>
      <c r="O20" s="148" t="s">
        <v>3507</v>
      </c>
      <c r="P20" s="148" t="s">
        <v>3508</v>
      </c>
      <c r="Q20" s="148" t="s">
        <v>98</v>
      </c>
      <c r="R20" s="149">
        <v>0</v>
      </c>
      <c r="T20" s="111">
        <v>1</v>
      </c>
      <c r="U20" s="112">
        <v>1995</v>
      </c>
      <c r="V20" s="113" t="s">
        <v>21</v>
      </c>
      <c r="W20" s="113" t="s">
        <v>638</v>
      </c>
      <c r="X20" s="113" t="s">
        <v>3405</v>
      </c>
      <c r="Y20" s="114" t="str">
        <f t="shared" si="0"/>
        <v>11995暖房設備用無し（一定速）</v>
      </c>
      <c r="Z20" s="115">
        <v>0.26</v>
      </c>
      <c r="AA20" s="115">
        <v>0.74</v>
      </c>
      <c r="AB20" s="116">
        <v>0.26</v>
      </c>
      <c r="AC20" s="116">
        <v>0.74</v>
      </c>
      <c r="AD20" s="117">
        <f>VLOOKUP(T20,既存設備・導入予定!$E$33:$S$44,13,0)</f>
        <v>1</v>
      </c>
      <c r="AE20" s="118">
        <f t="shared" si="1"/>
        <v>1</v>
      </c>
    </row>
    <row r="21" spans="2:33" ht="13.5" customHeight="1">
      <c r="B21" s="122" t="s">
        <v>3438</v>
      </c>
      <c r="C21" s="92" t="s">
        <v>10</v>
      </c>
      <c r="E21" s="93">
        <v>1964</v>
      </c>
      <c r="M21" s="147">
        <v>2</v>
      </c>
      <c r="N21" s="148" t="s">
        <v>3</v>
      </c>
      <c r="O21" s="148" t="s">
        <v>3507</v>
      </c>
      <c r="P21" s="148" t="s">
        <v>3508</v>
      </c>
      <c r="Q21" s="148" t="s">
        <v>102</v>
      </c>
      <c r="R21" s="149">
        <v>0</v>
      </c>
      <c r="T21" s="111">
        <v>1</v>
      </c>
      <c r="U21" s="112">
        <v>2005</v>
      </c>
      <c r="V21" s="113" t="s">
        <v>20</v>
      </c>
      <c r="W21" s="113" t="s">
        <v>643</v>
      </c>
      <c r="X21" s="113" t="s">
        <v>3403</v>
      </c>
      <c r="Y21" s="114" t="str">
        <f t="shared" si="0"/>
        <v>12005冷房店舗用有り</v>
      </c>
      <c r="Z21" s="115">
        <v>-0.86599999999999999</v>
      </c>
      <c r="AA21" s="115">
        <v>1.8660000000000001</v>
      </c>
      <c r="AB21" s="116">
        <v>1.0455000000000001</v>
      </c>
      <c r="AC21" s="116">
        <v>1.3880999999999999</v>
      </c>
      <c r="AD21" s="117">
        <f>VLOOKUP(T21,既存設備・導入予定!$E$33:$S$44,13,0)</f>
        <v>1</v>
      </c>
      <c r="AE21" s="118">
        <f t="shared" si="1"/>
        <v>1</v>
      </c>
    </row>
    <row r="22" spans="2:33" ht="13.5" customHeight="1">
      <c r="B22" s="122" t="s">
        <v>3439</v>
      </c>
      <c r="C22" s="122" t="s">
        <v>2</v>
      </c>
      <c r="E22" s="93">
        <v>1965</v>
      </c>
      <c r="M22" s="147">
        <v>2</v>
      </c>
      <c r="N22" s="148" t="s">
        <v>4</v>
      </c>
      <c r="O22" s="148" t="s">
        <v>3507</v>
      </c>
      <c r="P22" s="148" t="s">
        <v>3508</v>
      </c>
      <c r="Q22" s="148" t="s">
        <v>106</v>
      </c>
      <c r="R22" s="149">
        <v>0</v>
      </c>
      <c r="T22" s="111">
        <v>1</v>
      </c>
      <c r="U22" s="112">
        <v>2005</v>
      </c>
      <c r="V22" s="113" t="s">
        <v>20</v>
      </c>
      <c r="W22" s="113" t="s">
        <v>637</v>
      </c>
      <c r="X22" s="113" t="s">
        <v>3403</v>
      </c>
      <c r="Y22" s="114" t="str">
        <f t="shared" si="0"/>
        <v>12005冷房ビル用マルチ有り</v>
      </c>
      <c r="Z22" s="115">
        <v>-0.68200000000000005</v>
      </c>
      <c r="AA22" s="115">
        <v>1.6819999999999999</v>
      </c>
      <c r="AB22" s="116">
        <v>1.0490999999999999</v>
      </c>
      <c r="AC22" s="116">
        <v>1.2492000000000001</v>
      </c>
      <c r="AD22" s="117">
        <f>VLOOKUP(T22,既存設備・導入予定!$E$33:$S$44,13,0)</f>
        <v>1</v>
      </c>
      <c r="AE22" s="118">
        <f>ROUNDDOWN(IF(AD22&gt;=0.25,Z22*AD22+AA22,AB22*AD22+AC22),3)</f>
        <v>1</v>
      </c>
      <c r="AG22" s="121"/>
    </row>
    <row r="23" spans="2:33" ht="13.5" customHeight="1">
      <c r="B23" s="92" t="s">
        <v>3440</v>
      </c>
      <c r="C23" s="122" t="s">
        <v>2</v>
      </c>
      <c r="E23" s="93">
        <v>1966</v>
      </c>
      <c r="M23" s="147">
        <v>2</v>
      </c>
      <c r="N23" s="148" t="s">
        <v>5</v>
      </c>
      <c r="O23" s="148" t="s">
        <v>3507</v>
      </c>
      <c r="P23" s="148" t="s">
        <v>3508</v>
      </c>
      <c r="Q23" s="148" t="s">
        <v>110</v>
      </c>
      <c r="R23" s="149">
        <v>0</v>
      </c>
      <c r="T23" s="111">
        <v>1</v>
      </c>
      <c r="U23" s="112">
        <v>2005</v>
      </c>
      <c r="V23" s="113" t="s">
        <v>20</v>
      </c>
      <c r="W23" s="113" t="s">
        <v>638</v>
      </c>
      <c r="X23" s="113" t="s">
        <v>3403</v>
      </c>
      <c r="Y23" s="114" t="str">
        <f t="shared" si="0"/>
        <v>12005冷房設備用有り</v>
      </c>
      <c r="Z23" s="115">
        <v>-0.114</v>
      </c>
      <c r="AA23" s="115">
        <v>1.1140000000000001</v>
      </c>
      <c r="AB23" s="116">
        <v>1.0325</v>
      </c>
      <c r="AC23" s="116">
        <v>0.82740000000000002</v>
      </c>
      <c r="AD23" s="117">
        <f>VLOOKUP(T23,既存設備・導入予定!$E$33:$S$44,13,0)</f>
        <v>1</v>
      </c>
      <c r="AE23" s="118">
        <f t="shared" si="1"/>
        <v>1</v>
      </c>
      <c r="AG23" s="121"/>
    </row>
    <row r="24" spans="2:33" ht="13.5" customHeight="1">
      <c r="B24" s="122" t="s">
        <v>3441</v>
      </c>
      <c r="C24" s="122" t="s">
        <v>2</v>
      </c>
      <c r="E24" s="93">
        <v>1967</v>
      </c>
      <c r="M24" s="147">
        <v>2</v>
      </c>
      <c r="N24" s="148" t="s">
        <v>6</v>
      </c>
      <c r="O24" s="148" t="s">
        <v>3507</v>
      </c>
      <c r="P24" s="148" t="s">
        <v>3508</v>
      </c>
      <c r="Q24" s="148" t="s">
        <v>114</v>
      </c>
      <c r="R24" s="149">
        <v>0</v>
      </c>
      <c r="T24" s="111">
        <v>1</v>
      </c>
      <c r="U24" s="112">
        <v>2005</v>
      </c>
      <c r="V24" s="113" t="s">
        <v>20</v>
      </c>
      <c r="W24" s="113" t="s">
        <v>643</v>
      </c>
      <c r="X24" s="113" t="s">
        <v>3405</v>
      </c>
      <c r="Y24" s="114" t="str">
        <f t="shared" si="0"/>
        <v>12005冷房店舗用無し（一定速）</v>
      </c>
      <c r="Z24" s="115">
        <v>0.25</v>
      </c>
      <c r="AA24" s="115">
        <v>0.75</v>
      </c>
      <c r="AB24" s="116">
        <v>0.25</v>
      </c>
      <c r="AC24" s="116">
        <v>0.75</v>
      </c>
      <c r="AD24" s="117">
        <f>VLOOKUP(T24,既存設備・導入予定!$E$33:$S$44,13,0)</f>
        <v>1</v>
      </c>
      <c r="AE24" s="118">
        <f t="shared" si="1"/>
        <v>1</v>
      </c>
    </row>
    <row r="25" spans="2:33" ht="13.5" customHeight="1">
      <c r="B25" s="122" t="s">
        <v>3442</v>
      </c>
      <c r="C25" s="122" t="s">
        <v>9</v>
      </c>
      <c r="E25" s="93">
        <v>1968</v>
      </c>
      <c r="M25" s="147">
        <v>2</v>
      </c>
      <c r="N25" s="148" t="s">
        <v>7</v>
      </c>
      <c r="O25" s="148" t="s">
        <v>3507</v>
      </c>
      <c r="P25" s="148" t="s">
        <v>3508</v>
      </c>
      <c r="Q25" s="148" t="s">
        <v>118</v>
      </c>
      <c r="R25" s="149">
        <v>0</v>
      </c>
      <c r="T25" s="111">
        <v>1</v>
      </c>
      <c r="U25" s="112">
        <v>2005</v>
      </c>
      <c r="V25" s="113" t="s">
        <v>20</v>
      </c>
      <c r="W25" s="113" t="s">
        <v>637</v>
      </c>
      <c r="X25" s="113" t="s">
        <v>3405</v>
      </c>
      <c r="Y25" s="114" t="str">
        <f t="shared" si="0"/>
        <v>12005冷房ビル用マルチ無し（一定速）</v>
      </c>
      <c r="Z25" s="115">
        <v>0.25</v>
      </c>
      <c r="AA25" s="115">
        <v>0.75</v>
      </c>
      <c r="AB25" s="116">
        <v>0.25</v>
      </c>
      <c r="AC25" s="116">
        <v>0.75</v>
      </c>
      <c r="AD25" s="117">
        <f>VLOOKUP(T25,既存設備・導入予定!$E$33:$S$44,13,0)</f>
        <v>1</v>
      </c>
      <c r="AE25" s="118">
        <f t="shared" si="1"/>
        <v>1</v>
      </c>
    </row>
    <row r="26" spans="2:33" ht="13.5" customHeight="1">
      <c r="B26" s="122" t="s">
        <v>3443</v>
      </c>
      <c r="C26" s="122" t="s">
        <v>9</v>
      </c>
      <c r="E26" s="93">
        <v>1969</v>
      </c>
      <c r="M26" s="147">
        <v>2</v>
      </c>
      <c r="N26" s="148" t="s">
        <v>8</v>
      </c>
      <c r="O26" s="148" t="s">
        <v>3507</v>
      </c>
      <c r="P26" s="148" t="s">
        <v>3508</v>
      </c>
      <c r="Q26" s="148" t="s">
        <v>122</v>
      </c>
      <c r="R26" s="149">
        <v>0</v>
      </c>
      <c r="T26" s="111">
        <v>1</v>
      </c>
      <c r="U26" s="112">
        <v>2005</v>
      </c>
      <c r="V26" s="113" t="s">
        <v>20</v>
      </c>
      <c r="W26" s="113" t="s">
        <v>638</v>
      </c>
      <c r="X26" s="113" t="s">
        <v>3405</v>
      </c>
      <c r="Y26" s="114" t="str">
        <f t="shared" si="0"/>
        <v>12005冷房設備用無し（一定速）</v>
      </c>
      <c r="Z26" s="115">
        <v>0.25</v>
      </c>
      <c r="AA26" s="115">
        <v>0.75</v>
      </c>
      <c r="AB26" s="116">
        <v>0.25</v>
      </c>
      <c r="AC26" s="116">
        <v>0.75</v>
      </c>
      <c r="AD26" s="117">
        <f>VLOOKUP(T26,既存設備・導入予定!$E$33:$S$44,13,0)</f>
        <v>1</v>
      </c>
      <c r="AE26" s="118">
        <f t="shared" si="1"/>
        <v>1</v>
      </c>
    </row>
    <row r="27" spans="2:33" ht="13.5" customHeight="1">
      <c r="B27" s="122" t="s">
        <v>3444</v>
      </c>
      <c r="C27" s="122" t="s">
        <v>9</v>
      </c>
      <c r="E27" s="93">
        <v>1970</v>
      </c>
      <c r="M27" s="147">
        <v>2</v>
      </c>
      <c r="N27" s="148" t="s">
        <v>9</v>
      </c>
      <c r="O27" s="148" t="s">
        <v>3507</v>
      </c>
      <c r="P27" s="148" t="s">
        <v>3508</v>
      </c>
      <c r="Q27" s="148" t="s">
        <v>126</v>
      </c>
      <c r="R27" s="149">
        <v>0</v>
      </c>
      <c r="T27" s="111">
        <v>1</v>
      </c>
      <c r="U27" s="112">
        <v>2005</v>
      </c>
      <c r="V27" s="113" t="s">
        <v>21</v>
      </c>
      <c r="W27" s="113" t="s">
        <v>643</v>
      </c>
      <c r="X27" s="113" t="s">
        <v>3403</v>
      </c>
      <c r="Y27" s="114" t="str">
        <f t="shared" si="0"/>
        <v>12005暖房店舗用有り</v>
      </c>
      <c r="Z27" s="115">
        <v>-0.65</v>
      </c>
      <c r="AA27" s="115">
        <v>1.65</v>
      </c>
      <c r="AB27" s="116">
        <v>1.0726</v>
      </c>
      <c r="AC27" s="116">
        <v>1.2194</v>
      </c>
      <c r="AD27" s="117">
        <f>VLOOKUP(T27,既存設備・導入予定!$E$33:$S$44,13,0)</f>
        <v>1</v>
      </c>
      <c r="AE27" s="118">
        <f>ROUNDDOWN(IF(AD27&gt;=0.25,Z27*AD27+AA27,AB27*AD27+AC27),3)</f>
        <v>1</v>
      </c>
    </row>
    <row r="28" spans="2:33" ht="13.5" customHeight="1">
      <c r="B28" s="122" t="s">
        <v>3445</v>
      </c>
      <c r="C28" s="122" t="s">
        <v>9</v>
      </c>
      <c r="E28" s="93">
        <v>1971</v>
      </c>
      <c r="M28" s="147">
        <v>2</v>
      </c>
      <c r="N28" s="148" t="s">
        <v>10</v>
      </c>
      <c r="O28" s="148" t="s">
        <v>3507</v>
      </c>
      <c r="P28" s="148" t="s">
        <v>3508</v>
      </c>
      <c r="Q28" s="148" t="s">
        <v>130</v>
      </c>
      <c r="R28" s="149">
        <v>0</v>
      </c>
      <c r="T28" s="111">
        <v>1</v>
      </c>
      <c r="U28" s="112">
        <v>2005</v>
      </c>
      <c r="V28" s="113" t="s">
        <v>21</v>
      </c>
      <c r="W28" s="113" t="s">
        <v>637</v>
      </c>
      <c r="X28" s="113" t="s">
        <v>3403</v>
      </c>
      <c r="Y28" s="114" t="str">
        <f t="shared" si="0"/>
        <v>12005暖房ビル用マルチ有り</v>
      </c>
      <c r="Z28" s="115">
        <v>-0.56000000000000005</v>
      </c>
      <c r="AA28" s="115">
        <v>1.56</v>
      </c>
      <c r="AB28" s="116">
        <v>1.0330999999999999</v>
      </c>
      <c r="AC28" s="116">
        <v>1.1617</v>
      </c>
      <c r="AD28" s="117">
        <f>VLOOKUP(T28,既存設備・導入予定!$E$33:$S$44,13,0)</f>
        <v>1</v>
      </c>
      <c r="AE28" s="118">
        <f t="shared" si="1"/>
        <v>1</v>
      </c>
    </row>
    <row r="29" spans="2:33" ht="13.5" customHeight="1">
      <c r="B29" s="122" t="s">
        <v>3446</v>
      </c>
      <c r="C29" s="122" t="s">
        <v>9</v>
      </c>
      <c r="E29" s="93">
        <v>1972</v>
      </c>
      <c r="M29" s="147">
        <v>2</v>
      </c>
      <c r="N29" s="148" t="s">
        <v>11</v>
      </c>
      <c r="O29" s="148" t="s">
        <v>3507</v>
      </c>
      <c r="P29" s="148" t="s">
        <v>3508</v>
      </c>
      <c r="Q29" s="148" t="s">
        <v>134</v>
      </c>
      <c r="R29" s="149">
        <v>0</v>
      </c>
      <c r="T29" s="111">
        <v>1</v>
      </c>
      <c r="U29" s="112">
        <v>2005</v>
      </c>
      <c r="V29" s="113" t="s">
        <v>21</v>
      </c>
      <c r="W29" s="113" t="s">
        <v>638</v>
      </c>
      <c r="X29" s="113" t="s">
        <v>3403</v>
      </c>
      <c r="Y29" s="114" t="str">
        <f t="shared" si="0"/>
        <v>12005暖房設備用有り</v>
      </c>
      <c r="Z29" s="115">
        <v>-0.126</v>
      </c>
      <c r="AA29" s="115">
        <v>1.1259999999999999</v>
      </c>
      <c r="AB29" s="116">
        <v>1.0239</v>
      </c>
      <c r="AC29" s="116">
        <v>0.83850000000000002</v>
      </c>
      <c r="AD29" s="117">
        <f>VLOOKUP(T29,既存設備・導入予定!$E$33:$S$44,13,0)</f>
        <v>1</v>
      </c>
      <c r="AE29" s="118">
        <f t="shared" si="1"/>
        <v>1</v>
      </c>
    </row>
    <row r="30" spans="2:33" ht="13.5" customHeight="1">
      <c r="B30" s="122" t="s">
        <v>3447</v>
      </c>
      <c r="C30" s="122" t="s">
        <v>9</v>
      </c>
      <c r="E30" s="93">
        <v>1973</v>
      </c>
      <c r="M30" s="147">
        <v>2</v>
      </c>
      <c r="N30" s="148" t="s">
        <v>12</v>
      </c>
      <c r="O30" s="148" t="s">
        <v>3507</v>
      </c>
      <c r="P30" s="148" t="s">
        <v>3508</v>
      </c>
      <c r="Q30" s="148" t="s">
        <v>138</v>
      </c>
      <c r="R30" s="149">
        <v>0</v>
      </c>
      <c r="T30" s="111">
        <v>1</v>
      </c>
      <c r="U30" s="112">
        <v>2005</v>
      </c>
      <c r="V30" s="113" t="s">
        <v>21</v>
      </c>
      <c r="W30" s="113" t="s">
        <v>643</v>
      </c>
      <c r="X30" s="113" t="s">
        <v>3405</v>
      </c>
      <c r="Y30" s="114" t="str">
        <f t="shared" si="0"/>
        <v>12005暖房店舗用無し（一定速）</v>
      </c>
      <c r="Z30" s="115">
        <v>0.25</v>
      </c>
      <c r="AA30" s="115">
        <v>0.75</v>
      </c>
      <c r="AB30" s="116">
        <v>0.25</v>
      </c>
      <c r="AC30" s="116">
        <v>0.75</v>
      </c>
      <c r="AD30" s="117">
        <f>VLOOKUP(T30,既存設備・導入予定!$E$33:$S$44,13,0)</f>
        <v>1</v>
      </c>
      <c r="AE30" s="118">
        <f>ROUNDDOWN(IF(AD30&gt;=0.25,Z30*AD30+AA30,AB30*AD30+AC30),3)</f>
        <v>1</v>
      </c>
    </row>
    <row r="31" spans="2:33" ht="13.5" customHeight="1">
      <c r="B31" s="122" t="s">
        <v>3448</v>
      </c>
      <c r="C31" s="122" t="s">
        <v>4</v>
      </c>
      <c r="E31" s="93">
        <v>1974</v>
      </c>
      <c r="M31" s="147">
        <v>2</v>
      </c>
      <c r="N31" s="148" t="s">
        <v>13</v>
      </c>
      <c r="O31" s="148" t="s">
        <v>3507</v>
      </c>
      <c r="P31" s="148" t="s">
        <v>3508</v>
      </c>
      <c r="Q31" s="148" t="s">
        <v>142</v>
      </c>
      <c r="R31" s="149">
        <v>0</v>
      </c>
      <c r="T31" s="111">
        <v>1</v>
      </c>
      <c r="U31" s="112">
        <v>2005</v>
      </c>
      <c r="V31" s="113" t="s">
        <v>21</v>
      </c>
      <c r="W31" s="113" t="s">
        <v>637</v>
      </c>
      <c r="X31" s="113" t="s">
        <v>3405</v>
      </c>
      <c r="Y31" s="114" t="str">
        <f t="shared" si="0"/>
        <v>12005暖房ビル用マルチ無し（一定速）</v>
      </c>
      <c r="Z31" s="115">
        <v>0.25</v>
      </c>
      <c r="AA31" s="115">
        <v>0.75</v>
      </c>
      <c r="AB31" s="116">
        <v>0.25</v>
      </c>
      <c r="AC31" s="116">
        <v>0.75</v>
      </c>
      <c r="AD31" s="117">
        <f>VLOOKUP(T31,既存設備・導入予定!$E$33:$S$44,13,0)</f>
        <v>1</v>
      </c>
      <c r="AE31" s="118">
        <f t="shared" ref="AE31:AE94" si="2">ROUNDDOWN(IF(AD31&gt;=0.25,Z31*AD31+AA31,AB31*AD31+AC31),3)</f>
        <v>1</v>
      </c>
    </row>
    <row r="32" spans="2:33" ht="13.5" customHeight="1">
      <c r="B32" s="122" t="s">
        <v>3449</v>
      </c>
      <c r="C32" s="122" t="s">
        <v>4</v>
      </c>
      <c r="E32" s="93">
        <v>1975</v>
      </c>
      <c r="M32" s="147">
        <v>3</v>
      </c>
      <c r="N32" s="148" t="s">
        <v>3506</v>
      </c>
      <c r="O32" s="148" t="s">
        <v>3507</v>
      </c>
      <c r="P32" s="148" t="s">
        <v>3508</v>
      </c>
      <c r="Q32" s="148" t="s">
        <v>146</v>
      </c>
      <c r="R32" s="149">
        <v>0.107</v>
      </c>
      <c r="T32" s="111">
        <v>1</v>
      </c>
      <c r="U32" s="112">
        <v>2005</v>
      </c>
      <c r="V32" s="113" t="s">
        <v>21</v>
      </c>
      <c r="W32" s="113" t="s">
        <v>638</v>
      </c>
      <c r="X32" s="113" t="s">
        <v>3405</v>
      </c>
      <c r="Y32" s="114" t="str">
        <f t="shared" si="0"/>
        <v>12005暖房設備用無し（一定速）</v>
      </c>
      <c r="Z32" s="115">
        <v>0.25</v>
      </c>
      <c r="AA32" s="115">
        <v>0.75</v>
      </c>
      <c r="AB32" s="116">
        <v>0.25</v>
      </c>
      <c r="AC32" s="116">
        <v>0.75</v>
      </c>
      <c r="AD32" s="117">
        <f>VLOOKUP(T32,既存設備・導入予定!$E$33:$S$44,13,0)</f>
        <v>1</v>
      </c>
      <c r="AE32" s="118">
        <f t="shared" si="2"/>
        <v>1</v>
      </c>
    </row>
    <row r="33" spans="2:31" ht="13.5" customHeight="1">
      <c r="B33" s="122" t="s">
        <v>3450</v>
      </c>
      <c r="C33" s="122" t="s">
        <v>4</v>
      </c>
      <c r="E33" s="93">
        <v>1976</v>
      </c>
      <c r="M33" s="147">
        <v>3</v>
      </c>
      <c r="N33" s="148" t="s">
        <v>3</v>
      </c>
      <c r="O33" s="148" t="s">
        <v>3507</v>
      </c>
      <c r="P33" s="148" t="s">
        <v>3508</v>
      </c>
      <c r="Q33" s="148" t="s">
        <v>150</v>
      </c>
      <c r="R33" s="149">
        <v>0</v>
      </c>
      <c r="T33" s="111">
        <v>1</v>
      </c>
      <c r="U33" s="112">
        <v>2015</v>
      </c>
      <c r="V33" s="113" t="s">
        <v>20</v>
      </c>
      <c r="W33" s="113" t="s">
        <v>643</v>
      </c>
      <c r="X33" s="113" t="s">
        <v>3403</v>
      </c>
      <c r="Y33" s="114" t="str">
        <f t="shared" si="0"/>
        <v>12015冷房店舗用有り</v>
      </c>
      <c r="Z33" s="115">
        <v>-1.38</v>
      </c>
      <c r="AA33" s="115">
        <v>2.38</v>
      </c>
      <c r="AB33" s="116">
        <v>1.0581</v>
      </c>
      <c r="AC33" s="116">
        <v>1.7705</v>
      </c>
      <c r="AD33" s="117">
        <f>VLOOKUP(T33,既存設備・導入予定!$E$33:$S$44,13,0)</f>
        <v>1</v>
      </c>
      <c r="AE33" s="118">
        <f t="shared" si="2"/>
        <v>1</v>
      </c>
    </row>
    <row r="34" spans="2:31" ht="13.5" customHeight="1">
      <c r="B34" s="122" t="s">
        <v>3451</v>
      </c>
      <c r="C34" s="122" t="s">
        <v>4</v>
      </c>
      <c r="E34" s="93">
        <v>1977</v>
      </c>
      <c r="M34" s="147">
        <v>3</v>
      </c>
      <c r="N34" s="148" t="s">
        <v>4</v>
      </c>
      <c r="O34" s="148" t="s">
        <v>3507</v>
      </c>
      <c r="P34" s="148" t="s">
        <v>3508</v>
      </c>
      <c r="Q34" s="148" t="s">
        <v>154</v>
      </c>
      <c r="R34" s="149">
        <v>0</v>
      </c>
      <c r="T34" s="111">
        <v>1</v>
      </c>
      <c r="U34" s="112">
        <v>2015</v>
      </c>
      <c r="V34" s="113" t="s">
        <v>20</v>
      </c>
      <c r="W34" s="113" t="s">
        <v>637</v>
      </c>
      <c r="X34" s="113" t="s">
        <v>3403</v>
      </c>
      <c r="Y34" s="114" t="str">
        <f t="shared" si="0"/>
        <v>12015冷房ビル用マルチ有り</v>
      </c>
      <c r="Z34" s="115">
        <v>-1.5740000000000001</v>
      </c>
      <c r="AA34" s="115">
        <v>2.5739999999999998</v>
      </c>
      <c r="AB34" s="116">
        <v>1.0751999999999999</v>
      </c>
      <c r="AC34" s="116">
        <v>1.9117</v>
      </c>
      <c r="AD34" s="117">
        <f>VLOOKUP(T34,既存設備・導入予定!$E$33:$S$44,13,0)</f>
        <v>1</v>
      </c>
      <c r="AE34" s="118">
        <f t="shared" si="2"/>
        <v>1</v>
      </c>
    </row>
    <row r="35" spans="2:31" ht="13.5" customHeight="1">
      <c r="B35" s="122" t="s">
        <v>3452</v>
      </c>
      <c r="C35" s="122" t="s">
        <v>4</v>
      </c>
      <c r="E35" s="93">
        <v>1978</v>
      </c>
      <c r="M35" s="147">
        <v>3</v>
      </c>
      <c r="N35" s="148" t="s">
        <v>5</v>
      </c>
      <c r="O35" s="148" t="s">
        <v>3507</v>
      </c>
      <c r="P35" s="148" t="s">
        <v>3508</v>
      </c>
      <c r="Q35" s="148" t="s">
        <v>158</v>
      </c>
      <c r="R35" s="149">
        <v>0</v>
      </c>
      <c r="T35" s="111">
        <v>1</v>
      </c>
      <c r="U35" s="112">
        <v>2015</v>
      </c>
      <c r="V35" s="113" t="s">
        <v>20</v>
      </c>
      <c r="W35" s="113" t="s">
        <v>638</v>
      </c>
      <c r="X35" s="113" t="s">
        <v>3403</v>
      </c>
      <c r="Y35" s="114" t="str">
        <f t="shared" si="0"/>
        <v>12015冷房設備用有り</v>
      </c>
      <c r="Z35" s="115">
        <v>-0.62</v>
      </c>
      <c r="AA35" s="115">
        <v>1.62</v>
      </c>
      <c r="AB35" s="116">
        <v>1.0472999999999999</v>
      </c>
      <c r="AC35" s="116">
        <v>1.2032</v>
      </c>
      <c r="AD35" s="117">
        <f>VLOOKUP(T35,既存設備・導入予定!$E$33:$S$44,13,0)</f>
        <v>1</v>
      </c>
      <c r="AE35" s="118">
        <f t="shared" si="2"/>
        <v>1</v>
      </c>
    </row>
    <row r="36" spans="2:31" ht="13.5" customHeight="1">
      <c r="B36" s="122" t="s">
        <v>3453</v>
      </c>
      <c r="C36" s="122" t="s">
        <v>3</v>
      </c>
      <c r="E36" s="93">
        <v>1979</v>
      </c>
      <c r="M36" s="147">
        <v>3</v>
      </c>
      <c r="N36" s="148" t="s">
        <v>6</v>
      </c>
      <c r="O36" s="148" t="s">
        <v>3507</v>
      </c>
      <c r="P36" s="148" t="s">
        <v>3508</v>
      </c>
      <c r="Q36" s="148" t="s">
        <v>162</v>
      </c>
      <c r="R36" s="149">
        <v>0</v>
      </c>
      <c r="T36" s="111">
        <v>1</v>
      </c>
      <c r="U36" s="112">
        <v>2015</v>
      </c>
      <c r="V36" s="113" t="s">
        <v>20</v>
      </c>
      <c r="W36" s="113" t="s">
        <v>643</v>
      </c>
      <c r="X36" s="113" t="s">
        <v>3405</v>
      </c>
      <c r="Y36" s="114" t="str">
        <f t="shared" si="0"/>
        <v>12015冷房店舗用無し（一定速）</v>
      </c>
      <c r="Z36" s="115">
        <v>0.25</v>
      </c>
      <c r="AA36" s="115">
        <v>0.75</v>
      </c>
      <c r="AB36" s="116">
        <v>0.25</v>
      </c>
      <c r="AC36" s="116">
        <v>0.75</v>
      </c>
      <c r="AD36" s="117">
        <f>VLOOKUP(T36,既存設備・導入予定!$E$33:$S$44,13,0)</f>
        <v>1</v>
      </c>
      <c r="AE36" s="118">
        <f t="shared" si="2"/>
        <v>1</v>
      </c>
    </row>
    <row r="37" spans="2:31" ht="13.5" customHeight="1">
      <c r="B37" s="122" t="s">
        <v>3454</v>
      </c>
      <c r="C37" s="122" t="s">
        <v>3</v>
      </c>
      <c r="E37" s="93">
        <v>1980</v>
      </c>
      <c r="M37" s="147">
        <v>3</v>
      </c>
      <c r="N37" s="148" t="s">
        <v>7</v>
      </c>
      <c r="O37" s="148" t="s">
        <v>3507</v>
      </c>
      <c r="P37" s="148" t="s">
        <v>3508</v>
      </c>
      <c r="Q37" s="148" t="s">
        <v>166</v>
      </c>
      <c r="R37" s="149">
        <v>0</v>
      </c>
      <c r="T37" s="111">
        <v>1</v>
      </c>
      <c r="U37" s="112">
        <v>2015</v>
      </c>
      <c r="V37" s="113" t="s">
        <v>20</v>
      </c>
      <c r="W37" s="113" t="s">
        <v>637</v>
      </c>
      <c r="X37" s="113" t="s">
        <v>3405</v>
      </c>
      <c r="Y37" s="114" t="str">
        <f t="shared" si="0"/>
        <v>12015冷房ビル用マルチ無し（一定速）</v>
      </c>
      <c r="Z37" s="115">
        <v>0.25</v>
      </c>
      <c r="AA37" s="115">
        <v>0.75</v>
      </c>
      <c r="AB37" s="116">
        <v>0.25</v>
      </c>
      <c r="AC37" s="116">
        <v>0.75</v>
      </c>
      <c r="AD37" s="117">
        <f>VLOOKUP(T37,既存設備・導入予定!$E$33:$S$44,13,0)</f>
        <v>1</v>
      </c>
      <c r="AE37" s="118">
        <f t="shared" si="2"/>
        <v>1</v>
      </c>
    </row>
    <row r="38" spans="2:31" ht="13.5" customHeight="1">
      <c r="B38" s="122" t="s">
        <v>3455</v>
      </c>
      <c r="C38" s="122" t="s">
        <v>3</v>
      </c>
      <c r="E38" s="93">
        <v>1981</v>
      </c>
      <c r="M38" s="147">
        <v>3</v>
      </c>
      <c r="N38" s="148" t="s">
        <v>8</v>
      </c>
      <c r="O38" s="148" t="s">
        <v>3507</v>
      </c>
      <c r="P38" s="148" t="s">
        <v>3508</v>
      </c>
      <c r="Q38" s="148" t="s">
        <v>170</v>
      </c>
      <c r="R38" s="149">
        <v>0</v>
      </c>
      <c r="T38" s="111">
        <v>1</v>
      </c>
      <c r="U38" s="112">
        <v>2015</v>
      </c>
      <c r="V38" s="113" t="s">
        <v>20</v>
      </c>
      <c r="W38" s="113" t="s">
        <v>638</v>
      </c>
      <c r="X38" s="113" t="s">
        <v>3405</v>
      </c>
      <c r="Y38" s="114" t="str">
        <f t="shared" si="0"/>
        <v>12015冷房設備用無し（一定速）</v>
      </c>
      <c r="Z38" s="115">
        <v>0.25</v>
      </c>
      <c r="AA38" s="115">
        <v>0.75</v>
      </c>
      <c r="AB38" s="116">
        <v>0.25</v>
      </c>
      <c r="AC38" s="116">
        <v>0.75</v>
      </c>
      <c r="AD38" s="117">
        <f>VLOOKUP(T38,既存設備・導入予定!$E$33:$S$44,13,0)</f>
        <v>1</v>
      </c>
      <c r="AE38" s="118">
        <f t="shared" si="2"/>
        <v>1</v>
      </c>
    </row>
    <row r="39" spans="2:31" ht="13.5" customHeight="1">
      <c r="B39" s="122" t="s">
        <v>3456</v>
      </c>
      <c r="C39" s="122" t="s">
        <v>3457</v>
      </c>
      <c r="E39" s="93">
        <v>1982</v>
      </c>
      <c r="M39" s="147">
        <v>3</v>
      </c>
      <c r="N39" s="148" t="s">
        <v>9</v>
      </c>
      <c r="O39" s="148" t="s">
        <v>3507</v>
      </c>
      <c r="P39" s="148" t="s">
        <v>3508</v>
      </c>
      <c r="Q39" s="148" t="s">
        <v>174</v>
      </c>
      <c r="R39" s="149">
        <v>0</v>
      </c>
      <c r="T39" s="111">
        <v>1</v>
      </c>
      <c r="U39" s="112">
        <v>2015</v>
      </c>
      <c r="V39" s="113" t="s">
        <v>21</v>
      </c>
      <c r="W39" s="113" t="s">
        <v>643</v>
      </c>
      <c r="X39" s="113" t="s">
        <v>3403</v>
      </c>
      <c r="Y39" s="114" t="str">
        <f t="shared" si="0"/>
        <v>12015暖房店舗用有り</v>
      </c>
      <c r="Z39" s="115">
        <v>-0.97</v>
      </c>
      <c r="AA39" s="115">
        <v>1.97</v>
      </c>
      <c r="AB39" s="116">
        <v>1.0867</v>
      </c>
      <c r="AC39" s="116">
        <v>1.4558</v>
      </c>
      <c r="AD39" s="117">
        <f>VLOOKUP(T39,既存設備・導入予定!$E$33:$S$44,13,0)</f>
        <v>1</v>
      </c>
      <c r="AE39" s="118">
        <f t="shared" si="2"/>
        <v>1</v>
      </c>
    </row>
    <row r="40" spans="2:31" ht="13.5" customHeight="1">
      <c r="B40" s="122" t="s">
        <v>3458</v>
      </c>
      <c r="C40" s="122" t="s">
        <v>3457</v>
      </c>
      <c r="E40" s="93">
        <v>1983</v>
      </c>
      <c r="M40" s="147">
        <v>3</v>
      </c>
      <c r="N40" s="148" t="s">
        <v>10</v>
      </c>
      <c r="O40" s="148" t="s">
        <v>3507</v>
      </c>
      <c r="P40" s="148" t="s">
        <v>3508</v>
      </c>
      <c r="Q40" s="148" t="s">
        <v>178</v>
      </c>
      <c r="R40" s="149">
        <v>0</v>
      </c>
      <c r="T40" s="111">
        <v>1</v>
      </c>
      <c r="U40" s="112">
        <v>2015</v>
      </c>
      <c r="V40" s="113" t="s">
        <v>21</v>
      </c>
      <c r="W40" s="113" t="s">
        <v>637</v>
      </c>
      <c r="X40" s="113" t="s">
        <v>3403</v>
      </c>
      <c r="Y40" s="114" t="str">
        <f t="shared" si="0"/>
        <v>12015暖房ビル用マルチ有り</v>
      </c>
      <c r="Z40" s="115">
        <v>-0.876</v>
      </c>
      <c r="AA40" s="115">
        <v>1.8759999999999999</v>
      </c>
      <c r="AB40" s="116">
        <v>1.0398000000000001</v>
      </c>
      <c r="AC40" s="116">
        <v>1.3971</v>
      </c>
      <c r="AD40" s="117">
        <f>VLOOKUP(T40,既存設備・導入予定!$E$33:$S$44,13,0)</f>
        <v>1</v>
      </c>
      <c r="AE40" s="118">
        <f t="shared" si="2"/>
        <v>1</v>
      </c>
    </row>
    <row r="41" spans="2:31" ht="13.5" customHeight="1">
      <c r="B41" s="122" t="s">
        <v>3459</v>
      </c>
      <c r="C41" s="122" t="s">
        <v>8</v>
      </c>
      <c r="E41" s="93">
        <v>1984</v>
      </c>
      <c r="M41" s="147">
        <v>3</v>
      </c>
      <c r="N41" s="148" t="s">
        <v>11</v>
      </c>
      <c r="O41" s="148" t="s">
        <v>3507</v>
      </c>
      <c r="P41" s="148" t="s">
        <v>3508</v>
      </c>
      <c r="Q41" s="148" t="s">
        <v>182</v>
      </c>
      <c r="R41" s="149">
        <v>0</v>
      </c>
      <c r="T41" s="111">
        <v>1</v>
      </c>
      <c r="U41" s="112">
        <v>2015</v>
      </c>
      <c r="V41" s="113" t="s">
        <v>21</v>
      </c>
      <c r="W41" s="113" t="s">
        <v>638</v>
      </c>
      <c r="X41" s="113" t="s">
        <v>3403</v>
      </c>
      <c r="Y41" s="114" t="str">
        <f t="shared" si="0"/>
        <v>12015暖房設備用有り</v>
      </c>
      <c r="Z41" s="115">
        <v>-0.59799999999999998</v>
      </c>
      <c r="AA41" s="115">
        <v>1.5980000000000001</v>
      </c>
      <c r="AB41" s="116">
        <v>1.0339</v>
      </c>
      <c r="AC41" s="116">
        <v>1.19</v>
      </c>
      <c r="AD41" s="117">
        <f>VLOOKUP(T41,既存設備・導入予定!$E$33:$S$44,13,0)</f>
        <v>1</v>
      </c>
      <c r="AE41" s="118">
        <f t="shared" si="2"/>
        <v>1</v>
      </c>
    </row>
    <row r="42" spans="2:31" ht="13.5" customHeight="1">
      <c r="B42" s="122" t="s">
        <v>3460</v>
      </c>
      <c r="C42" s="122" t="s">
        <v>8</v>
      </c>
      <c r="E42" s="93">
        <v>1985</v>
      </c>
      <c r="M42" s="147">
        <v>3</v>
      </c>
      <c r="N42" s="148" t="s">
        <v>12</v>
      </c>
      <c r="O42" s="148" t="s">
        <v>3507</v>
      </c>
      <c r="P42" s="148" t="s">
        <v>3508</v>
      </c>
      <c r="Q42" s="148" t="s">
        <v>186</v>
      </c>
      <c r="R42" s="149">
        <v>0</v>
      </c>
      <c r="T42" s="111">
        <v>1</v>
      </c>
      <c r="U42" s="112">
        <v>2015</v>
      </c>
      <c r="V42" s="113" t="s">
        <v>21</v>
      </c>
      <c r="W42" s="113" t="s">
        <v>643</v>
      </c>
      <c r="X42" s="113" t="s">
        <v>3405</v>
      </c>
      <c r="Y42" s="114" t="str">
        <f t="shared" si="0"/>
        <v>12015暖房店舗用無し（一定速）</v>
      </c>
      <c r="Z42" s="115">
        <v>0.25</v>
      </c>
      <c r="AA42" s="115">
        <v>0.75</v>
      </c>
      <c r="AB42" s="116">
        <v>0.25</v>
      </c>
      <c r="AC42" s="116">
        <v>0.75</v>
      </c>
      <c r="AD42" s="117">
        <f>VLOOKUP(T42,既存設備・導入予定!$E$33:$S$44,13,0)</f>
        <v>1</v>
      </c>
      <c r="AE42" s="118">
        <f t="shared" si="2"/>
        <v>1</v>
      </c>
    </row>
    <row r="43" spans="2:31" ht="13.5" customHeight="1">
      <c r="B43" s="122" t="s">
        <v>3461</v>
      </c>
      <c r="C43" s="122" t="s">
        <v>8</v>
      </c>
      <c r="E43" s="93">
        <v>1986</v>
      </c>
      <c r="M43" s="147">
        <v>3</v>
      </c>
      <c r="N43" s="148" t="s">
        <v>13</v>
      </c>
      <c r="O43" s="148" t="s">
        <v>3507</v>
      </c>
      <c r="P43" s="148" t="s">
        <v>3508</v>
      </c>
      <c r="Q43" s="148" t="s">
        <v>190</v>
      </c>
      <c r="R43" s="149">
        <v>9.5000000000000001E-2</v>
      </c>
      <c r="T43" s="111">
        <v>1</v>
      </c>
      <c r="U43" s="112">
        <v>2015</v>
      </c>
      <c r="V43" s="113" t="s">
        <v>21</v>
      </c>
      <c r="W43" s="113" t="s">
        <v>637</v>
      </c>
      <c r="X43" s="113" t="s">
        <v>3405</v>
      </c>
      <c r="Y43" s="114" t="str">
        <f t="shared" si="0"/>
        <v>12015暖房ビル用マルチ無し（一定速）</v>
      </c>
      <c r="Z43" s="115">
        <v>0.25</v>
      </c>
      <c r="AA43" s="115">
        <v>0.75</v>
      </c>
      <c r="AB43" s="116">
        <v>0.25</v>
      </c>
      <c r="AC43" s="116">
        <v>0.75</v>
      </c>
      <c r="AD43" s="117">
        <f>VLOOKUP(T43,既存設備・導入予定!$E$33:$S$44,13,0)</f>
        <v>1</v>
      </c>
      <c r="AE43" s="118">
        <f t="shared" si="2"/>
        <v>1</v>
      </c>
    </row>
    <row r="44" spans="2:31" ht="13.5" customHeight="1">
      <c r="B44" s="122" t="s">
        <v>3462</v>
      </c>
      <c r="C44" s="122" t="s">
        <v>8</v>
      </c>
      <c r="E44" s="93">
        <v>1987</v>
      </c>
      <c r="M44" s="147">
        <v>4</v>
      </c>
      <c r="N44" s="148" t="s">
        <v>3506</v>
      </c>
      <c r="O44" s="148" t="s">
        <v>3507</v>
      </c>
      <c r="P44" s="148" t="s">
        <v>3508</v>
      </c>
      <c r="Q44" s="148" t="s">
        <v>194</v>
      </c>
      <c r="R44" s="149">
        <v>0.13700000000000001</v>
      </c>
      <c r="T44" s="111">
        <v>1</v>
      </c>
      <c r="U44" s="113">
        <v>2015</v>
      </c>
      <c r="V44" s="113" t="s">
        <v>21</v>
      </c>
      <c r="W44" s="113" t="s">
        <v>638</v>
      </c>
      <c r="X44" s="113" t="s">
        <v>3405</v>
      </c>
      <c r="Y44" s="114" t="str">
        <f t="shared" si="0"/>
        <v>12015暖房設備用無し（一定速）</v>
      </c>
      <c r="Z44" s="115">
        <v>0.25</v>
      </c>
      <c r="AA44" s="115">
        <v>0.75</v>
      </c>
      <c r="AB44" s="116">
        <v>0.25</v>
      </c>
      <c r="AC44" s="116">
        <v>0.75</v>
      </c>
      <c r="AD44" s="117">
        <f>VLOOKUP(T44,既存設備・導入予定!$E$33:$S$44,13,0)</f>
        <v>1</v>
      </c>
      <c r="AE44" s="118">
        <f t="shared" si="2"/>
        <v>1</v>
      </c>
    </row>
    <row r="45" spans="2:31" ht="13.5" customHeight="1">
      <c r="B45" s="122" t="s">
        <v>3463</v>
      </c>
      <c r="C45" s="122" t="s">
        <v>8</v>
      </c>
      <c r="E45" s="93">
        <v>1988</v>
      </c>
      <c r="M45" s="147">
        <v>4</v>
      </c>
      <c r="N45" s="148" t="s">
        <v>3</v>
      </c>
      <c r="O45" s="148" t="s">
        <v>3507</v>
      </c>
      <c r="P45" s="148" t="s">
        <v>3508</v>
      </c>
      <c r="Q45" s="148" t="s">
        <v>198</v>
      </c>
      <c r="R45" s="149">
        <v>0.128</v>
      </c>
      <c r="T45" s="111">
        <v>2</v>
      </c>
      <c r="U45" s="112">
        <v>1995</v>
      </c>
      <c r="V45" s="113" t="s">
        <v>20</v>
      </c>
      <c r="W45" s="113" t="s">
        <v>643</v>
      </c>
      <c r="X45" s="113" t="s">
        <v>3403</v>
      </c>
      <c r="Y45" s="114" t="str">
        <f t="shared" si="0"/>
        <v>21995冷房店舗用有り</v>
      </c>
      <c r="Z45" s="115">
        <v>0.32</v>
      </c>
      <c r="AA45" s="115">
        <v>0.68</v>
      </c>
      <c r="AB45" s="116">
        <v>1.0165999999999999</v>
      </c>
      <c r="AC45" s="116">
        <v>0.50590000000000002</v>
      </c>
      <c r="AD45" s="117">
        <f>VLOOKUP(T45,既存設備・導入予定!$E$33:$S$44,13,0)</f>
        <v>1</v>
      </c>
      <c r="AE45" s="118">
        <f t="shared" si="2"/>
        <v>1</v>
      </c>
    </row>
    <row r="46" spans="2:31" ht="13.5" customHeight="1">
      <c r="B46" s="122" t="s">
        <v>3423</v>
      </c>
      <c r="C46" s="122" t="s">
        <v>6</v>
      </c>
      <c r="E46" s="93">
        <v>1989</v>
      </c>
      <c r="M46" s="147">
        <v>4</v>
      </c>
      <c r="N46" s="148" t="s">
        <v>4</v>
      </c>
      <c r="O46" s="148" t="s">
        <v>3507</v>
      </c>
      <c r="P46" s="148" t="s">
        <v>3508</v>
      </c>
      <c r="Q46" s="148" t="s">
        <v>202</v>
      </c>
      <c r="R46" s="149">
        <v>0.155</v>
      </c>
      <c r="T46" s="111">
        <v>2</v>
      </c>
      <c r="U46" s="112">
        <v>1995</v>
      </c>
      <c r="V46" s="113" t="s">
        <v>20</v>
      </c>
      <c r="W46" s="113" t="s">
        <v>637</v>
      </c>
      <c r="X46" s="113" t="s">
        <v>3403</v>
      </c>
      <c r="Y46" s="114" t="str">
        <f t="shared" si="0"/>
        <v>21995冷房ビル用マルチ有り</v>
      </c>
      <c r="Z46" s="115">
        <v>-0.218</v>
      </c>
      <c r="AA46" s="115">
        <v>1.218</v>
      </c>
      <c r="AB46" s="116">
        <v>1.0356000000000001</v>
      </c>
      <c r="AC46" s="116">
        <v>0.90459999999999996</v>
      </c>
      <c r="AD46" s="117">
        <f>VLOOKUP(T46,既存設備・導入予定!$E$33:$S$44,13,0)</f>
        <v>1</v>
      </c>
      <c r="AE46" s="118">
        <f t="shared" si="2"/>
        <v>1</v>
      </c>
    </row>
    <row r="47" spans="2:31" ht="14.25" customHeight="1">
      <c r="B47" s="122" t="s">
        <v>3464</v>
      </c>
      <c r="C47" s="122" t="s">
        <v>6</v>
      </c>
      <c r="E47" s="93">
        <v>1990</v>
      </c>
      <c r="M47" s="147">
        <v>4</v>
      </c>
      <c r="N47" s="148" t="s">
        <v>5</v>
      </c>
      <c r="O47" s="148" t="s">
        <v>3507</v>
      </c>
      <c r="P47" s="148" t="s">
        <v>3508</v>
      </c>
      <c r="Q47" s="148" t="s">
        <v>206</v>
      </c>
      <c r="R47" s="149">
        <v>0.158</v>
      </c>
      <c r="T47" s="111">
        <v>2</v>
      </c>
      <c r="U47" s="112">
        <v>1995</v>
      </c>
      <c r="V47" s="113" t="s">
        <v>20</v>
      </c>
      <c r="W47" s="113" t="s">
        <v>638</v>
      </c>
      <c r="X47" s="113" t="s">
        <v>3403</v>
      </c>
      <c r="Y47" s="114" t="str">
        <f t="shared" si="0"/>
        <v>21995冷房設備用有り</v>
      </c>
      <c r="Z47" s="115">
        <v>0.25</v>
      </c>
      <c r="AA47" s="115">
        <v>0.75</v>
      </c>
      <c r="AB47" s="116">
        <v>1.0219</v>
      </c>
      <c r="AC47" s="116">
        <v>0.55700000000000005</v>
      </c>
      <c r="AD47" s="117">
        <f>VLOOKUP(T47,既存設備・導入予定!$E$33:$S$44,13,0)</f>
        <v>1</v>
      </c>
      <c r="AE47" s="118">
        <f t="shared" si="2"/>
        <v>1</v>
      </c>
    </row>
    <row r="48" spans="2:31" ht="13.5" customHeight="1">
      <c r="B48" s="122" t="s">
        <v>3465</v>
      </c>
      <c r="C48" s="122" t="s">
        <v>6</v>
      </c>
      <c r="E48" s="93">
        <v>1991</v>
      </c>
      <c r="M48" s="147">
        <v>4</v>
      </c>
      <c r="N48" s="148" t="s">
        <v>6</v>
      </c>
      <c r="O48" s="148" t="s">
        <v>3507</v>
      </c>
      <c r="P48" s="148" t="s">
        <v>3508</v>
      </c>
      <c r="Q48" s="148" t="s">
        <v>210</v>
      </c>
      <c r="R48" s="149">
        <v>0.151</v>
      </c>
      <c r="T48" s="111">
        <v>2</v>
      </c>
      <c r="U48" s="112">
        <v>1995</v>
      </c>
      <c r="V48" s="113" t="s">
        <v>20</v>
      </c>
      <c r="W48" s="113" t="s">
        <v>643</v>
      </c>
      <c r="X48" s="113" t="s">
        <v>3405</v>
      </c>
      <c r="Y48" s="114" t="str">
        <f t="shared" si="0"/>
        <v>21995冷房店舗用無し（一定速）</v>
      </c>
      <c r="Z48" s="115">
        <v>0.26</v>
      </c>
      <c r="AA48" s="115">
        <v>0.74</v>
      </c>
      <c r="AB48" s="116">
        <v>0.26</v>
      </c>
      <c r="AC48" s="116">
        <v>0.74</v>
      </c>
      <c r="AD48" s="117">
        <f>VLOOKUP(T48,既存設備・導入予定!$E$33:$S$44,13,0)</f>
        <v>1</v>
      </c>
      <c r="AE48" s="118">
        <f t="shared" si="2"/>
        <v>1</v>
      </c>
    </row>
    <row r="49" spans="2:31" ht="13.5" customHeight="1">
      <c r="B49" s="122" t="s">
        <v>3466</v>
      </c>
      <c r="C49" s="122" t="s">
        <v>6</v>
      </c>
      <c r="E49" s="93">
        <v>1992</v>
      </c>
      <c r="M49" s="147">
        <v>4</v>
      </c>
      <c r="N49" s="148" t="s">
        <v>7</v>
      </c>
      <c r="O49" s="148" t="s">
        <v>3507</v>
      </c>
      <c r="P49" s="148" t="s">
        <v>3508</v>
      </c>
      <c r="Q49" s="148" t="s">
        <v>214</v>
      </c>
      <c r="R49" s="149">
        <v>0.157</v>
      </c>
      <c r="T49" s="111">
        <v>2</v>
      </c>
      <c r="U49" s="112">
        <v>1995</v>
      </c>
      <c r="V49" s="113" t="s">
        <v>20</v>
      </c>
      <c r="W49" s="113" t="s">
        <v>637</v>
      </c>
      <c r="X49" s="113" t="s">
        <v>3405</v>
      </c>
      <c r="Y49" s="114" t="str">
        <f t="shared" si="0"/>
        <v>21995冷房ビル用マルチ無し（一定速）</v>
      </c>
      <c r="Z49" s="115">
        <v>0.26</v>
      </c>
      <c r="AA49" s="115">
        <v>0.74</v>
      </c>
      <c r="AB49" s="116">
        <v>0.26</v>
      </c>
      <c r="AC49" s="116">
        <v>0.74</v>
      </c>
      <c r="AD49" s="117">
        <f>VLOOKUP(T49,既存設備・導入予定!$E$33:$S$44,13,0)</f>
        <v>1</v>
      </c>
      <c r="AE49" s="118">
        <f t="shared" si="2"/>
        <v>1</v>
      </c>
    </row>
    <row r="50" spans="2:31" ht="13.5" customHeight="1">
      <c r="B50" s="122" t="s">
        <v>3467</v>
      </c>
      <c r="C50" s="122" t="s">
        <v>6</v>
      </c>
      <c r="E50" s="93">
        <v>1993</v>
      </c>
      <c r="M50" s="147">
        <v>4</v>
      </c>
      <c r="N50" s="148" t="s">
        <v>8</v>
      </c>
      <c r="O50" s="148" t="s">
        <v>3507</v>
      </c>
      <c r="P50" s="148" t="s">
        <v>3508</v>
      </c>
      <c r="Q50" s="148" t="s">
        <v>218</v>
      </c>
      <c r="R50" s="149">
        <v>0.16600000000000001</v>
      </c>
      <c r="T50" s="111">
        <v>2</v>
      </c>
      <c r="U50" s="112">
        <v>1995</v>
      </c>
      <c r="V50" s="113" t="s">
        <v>20</v>
      </c>
      <c r="W50" s="113" t="s">
        <v>638</v>
      </c>
      <c r="X50" s="113" t="s">
        <v>3405</v>
      </c>
      <c r="Y50" s="114" t="str">
        <f t="shared" si="0"/>
        <v>21995冷房設備用無し（一定速）</v>
      </c>
      <c r="Z50" s="115">
        <v>0.26</v>
      </c>
      <c r="AA50" s="115">
        <v>0.74</v>
      </c>
      <c r="AB50" s="116">
        <v>0.26</v>
      </c>
      <c r="AC50" s="116">
        <v>0.74</v>
      </c>
      <c r="AD50" s="117">
        <f>VLOOKUP(T50,既存設備・導入予定!$E$33:$S$44,13,0)</f>
        <v>1</v>
      </c>
      <c r="AE50" s="118">
        <f t="shared" si="2"/>
        <v>1</v>
      </c>
    </row>
    <row r="51" spans="2:31" ht="14.25" customHeight="1">
      <c r="B51" s="122" t="s">
        <v>3468</v>
      </c>
      <c r="C51" s="122" t="s">
        <v>6</v>
      </c>
      <c r="E51" s="93">
        <v>1994</v>
      </c>
      <c r="M51" s="147">
        <v>4</v>
      </c>
      <c r="N51" s="148" t="s">
        <v>9</v>
      </c>
      <c r="O51" s="148" t="s">
        <v>3507</v>
      </c>
      <c r="P51" s="148" t="s">
        <v>3508</v>
      </c>
      <c r="Q51" s="148" t="s">
        <v>222</v>
      </c>
      <c r="R51" s="149">
        <v>8.3000000000000004E-2</v>
      </c>
      <c r="T51" s="111">
        <v>2</v>
      </c>
      <c r="U51" s="112">
        <v>1995</v>
      </c>
      <c r="V51" s="113" t="s">
        <v>21</v>
      </c>
      <c r="W51" s="113" t="s">
        <v>643</v>
      </c>
      <c r="X51" s="113" t="s">
        <v>3403</v>
      </c>
      <c r="Y51" s="114" t="str">
        <f t="shared" si="0"/>
        <v>21995暖房店舗用有り</v>
      </c>
      <c r="Z51" s="115">
        <v>0.374</v>
      </c>
      <c r="AA51" s="115">
        <v>0.626</v>
      </c>
      <c r="AB51" s="116">
        <v>1.0275000000000001</v>
      </c>
      <c r="AC51" s="116">
        <v>0.46260000000000001</v>
      </c>
      <c r="AD51" s="117">
        <f>VLOOKUP(T51,既存設備・導入予定!$E$33:$S$44,13,0)</f>
        <v>1</v>
      </c>
      <c r="AE51" s="118">
        <f t="shared" si="2"/>
        <v>1</v>
      </c>
    </row>
    <row r="52" spans="2:31" ht="13.5" customHeight="1">
      <c r="B52" s="122" t="s">
        <v>3469</v>
      </c>
      <c r="C52" s="92" t="s">
        <v>13</v>
      </c>
      <c r="E52" s="93">
        <v>1995</v>
      </c>
      <c r="M52" s="147">
        <v>4</v>
      </c>
      <c r="N52" s="148" t="s">
        <v>10</v>
      </c>
      <c r="O52" s="148" t="s">
        <v>3507</v>
      </c>
      <c r="P52" s="148" t="s">
        <v>3508</v>
      </c>
      <c r="Q52" s="148" t="s">
        <v>226</v>
      </c>
      <c r="R52" s="149">
        <v>0.14699999999999999</v>
      </c>
      <c r="T52" s="111">
        <v>2</v>
      </c>
      <c r="U52" s="112">
        <v>1995</v>
      </c>
      <c r="V52" s="113" t="s">
        <v>21</v>
      </c>
      <c r="W52" s="113" t="s">
        <v>637</v>
      </c>
      <c r="X52" s="113" t="s">
        <v>3403</v>
      </c>
      <c r="Y52" s="114" t="str">
        <f t="shared" si="0"/>
        <v>21995暖房ビル用マルチ有り</v>
      </c>
      <c r="Z52" s="115">
        <v>-0.112</v>
      </c>
      <c r="AA52" s="115">
        <v>1.1120000000000001</v>
      </c>
      <c r="AB52" s="116">
        <v>1.0236000000000001</v>
      </c>
      <c r="AC52" s="116">
        <v>0.82809999999999995</v>
      </c>
      <c r="AD52" s="117">
        <f>VLOOKUP(T52,既存設備・導入予定!$E$33:$S$44,13,0)</f>
        <v>1</v>
      </c>
      <c r="AE52" s="118">
        <f t="shared" si="2"/>
        <v>1</v>
      </c>
    </row>
    <row r="53" spans="2:31" ht="13.5" customHeight="1">
      <c r="B53" s="92" t="s">
        <v>3470</v>
      </c>
      <c r="C53" s="92" t="s">
        <v>13</v>
      </c>
      <c r="E53" s="93">
        <v>1996</v>
      </c>
      <c r="M53" s="147">
        <v>4</v>
      </c>
      <c r="N53" s="148" t="s">
        <v>11</v>
      </c>
      <c r="O53" s="148" t="s">
        <v>3507</v>
      </c>
      <c r="P53" s="148" t="s">
        <v>3508</v>
      </c>
      <c r="Q53" s="148" t="s">
        <v>230</v>
      </c>
      <c r="R53" s="149">
        <v>0.16900000000000001</v>
      </c>
      <c r="T53" s="111">
        <v>2</v>
      </c>
      <c r="U53" s="112">
        <v>1995</v>
      </c>
      <c r="V53" s="113" t="s">
        <v>21</v>
      </c>
      <c r="W53" s="113" t="s">
        <v>638</v>
      </c>
      <c r="X53" s="113" t="s">
        <v>3403</v>
      </c>
      <c r="Y53" s="114" t="str">
        <f t="shared" si="0"/>
        <v>21995暖房設備用有り</v>
      </c>
      <c r="Z53" s="115">
        <v>0.25</v>
      </c>
      <c r="AA53" s="115">
        <v>0.75</v>
      </c>
      <c r="AB53" s="116">
        <v>1.0159</v>
      </c>
      <c r="AC53" s="116">
        <v>0.5585</v>
      </c>
      <c r="AD53" s="117">
        <f>VLOOKUP(T53,既存設備・導入予定!$E$33:$S$44,13,0)</f>
        <v>1</v>
      </c>
      <c r="AE53" s="118">
        <f t="shared" si="2"/>
        <v>1</v>
      </c>
    </row>
    <row r="54" spans="2:31" ht="13.5" customHeight="1">
      <c r="E54" s="93">
        <v>1997</v>
      </c>
      <c r="M54" s="147">
        <v>4</v>
      </c>
      <c r="N54" s="148" t="s">
        <v>12</v>
      </c>
      <c r="O54" s="148" t="s">
        <v>3507</v>
      </c>
      <c r="P54" s="148" t="s">
        <v>3508</v>
      </c>
      <c r="Q54" s="148" t="s">
        <v>234</v>
      </c>
      <c r="R54" s="149">
        <v>0.111</v>
      </c>
      <c r="T54" s="111">
        <v>2</v>
      </c>
      <c r="U54" s="112">
        <v>1995</v>
      </c>
      <c r="V54" s="113" t="s">
        <v>21</v>
      </c>
      <c r="W54" s="113" t="s">
        <v>643</v>
      </c>
      <c r="X54" s="113" t="s">
        <v>3405</v>
      </c>
      <c r="Y54" s="114" t="str">
        <f t="shared" si="0"/>
        <v>21995暖房店舗用無し（一定速）</v>
      </c>
      <c r="Z54" s="115">
        <v>0.26</v>
      </c>
      <c r="AA54" s="115">
        <v>0.74</v>
      </c>
      <c r="AB54" s="116">
        <v>0.26</v>
      </c>
      <c r="AC54" s="116">
        <v>0.74</v>
      </c>
      <c r="AD54" s="117">
        <f>VLOOKUP(T54,既存設備・導入予定!$E$33:$S$44,13,0)</f>
        <v>1</v>
      </c>
      <c r="AE54" s="118">
        <f t="shared" si="2"/>
        <v>1</v>
      </c>
    </row>
    <row r="55" spans="2:31" ht="13.5" customHeight="1">
      <c r="E55" s="93">
        <v>1998</v>
      </c>
      <c r="M55" s="147">
        <v>4</v>
      </c>
      <c r="N55" s="148" t="s">
        <v>13</v>
      </c>
      <c r="O55" s="148" t="s">
        <v>3507</v>
      </c>
      <c r="P55" s="148" t="s">
        <v>3508</v>
      </c>
      <c r="Q55" s="148" t="s">
        <v>238</v>
      </c>
      <c r="R55" s="149">
        <v>0.14299999999999999</v>
      </c>
      <c r="T55" s="111">
        <v>2</v>
      </c>
      <c r="U55" s="112">
        <v>1995</v>
      </c>
      <c r="V55" s="113" t="s">
        <v>21</v>
      </c>
      <c r="W55" s="113" t="s">
        <v>637</v>
      </c>
      <c r="X55" s="113" t="s">
        <v>3405</v>
      </c>
      <c r="Y55" s="114" t="str">
        <f t="shared" si="0"/>
        <v>21995暖房ビル用マルチ無し（一定速）</v>
      </c>
      <c r="Z55" s="115">
        <v>0.26</v>
      </c>
      <c r="AA55" s="115">
        <v>0.74</v>
      </c>
      <c r="AB55" s="116">
        <v>0.26</v>
      </c>
      <c r="AC55" s="116">
        <v>0.74</v>
      </c>
      <c r="AD55" s="117">
        <f>VLOOKUP(T55,既存設備・導入予定!$E$33:$S$44,13,0)</f>
        <v>1</v>
      </c>
      <c r="AE55" s="118">
        <f t="shared" si="2"/>
        <v>1</v>
      </c>
    </row>
    <row r="56" spans="2:31" ht="13.5" customHeight="1">
      <c r="E56" s="93">
        <v>1999</v>
      </c>
      <c r="M56" s="147">
        <v>5</v>
      </c>
      <c r="N56" s="148" t="s">
        <v>3506</v>
      </c>
      <c r="O56" s="148" t="s">
        <v>3507</v>
      </c>
      <c r="P56" s="148" t="s">
        <v>3508</v>
      </c>
      <c r="Q56" s="148" t="s">
        <v>242</v>
      </c>
      <c r="R56" s="149">
        <v>0.20599999999999999</v>
      </c>
      <c r="T56" s="111">
        <v>2</v>
      </c>
      <c r="U56" s="112">
        <v>1995</v>
      </c>
      <c r="V56" s="113" t="s">
        <v>21</v>
      </c>
      <c r="W56" s="113" t="s">
        <v>638</v>
      </c>
      <c r="X56" s="113" t="s">
        <v>3405</v>
      </c>
      <c r="Y56" s="114" t="str">
        <f t="shared" si="0"/>
        <v>21995暖房設備用無し（一定速）</v>
      </c>
      <c r="Z56" s="115">
        <v>0.26</v>
      </c>
      <c r="AA56" s="115">
        <v>0.74</v>
      </c>
      <c r="AB56" s="116">
        <v>0.26</v>
      </c>
      <c r="AC56" s="116">
        <v>0.74</v>
      </c>
      <c r="AD56" s="117">
        <f>VLOOKUP(T56,既存設備・導入予定!$E$33:$S$44,13,0)</f>
        <v>1</v>
      </c>
      <c r="AE56" s="118">
        <f t="shared" si="2"/>
        <v>1</v>
      </c>
    </row>
    <row r="57" spans="2:31" ht="13.5" customHeight="1">
      <c r="E57" s="93">
        <v>2000</v>
      </c>
      <c r="M57" s="147">
        <v>5</v>
      </c>
      <c r="N57" s="148" t="s">
        <v>3</v>
      </c>
      <c r="O57" s="148" t="s">
        <v>3507</v>
      </c>
      <c r="P57" s="148" t="s">
        <v>3508</v>
      </c>
      <c r="Q57" s="148" t="s">
        <v>246</v>
      </c>
      <c r="R57" s="149">
        <v>0.22900000000000001</v>
      </c>
      <c r="T57" s="111">
        <v>2</v>
      </c>
      <c r="U57" s="112">
        <v>2005</v>
      </c>
      <c r="V57" s="113" t="s">
        <v>20</v>
      </c>
      <c r="W57" s="113" t="s">
        <v>643</v>
      </c>
      <c r="X57" s="113" t="s">
        <v>3403</v>
      </c>
      <c r="Y57" s="114" t="str">
        <f t="shared" si="0"/>
        <v>22005冷房店舗用有り</v>
      </c>
      <c r="Z57" s="115">
        <v>-0.86599999999999999</v>
      </c>
      <c r="AA57" s="115">
        <v>1.8660000000000001</v>
      </c>
      <c r="AB57" s="116">
        <v>1.0455000000000001</v>
      </c>
      <c r="AC57" s="116">
        <v>1.3880999999999999</v>
      </c>
      <c r="AD57" s="117">
        <f>VLOOKUP(T57,既存設備・導入予定!$E$33:$S$44,13,0)</f>
        <v>1</v>
      </c>
      <c r="AE57" s="118">
        <f t="shared" si="2"/>
        <v>1</v>
      </c>
    </row>
    <row r="58" spans="2:31" ht="13.5" customHeight="1">
      <c r="E58" s="93">
        <v>2001</v>
      </c>
      <c r="M58" s="147">
        <v>5</v>
      </c>
      <c r="N58" s="148" t="s">
        <v>4</v>
      </c>
      <c r="O58" s="148" t="s">
        <v>3507</v>
      </c>
      <c r="P58" s="148" t="s">
        <v>3508</v>
      </c>
      <c r="Q58" s="148" t="s">
        <v>250</v>
      </c>
      <c r="R58" s="149">
        <v>0.217</v>
      </c>
      <c r="T58" s="111">
        <v>2</v>
      </c>
      <c r="U58" s="112">
        <v>2005</v>
      </c>
      <c r="V58" s="113" t="s">
        <v>20</v>
      </c>
      <c r="W58" s="113" t="s">
        <v>637</v>
      </c>
      <c r="X58" s="113" t="s">
        <v>3403</v>
      </c>
      <c r="Y58" s="114" t="str">
        <f t="shared" si="0"/>
        <v>22005冷房ビル用マルチ有り</v>
      </c>
      <c r="Z58" s="115">
        <v>-0.68200000000000005</v>
      </c>
      <c r="AA58" s="115">
        <v>1.6819999999999999</v>
      </c>
      <c r="AB58" s="116">
        <v>1.0490999999999999</v>
      </c>
      <c r="AC58" s="116">
        <v>1.2492000000000001</v>
      </c>
      <c r="AD58" s="117">
        <f>VLOOKUP(T58,既存設備・導入予定!$E$33:$S$44,13,0)</f>
        <v>1</v>
      </c>
      <c r="AE58" s="118">
        <f t="shared" si="2"/>
        <v>1</v>
      </c>
    </row>
    <row r="59" spans="2:31" ht="13.5" customHeight="1">
      <c r="E59" s="93">
        <v>2002</v>
      </c>
      <c r="M59" s="147">
        <v>5</v>
      </c>
      <c r="N59" s="148" t="s">
        <v>5</v>
      </c>
      <c r="O59" s="148" t="s">
        <v>3507</v>
      </c>
      <c r="P59" s="148" t="s">
        <v>3508</v>
      </c>
      <c r="Q59" s="148" t="s">
        <v>254</v>
      </c>
      <c r="R59" s="149">
        <v>0.156</v>
      </c>
      <c r="T59" s="111">
        <v>2</v>
      </c>
      <c r="U59" s="112">
        <v>2005</v>
      </c>
      <c r="V59" s="113" t="s">
        <v>20</v>
      </c>
      <c r="W59" s="113" t="s">
        <v>638</v>
      </c>
      <c r="X59" s="113" t="s">
        <v>3403</v>
      </c>
      <c r="Y59" s="114" t="str">
        <f t="shared" si="0"/>
        <v>22005冷房設備用有り</v>
      </c>
      <c r="Z59" s="115">
        <v>-0.114</v>
      </c>
      <c r="AA59" s="115">
        <v>1.1140000000000001</v>
      </c>
      <c r="AB59" s="116">
        <v>1.0325</v>
      </c>
      <c r="AC59" s="116">
        <v>0.82740000000000002</v>
      </c>
      <c r="AD59" s="117">
        <f>VLOOKUP(T59,既存設備・導入予定!$E$33:$S$44,13,0)</f>
        <v>1</v>
      </c>
      <c r="AE59" s="118">
        <f t="shared" si="2"/>
        <v>1</v>
      </c>
    </row>
    <row r="60" spans="2:31" ht="13.5" customHeight="1">
      <c r="E60" s="93">
        <v>2003</v>
      </c>
      <c r="M60" s="147">
        <v>5</v>
      </c>
      <c r="N60" s="148" t="s">
        <v>6</v>
      </c>
      <c r="O60" s="148" t="s">
        <v>3507</v>
      </c>
      <c r="P60" s="148" t="s">
        <v>3508</v>
      </c>
      <c r="Q60" s="148" t="s">
        <v>258</v>
      </c>
      <c r="R60" s="149">
        <v>0.22</v>
      </c>
      <c r="T60" s="111">
        <v>2</v>
      </c>
      <c r="U60" s="112">
        <v>2005</v>
      </c>
      <c r="V60" s="113" t="s">
        <v>20</v>
      </c>
      <c r="W60" s="113" t="s">
        <v>643</v>
      </c>
      <c r="X60" s="113" t="s">
        <v>3405</v>
      </c>
      <c r="Y60" s="114" t="str">
        <f t="shared" si="0"/>
        <v>22005冷房店舗用無し（一定速）</v>
      </c>
      <c r="Z60" s="115">
        <v>0.25</v>
      </c>
      <c r="AA60" s="115">
        <v>0.75</v>
      </c>
      <c r="AB60" s="116">
        <v>0.25</v>
      </c>
      <c r="AC60" s="116">
        <v>0.75</v>
      </c>
      <c r="AD60" s="117">
        <f>VLOOKUP(T60,既存設備・導入予定!$E$33:$S$44,13,0)</f>
        <v>1</v>
      </c>
      <c r="AE60" s="118">
        <f t="shared" si="2"/>
        <v>1</v>
      </c>
    </row>
    <row r="61" spans="2:31" ht="13.5" customHeight="1">
      <c r="E61" s="93">
        <v>2004</v>
      </c>
      <c r="M61" s="147">
        <v>5</v>
      </c>
      <c r="N61" s="148" t="s">
        <v>7</v>
      </c>
      <c r="O61" s="148" t="s">
        <v>3507</v>
      </c>
      <c r="P61" s="148" t="s">
        <v>3508</v>
      </c>
      <c r="Q61" s="148" t="s">
        <v>262</v>
      </c>
      <c r="R61" s="149">
        <v>0.20200000000000001</v>
      </c>
      <c r="T61" s="111">
        <v>2</v>
      </c>
      <c r="U61" s="112">
        <v>2005</v>
      </c>
      <c r="V61" s="113" t="s">
        <v>20</v>
      </c>
      <c r="W61" s="113" t="s">
        <v>637</v>
      </c>
      <c r="X61" s="113" t="s">
        <v>3405</v>
      </c>
      <c r="Y61" s="114" t="str">
        <f t="shared" si="0"/>
        <v>22005冷房ビル用マルチ無し（一定速）</v>
      </c>
      <c r="Z61" s="115">
        <v>0.25</v>
      </c>
      <c r="AA61" s="115">
        <v>0.75</v>
      </c>
      <c r="AB61" s="116">
        <v>0.25</v>
      </c>
      <c r="AC61" s="116">
        <v>0.75</v>
      </c>
      <c r="AD61" s="117">
        <f>VLOOKUP(T61,既存設備・導入予定!$E$33:$S$44,13,0)</f>
        <v>1</v>
      </c>
      <c r="AE61" s="118">
        <f t="shared" si="2"/>
        <v>1</v>
      </c>
    </row>
    <row r="62" spans="2:31" ht="13.5" customHeight="1">
      <c r="E62" s="93">
        <v>2005</v>
      </c>
      <c r="M62" s="147">
        <v>5</v>
      </c>
      <c r="N62" s="148" t="s">
        <v>8</v>
      </c>
      <c r="O62" s="148" t="s">
        <v>3507</v>
      </c>
      <c r="P62" s="148" t="s">
        <v>3508</v>
      </c>
      <c r="Q62" s="148" t="s">
        <v>266</v>
      </c>
      <c r="R62" s="149">
        <v>0.23200000000000001</v>
      </c>
      <c r="T62" s="111">
        <v>2</v>
      </c>
      <c r="U62" s="112">
        <v>2005</v>
      </c>
      <c r="V62" s="113" t="s">
        <v>20</v>
      </c>
      <c r="W62" s="113" t="s">
        <v>638</v>
      </c>
      <c r="X62" s="113" t="s">
        <v>3405</v>
      </c>
      <c r="Y62" s="114" t="str">
        <f t="shared" si="0"/>
        <v>22005冷房設備用無し（一定速）</v>
      </c>
      <c r="Z62" s="115">
        <v>0.25</v>
      </c>
      <c r="AA62" s="115">
        <v>0.75</v>
      </c>
      <c r="AB62" s="116">
        <v>0.25</v>
      </c>
      <c r="AC62" s="116">
        <v>0.75</v>
      </c>
      <c r="AD62" s="117">
        <f>VLOOKUP(T62,既存設備・導入予定!$E$33:$S$44,13,0)</f>
        <v>1</v>
      </c>
      <c r="AE62" s="118">
        <f t="shared" si="2"/>
        <v>1</v>
      </c>
    </row>
    <row r="63" spans="2:31" ht="13.5" customHeight="1">
      <c r="E63" s="93">
        <v>2006</v>
      </c>
      <c r="M63" s="147">
        <v>5</v>
      </c>
      <c r="N63" s="148" t="s">
        <v>9</v>
      </c>
      <c r="O63" s="148" t="s">
        <v>3507</v>
      </c>
      <c r="P63" s="148" t="s">
        <v>3508</v>
      </c>
      <c r="Q63" s="148" t="s">
        <v>270</v>
      </c>
      <c r="R63" s="149">
        <v>0.22800000000000001</v>
      </c>
      <c r="T63" s="111">
        <v>2</v>
      </c>
      <c r="U63" s="112">
        <v>2005</v>
      </c>
      <c r="V63" s="113" t="s">
        <v>21</v>
      </c>
      <c r="W63" s="113" t="s">
        <v>643</v>
      </c>
      <c r="X63" s="113" t="s">
        <v>3403</v>
      </c>
      <c r="Y63" s="114" t="str">
        <f t="shared" si="0"/>
        <v>22005暖房店舗用有り</v>
      </c>
      <c r="Z63" s="115">
        <v>-0.65</v>
      </c>
      <c r="AA63" s="115">
        <v>1.65</v>
      </c>
      <c r="AB63" s="116">
        <v>1.0726</v>
      </c>
      <c r="AC63" s="116">
        <v>1.2194</v>
      </c>
      <c r="AD63" s="117">
        <f>VLOOKUP(T63,既存設備・導入予定!$E$33:$S$44,13,0)</f>
        <v>1</v>
      </c>
      <c r="AE63" s="118">
        <f t="shared" si="2"/>
        <v>1</v>
      </c>
    </row>
    <row r="64" spans="2:31" ht="13.5" customHeight="1">
      <c r="E64" s="93">
        <v>2007</v>
      </c>
      <c r="M64" s="147">
        <v>5</v>
      </c>
      <c r="N64" s="148" t="s">
        <v>10</v>
      </c>
      <c r="O64" s="148" t="s">
        <v>3507</v>
      </c>
      <c r="P64" s="148" t="s">
        <v>3508</v>
      </c>
      <c r="Q64" s="148" t="s">
        <v>274</v>
      </c>
      <c r="R64" s="149">
        <v>0.248</v>
      </c>
      <c r="T64" s="111">
        <v>2</v>
      </c>
      <c r="U64" s="112">
        <v>2005</v>
      </c>
      <c r="V64" s="113" t="s">
        <v>21</v>
      </c>
      <c r="W64" s="113" t="s">
        <v>637</v>
      </c>
      <c r="X64" s="113" t="s">
        <v>3403</v>
      </c>
      <c r="Y64" s="114" t="str">
        <f t="shared" si="0"/>
        <v>22005暖房ビル用マルチ有り</v>
      </c>
      <c r="Z64" s="115">
        <v>-0.56000000000000005</v>
      </c>
      <c r="AA64" s="115">
        <v>1.56</v>
      </c>
      <c r="AB64" s="116">
        <v>1.0330999999999999</v>
      </c>
      <c r="AC64" s="116">
        <v>1.1617</v>
      </c>
      <c r="AD64" s="117">
        <f>VLOOKUP(T64,既存設備・導入予定!$E$33:$S$44,13,0)</f>
        <v>1</v>
      </c>
      <c r="AE64" s="118">
        <f t="shared" si="2"/>
        <v>1</v>
      </c>
    </row>
    <row r="65" spans="5:31" ht="13.5" customHeight="1">
      <c r="E65" s="93">
        <v>2008</v>
      </c>
      <c r="M65" s="147">
        <v>5</v>
      </c>
      <c r="N65" s="148" t="s">
        <v>11</v>
      </c>
      <c r="O65" s="148" t="s">
        <v>3507</v>
      </c>
      <c r="P65" s="148" t="s">
        <v>3508</v>
      </c>
      <c r="Q65" s="148" t="s">
        <v>278</v>
      </c>
      <c r="R65" s="149">
        <v>0.21</v>
      </c>
      <c r="T65" s="111">
        <v>2</v>
      </c>
      <c r="U65" s="112">
        <v>2005</v>
      </c>
      <c r="V65" s="113" t="s">
        <v>21</v>
      </c>
      <c r="W65" s="113" t="s">
        <v>638</v>
      </c>
      <c r="X65" s="113" t="s">
        <v>3403</v>
      </c>
      <c r="Y65" s="114" t="str">
        <f t="shared" si="0"/>
        <v>22005暖房設備用有り</v>
      </c>
      <c r="Z65" s="115">
        <v>-0.126</v>
      </c>
      <c r="AA65" s="115">
        <v>1.1259999999999999</v>
      </c>
      <c r="AB65" s="116">
        <v>1.0239</v>
      </c>
      <c r="AC65" s="116">
        <v>0.83850000000000002</v>
      </c>
      <c r="AD65" s="117">
        <f>VLOOKUP(T65,既存設備・導入予定!$E$33:$S$44,13,0)</f>
        <v>1</v>
      </c>
      <c r="AE65" s="118">
        <f t="shared" si="2"/>
        <v>1</v>
      </c>
    </row>
    <row r="66" spans="5:31" ht="13.5" customHeight="1">
      <c r="E66" s="93">
        <v>2009</v>
      </c>
      <c r="M66" s="147">
        <v>5</v>
      </c>
      <c r="N66" s="148" t="s">
        <v>12</v>
      </c>
      <c r="O66" s="148" t="s">
        <v>3507</v>
      </c>
      <c r="P66" s="148" t="s">
        <v>3508</v>
      </c>
      <c r="Q66" s="148" t="s">
        <v>282</v>
      </c>
      <c r="R66" s="149">
        <v>7.0999999999999994E-2</v>
      </c>
      <c r="T66" s="111">
        <v>2</v>
      </c>
      <c r="U66" s="112">
        <v>2005</v>
      </c>
      <c r="V66" s="113" t="s">
        <v>21</v>
      </c>
      <c r="W66" s="113" t="s">
        <v>643</v>
      </c>
      <c r="X66" s="113" t="s">
        <v>3404</v>
      </c>
      <c r="Y66" s="114" t="str">
        <f t="shared" si="0"/>
        <v>22005暖房店舗用無し（一定速）</v>
      </c>
      <c r="Z66" s="115">
        <v>0.25</v>
      </c>
      <c r="AA66" s="115">
        <v>0.75</v>
      </c>
      <c r="AB66" s="116">
        <v>0.25</v>
      </c>
      <c r="AC66" s="116">
        <v>0.75</v>
      </c>
      <c r="AD66" s="117">
        <f>VLOOKUP(T66,既存設備・導入予定!$E$33:$S$44,13,0)</f>
        <v>1</v>
      </c>
      <c r="AE66" s="118">
        <f t="shared" si="2"/>
        <v>1</v>
      </c>
    </row>
    <row r="67" spans="5:31" ht="13.5" customHeight="1">
      <c r="E67" s="93">
        <v>2010</v>
      </c>
      <c r="M67" s="147">
        <v>5</v>
      </c>
      <c r="N67" s="148" t="s">
        <v>13</v>
      </c>
      <c r="O67" s="148" t="s">
        <v>3507</v>
      </c>
      <c r="P67" s="148" t="s">
        <v>3508</v>
      </c>
      <c r="Q67" s="148" t="s">
        <v>286</v>
      </c>
      <c r="R67" s="149">
        <v>0.23</v>
      </c>
      <c r="T67" s="111">
        <v>2</v>
      </c>
      <c r="U67" s="112">
        <v>2005</v>
      </c>
      <c r="V67" s="113" t="s">
        <v>21</v>
      </c>
      <c r="W67" s="113" t="s">
        <v>637</v>
      </c>
      <c r="X67" s="113" t="s">
        <v>3404</v>
      </c>
      <c r="Y67" s="114" t="str">
        <f t="shared" si="0"/>
        <v>22005暖房ビル用マルチ無し（一定速）</v>
      </c>
      <c r="Z67" s="115">
        <v>0.25</v>
      </c>
      <c r="AA67" s="115">
        <v>0.75</v>
      </c>
      <c r="AB67" s="116">
        <v>0.25</v>
      </c>
      <c r="AC67" s="116">
        <v>0.75</v>
      </c>
      <c r="AD67" s="117">
        <f>VLOOKUP(T67,既存設備・導入予定!$E$33:$S$44,13,0)</f>
        <v>1</v>
      </c>
      <c r="AE67" s="118">
        <f t="shared" si="2"/>
        <v>1</v>
      </c>
    </row>
    <row r="68" spans="5:31" ht="13.5" customHeight="1">
      <c r="E68" s="93">
        <v>2011</v>
      </c>
      <c r="M68" s="147">
        <v>6</v>
      </c>
      <c r="N68" s="148" t="s">
        <v>3506</v>
      </c>
      <c r="O68" s="148" t="s">
        <v>3507</v>
      </c>
      <c r="P68" s="148" t="s">
        <v>3508</v>
      </c>
      <c r="Q68" s="148" t="s">
        <v>290</v>
      </c>
      <c r="R68" s="149">
        <v>0.249</v>
      </c>
      <c r="T68" s="111">
        <v>2</v>
      </c>
      <c r="U68" s="112">
        <v>2005</v>
      </c>
      <c r="V68" s="113" t="s">
        <v>21</v>
      </c>
      <c r="W68" s="113" t="s">
        <v>638</v>
      </c>
      <c r="X68" s="113" t="s">
        <v>3404</v>
      </c>
      <c r="Y68" s="114" t="str">
        <f t="shared" si="0"/>
        <v>22005暖房設備用無し（一定速）</v>
      </c>
      <c r="Z68" s="115">
        <v>0.25</v>
      </c>
      <c r="AA68" s="115">
        <v>0.75</v>
      </c>
      <c r="AB68" s="116">
        <v>0.25</v>
      </c>
      <c r="AC68" s="116">
        <v>0.75</v>
      </c>
      <c r="AD68" s="117">
        <f>VLOOKUP(T68,既存設備・導入予定!$E$33:$S$44,13,0)</f>
        <v>1</v>
      </c>
      <c r="AE68" s="118">
        <f t="shared" si="2"/>
        <v>1</v>
      </c>
    </row>
    <row r="69" spans="5:31" ht="13.5" customHeight="1">
      <c r="E69" s="93">
        <v>2012</v>
      </c>
      <c r="M69" s="147">
        <v>6</v>
      </c>
      <c r="N69" s="148" t="s">
        <v>3</v>
      </c>
      <c r="O69" s="148" t="s">
        <v>3507</v>
      </c>
      <c r="P69" s="148" t="s">
        <v>3508</v>
      </c>
      <c r="Q69" s="148" t="s">
        <v>294</v>
      </c>
      <c r="R69" s="149">
        <v>0.34300000000000003</v>
      </c>
      <c r="T69" s="111">
        <v>2</v>
      </c>
      <c r="U69" s="112">
        <v>2015</v>
      </c>
      <c r="V69" s="113" t="s">
        <v>20</v>
      </c>
      <c r="W69" s="113" t="s">
        <v>643</v>
      </c>
      <c r="X69" s="113" t="s">
        <v>3403</v>
      </c>
      <c r="Y69" s="114" t="str">
        <f t="shared" si="0"/>
        <v>22015冷房店舗用有り</v>
      </c>
      <c r="Z69" s="115">
        <v>-1.38</v>
      </c>
      <c r="AA69" s="115">
        <v>2.38</v>
      </c>
      <c r="AB69" s="116">
        <v>1.0581</v>
      </c>
      <c r="AC69" s="116">
        <v>1.7705</v>
      </c>
      <c r="AD69" s="117">
        <f>VLOOKUP(T69,既存設備・導入予定!$E$33:$S$44,13,0)</f>
        <v>1</v>
      </c>
      <c r="AE69" s="118">
        <f t="shared" si="2"/>
        <v>1</v>
      </c>
    </row>
    <row r="70" spans="5:31" ht="13.5" customHeight="1">
      <c r="E70" s="93">
        <v>2013</v>
      </c>
      <c r="M70" s="147">
        <v>6</v>
      </c>
      <c r="N70" s="148" t="s">
        <v>4</v>
      </c>
      <c r="O70" s="148" t="s">
        <v>3507</v>
      </c>
      <c r="P70" s="148" t="s">
        <v>3508</v>
      </c>
      <c r="Q70" s="148" t="s">
        <v>298</v>
      </c>
      <c r="R70" s="149">
        <v>0.30599999999999999</v>
      </c>
      <c r="T70" s="111">
        <v>2</v>
      </c>
      <c r="U70" s="112">
        <v>2015</v>
      </c>
      <c r="V70" s="113" t="s">
        <v>20</v>
      </c>
      <c r="W70" s="113" t="s">
        <v>637</v>
      </c>
      <c r="X70" s="113" t="s">
        <v>3403</v>
      </c>
      <c r="Y70" s="114" t="str">
        <f t="shared" si="0"/>
        <v>22015冷房ビル用マルチ有り</v>
      </c>
      <c r="Z70" s="115">
        <v>-1.5740000000000001</v>
      </c>
      <c r="AA70" s="115">
        <v>2.5739999999999998</v>
      </c>
      <c r="AB70" s="116">
        <v>1.0751999999999999</v>
      </c>
      <c r="AC70" s="116">
        <v>1.9117</v>
      </c>
      <c r="AD70" s="117">
        <f>VLOOKUP(T70,既存設備・導入予定!$E$33:$S$44,13,0)</f>
        <v>1</v>
      </c>
      <c r="AE70" s="118">
        <f t="shared" si="2"/>
        <v>1</v>
      </c>
    </row>
    <row r="71" spans="5:31" ht="13.5" customHeight="1">
      <c r="E71" s="93">
        <v>2014</v>
      </c>
      <c r="M71" s="147">
        <v>6</v>
      </c>
      <c r="N71" s="148" t="s">
        <v>5</v>
      </c>
      <c r="O71" s="148" t="s">
        <v>3507</v>
      </c>
      <c r="P71" s="148" t="s">
        <v>3508</v>
      </c>
      <c r="Q71" s="148" t="s">
        <v>302</v>
      </c>
      <c r="R71" s="149">
        <v>0.20899999999999999</v>
      </c>
      <c r="T71" s="111">
        <v>2</v>
      </c>
      <c r="U71" s="112">
        <v>2015</v>
      </c>
      <c r="V71" s="113" t="s">
        <v>20</v>
      </c>
      <c r="W71" s="113" t="s">
        <v>638</v>
      </c>
      <c r="X71" s="113" t="s">
        <v>3403</v>
      </c>
      <c r="Y71" s="114" t="str">
        <f t="shared" si="0"/>
        <v>22015冷房設備用有り</v>
      </c>
      <c r="Z71" s="115">
        <v>-0.62</v>
      </c>
      <c r="AA71" s="115">
        <v>1.62</v>
      </c>
      <c r="AB71" s="116">
        <v>1.0472999999999999</v>
      </c>
      <c r="AC71" s="116">
        <v>1.2032</v>
      </c>
      <c r="AD71" s="117">
        <f>VLOOKUP(T71,既存設備・導入予定!$E$33:$S$44,13,0)</f>
        <v>1</v>
      </c>
      <c r="AE71" s="118">
        <f t="shared" si="2"/>
        <v>1</v>
      </c>
    </row>
    <row r="72" spans="5:31" ht="13.5" customHeight="1">
      <c r="E72" s="93">
        <v>2015</v>
      </c>
      <c r="M72" s="147">
        <v>6</v>
      </c>
      <c r="N72" s="148" t="s">
        <v>6</v>
      </c>
      <c r="O72" s="148" t="s">
        <v>3507</v>
      </c>
      <c r="P72" s="148" t="s">
        <v>3508</v>
      </c>
      <c r="Q72" s="148" t="s">
        <v>306</v>
      </c>
      <c r="R72" s="149">
        <v>0.308</v>
      </c>
      <c r="T72" s="111">
        <v>2</v>
      </c>
      <c r="U72" s="112">
        <v>2015</v>
      </c>
      <c r="V72" s="113" t="s">
        <v>20</v>
      </c>
      <c r="W72" s="113" t="s">
        <v>643</v>
      </c>
      <c r="X72" s="113" t="s">
        <v>3404</v>
      </c>
      <c r="Y72" s="114" t="str">
        <f t="shared" si="0"/>
        <v>22015冷房店舗用無し（一定速）</v>
      </c>
      <c r="Z72" s="115">
        <v>0.25</v>
      </c>
      <c r="AA72" s="115">
        <v>0.75</v>
      </c>
      <c r="AB72" s="116">
        <v>0.25</v>
      </c>
      <c r="AC72" s="116">
        <v>0.75</v>
      </c>
      <c r="AD72" s="117">
        <f>VLOOKUP(T72,既存設備・導入予定!$E$33:$S$44,13,0)</f>
        <v>1</v>
      </c>
      <c r="AE72" s="118">
        <f t="shared" si="2"/>
        <v>1</v>
      </c>
    </row>
    <row r="73" spans="5:31" ht="13.5" customHeight="1">
      <c r="E73" s="93">
        <v>2016</v>
      </c>
      <c r="M73" s="147">
        <v>6</v>
      </c>
      <c r="N73" s="148" t="s">
        <v>7</v>
      </c>
      <c r="O73" s="148" t="s">
        <v>3507</v>
      </c>
      <c r="P73" s="148" t="s">
        <v>3508</v>
      </c>
      <c r="Q73" s="148" t="s">
        <v>310</v>
      </c>
      <c r="R73" s="149">
        <v>0.29699999999999999</v>
      </c>
      <c r="T73" s="111">
        <v>2</v>
      </c>
      <c r="U73" s="112">
        <v>2015</v>
      </c>
      <c r="V73" s="113" t="s">
        <v>20</v>
      </c>
      <c r="W73" s="113" t="s">
        <v>637</v>
      </c>
      <c r="X73" s="113" t="s">
        <v>3404</v>
      </c>
      <c r="Y73" s="114" t="str">
        <f t="shared" si="0"/>
        <v>22015冷房ビル用マルチ無し（一定速）</v>
      </c>
      <c r="Z73" s="115">
        <v>0.25</v>
      </c>
      <c r="AA73" s="115">
        <v>0.75</v>
      </c>
      <c r="AB73" s="116">
        <v>0.25</v>
      </c>
      <c r="AC73" s="116">
        <v>0.75</v>
      </c>
      <c r="AD73" s="117">
        <f>VLOOKUP(T73,既存設備・導入予定!$E$33:$S$44,13,0)</f>
        <v>1</v>
      </c>
      <c r="AE73" s="118">
        <f t="shared" si="2"/>
        <v>1</v>
      </c>
    </row>
    <row r="74" spans="5:31" ht="13.5" customHeight="1">
      <c r="E74" s="123">
        <v>2017</v>
      </c>
      <c r="M74" s="147">
        <v>6</v>
      </c>
      <c r="N74" s="148" t="s">
        <v>8</v>
      </c>
      <c r="O74" s="148" t="s">
        <v>3507</v>
      </c>
      <c r="P74" s="148" t="s">
        <v>3508</v>
      </c>
      <c r="Q74" s="148" t="s">
        <v>314</v>
      </c>
      <c r="R74" s="149">
        <v>0.33800000000000002</v>
      </c>
      <c r="T74" s="111">
        <v>2</v>
      </c>
      <c r="U74" s="112">
        <v>2015</v>
      </c>
      <c r="V74" s="113" t="s">
        <v>20</v>
      </c>
      <c r="W74" s="113" t="s">
        <v>638</v>
      </c>
      <c r="X74" s="113" t="s">
        <v>3404</v>
      </c>
      <c r="Y74" s="114" t="str">
        <f t="shared" ref="Y74:Y137" si="3">T74&amp;U74&amp;V74&amp;W74&amp;X74</f>
        <v>22015冷房設備用無し（一定速）</v>
      </c>
      <c r="Z74" s="115">
        <v>0.25</v>
      </c>
      <c r="AA74" s="115">
        <v>0.75</v>
      </c>
      <c r="AB74" s="116">
        <v>0.25</v>
      </c>
      <c r="AC74" s="116">
        <v>0.75</v>
      </c>
      <c r="AD74" s="117">
        <f>VLOOKUP(T74,既存設備・導入予定!$E$33:$S$44,13,0)</f>
        <v>1</v>
      </c>
      <c r="AE74" s="118">
        <f t="shared" si="2"/>
        <v>1</v>
      </c>
    </row>
    <row r="75" spans="5:31" ht="13.5" customHeight="1">
      <c r="E75" s="123">
        <v>2018</v>
      </c>
      <c r="M75" s="147">
        <v>6</v>
      </c>
      <c r="N75" s="148" t="s">
        <v>9</v>
      </c>
      <c r="O75" s="148" t="s">
        <v>3507</v>
      </c>
      <c r="P75" s="148" t="s">
        <v>3508</v>
      </c>
      <c r="Q75" s="148" t="s">
        <v>318</v>
      </c>
      <c r="R75" s="149">
        <v>0.247</v>
      </c>
      <c r="T75" s="111">
        <v>2</v>
      </c>
      <c r="U75" s="112">
        <v>2015</v>
      </c>
      <c r="V75" s="113" t="s">
        <v>21</v>
      </c>
      <c r="W75" s="113" t="s">
        <v>643</v>
      </c>
      <c r="X75" s="113" t="s">
        <v>3403</v>
      </c>
      <c r="Y75" s="114" t="str">
        <f t="shared" si="3"/>
        <v>22015暖房店舗用有り</v>
      </c>
      <c r="Z75" s="115">
        <v>-0.97</v>
      </c>
      <c r="AA75" s="115">
        <v>1.97</v>
      </c>
      <c r="AB75" s="116">
        <v>1.0867</v>
      </c>
      <c r="AC75" s="116">
        <v>1.4558</v>
      </c>
      <c r="AD75" s="117">
        <f>VLOOKUP(T75,既存設備・導入予定!$E$33:$S$44,13,0)</f>
        <v>1</v>
      </c>
      <c r="AE75" s="118">
        <f t="shared" si="2"/>
        <v>1</v>
      </c>
    </row>
    <row r="76" spans="5:31" ht="13.5" customHeight="1">
      <c r="M76" s="147">
        <v>6</v>
      </c>
      <c r="N76" s="148" t="s">
        <v>10</v>
      </c>
      <c r="O76" s="148" t="s">
        <v>3507</v>
      </c>
      <c r="P76" s="148" t="s">
        <v>3508</v>
      </c>
      <c r="Q76" s="148" t="s">
        <v>322</v>
      </c>
      <c r="R76" s="149">
        <v>0.30499999999999999</v>
      </c>
      <c r="T76" s="111">
        <v>2</v>
      </c>
      <c r="U76" s="112">
        <v>2015</v>
      </c>
      <c r="V76" s="113" t="s">
        <v>21</v>
      </c>
      <c r="W76" s="113" t="s">
        <v>637</v>
      </c>
      <c r="X76" s="113" t="s">
        <v>3403</v>
      </c>
      <c r="Y76" s="114" t="str">
        <f t="shared" si="3"/>
        <v>22015暖房ビル用マルチ有り</v>
      </c>
      <c r="Z76" s="115">
        <v>-0.876</v>
      </c>
      <c r="AA76" s="115">
        <v>1.8759999999999999</v>
      </c>
      <c r="AB76" s="116">
        <v>1.0398000000000001</v>
      </c>
      <c r="AC76" s="116">
        <v>1.3971</v>
      </c>
      <c r="AD76" s="117">
        <f>VLOOKUP(T76,既存設備・導入予定!$E$33:$S$44,13,0)</f>
        <v>1</v>
      </c>
      <c r="AE76" s="118">
        <f t="shared" si="2"/>
        <v>1</v>
      </c>
    </row>
    <row r="77" spans="5:31" ht="13.5" customHeight="1">
      <c r="M77" s="147">
        <v>6</v>
      </c>
      <c r="N77" s="148" t="s">
        <v>11</v>
      </c>
      <c r="O77" s="148" t="s">
        <v>3507</v>
      </c>
      <c r="P77" s="148" t="s">
        <v>3508</v>
      </c>
      <c r="Q77" s="148" t="s">
        <v>326</v>
      </c>
      <c r="R77" s="149">
        <v>0.20899999999999999</v>
      </c>
      <c r="T77" s="111">
        <v>2</v>
      </c>
      <c r="U77" s="112">
        <v>2015</v>
      </c>
      <c r="V77" s="113" t="s">
        <v>21</v>
      </c>
      <c r="W77" s="113" t="s">
        <v>638</v>
      </c>
      <c r="X77" s="113" t="s">
        <v>3403</v>
      </c>
      <c r="Y77" s="114" t="str">
        <f t="shared" si="3"/>
        <v>22015暖房設備用有り</v>
      </c>
      <c r="Z77" s="115">
        <v>-0.59799999999999998</v>
      </c>
      <c r="AA77" s="115">
        <v>1.5980000000000001</v>
      </c>
      <c r="AB77" s="116">
        <v>1.0339</v>
      </c>
      <c r="AC77" s="116">
        <v>1.19</v>
      </c>
      <c r="AD77" s="117">
        <f>VLOOKUP(T77,既存設備・導入予定!$E$33:$S$44,13,0)</f>
        <v>1</v>
      </c>
      <c r="AE77" s="118">
        <f t="shared" si="2"/>
        <v>1</v>
      </c>
    </row>
    <row r="78" spans="5:31" ht="13.5" customHeight="1">
      <c r="M78" s="147">
        <v>6</v>
      </c>
      <c r="N78" s="148" t="s">
        <v>12</v>
      </c>
      <c r="O78" s="148" t="s">
        <v>3507</v>
      </c>
      <c r="P78" s="148" t="s">
        <v>3508</v>
      </c>
      <c r="Q78" s="148" t="s">
        <v>330</v>
      </c>
      <c r="R78" s="149">
        <v>0.25600000000000001</v>
      </c>
      <c r="T78" s="111">
        <v>2</v>
      </c>
      <c r="U78" s="112">
        <v>2015</v>
      </c>
      <c r="V78" s="113" t="s">
        <v>21</v>
      </c>
      <c r="W78" s="113" t="s">
        <v>643</v>
      </c>
      <c r="X78" s="113" t="s">
        <v>3404</v>
      </c>
      <c r="Y78" s="114" t="str">
        <f t="shared" si="3"/>
        <v>22015暖房店舗用無し（一定速）</v>
      </c>
      <c r="Z78" s="115">
        <v>0.25</v>
      </c>
      <c r="AA78" s="115">
        <v>0.75</v>
      </c>
      <c r="AB78" s="116">
        <v>0.25</v>
      </c>
      <c r="AC78" s="116">
        <v>0.75</v>
      </c>
      <c r="AD78" s="117">
        <f>VLOOKUP(T78,既存設備・導入予定!$E$33:$S$44,13,0)</f>
        <v>1</v>
      </c>
      <c r="AE78" s="118">
        <f t="shared" si="2"/>
        <v>1</v>
      </c>
    </row>
    <row r="79" spans="5:31" ht="13.5" customHeight="1">
      <c r="M79" s="147">
        <v>6</v>
      </c>
      <c r="N79" s="148" t="s">
        <v>13</v>
      </c>
      <c r="O79" s="148" t="s">
        <v>3507</v>
      </c>
      <c r="P79" s="148" t="s">
        <v>3508</v>
      </c>
      <c r="Q79" s="148" t="s">
        <v>334</v>
      </c>
      <c r="R79" s="149">
        <v>0.33400000000000002</v>
      </c>
      <c r="T79" s="111">
        <v>2</v>
      </c>
      <c r="U79" s="112">
        <v>2015</v>
      </c>
      <c r="V79" s="113" t="s">
        <v>21</v>
      </c>
      <c r="W79" s="113" t="s">
        <v>637</v>
      </c>
      <c r="X79" s="113" t="s">
        <v>3404</v>
      </c>
      <c r="Y79" s="114" t="str">
        <f t="shared" si="3"/>
        <v>22015暖房ビル用マルチ無し（一定速）</v>
      </c>
      <c r="Z79" s="115">
        <v>0.25</v>
      </c>
      <c r="AA79" s="115">
        <v>0.75</v>
      </c>
      <c r="AB79" s="116">
        <v>0.25</v>
      </c>
      <c r="AC79" s="116">
        <v>0.75</v>
      </c>
      <c r="AD79" s="117">
        <f>VLOOKUP(T79,既存設備・導入予定!$E$33:$S$44,13,0)</f>
        <v>1</v>
      </c>
      <c r="AE79" s="118">
        <f t="shared" si="2"/>
        <v>1</v>
      </c>
    </row>
    <row r="80" spans="5:31" ht="13.5" customHeight="1">
      <c r="M80" s="147">
        <v>7</v>
      </c>
      <c r="N80" s="148" t="s">
        <v>3506</v>
      </c>
      <c r="O80" s="148" t="s">
        <v>3507</v>
      </c>
      <c r="P80" s="148" t="s">
        <v>3508</v>
      </c>
      <c r="Q80" s="148" t="s">
        <v>338</v>
      </c>
      <c r="R80" s="149">
        <v>0.54400000000000004</v>
      </c>
      <c r="T80" s="111">
        <v>2</v>
      </c>
      <c r="U80" s="113">
        <v>2015</v>
      </c>
      <c r="V80" s="113" t="s">
        <v>21</v>
      </c>
      <c r="W80" s="113" t="s">
        <v>638</v>
      </c>
      <c r="X80" s="113" t="s">
        <v>3404</v>
      </c>
      <c r="Y80" s="114" t="str">
        <f t="shared" si="3"/>
        <v>22015暖房設備用無し（一定速）</v>
      </c>
      <c r="Z80" s="115">
        <v>0.25</v>
      </c>
      <c r="AA80" s="115">
        <v>0.75</v>
      </c>
      <c r="AB80" s="116">
        <v>0.25</v>
      </c>
      <c r="AC80" s="116">
        <v>0.75</v>
      </c>
      <c r="AD80" s="117">
        <f>VLOOKUP(T80,既存設備・導入予定!$E$33:$S$44,13,0)</f>
        <v>1</v>
      </c>
      <c r="AE80" s="118">
        <f t="shared" si="2"/>
        <v>1</v>
      </c>
    </row>
    <row r="81" spans="13:31" ht="13.5" customHeight="1">
      <c r="M81" s="147">
        <v>7</v>
      </c>
      <c r="N81" s="148" t="s">
        <v>3</v>
      </c>
      <c r="O81" s="148" t="s">
        <v>3507</v>
      </c>
      <c r="P81" s="148" t="s">
        <v>3508</v>
      </c>
      <c r="Q81" s="148" t="s">
        <v>342</v>
      </c>
      <c r="R81" s="149">
        <v>0.6</v>
      </c>
      <c r="T81" s="111">
        <v>3</v>
      </c>
      <c r="U81" s="112">
        <v>1995</v>
      </c>
      <c r="V81" s="113" t="s">
        <v>20</v>
      </c>
      <c r="W81" s="113" t="s">
        <v>643</v>
      </c>
      <c r="X81" s="113" t="s">
        <v>3403</v>
      </c>
      <c r="Y81" s="114" t="str">
        <f t="shared" si="3"/>
        <v>31995冷房店舗用有り</v>
      </c>
      <c r="Z81" s="115">
        <v>0.32</v>
      </c>
      <c r="AA81" s="115">
        <v>0.68</v>
      </c>
      <c r="AB81" s="116">
        <v>1.0165999999999999</v>
      </c>
      <c r="AC81" s="116">
        <v>0.50590000000000002</v>
      </c>
      <c r="AD81" s="117">
        <f>VLOOKUP(T81,既存設備・導入予定!$E$33:$S$44,13,0)</f>
        <v>0.84599999999999997</v>
      </c>
      <c r="AE81" s="118">
        <f t="shared" si="2"/>
        <v>0.95</v>
      </c>
    </row>
    <row r="82" spans="13:31" ht="13.5" customHeight="1">
      <c r="M82" s="147">
        <v>7</v>
      </c>
      <c r="N82" s="148" t="s">
        <v>4</v>
      </c>
      <c r="O82" s="148" t="s">
        <v>3507</v>
      </c>
      <c r="P82" s="148" t="s">
        <v>3508</v>
      </c>
      <c r="Q82" s="148" t="s">
        <v>346</v>
      </c>
      <c r="R82" s="149">
        <v>0.52500000000000002</v>
      </c>
      <c r="T82" s="111">
        <v>3</v>
      </c>
      <c r="U82" s="112">
        <v>1995</v>
      </c>
      <c r="V82" s="113" t="s">
        <v>20</v>
      </c>
      <c r="W82" s="113" t="s">
        <v>637</v>
      </c>
      <c r="X82" s="113" t="s">
        <v>3403</v>
      </c>
      <c r="Y82" s="114" t="str">
        <f t="shared" si="3"/>
        <v>31995冷房ビル用マルチ有り</v>
      </c>
      <c r="Z82" s="115">
        <v>-0.218</v>
      </c>
      <c r="AA82" s="115">
        <v>1.218</v>
      </c>
      <c r="AB82" s="116">
        <v>1.0356000000000001</v>
      </c>
      <c r="AC82" s="116">
        <v>0.90459999999999996</v>
      </c>
      <c r="AD82" s="117">
        <f>VLOOKUP(T82,既存設備・導入予定!$E$33:$S$44,13,0)</f>
        <v>0.84599999999999997</v>
      </c>
      <c r="AE82" s="118">
        <f t="shared" si="2"/>
        <v>1.0329999999999999</v>
      </c>
    </row>
    <row r="83" spans="13:31" ht="13.5" customHeight="1">
      <c r="M83" s="147">
        <v>7</v>
      </c>
      <c r="N83" s="148" t="s">
        <v>5</v>
      </c>
      <c r="O83" s="148" t="s">
        <v>3507</v>
      </c>
      <c r="P83" s="148" t="s">
        <v>3508</v>
      </c>
      <c r="Q83" s="148" t="s">
        <v>350</v>
      </c>
      <c r="R83" s="149">
        <v>0.38800000000000001</v>
      </c>
      <c r="T83" s="111">
        <v>3</v>
      </c>
      <c r="U83" s="112">
        <v>1995</v>
      </c>
      <c r="V83" s="113" t="s">
        <v>20</v>
      </c>
      <c r="W83" s="113" t="s">
        <v>638</v>
      </c>
      <c r="X83" s="113" t="s">
        <v>3403</v>
      </c>
      <c r="Y83" s="114" t="str">
        <f t="shared" si="3"/>
        <v>31995冷房設備用有り</v>
      </c>
      <c r="Z83" s="115">
        <v>0.25</v>
      </c>
      <c r="AA83" s="115">
        <v>0.75</v>
      </c>
      <c r="AB83" s="116">
        <v>1.0219</v>
      </c>
      <c r="AC83" s="116">
        <v>0.55700000000000005</v>
      </c>
      <c r="AD83" s="117">
        <f>VLOOKUP(T83,既存設備・導入予定!$E$33:$S$44,13,0)</f>
        <v>0.84599999999999997</v>
      </c>
      <c r="AE83" s="118">
        <f t="shared" si="2"/>
        <v>0.96099999999999997</v>
      </c>
    </row>
    <row r="84" spans="13:31" ht="13.5" customHeight="1">
      <c r="M84" s="147">
        <v>7</v>
      </c>
      <c r="N84" s="148" t="s">
        <v>6</v>
      </c>
      <c r="O84" s="148" t="s">
        <v>3507</v>
      </c>
      <c r="P84" s="148" t="s">
        <v>3508</v>
      </c>
      <c r="Q84" s="148" t="s">
        <v>354</v>
      </c>
      <c r="R84" s="149">
        <v>0.56599999999999995</v>
      </c>
      <c r="T84" s="111">
        <v>3</v>
      </c>
      <c r="U84" s="112">
        <v>1995</v>
      </c>
      <c r="V84" s="113" t="s">
        <v>20</v>
      </c>
      <c r="W84" s="113" t="s">
        <v>643</v>
      </c>
      <c r="X84" s="113" t="s">
        <v>3404</v>
      </c>
      <c r="Y84" s="114" t="str">
        <f t="shared" si="3"/>
        <v>31995冷房店舗用無し（一定速）</v>
      </c>
      <c r="Z84" s="115">
        <v>0.26</v>
      </c>
      <c r="AA84" s="115">
        <v>0.74</v>
      </c>
      <c r="AB84" s="116">
        <v>0.26</v>
      </c>
      <c r="AC84" s="116">
        <v>0.74</v>
      </c>
      <c r="AD84" s="117">
        <f>VLOOKUP(T84,既存設備・導入予定!$E$33:$S$44,13,0)</f>
        <v>0.84599999999999997</v>
      </c>
      <c r="AE84" s="118">
        <f t="shared" si="2"/>
        <v>0.95899999999999996</v>
      </c>
    </row>
    <row r="85" spans="13:31" ht="13.5" customHeight="1">
      <c r="M85" s="147">
        <v>7</v>
      </c>
      <c r="N85" s="148" t="s">
        <v>7</v>
      </c>
      <c r="O85" s="148" t="s">
        <v>3507</v>
      </c>
      <c r="P85" s="148" t="s">
        <v>3508</v>
      </c>
      <c r="Q85" s="148" t="s">
        <v>358</v>
      </c>
      <c r="R85" s="149">
        <v>0.55800000000000005</v>
      </c>
      <c r="T85" s="111">
        <v>3</v>
      </c>
      <c r="U85" s="112">
        <v>1995</v>
      </c>
      <c r="V85" s="113" t="s">
        <v>20</v>
      </c>
      <c r="W85" s="113" t="s">
        <v>637</v>
      </c>
      <c r="X85" s="113" t="s">
        <v>3404</v>
      </c>
      <c r="Y85" s="114" t="str">
        <f t="shared" si="3"/>
        <v>31995冷房ビル用マルチ無し（一定速）</v>
      </c>
      <c r="Z85" s="115">
        <v>0.26</v>
      </c>
      <c r="AA85" s="115">
        <v>0.74</v>
      </c>
      <c r="AB85" s="116">
        <v>0.26</v>
      </c>
      <c r="AC85" s="116">
        <v>0.74</v>
      </c>
      <c r="AD85" s="117">
        <f>VLOOKUP(T85,既存設備・導入予定!$E$33:$S$44,13,0)</f>
        <v>0.84599999999999997</v>
      </c>
      <c r="AE85" s="118">
        <f t="shared" si="2"/>
        <v>0.95899999999999996</v>
      </c>
    </row>
    <row r="86" spans="13:31" ht="13.5" customHeight="1">
      <c r="M86" s="147">
        <v>7</v>
      </c>
      <c r="N86" s="148" t="s">
        <v>8</v>
      </c>
      <c r="O86" s="148" t="s">
        <v>3507</v>
      </c>
      <c r="P86" s="148" t="s">
        <v>3508</v>
      </c>
      <c r="Q86" s="148" t="s">
        <v>362</v>
      </c>
      <c r="R86" s="149">
        <v>0.59799999999999998</v>
      </c>
      <c r="T86" s="111">
        <v>3</v>
      </c>
      <c r="U86" s="112">
        <v>1995</v>
      </c>
      <c r="V86" s="113" t="s">
        <v>20</v>
      </c>
      <c r="W86" s="113" t="s">
        <v>638</v>
      </c>
      <c r="X86" s="113" t="s">
        <v>3404</v>
      </c>
      <c r="Y86" s="114" t="str">
        <f t="shared" si="3"/>
        <v>31995冷房設備用無し（一定速）</v>
      </c>
      <c r="Z86" s="115">
        <v>0.26</v>
      </c>
      <c r="AA86" s="115">
        <v>0.74</v>
      </c>
      <c r="AB86" s="116">
        <v>0.26</v>
      </c>
      <c r="AC86" s="116">
        <v>0.74</v>
      </c>
      <c r="AD86" s="117">
        <f>VLOOKUP(T86,既存設備・導入予定!$E$33:$S$44,13,0)</f>
        <v>0.84599999999999997</v>
      </c>
      <c r="AE86" s="118">
        <f t="shared" si="2"/>
        <v>0.95899999999999996</v>
      </c>
    </row>
    <row r="87" spans="13:31" ht="13.5" customHeight="1">
      <c r="M87" s="147">
        <v>7</v>
      </c>
      <c r="N87" s="148" t="s">
        <v>9</v>
      </c>
      <c r="O87" s="148" t="s">
        <v>3507</v>
      </c>
      <c r="P87" s="148" t="s">
        <v>3508</v>
      </c>
      <c r="Q87" s="148" t="s">
        <v>366</v>
      </c>
      <c r="R87" s="149">
        <v>0.41599999999999998</v>
      </c>
      <c r="T87" s="111">
        <v>3</v>
      </c>
      <c r="U87" s="112">
        <v>1995</v>
      </c>
      <c r="V87" s="113" t="s">
        <v>21</v>
      </c>
      <c r="W87" s="113" t="s">
        <v>643</v>
      </c>
      <c r="X87" s="113" t="s">
        <v>3403</v>
      </c>
      <c r="Y87" s="114" t="str">
        <f t="shared" si="3"/>
        <v>31995暖房店舗用有り</v>
      </c>
      <c r="Z87" s="115">
        <v>0.374</v>
      </c>
      <c r="AA87" s="115">
        <v>0.626</v>
      </c>
      <c r="AB87" s="116">
        <v>1.0275000000000001</v>
      </c>
      <c r="AC87" s="116">
        <v>0.46260000000000001</v>
      </c>
      <c r="AD87" s="117">
        <f>VLOOKUP(T87,既存設備・導入予定!$E$33:$S$44,13,0)</f>
        <v>0.84599999999999997</v>
      </c>
      <c r="AE87" s="118">
        <f t="shared" si="2"/>
        <v>0.94199999999999995</v>
      </c>
    </row>
    <row r="88" spans="13:31" ht="13.5" customHeight="1">
      <c r="M88" s="147">
        <v>7</v>
      </c>
      <c r="N88" s="148" t="s">
        <v>10</v>
      </c>
      <c r="O88" s="148" t="s">
        <v>3507</v>
      </c>
      <c r="P88" s="148" t="s">
        <v>3508</v>
      </c>
      <c r="Q88" s="148" t="s">
        <v>370</v>
      </c>
      <c r="R88" s="149">
        <v>0.54600000000000004</v>
      </c>
      <c r="T88" s="111">
        <v>3</v>
      </c>
      <c r="U88" s="112">
        <v>1995</v>
      </c>
      <c r="V88" s="113" t="s">
        <v>21</v>
      </c>
      <c r="W88" s="113" t="s">
        <v>637</v>
      </c>
      <c r="X88" s="113" t="s">
        <v>3403</v>
      </c>
      <c r="Y88" s="114" t="str">
        <f t="shared" si="3"/>
        <v>31995暖房ビル用マルチ有り</v>
      </c>
      <c r="Z88" s="115">
        <v>-0.112</v>
      </c>
      <c r="AA88" s="115">
        <v>1.1120000000000001</v>
      </c>
      <c r="AB88" s="116">
        <v>1.0236000000000001</v>
      </c>
      <c r="AC88" s="116">
        <v>0.82809999999999995</v>
      </c>
      <c r="AD88" s="117">
        <f>VLOOKUP(T88,既存設備・導入予定!$E$33:$S$44,13,0)</f>
        <v>0.84599999999999997</v>
      </c>
      <c r="AE88" s="118">
        <f t="shared" si="2"/>
        <v>1.0169999999999999</v>
      </c>
    </row>
    <row r="89" spans="13:31" ht="13.5" customHeight="1">
      <c r="M89" s="147">
        <v>7</v>
      </c>
      <c r="N89" s="148" t="s">
        <v>11</v>
      </c>
      <c r="O89" s="148" t="s">
        <v>3507</v>
      </c>
      <c r="P89" s="148" t="s">
        <v>3508</v>
      </c>
      <c r="Q89" s="148" t="s">
        <v>374</v>
      </c>
      <c r="R89" s="149">
        <v>0.34300000000000003</v>
      </c>
      <c r="T89" s="111">
        <v>3</v>
      </c>
      <c r="U89" s="112">
        <v>1995</v>
      </c>
      <c r="V89" s="113" t="s">
        <v>21</v>
      </c>
      <c r="W89" s="113" t="s">
        <v>638</v>
      </c>
      <c r="X89" s="113" t="s">
        <v>3403</v>
      </c>
      <c r="Y89" s="114" t="str">
        <f t="shared" si="3"/>
        <v>31995暖房設備用有り</v>
      </c>
      <c r="Z89" s="115">
        <v>0.25</v>
      </c>
      <c r="AA89" s="115">
        <v>0.75</v>
      </c>
      <c r="AB89" s="116">
        <v>1.0159</v>
      </c>
      <c r="AC89" s="116">
        <v>0.5585</v>
      </c>
      <c r="AD89" s="117">
        <f>VLOOKUP(T89,既存設備・導入予定!$E$33:$S$44,13,0)</f>
        <v>0.84599999999999997</v>
      </c>
      <c r="AE89" s="118">
        <f t="shared" si="2"/>
        <v>0.96099999999999997</v>
      </c>
    </row>
    <row r="90" spans="13:31" ht="13.5" customHeight="1">
      <c r="M90" s="147">
        <v>7</v>
      </c>
      <c r="N90" s="148" t="s">
        <v>12</v>
      </c>
      <c r="O90" s="148" t="s">
        <v>3507</v>
      </c>
      <c r="P90" s="148" t="s">
        <v>3508</v>
      </c>
      <c r="Q90" s="148" t="s">
        <v>378</v>
      </c>
      <c r="R90" s="149">
        <v>0.24099999999999999</v>
      </c>
      <c r="T90" s="111">
        <v>3</v>
      </c>
      <c r="U90" s="112">
        <v>1995</v>
      </c>
      <c r="V90" s="113" t="s">
        <v>21</v>
      </c>
      <c r="W90" s="113" t="s">
        <v>643</v>
      </c>
      <c r="X90" s="113" t="s">
        <v>3404</v>
      </c>
      <c r="Y90" s="114" t="str">
        <f t="shared" si="3"/>
        <v>31995暖房店舗用無し（一定速）</v>
      </c>
      <c r="Z90" s="115">
        <v>0.26</v>
      </c>
      <c r="AA90" s="115">
        <v>0.74</v>
      </c>
      <c r="AB90" s="116">
        <v>0.26</v>
      </c>
      <c r="AC90" s="116">
        <v>0.74</v>
      </c>
      <c r="AD90" s="117">
        <f>VLOOKUP(T90,既存設備・導入予定!$E$33:$S$44,13,0)</f>
        <v>0.84599999999999997</v>
      </c>
      <c r="AE90" s="118">
        <f t="shared" si="2"/>
        <v>0.95899999999999996</v>
      </c>
    </row>
    <row r="91" spans="13:31" ht="13.5" customHeight="1">
      <c r="M91" s="147">
        <v>7</v>
      </c>
      <c r="N91" s="148" t="s">
        <v>13</v>
      </c>
      <c r="O91" s="148" t="s">
        <v>3507</v>
      </c>
      <c r="P91" s="148" t="s">
        <v>3508</v>
      </c>
      <c r="Q91" s="148" t="s">
        <v>382</v>
      </c>
      <c r="R91" s="149">
        <v>0.58399999999999996</v>
      </c>
      <c r="T91" s="111">
        <v>3</v>
      </c>
      <c r="U91" s="112">
        <v>1995</v>
      </c>
      <c r="V91" s="113" t="s">
        <v>21</v>
      </c>
      <c r="W91" s="113" t="s">
        <v>637</v>
      </c>
      <c r="X91" s="113" t="s">
        <v>3404</v>
      </c>
      <c r="Y91" s="114" t="str">
        <f t="shared" si="3"/>
        <v>31995暖房ビル用マルチ無し（一定速）</v>
      </c>
      <c r="Z91" s="115">
        <v>0.26</v>
      </c>
      <c r="AA91" s="115">
        <v>0.74</v>
      </c>
      <c r="AB91" s="116">
        <v>0.26</v>
      </c>
      <c r="AC91" s="116">
        <v>0.74</v>
      </c>
      <c r="AD91" s="117">
        <f>VLOOKUP(T91,既存設備・導入予定!$E$33:$S$44,13,0)</f>
        <v>0.84599999999999997</v>
      </c>
      <c r="AE91" s="118">
        <f t="shared" si="2"/>
        <v>0.95899999999999996</v>
      </c>
    </row>
    <row r="92" spans="13:31" ht="13.5" customHeight="1">
      <c r="M92" s="147">
        <v>8</v>
      </c>
      <c r="N92" s="148" t="s">
        <v>3506</v>
      </c>
      <c r="O92" s="148" t="s">
        <v>3507</v>
      </c>
      <c r="P92" s="148" t="s">
        <v>3508</v>
      </c>
      <c r="Q92" s="148" t="s">
        <v>386</v>
      </c>
      <c r="R92" s="149">
        <v>0.53400000000000003</v>
      </c>
      <c r="T92" s="111">
        <v>3</v>
      </c>
      <c r="U92" s="112">
        <v>1995</v>
      </c>
      <c r="V92" s="113" t="s">
        <v>21</v>
      </c>
      <c r="W92" s="113" t="s">
        <v>638</v>
      </c>
      <c r="X92" s="113" t="s">
        <v>3404</v>
      </c>
      <c r="Y92" s="114" t="str">
        <f t="shared" si="3"/>
        <v>31995暖房設備用無し（一定速）</v>
      </c>
      <c r="Z92" s="115">
        <v>0.26</v>
      </c>
      <c r="AA92" s="115">
        <v>0.74</v>
      </c>
      <c r="AB92" s="116">
        <v>0.26</v>
      </c>
      <c r="AC92" s="116">
        <v>0.74</v>
      </c>
      <c r="AD92" s="117">
        <f>VLOOKUP(T92,既存設備・導入予定!$E$33:$S$44,13,0)</f>
        <v>0.84599999999999997</v>
      </c>
      <c r="AE92" s="118">
        <f t="shared" si="2"/>
        <v>0.95899999999999996</v>
      </c>
    </row>
    <row r="93" spans="13:31" ht="13.5" customHeight="1">
      <c r="M93" s="147">
        <v>8</v>
      </c>
      <c r="N93" s="148" t="s">
        <v>3</v>
      </c>
      <c r="O93" s="148" t="s">
        <v>3507</v>
      </c>
      <c r="P93" s="148" t="s">
        <v>3508</v>
      </c>
      <c r="Q93" s="148" t="s">
        <v>390</v>
      </c>
      <c r="R93" s="149">
        <v>0.66</v>
      </c>
      <c r="T93" s="111">
        <v>3</v>
      </c>
      <c r="U93" s="112">
        <v>2005</v>
      </c>
      <c r="V93" s="113" t="s">
        <v>20</v>
      </c>
      <c r="W93" s="113" t="s">
        <v>643</v>
      </c>
      <c r="X93" s="113" t="s">
        <v>3403</v>
      </c>
      <c r="Y93" s="114" t="str">
        <f t="shared" si="3"/>
        <v>32005冷房店舗用有り</v>
      </c>
      <c r="Z93" s="115">
        <v>-0.86599999999999999</v>
      </c>
      <c r="AA93" s="115">
        <v>1.8660000000000001</v>
      </c>
      <c r="AB93" s="116">
        <v>1.0455000000000001</v>
      </c>
      <c r="AC93" s="116">
        <v>1.3880999999999999</v>
      </c>
      <c r="AD93" s="117">
        <f>VLOOKUP(T93,既存設備・導入予定!$E$33:$S$44,13,0)</f>
        <v>0.84599999999999997</v>
      </c>
      <c r="AE93" s="118">
        <f t="shared" si="2"/>
        <v>1.133</v>
      </c>
    </row>
    <row r="94" spans="13:31" ht="13.5" customHeight="1">
      <c r="M94" s="147">
        <v>8</v>
      </c>
      <c r="N94" s="148" t="s">
        <v>4</v>
      </c>
      <c r="O94" s="148" t="s">
        <v>3507</v>
      </c>
      <c r="P94" s="148" t="s">
        <v>3508</v>
      </c>
      <c r="Q94" s="148" t="s">
        <v>394</v>
      </c>
      <c r="R94" s="149">
        <v>0.59</v>
      </c>
      <c r="T94" s="111">
        <v>3</v>
      </c>
      <c r="U94" s="112">
        <v>2005</v>
      </c>
      <c r="V94" s="113" t="s">
        <v>20</v>
      </c>
      <c r="W94" s="113" t="s">
        <v>637</v>
      </c>
      <c r="X94" s="113" t="s">
        <v>3403</v>
      </c>
      <c r="Y94" s="114" t="str">
        <f t="shared" si="3"/>
        <v>32005冷房ビル用マルチ有り</v>
      </c>
      <c r="Z94" s="115">
        <v>-0.68200000000000005</v>
      </c>
      <c r="AA94" s="115">
        <v>1.6819999999999999</v>
      </c>
      <c r="AB94" s="116">
        <v>1.0490999999999999</v>
      </c>
      <c r="AC94" s="116">
        <v>1.2492000000000001</v>
      </c>
      <c r="AD94" s="117">
        <f>VLOOKUP(T94,既存設備・導入予定!$E$33:$S$44,13,0)</f>
        <v>0.84599999999999997</v>
      </c>
      <c r="AE94" s="118">
        <f t="shared" si="2"/>
        <v>1.105</v>
      </c>
    </row>
    <row r="95" spans="13:31" ht="14.25" customHeight="1">
      <c r="M95" s="147">
        <v>8</v>
      </c>
      <c r="N95" s="148" t="s">
        <v>5</v>
      </c>
      <c r="O95" s="148" t="s">
        <v>3507</v>
      </c>
      <c r="P95" s="148" t="s">
        <v>3508</v>
      </c>
      <c r="Q95" s="148" t="s">
        <v>398</v>
      </c>
      <c r="R95" s="149">
        <v>0.374</v>
      </c>
      <c r="T95" s="111">
        <v>3</v>
      </c>
      <c r="U95" s="112">
        <v>2005</v>
      </c>
      <c r="V95" s="113" t="s">
        <v>20</v>
      </c>
      <c r="W95" s="113" t="s">
        <v>638</v>
      </c>
      <c r="X95" s="113" t="s">
        <v>3403</v>
      </c>
      <c r="Y95" s="114" t="str">
        <f t="shared" si="3"/>
        <v>32005冷房設備用有り</v>
      </c>
      <c r="Z95" s="115">
        <v>-0.114</v>
      </c>
      <c r="AA95" s="115">
        <v>1.1140000000000001</v>
      </c>
      <c r="AB95" s="116">
        <v>1.0325</v>
      </c>
      <c r="AC95" s="116">
        <v>0.82740000000000002</v>
      </c>
      <c r="AD95" s="117">
        <f>VLOOKUP(T95,既存設備・導入予定!$E$33:$S$44,13,0)</f>
        <v>0.84599999999999997</v>
      </c>
      <c r="AE95" s="118">
        <f t="shared" ref="AE95:AE158" si="4">ROUNDDOWN(IF(AD95&gt;=0.25,Z95*AD95+AA95,AB95*AD95+AC95),3)</f>
        <v>1.0169999999999999</v>
      </c>
    </row>
    <row r="96" spans="13:31" ht="13.5" customHeight="1">
      <c r="M96" s="147">
        <v>8</v>
      </c>
      <c r="N96" s="148" t="s">
        <v>6</v>
      </c>
      <c r="O96" s="148" t="s">
        <v>3507</v>
      </c>
      <c r="P96" s="148" t="s">
        <v>3508</v>
      </c>
      <c r="Q96" s="148" t="s">
        <v>402</v>
      </c>
      <c r="R96" s="149">
        <v>0.60499999999999998</v>
      </c>
      <c r="T96" s="111">
        <v>3</v>
      </c>
      <c r="U96" s="112">
        <v>2005</v>
      </c>
      <c r="V96" s="113" t="s">
        <v>20</v>
      </c>
      <c r="W96" s="113" t="s">
        <v>643</v>
      </c>
      <c r="X96" s="113" t="s">
        <v>3404</v>
      </c>
      <c r="Y96" s="114" t="str">
        <f t="shared" si="3"/>
        <v>32005冷房店舗用無し（一定速）</v>
      </c>
      <c r="Z96" s="115">
        <v>0.25</v>
      </c>
      <c r="AA96" s="115">
        <v>0.75</v>
      </c>
      <c r="AB96" s="116">
        <v>0.25</v>
      </c>
      <c r="AC96" s="116">
        <v>0.75</v>
      </c>
      <c r="AD96" s="117">
        <f>VLOOKUP(T96,既存設備・導入予定!$E$33:$S$44,13,0)</f>
        <v>0.84599999999999997</v>
      </c>
      <c r="AE96" s="118">
        <f t="shared" si="4"/>
        <v>0.96099999999999997</v>
      </c>
    </row>
    <row r="97" spans="13:31" ht="13.5" customHeight="1">
      <c r="M97" s="147">
        <v>8</v>
      </c>
      <c r="N97" s="148" t="s">
        <v>7</v>
      </c>
      <c r="O97" s="148" t="s">
        <v>3507</v>
      </c>
      <c r="P97" s="148" t="s">
        <v>3508</v>
      </c>
      <c r="Q97" s="148" t="s">
        <v>406</v>
      </c>
      <c r="R97" s="149">
        <v>0.64700000000000002</v>
      </c>
      <c r="T97" s="111">
        <v>3</v>
      </c>
      <c r="U97" s="112">
        <v>2005</v>
      </c>
      <c r="V97" s="113" t="s">
        <v>20</v>
      </c>
      <c r="W97" s="113" t="s">
        <v>637</v>
      </c>
      <c r="X97" s="113" t="s">
        <v>3404</v>
      </c>
      <c r="Y97" s="114" t="str">
        <f t="shared" si="3"/>
        <v>32005冷房ビル用マルチ無し（一定速）</v>
      </c>
      <c r="Z97" s="115">
        <v>0.25</v>
      </c>
      <c r="AA97" s="115">
        <v>0.75</v>
      </c>
      <c r="AB97" s="116">
        <v>0.25</v>
      </c>
      <c r="AC97" s="116">
        <v>0.75</v>
      </c>
      <c r="AD97" s="117">
        <f>VLOOKUP(T97,既存設備・導入予定!$E$33:$S$44,13,0)</f>
        <v>0.84599999999999997</v>
      </c>
      <c r="AE97" s="118">
        <f t="shared" si="4"/>
        <v>0.96099999999999997</v>
      </c>
    </row>
    <row r="98" spans="13:31" ht="13.5" customHeight="1">
      <c r="M98" s="147">
        <v>8</v>
      </c>
      <c r="N98" s="148" t="s">
        <v>8</v>
      </c>
      <c r="O98" s="148" t="s">
        <v>3507</v>
      </c>
      <c r="P98" s="148" t="s">
        <v>3508</v>
      </c>
      <c r="Q98" s="148" t="s">
        <v>410</v>
      </c>
      <c r="R98" s="149">
        <v>0.63700000000000001</v>
      </c>
      <c r="T98" s="111">
        <v>3</v>
      </c>
      <c r="U98" s="112">
        <v>2005</v>
      </c>
      <c r="V98" s="113" t="s">
        <v>20</v>
      </c>
      <c r="W98" s="113" t="s">
        <v>638</v>
      </c>
      <c r="X98" s="113" t="s">
        <v>3404</v>
      </c>
      <c r="Y98" s="114" t="str">
        <f t="shared" si="3"/>
        <v>32005冷房設備用無し（一定速）</v>
      </c>
      <c r="Z98" s="115">
        <v>0.25</v>
      </c>
      <c r="AA98" s="115">
        <v>0.75</v>
      </c>
      <c r="AB98" s="116">
        <v>0.25</v>
      </c>
      <c r="AC98" s="116">
        <v>0.75</v>
      </c>
      <c r="AD98" s="117">
        <f>VLOOKUP(T98,既存設備・導入予定!$E$33:$S$44,13,0)</f>
        <v>0.84599999999999997</v>
      </c>
      <c r="AE98" s="118">
        <f t="shared" si="4"/>
        <v>0.96099999999999997</v>
      </c>
    </row>
    <row r="99" spans="13:31" ht="14.25" customHeight="1">
      <c r="M99" s="147">
        <v>8</v>
      </c>
      <c r="N99" s="148" t="s">
        <v>9</v>
      </c>
      <c r="O99" s="148" t="s">
        <v>3507</v>
      </c>
      <c r="P99" s="148" t="s">
        <v>3508</v>
      </c>
      <c r="Q99" s="148" t="s">
        <v>414</v>
      </c>
      <c r="R99" s="149">
        <v>0.50600000000000001</v>
      </c>
      <c r="T99" s="111">
        <v>3</v>
      </c>
      <c r="U99" s="112">
        <v>2005</v>
      </c>
      <c r="V99" s="113" t="s">
        <v>21</v>
      </c>
      <c r="W99" s="113" t="s">
        <v>643</v>
      </c>
      <c r="X99" s="113" t="s">
        <v>3403</v>
      </c>
      <c r="Y99" s="114" t="str">
        <f t="shared" si="3"/>
        <v>32005暖房店舗用有り</v>
      </c>
      <c r="Z99" s="115">
        <v>-0.65</v>
      </c>
      <c r="AA99" s="115">
        <v>1.65</v>
      </c>
      <c r="AB99" s="116">
        <v>1.0726</v>
      </c>
      <c r="AC99" s="116">
        <v>1.2194</v>
      </c>
      <c r="AD99" s="117">
        <f>VLOOKUP(T99,既存設備・導入予定!$E$33:$S$44,13,0)</f>
        <v>0.84599999999999997</v>
      </c>
      <c r="AE99" s="118">
        <f t="shared" si="4"/>
        <v>1.1000000000000001</v>
      </c>
    </row>
    <row r="100" spans="13:31" ht="13.5" customHeight="1">
      <c r="M100" s="147">
        <v>8</v>
      </c>
      <c r="N100" s="148" t="s">
        <v>10</v>
      </c>
      <c r="O100" s="148" t="s">
        <v>3507</v>
      </c>
      <c r="P100" s="148" t="s">
        <v>3508</v>
      </c>
      <c r="Q100" s="148" t="s">
        <v>418</v>
      </c>
      <c r="R100" s="149">
        <v>0.58699999999999997</v>
      </c>
      <c r="T100" s="111">
        <v>3</v>
      </c>
      <c r="U100" s="112">
        <v>2005</v>
      </c>
      <c r="V100" s="113" t="s">
        <v>21</v>
      </c>
      <c r="W100" s="113" t="s">
        <v>637</v>
      </c>
      <c r="X100" s="113" t="s">
        <v>3403</v>
      </c>
      <c r="Y100" s="114" t="str">
        <f t="shared" si="3"/>
        <v>32005暖房ビル用マルチ有り</v>
      </c>
      <c r="Z100" s="115">
        <v>-0.56000000000000005</v>
      </c>
      <c r="AA100" s="115">
        <v>1.56</v>
      </c>
      <c r="AB100" s="116">
        <v>1.0330999999999999</v>
      </c>
      <c r="AC100" s="116">
        <v>1.1617</v>
      </c>
      <c r="AD100" s="117">
        <f>VLOOKUP(T100,既存設備・導入予定!$E$33:$S$44,13,0)</f>
        <v>0.84599999999999997</v>
      </c>
      <c r="AE100" s="118">
        <f t="shared" si="4"/>
        <v>1.0860000000000001</v>
      </c>
    </row>
    <row r="101" spans="13:31" ht="13.5" customHeight="1">
      <c r="M101" s="147">
        <v>8</v>
      </c>
      <c r="N101" s="148" t="s">
        <v>11</v>
      </c>
      <c r="O101" s="148" t="s">
        <v>3507</v>
      </c>
      <c r="P101" s="148" t="s">
        <v>3508</v>
      </c>
      <c r="Q101" s="148" t="s">
        <v>422</v>
      </c>
      <c r="R101" s="149">
        <v>0.32800000000000001</v>
      </c>
      <c r="T101" s="111">
        <v>3</v>
      </c>
      <c r="U101" s="112">
        <v>2005</v>
      </c>
      <c r="V101" s="113" t="s">
        <v>21</v>
      </c>
      <c r="W101" s="113" t="s">
        <v>638</v>
      </c>
      <c r="X101" s="113" t="s">
        <v>3403</v>
      </c>
      <c r="Y101" s="114" t="str">
        <f t="shared" si="3"/>
        <v>32005暖房設備用有り</v>
      </c>
      <c r="Z101" s="115">
        <v>-0.126</v>
      </c>
      <c r="AA101" s="115">
        <v>1.1259999999999999</v>
      </c>
      <c r="AB101" s="116">
        <v>1.0239</v>
      </c>
      <c r="AC101" s="116">
        <v>0.83850000000000002</v>
      </c>
      <c r="AD101" s="117">
        <f>VLOOKUP(T101,既存設備・導入予定!$E$33:$S$44,13,0)</f>
        <v>0.84599999999999997</v>
      </c>
      <c r="AE101" s="118">
        <f t="shared" si="4"/>
        <v>1.0189999999999999</v>
      </c>
    </row>
    <row r="102" spans="13:31" ht="13.5" customHeight="1">
      <c r="M102" s="147">
        <v>8</v>
      </c>
      <c r="N102" s="148" t="s">
        <v>12</v>
      </c>
      <c r="O102" s="148" t="s">
        <v>3507</v>
      </c>
      <c r="P102" s="148" t="s">
        <v>3508</v>
      </c>
      <c r="Q102" s="148" t="s">
        <v>426</v>
      </c>
      <c r="R102" s="149">
        <v>0.25600000000000001</v>
      </c>
      <c r="T102" s="111">
        <v>3</v>
      </c>
      <c r="U102" s="112">
        <v>2005</v>
      </c>
      <c r="V102" s="113" t="s">
        <v>21</v>
      </c>
      <c r="W102" s="113" t="s">
        <v>643</v>
      </c>
      <c r="X102" s="113" t="s">
        <v>3404</v>
      </c>
      <c r="Y102" s="114" t="str">
        <f t="shared" si="3"/>
        <v>32005暖房店舗用無し（一定速）</v>
      </c>
      <c r="Z102" s="115">
        <v>0.25</v>
      </c>
      <c r="AA102" s="115">
        <v>0.75</v>
      </c>
      <c r="AB102" s="116">
        <v>0.25</v>
      </c>
      <c r="AC102" s="116">
        <v>0.75</v>
      </c>
      <c r="AD102" s="117">
        <f>VLOOKUP(T102,既存設備・導入予定!$E$33:$S$44,13,0)</f>
        <v>0.84599999999999997</v>
      </c>
      <c r="AE102" s="118">
        <f t="shared" si="4"/>
        <v>0.96099999999999997</v>
      </c>
    </row>
    <row r="103" spans="13:31" ht="13.5" customHeight="1">
      <c r="M103" s="147">
        <v>8</v>
      </c>
      <c r="N103" s="148" t="s">
        <v>13</v>
      </c>
      <c r="O103" s="148" t="s">
        <v>3507</v>
      </c>
      <c r="P103" s="148" t="s">
        <v>3508</v>
      </c>
      <c r="Q103" s="148" t="s">
        <v>430</v>
      </c>
      <c r="R103" s="149">
        <v>0.626</v>
      </c>
      <c r="T103" s="111">
        <v>3</v>
      </c>
      <c r="U103" s="112">
        <v>2005</v>
      </c>
      <c r="V103" s="113" t="s">
        <v>21</v>
      </c>
      <c r="W103" s="113" t="s">
        <v>637</v>
      </c>
      <c r="X103" s="113" t="s">
        <v>3404</v>
      </c>
      <c r="Y103" s="114" t="str">
        <f t="shared" si="3"/>
        <v>32005暖房ビル用マルチ無し（一定速）</v>
      </c>
      <c r="Z103" s="115">
        <v>0.25</v>
      </c>
      <c r="AA103" s="115">
        <v>0.75</v>
      </c>
      <c r="AB103" s="116">
        <v>0.25</v>
      </c>
      <c r="AC103" s="116">
        <v>0.75</v>
      </c>
      <c r="AD103" s="117">
        <f>VLOOKUP(T103,既存設備・導入予定!$E$33:$S$44,13,0)</f>
        <v>0.84599999999999997</v>
      </c>
      <c r="AE103" s="118">
        <f t="shared" si="4"/>
        <v>0.96099999999999997</v>
      </c>
    </row>
    <row r="104" spans="13:31" ht="13.5" customHeight="1">
      <c r="M104" s="147">
        <v>9</v>
      </c>
      <c r="N104" s="148" t="s">
        <v>3506</v>
      </c>
      <c r="O104" s="148" t="s">
        <v>3507</v>
      </c>
      <c r="P104" s="148" t="s">
        <v>3508</v>
      </c>
      <c r="Q104" s="148" t="s">
        <v>434</v>
      </c>
      <c r="R104" s="149">
        <v>0.432</v>
      </c>
      <c r="T104" s="111">
        <v>3</v>
      </c>
      <c r="U104" s="112">
        <v>2005</v>
      </c>
      <c r="V104" s="113" t="s">
        <v>21</v>
      </c>
      <c r="W104" s="113" t="s">
        <v>638</v>
      </c>
      <c r="X104" s="113" t="s">
        <v>3404</v>
      </c>
      <c r="Y104" s="114" t="str">
        <f t="shared" si="3"/>
        <v>32005暖房設備用無し（一定速）</v>
      </c>
      <c r="Z104" s="115">
        <v>0.25</v>
      </c>
      <c r="AA104" s="115">
        <v>0.75</v>
      </c>
      <c r="AB104" s="116">
        <v>0.25</v>
      </c>
      <c r="AC104" s="116">
        <v>0.75</v>
      </c>
      <c r="AD104" s="117">
        <f>VLOOKUP(T104,既存設備・導入予定!$E$33:$S$44,13,0)</f>
        <v>0.84599999999999997</v>
      </c>
      <c r="AE104" s="118">
        <f t="shared" si="4"/>
        <v>0.96099999999999997</v>
      </c>
    </row>
    <row r="105" spans="13:31" ht="13.5" customHeight="1">
      <c r="M105" s="147">
        <v>9</v>
      </c>
      <c r="N105" s="148" t="s">
        <v>3</v>
      </c>
      <c r="O105" s="148" t="s">
        <v>3507</v>
      </c>
      <c r="P105" s="148" t="s">
        <v>3508</v>
      </c>
      <c r="Q105" s="148" t="s">
        <v>438</v>
      </c>
      <c r="R105" s="149">
        <v>0.46200000000000002</v>
      </c>
      <c r="T105" s="111">
        <v>3</v>
      </c>
      <c r="U105" s="112">
        <v>2015</v>
      </c>
      <c r="V105" s="113" t="s">
        <v>20</v>
      </c>
      <c r="W105" s="113" t="s">
        <v>643</v>
      </c>
      <c r="X105" s="113" t="s">
        <v>3403</v>
      </c>
      <c r="Y105" s="114" t="str">
        <f t="shared" si="3"/>
        <v>32015冷房店舗用有り</v>
      </c>
      <c r="Z105" s="115">
        <v>-1.38</v>
      </c>
      <c r="AA105" s="115">
        <v>2.38</v>
      </c>
      <c r="AB105" s="116">
        <v>1.0581</v>
      </c>
      <c r="AC105" s="116">
        <v>1.7705</v>
      </c>
      <c r="AD105" s="117">
        <f>VLOOKUP(T105,既存設備・導入予定!$E$33:$S$44,13,0)</f>
        <v>0.84599999999999997</v>
      </c>
      <c r="AE105" s="118">
        <f t="shared" si="4"/>
        <v>1.212</v>
      </c>
    </row>
    <row r="106" spans="13:31" ht="13.5" customHeight="1">
      <c r="M106" s="147">
        <v>9</v>
      </c>
      <c r="N106" s="148" t="s">
        <v>4</v>
      </c>
      <c r="O106" s="148" t="s">
        <v>3507</v>
      </c>
      <c r="P106" s="148" t="s">
        <v>3508</v>
      </c>
      <c r="Q106" s="148" t="s">
        <v>442</v>
      </c>
      <c r="R106" s="149">
        <v>0.40500000000000003</v>
      </c>
      <c r="T106" s="111">
        <v>3</v>
      </c>
      <c r="U106" s="112">
        <v>2015</v>
      </c>
      <c r="V106" s="113" t="s">
        <v>20</v>
      </c>
      <c r="W106" s="113" t="s">
        <v>637</v>
      </c>
      <c r="X106" s="113" t="s">
        <v>3403</v>
      </c>
      <c r="Y106" s="114" t="str">
        <f t="shared" si="3"/>
        <v>32015冷房ビル用マルチ有り</v>
      </c>
      <c r="Z106" s="115">
        <v>-1.5740000000000001</v>
      </c>
      <c r="AA106" s="115">
        <v>2.5739999999999998</v>
      </c>
      <c r="AB106" s="116">
        <v>1.0751999999999999</v>
      </c>
      <c r="AC106" s="116">
        <v>1.9117</v>
      </c>
      <c r="AD106" s="117">
        <f>VLOOKUP(T106,既存設備・導入予定!$E$33:$S$44,13,0)</f>
        <v>0.84599999999999997</v>
      </c>
      <c r="AE106" s="118">
        <f t="shared" si="4"/>
        <v>1.242</v>
      </c>
    </row>
    <row r="107" spans="13:31" ht="13.5" customHeight="1">
      <c r="M107" s="147">
        <v>9</v>
      </c>
      <c r="N107" s="148" t="s">
        <v>5</v>
      </c>
      <c r="O107" s="148" t="s">
        <v>3507</v>
      </c>
      <c r="P107" s="148" t="s">
        <v>3508</v>
      </c>
      <c r="Q107" s="148" t="s">
        <v>446</v>
      </c>
      <c r="R107" s="149">
        <v>0.26300000000000001</v>
      </c>
      <c r="T107" s="111">
        <v>3</v>
      </c>
      <c r="U107" s="112">
        <v>2015</v>
      </c>
      <c r="V107" s="113" t="s">
        <v>20</v>
      </c>
      <c r="W107" s="113" t="s">
        <v>638</v>
      </c>
      <c r="X107" s="113" t="s">
        <v>3403</v>
      </c>
      <c r="Y107" s="114" t="str">
        <f t="shared" si="3"/>
        <v>32015冷房設備用有り</v>
      </c>
      <c r="Z107" s="115">
        <v>-0.62</v>
      </c>
      <c r="AA107" s="115">
        <v>1.62</v>
      </c>
      <c r="AB107" s="116">
        <v>1.0472999999999999</v>
      </c>
      <c r="AC107" s="116">
        <v>1.2032</v>
      </c>
      <c r="AD107" s="117">
        <f>VLOOKUP(T107,既存設備・導入予定!$E$33:$S$44,13,0)</f>
        <v>0.84599999999999997</v>
      </c>
      <c r="AE107" s="118">
        <f t="shared" si="4"/>
        <v>1.095</v>
      </c>
    </row>
    <row r="108" spans="13:31" ht="13.5" customHeight="1">
      <c r="M108" s="147">
        <v>9</v>
      </c>
      <c r="N108" s="148" t="s">
        <v>6</v>
      </c>
      <c r="O108" s="148" t="s">
        <v>3507</v>
      </c>
      <c r="P108" s="148" t="s">
        <v>3508</v>
      </c>
      <c r="Q108" s="148" t="s">
        <v>450</v>
      </c>
      <c r="R108" s="149">
        <v>0.36199999999999999</v>
      </c>
      <c r="T108" s="111">
        <v>3</v>
      </c>
      <c r="U108" s="112">
        <v>2015</v>
      </c>
      <c r="V108" s="113" t="s">
        <v>20</v>
      </c>
      <c r="W108" s="113" t="s">
        <v>643</v>
      </c>
      <c r="X108" s="113" t="s">
        <v>3404</v>
      </c>
      <c r="Y108" s="114" t="str">
        <f t="shared" si="3"/>
        <v>32015冷房店舗用無し（一定速）</v>
      </c>
      <c r="Z108" s="115">
        <v>0.25</v>
      </c>
      <c r="AA108" s="115">
        <v>0.75</v>
      </c>
      <c r="AB108" s="116">
        <v>0.25</v>
      </c>
      <c r="AC108" s="116">
        <v>0.75</v>
      </c>
      <c r="AD108" s="117">
        <f>VLOOKUP(T108,既存設備・導入予定!$E$33:$S$44,13,0)</f>
        <v>0.84599999999999997</v>
      </c>
      <c r="AE108" s="118">
        <f t="shared" si="4"/>
        <v>0.96099999999999997</v>
      </c>
    </row>
    <row r="109" spans="13:31" ht="13.5" customHeight="1">
      <c r="M109" s="147">
        <v>9</v>
      </c>
      <c r="N109" s="148" t="s">
        <v>7</v>
      </c>
      <c r="O109" s="148" t="s">
        <v>3507</v>
      </c>
      <c r="P109" s="148" t="s">
        <v>3508</v>
      </c>
      <c r="Q109" s="148" t="s">
        <v>454</v>
      </c>
      <c r="R109" s="149">
        <v>0.41199999999999998</v>
      </c>
      <c r="T109" s="111">
        <v>3</v>
      </c>
      <c r="U109" s="112">
        <v>2015</v>
      </c>
      <c r="V109" s="113" t="s">
        <v>20</v>
      </c>
      <c r="W109" s="113" t="s">
        <v>637</v>
      </c>
      <c r="X109" s="113" t="s">
        <v>3404</v>
      </c>
      <c r="Y109" s="114" t="str">
        <f t="shared" si="3"/>
        <v>32015冷房ビル用マルチ無し（一定速）</v>
      </c>
      <c r="Z109" s="115">
        <v>0.25</v>
      </c>
      <c r="AA109" s="115">
        <v>0.75</v>
      </c>
      <c r="AB109" s="116">
        <v>0.25</v>
      </c>
      <c r="AC109" s="116">
        <v>0.75</v>
      </c>
      <c r="AD109" s="117">
        <f>VLOOKUP(T109,既存設備・導入予定!$E$33:$S$44,13,0)</f>
        <v>0.84599999999999997</v>
      </c>
      <c r="AE109" s="118">
        <f t="shared" si="4"/>
        <v>0.96099999999999997</v>
      </c>
    </row>
    <row r="110" spans="13:31" ht="13.5" customHeight="1">
      <c r="M110" s="147">
        <v>9</v>
      </c>
      <c r="N110" s="148" t="s">
        <v>8</v>
      </c>
      <c r="O110" s="148" t="s">
        <v>3507</v>
      </c>
      <c r="P110" s="148" t="s">
        <v>3508</v>
      </c>
      <c r="Q110" s="148" t="s">
        <v>458</v>
      </c>
      <c r="R110" s="149">
        <v>0.39800000000000002</v>
      </c>
      <c r="T110" s="111">
        <v>3</v>
      </c>
      <c r="U110" s="112">
        <v>2015</v>
      </c>
      <c r="V110" s="113" t="s">
        <v>20</v>
      </c>
      <c r="W110" s="113" t="s">
        <v>638</v>
      </c>
      <c r="X110" s="113" t="s">
        <v>3404</v>
      </c>
      <c r="Y110" s="114" t="str">
        <f t="shared" si="3"/>
        <v>32015冷房設備用無し（一定速）</v>
      </c>
      <c r="Z110" s="115">
        <v>0.25</v>
      </c>
      <c r="AA110" s="115">
        <v>0.75</v>
      </c>
      <c r="AB110" s="116">
        <v>0.25</v>
      </c>
      <c r="AC110" s="116">
        <v>0.75</v>
      </c>
      <c r="AD110" s="117">
        <f>VLOOKUP(T110,既存設備・導入予定!$E$33:$S$44,13,0)</f>
        <v>0.84599999999999997</v>
      </c>
      <c r="AE110" s="118">
        <f t="shared" si="4"/>
        <v>0.96099999999999997</v>
      </c>
    </row>
    <row r="111" spans="13:31" ht="13.5" customHeight="1">
      <c r="M111" s="147">
        <v>9</v>
      </c>
      <c r="N111" s="148" t="s">
        <v>9</v>
      </c>
      <c r="O111" s="148" t="s">
        <v>3507</v>
      </c>
      <c r="P111" s="148" t="s">
        <v>3508</v>
      </c>
      <c r="Q111" s="148" t="s">
        <v>462</v>
      </c>
      <c r="R111" s="149">
        <v>0.29599999999999999</v>
      </c>
      <c r="T111" s="111">
        <v>3</v>
      </c>
      <c r="U111" s="112">
        <v>2015</v>
      </c>
      <c r="V111" s="113" t="s">
        <v>21</v>
      </c>
      <c r="W111" s="113" t="s">
        <v>643</v>
      </c>
      <c r="X111" s="113" t="s">
        <v>3403</v>
      </c>
      <c r="Y111" s="114" t="str">
        <f t="shared" si="3"/>
        <v>32015暖房店舗用有り</v>
      </c>
      <c r="Z111" s="115">
        <v>-0.97</v>
      </c>
      <c r="AA111" s="115">
        <v>1.97</v>
      </c>
      <c r="AB111" s="116">
        <v>1.0867</v>
      </c>
      <c r="AC111" s="116">
        <v>1.4558</v>
      </c>
      <c r="AD111" s="117">
        <f>VLOOKUP(T111,既存設備・導入予定!$E$33:$S$44,13,0)</f>
        <v>0.84599999999999997</v>
      </c>
      <c r="AE111" s="118">
        <f t="shared" si="4"/>
        <v>1.149</v>
      </c>
    </row>
    <row r="112" spans="13:31" ht="13.5" customHeight="1">
      <c r="M112" s="147">
        <v>9</v>
      </c>
      <c r="N112" s="148" t="s">
        <v>10</v>
      </c>
      <c r="O112" s="148" t="s">
        <v>3507</v>
      </c>
      <c r="P112" s="148" t="s">
        <v>3508</v>
      </c>
      <c r="Q112" s="148" t="s">
        <v>466</v>
      </c>
      <c r="R112" s="149">
        <v>0.372</v>
      </c>
      <c r="T112" s="111">
        <v>3</v>
      </c>
      <c r="U112" s="112">
        <v>2015</v>
      </c>
      <c r="V112" s="113" t="s">
        <v>21</v>
      </c>
      <c r="W112" s="113" t="s">
        <v>637</v>
      </c>
      <c r="X112" s="113" t="s">
        <v>3403</v>
      </c>
      <c r="Y112" s="114" t="str">
        <f t="shared" si="3"/>
        <v>32015暖房ビル用マルチ有り</v>
      </c>
      <c r="Z112" s="115">
        <v>-0.876</v>
      </c>
      <c r="AA112" s="115">
        <v>1.8759999999999999</v>
      </c>
      <c r="AB112" s="116">
        <v>1.0398000000000001</v>
      </c>
      <c r="AC112" s="116">
        <v>1.3971</v>
      </c>
      <c r="AD112" s="117">
        <f>VLOOKUP(T112,既存設備・導入予定!$E$33:$S$44,13,0)</f>
        <v>0.84599999999999997</v>
      </c>
      <c r="AE112" s="118">
        <f t="shared" si="4"/>
        <v>1.1339999999999999</v>
      </c>
    </row>
    <row r="113" spans="13:31" ht="13.5" customHeight="1">
      <c r="M113" s="147">
        <v>9</v>
      </c>
      <c r="N113" s="148" t="s">
        <v>11</v>
      </c>
      <c r="O113" s="148" t="s">
        <v>3507</v>
      </c>
      <c r="P113" s="148" t="s">
        <v>3508</v>
      </c>
      <c r="Q113" s="148" t="s">
        <v>470</v>
      </c>
      <c r="R113" s="149">
        <v>0.23300000000000001</v>
      </c>
      <c r="T113" s="111">
        <v>3</v>
      </c>
      <c r="U113" s="112">
        <v>2015</v>
      </c>
      <c r="V113" s="113" t="s">
        <v>21</v>
      </c>
      <c r="W113" s="113" t="s">
        <v>638</v>
      </c>
      <c r="X113" s="113" t="s">
        <v>3403</v>
      </c>
      <c r="Y113" s="114" t="str">
        <f t="shared" si="3"/>
        <v>32015暖房設備用有り</v>
      </c>
      <c r="Z113" s="115">
        <v>-0.59799999999999998</v>
      </c>
      <c r="AA113" s="115">
        <v>1.5980000000000001</v>
      </c>
      <c r="AB113" s="116">
        <v>1.0339</v>
      </c>
      <c r="AC113" s="116">
        <v>1.19</v>
      </c>
      <c r="AD113" s="117">
        <f>VLOOKUP(T113,既存設備・導入予定!$E$33:$S$44,13,0)</f>
        <v>0.84599999999999997</v>
      </c>
      <c r="AE113" s="118">
        <f t="shared" si="4"/>
        <v>1.0920000000000001</v>
      </c>
    </row>
    <row r="114" spans="13:31" ht="13.5" customHeight="1">
      <c r="M114" s="147">
        <v>9</v>
      </c>
      <c r="N114" s="148" t="s">
        <v>12</v>
      </c>
      <c r="O114" s="148" t="s">
        <v>3507</v>
      </c>
      <c r="P114" s="148" t="s">
        <v>3508</v>
      </c>
      <c r="Q114" s="148" t="s">
        <v>474</v>
      </c>
      <c r="R114" s="149">
        <v>0.129</v>
      </c>
      <c r="T114" s="111">
        <v>3</v>
      </c>
      <c r="U114" s="112">
        <v>2015</v>
      </c>
      <c r="V114" s="113" t="s">
        <v>21</v>
      </c>
      <c r="W114" s="113" t="s">
        <v>643</v>
      </c>
      <c r="X114" s="113" t="s">
        <v>3404</v>
      </c>
      <c r="Y114" s="114" t="str">
        <f t="shared" si="3"/>
        <v>32015暖房店舗用無し（一定速）</v>
      </c>
      <c r="Z114" s="115">
        <v>0.25</v>
      </c>
      <c r="AA114" s="115">
        <v>0.75</v>
      </c>
      <c r="AB114" s="116">
        <v>0.25</v>
      </c>
      <c r="AC114" s="116">
        <v>0.75</v>
      </c>
      <c r="AD114" s="117">
        <f>VLOOKUP(T114,既存設備・導入予定!$E$33:$S$44,13,0)</f>
        <v>0.84599999999999997</v>
      </c>
      <c r="AE114" s="118">
        <f t="shared" si="4"/>
        <v>0.96099999999999997</v>
      </c>
    </row>
    <row r="115" spans="13:31" ht="13.5" customHeight="1">
      <c r="M115" s="147">
        <v>9</v>
      </c>
      <c r="N115" s="148" t="s">
        <v>13</v>
      </c>
      <c r="O115" s="148" t="s">
        <v>3507</v>
      </c>
      <c r="P115" s="148" t="s">
        <v>3508</v>
      </c>
      <c r="Q115" s="148" t="s">
        <v>478</v>
      </c>
      <c r="R115" s="149">
        <v>0.46600000000000003</v>
      </c>
      <c r="T115" s="111">
        <v>3</v>
      </c>
      <c r="U115" s="112">
        <v>2015</v>
      </c>
      <c r="V115" s="113" t="s">
        <v>21</v>
      </c>
      <c r="W115" s="113" t="s">
        <v>637</v>
      </c>
      <c r="X115" s="113" t="s">
        <v>3404</v>
      </c>
      <c r="Y115" s="114" t="str">
        <f t="shared" si="3"/>
        <v>32015暖房ビル用マルチ無し（一定速）</v>
      </c>
      <c r="Z115" s="115">
        <v>0.25</v>
      </c>
      <c r="AA115" s="115">
        <v>0.75</v>
      </c>
      <c r="AB115" s="116">
        <v>0.25</v>
      </c>
      <c r="AC115" s="116">
        <v>0.75</v>
      </c>
      <c r="AD115" s="117">
        <f>VLOOKUP(T115,既存設備・導入予定!$E$33:$S$44,13,0)</f>
        <v>0.84599999999999997</v>
      </c>
      <c r="AE115" s="118">
        <f t="shared" si="4"/>
        <v>0.96099999999999997</v>
      </c>
    </row>
    <row r="116" spans="13:31" ht="13.5" customHeight="1">
      <c r="M116" s="147">
        <v>10</v>
      </c>
      <c r="N116" s="148" t="s">
        <v>3506</v>
      </c>
      <c r="O116" s="148" t="s">
        <v>3507</v>
      </c>
      <c r="P116" s="148" t="s">
        <v>3508</v>
      </c>
      <c r="Q116" s="148" t="s">
        <v>482</v>
      </c>
      <c r="R116" s="149">
        <v>0.20599999999999999</v>
      </c>
      <c r="T116" s="111">
        <v>3</v>
      </c>
      <c r="U116" s="113">
        <v>2015</v>
      </c>
      <c r="V116" s="113" t="s">
        <v>21</v>
      </c>
      <c r="W116" s="113" t="s">
        <v>638</v>
      </c>
      <c r="X116" s="113" t="s">
        <v>3404</v>
      </c>
      <c r="Y116" s="114" t="str">
        <f t="shared" si="3"/>
        <v>32015暖房設備用無し（一定速）</v>
      </c>
      <c r="Z116" s="115">
        <v>0.25</v>
      </c>
      <c r="AA116" s="115">
        <v>0.75</v>
      </c>
      <c r="AB116" s="116">
        <v>0.25</v>
      </c>
      <c r="AC116" s="116">
        <v>0.75</v>
      </c>
      <c r="AD116" s="117">
        <f>VLOOKUP(T116,既存設備・導入予定!$E$33:$S$44,13,0)</f>
        <v>0.84599999999999997</v>
      </c>
      <c r="AE116" s="118">
        <f t="shared" si="4"/>
        <v>0.96099999999999997</v>
      </c>
    </row>
    <row r="117" spans="13:31" ht="13.5" customHeight="1">
      <c r="M117" s="147">
        <v>10</v>
      </c>
      <c r="N117" s="148" t="s">
        <v>3</v>
      </c>
      <c r="O117" s="148" t="s">
        <v>3507</v>
      </c>
      <c r="P117" s="148" t="s">
        <v>3508</v>
      </c>
      <c r="Q117" s="148" t="s">
        <v>486</v>
      </c>
      <c r="R117" s="149">
        <v>0.214</v>
      </c>
      <c r="T117" s="111">
        <v>4</v>
      </c>
      <c r="U117" s="112">
        <v>1995</v>
      </c>
      <c r="V117" s="113" t="s">
        <v>20</v>
      </c>
      <c r="W117" s="113" t="s">
        <v>643</v>
      </c>
      <c r="X117" s="113" t="s">
        <v>3403</v>
      </c>
      <c r="Y117" s="114" t="str">
        <f t="shared" si="3"/>
        <v>41995冷房店舗用有り</v>
      </c>
      <c r="Z117" s="115">
        <v>0.32</v>
      </c>
      <c r="AA117" s="115">
        <v>0.68</v>
      </c>
      <c r="AB117" s="116">
        <v>1.0165999999999999</v>
      </c>
      <c r="AC117" s="116">
        <v>0.50590000000000002</v>
      </c>
      <c r="AD117" s="117">
        <f>VLOOKUP(T117,既存設備・導入予定!$E$33:$S$44,13,0)</f>
        <v>0.111</v>
      </c>
      <c r="AE117" s="118">
        <f t="shared" si="4"/>
        <v>0.61799999999999999</v>
      </c>
    </row>
    <row r="118" spans="13:31" ht="13.5" customHeight="1">
      <c r="M118" s="147">
        <v>10</v>
      </c>
      <c r="N118" s="148" t="s">
        <v>4</v>
      </c>
      <c r="O118" s="148" t="s">
        <v>3507</v>
      </c>
      <c r="P118" s="148" t="s">
        <v>3508</v>
      </c>
      <c r="Q118" s="148" t="s">
        <v>490</v>
      </c>
      <c r="R118" s="149">
        <v>0.216</v>
      </c>
      <c r="T118" s="111">
        <v>4</v>
      </c>
      <c r="U118" s="112">
        <v>1995</v>
      </c>
      <c r="V118" s="113" t="s">
        <v>20</v>
      </c>
      <c r="W118" s="113" t="s">
        <v>637</v>
      </c>
      <c r="X118" s="113" t="s">
        <v>3403</v>
      </c>
      <c r="Y118" s="114" t="str">
        <f t="shared" si="3"/>
        <v>41995冷房ビル用マルチ有り</v>
      </c>
      <c r="Z118" s="115">
        <v>-0.218</v>
      </c>
      <c r="AA118" s="115">
        <v>1.218</v>
      </c>
      <c r="AB118" s="116">
        <v>1.0356000000000001</v>
      </c>
      <c r="AC118" s="116">
        <v>0.90459999999999996</v>
      </c>
      <c r="AD118" s="117">
        <f>VLOOKUP(T118,既存設備・導入予定!$E$33:$S$44,13,0)</f>
        <v>0.111</v>
      </c>
      <c r="AE118" s="118">
        <f t="shared" si="4"/>
        <v>1.0189999999999999</v>
      </c>
    </row>
    <row r="119" spans="13:31" ht="13.5" customHeight="1">
      <c r="M119" s="147">
        <v>10</v>
      </c>
      <c r="N119" s="148" t="s">
        <v>5</v>
      </c>
      <c r="O119" s="148" t="s">
        <v>3507</v>
      </c>
      <c r="P119" s="148" t="s">
        <v>3508</v>
      </c>
      <c r="Q119" s="148" t="s">
        <v>494</v>
      </c>
      <c r="R119" s="149">
        <v>9.6000000000000002E-2</v>
      </c>
      <c r="T119" s="111">
        <v>4</v>
      </c>
      <c r="U119" s="112">
        <v>1995</v>
      </c>
      <c r="V119" s="113" t="s">
        <v>20</v>
      </c>
      <c r="W119" s="113" t="s">
        <v>638</v>
      </c>
      <c r="X119" s="113" t="s">
        <v>3403</v>
      </c>
      <c r="Y119" s="114" t="str">
        <f t="shared" si="3"/>
        <v>41995冷房設備用有り</v>
      </c>
      <c r="Z119" s="115">
        <v>0.25</v>
      </c>
      <c r="AA119" s="115">
        <v>0.75</v>
      </c>
      <c r="AB119" s="116">
        <v>1.0219</v>
      </c>
      <c r="AC119" s="116">
        <v>0.55700000000000005</v>
      </c>
      <c r="AD119" s="117">
        <f>VLOOKUP(T119,既存設備・導入予定!$E$33:$S$44,13,0)</f>
        <v>0.111</v>
      </c>
      <c r="AE119" s="118">
        <f t="shared" si="4"/>
        <v>0.67</v>
      </c>
    </row>
    <row r="120" spans="13:31" ht="13.5" customHeight="1">
      <c r="M120" s="147">
        <v>10</v>
      </c>
      <c r="N120" s="148" t="s">
        <v>6</v>
      </c>
      <c r="O120" s="148" t="s">
        <v>3507</v>
      </c>
      <c r="P120" s="148" t="s">
        <v>3508</v>
      </c>
      <c r="Q120" s="148" t="s">
        <v>498</v>
      </c>
      <c r="R120" s="149">
        <v>0.17</v>
      </c>
      <c r="T120" s="111">
        <v>4</v>
      </c>
      <c r="U120" s="112">
        <v>1995</v>
      </c>
      <c r="V120" s="113" t="s">
        <v>20</v>
      </c>
      <c r="W120" s="113" t="s">
        <v>643</v>
      </c>
      <c r="X120" s="113" t="s">
        <v>3404</v>
      </c>
      <c r="Y120" s="114" t="str">
        <f t="shared" si="3"/>
        <v>41995冷房店舗用無し（一定速）</v>
      </c>
      <c r="Z120" s="115">
        <v>0.26</v>
      </c>
      <c r="AA120" s="115">
        <v>0.74</v>
      </c>
      <c r="AB120" s="116">
        <v>0.26</v>
      </c>
      <c r="AC120" s="116">
        <v>0.74</v>
      </c>
      <c r="AD120" s="117">
        <f>VLOOKUP(T120,既存設備・導入予定!$E$33:$S$44,13,0)</f>
        <v>0.111</v>
      </c>
      <c r="AE120" s="118">
        <f t="shared" si="4"/>
        <v>0.76800000000000002</v>
      </c>
    </row>
    <row r="121" spans="13:31" ht="13.5" customHeight="1">
      <c r="M121" s="147">
        <v>10</v>
      </c>
      <c r="N121" s="148" t="s">
        <v>7</v>
      </c>
      <c r="O121" s="148" t="s">
        <v>3507</v>
      </c>
      <c r="P121" s="148" t="s">
        <v>3508</v>
      </c>
      <c r="Q121" s="148" t="s">
        <v>502</v>
      </c>
      <c r="R121" s="149">
        <v>0.20699999999999999</v>
      </c>
      <c r="T121" s="111">
        <v>4</v>
      </c>
      <c r="U121" s="112">
        <v>1995</v>
      </c>
      <c r="V121" s="113" t="s">
        <v>20</v>
      </c>
      <c r="W121" s="113" t="s">
        <v>637</v>
      </c>
      <c r="X121" s="113" t="s">
        <v>3404</v>
      </c>
      <c r="Y121" s="114" t="str">
        <f t="shared" si="3"/>
        <v>41995冷房ビル用マルチ無し（一定速）</v>
      </c>
      <c r="Z121" s="115">
        <v>0.26</v>
      </c>
      <c r="AA121" s="115">
        <v>0.74</v>
      </c>
      <c r="AB121" s="116">
        <v>0.26</v>
      </c>
      <c r="AC121" s="116">
        <v>0.74</v>
      </c>
      <c r="AD121" s="117">
        <f>VLOOKUP(T121,既存設備・導入予定!$E$33:$S$44,13,0)</f>
        <v>0.111</v>
      </c>
      <c r="AE121" s="118">
        <f t="shared" si="4"/>
        <v>0.76800000000000002</v>
      </c>
    </row>
    <row r="122" spans="13:31" ht="13.5" customHeight="1">
      <c r="M122" s="147">
        <v>10</v>
      </c>
      <c r="N122" s="148" t="s">
        <v>8</v>
      </c>
      <c r="O122" s="148" t="s">
        <v>3507</v>
      </c>
      <c r="P122" s="148" t="s">
        <v>3508</v>
      </c>
      <c r="Q122" s="148" t="s">
        <v>506</v>
      </c>
      <c r="R122" s="149">
        <v>0.18</v>
      </c>
      <c r="T122" s="111">
        <v>4</v>
      </c>
      <c r="U122" s="112">
        <v>1995</v>
      </c>
      <c r="V122" s="113" t="s">
        <v>20</v>
      </c>
      <c r="W122" s="113" t="s">
        <v>638</v>
      </c>
      <c r="X122" s="113" t="s">
        <v>3404</v>
      </c>
      <c r="Y122" s="114" t="str">
        <f t="shared" si="3"/>
        <v>41995冷房設備用無し（一定速）</v>
      </c>
      <c r="Z122" s="115">
        <v>0.26</v>
      </c>
      <c r="AA122" s="115">
        <v>0.74</v>
      </c>
      <c r="AB122" s="116">
        <v>0.26</v>
      </c>
      <c r="AC122" s="116">
        <v>0.74</v>
      </c>
      <c r="AD122" s="117">
        <f>VLOOKUP(T122,既存設備・導入予定!$E$33:$S$44,13,0)</f>
        <v>0.111</v>
      </c>
      <c r="AE122" s="118">
        <f t="shared" si="4"/>
        <v>0.76800000000000002</v>
      </c>
    </row>
    <row r="123" spans="13:31" ht="13.5" customHeight="1">
      <c r="M123" s="147">
        <v>10</v>
      </c>
      <c r="N123" s="148" t="s">
        <v>9</v>
      </c>
      <c r="O123" s="148" t="s">
        <v>3507</v>
      </c>
      <c r="P123" s="148" t="s">
        <v>3508</v>
      </c>
      <c r="Q123" s="148" t="s">
        <v>510</v>
      </c>
      <c r="R123" s="149">
        <v>0.154</v>
      </c>
      <c r="T123" s="111">
        <v>4</v>
      </c>
      <c r="U123" s="112">
        <v>1995</v>
      </c>
      <c r="V123" s="113" t="s">
        <v>21</v>
      </c>
      <c r="W123" s="113" t="s">
        <v>643</v>
      </c>
      <c r="X123" s="113" t="s">
        <v>3403</v>
      </c>
      <c r="Y123" s="114" t="str">
        <f t="shared" si="3"/>
        <v>41995暖房店舗用有り</v>
      </c>
      <c r="Z123" s="115">
        <v>0.374</v>
      </c>
      <c r="AA123" s="115">
        <v>0.626</v>
      </c>
      <c r="AB123" s="116">
        <v>1.0275000000000001</v>
      </c>
      <c r="AC123" s="116">
        <v>0.46260000000000001</v>
      </c>
      <c r="AD123" s="117">
        <f>VLOOKUP(T123,既存設備・導入予定!$E$33:$S$44,13,0)</f>
        <v>0.111</v>
      </c>
      <c r="AE123" s="118">
        <f t="shared" si="4"/>
        <v>0.57599999999999996</v>
      </c>
    </row>
    <row r="124" spans="13:31" ht="13.5" customHeight="1">
      <c r="M124" s="147">
        <v>10</v>
      </c>
      <c r="N124" s="148" t="s">
        <v>10</v>
      </c>
      <c r="O124" s="148" t="s">
        <v>3507</v>
      </c>
      <c r="P124" s="148" t="s">
        <v>3508</v>
      </c>
      <c r="Q124" s="148" t="s">
        <v>514</v>
      </c>
      <c r="R124" s="149">
        <v>0.18</v>
      </c>
      <c r="T124" s="111">
        <v>4</v>
      </c>
      <c r="U124" s="112">
        <v>1995</v>
      </c>
      <c r="V124" s="113" t="s">
        <v>21</v>
      </c>
      <c r="W124" s="113" t="s">
        <v>637</v>
      </c>
      <c r="X124" s="113" t="s">
        <v>3403</v>
      </c>
      <c r="Y124" s="114" t="str">
        <f t="shared" si="3"/>
        <v>41995暖房ビル用マルチ有り</v>
      </c>
      <c r="Z124" s="115">
        <v>-0.112</v>
      </c>
      <c r="AA124" s="115">
        <v>1.1120000000000001</v>
      </c>
      <c r="AB124" s="116">
        <v>1.0236000000000001</v>
      </c>
      <c r="AC124" s="116">
        <v>0.82809999999999995</v>
      </c>
      <c r="AD124" s="117">
        <f>VLOOKUP(T124,既存設備・導入予定!$E$33:$S$44,13,0)</f>
        <v>0.111</v>
      </c>
      <c r="AE124" s="118">
        <f t="shared" si="4"/>
        <v>0.94099999999999995</v>
      </c>
    </row>
    <row r="125" spans="13:31" ht="13.5" customHeight="1">
      <c r="M125" s="147">
        <v>10</v>
      </c>
      <c r="N125" s="148" t="s">
        <v>11</v>
      </c>
      <c r="O125" s="148" t="s">
        <v>3507</v>
      </c>
      <c r="P125" s="148" t="s">
        <v>3508</v>
      </c>
      <c r="Q125" s="148" t="s">
        <v>518</v>
      </c>
      <c r="R125" s="149">
        <v>0.107</v>
      </c>
      <c r="T125" s="111">
        <v>4</v>
      </c>
      <c r="U125" s="112">
        <v>1995</v>
      </c>
      <c r="V125" s="113" t="s">
        <v>21</v>
      </c>
      <c r="W125" s="113" t="s">
        <v>638</v>
      </c>
      <c r="X125" s="113" t="s">
        <v>3403</v>
      </c>
      <c r="Y125" s="114" t="str">
        <f t="shared" si="3"/>
        <v>41995暖房設備用有り</v>
      </c>
      <c r="Z125" s="115">
        <v>0.25</v>
      </c>
      <c r="AA125" s="115">
        <v>0.75</v>
      </c>
      <c r="AB125" s="116">
        <v>1.0159</v>
      </c>
      <c r="AC125" s="116">
        <v>0.5585</v>
      </c>
      <c r="AD125" s="117">
        <f>VLOOKUP(T125,既存設備・導入予定!$E$33:$S$44,13,0)</f>
        <v>0.111</v>
      </c>
      <c r="AE125" s="118">
        <f t="shared" si="4"/>
        <v>0.67100000000000004</v>
      </c>
    </row>
    <row r="126" spans="13:31" ht="13.5" customHeight="1">
      <c r="M126" s="147">
        <v>10</v>
      </c>
      <c r="N126" s="148" t="s">
        <v>12</v>
      </c>
      <c r="O126" s="148" t="s">
        <v>3507</v>
      </c>
      <c r="P126" s="148" t="s">
        <v>3508</v>
      </c>
      <c r="Q126" s="148" t="s">
        <v>522</v>
      </c>
      <c r="R126" s="149">
        <v>0</v>
      </c>
      <c r="T126" s="111">
        <v>4</v>
      </c>
      <c r="U126" s="112">
        <v>1995</v>
      </c>
      <c r="V126" s="113" t="s">
        <v>21</v>
      </c>
      <c r="W126" s="113" t="s">
        <v>643</v>
      </c>
      <c r="X126" s="113" t="s">
        <v>3404</v>
      </c>
      <c r="Y126" s="114" t="str">
        <f t="shared" si="3"/>
        <v>41995暖房店舗用無し（一定速）</v>
      </c>
      <c r="Z126" s="115">
        <v>0.26</v>
      </c>
      <c r="AA126" s="115">
        <v>0.74</v>
      </c>
      <c r="AB126" s="116">
        <v>0.26</v>
      </c>
      <c r="AC126" s="116">
        <v>0.74</v>
      </c>
      <c r="AD126" s="117">
        <f>VLOOKUP(T126,既存設備・導入予定!$E$33:$S$44,13,0)</f>
        <v>0.111</v>
      </c>
      <c r="AE126" s="118">
        <f t="shared" si="4"/>
        <v>0.76800000000000002</v>
      </c>
    </row>
    <row r="127" spans="13:31" ht="13.5" customHeight="1">
      <c r="M127" s="147">
        <v>10</v>
      </c>
      <c r="N127" s="148" t="s">
        <v>13</v>
      </c>
      <c r="O127" s="148" t="s">
        <v>3507</v>
      </c>
      <c r="P127" s="148" t="s">
        <v>3508</v>
      </c>
      <c r="Q127" s="148" t="s">
        <v>526</v>
      </c>
      <c r="R127" s="149">
        <v>0.224</v>
      </c>
      <c r="T127" s="111">
        <v>4</v>
      </c>
      <c r="U127" s="112">
        <v>1995</v>
      </c>
      <c r="V127" s="113" t="s">
        <v>21</v>
      </c>
      <c r="W127" s="113" t="s">
        <v>637</v>
      </c>
      <c r="X127" s="113" t="s">
        <v>3404</v>
      </c>
      <c r="Y127" s="114" t="str">
        <f t="shared" si="3"/>
        <v>41995暖房ビル用マルチ無し（一定速）</v>
      </c>
      <c r="Z127" s="115">
        <v>0.26</v>
      </c>
      <c r="AA127" s="115">
        <v>0.74</v>
      </c>
      <c r="AB127" s="116">
        <v>0.26</v>
      </c>
      <c r="AC127" s="116">
        <v>0.74</v>
      </c>
      <c r="AD127" s="117">
        <f>VLOOKUP(T127,既存設備・導入予定!$E$33:$S$44,13,0)</f>
        <v>0.111</v>
      </c>
      <c r="AE127" s="118">
        <f t="shared" si="4"/>
        <v>0.76800000000000002</v>
      </c>
    </row>
    <row r="128" spans="13:31" ht="13.5" customHeight="1">
      <c r="M128" s="147">
        <v>11</v>
      </c>
      <c r="N128" s="148" t="s">
        <v>3506</v>
      </c>
      <c r="O128" s="148" t="s">
        <v>3507</v>
      </c>
      <c r="P128" s="148" t="s">
        <v>3508</v>
      </c>
      <c r="Q128" s="148" t="s">
        <v>530</v>
      </c>
      <c r="R128" s="149">
        <v>0.129</v>
      </c>
      <c r="T128" s="111">
        <v>4</v>
      </c>
      <c r="U128" s="112">
        <v>1995</v>
      </c>
      <c r="V128" s="113" t="s">
        <v>21</v>
      </c>
      <c r="W128" s="113" t="s">
        <v>638</v>
      </c>
      <c r="X128" s="113" t="s">
        <v>3404</v>
      </c>
      <c r="Y128" s="114" t="str">
        <f t="shared" si="3"/>
        <v>41995暖房設備用無し（一定速）</v>
      </c>
      <c r="Z128" s="115">
        <v>0.26</v>
      </c>
      <c r="AA128" s="115">
        <v>0.74</v>
      </c>
      <c r="AB128" s="116">
        <v>0.26</v>
      </c>
      <c r="AC128" s="116">
        <v>0.74</v>
      </c>
      <c r="AD128" s="117">
        <f>VLOOKUP(T128,既存設備・導入予定!$E$33:$S$44,13,0)</f>
        <v>0.111</v>
      </c>
      <c r="AE128" s="118">
        <f t="shared" si="4"/>
        <v>0.76800000000000002</v>
      </c>
    </row>
    <row r="129" spans="13:31" ht="13.5" customHeight="1">
      <c r="M129" s="147">
        <v>11</v>
      </c>
      <c r="N129" s="148" t="s">
        <v>3</v>
      </c>
      <c r="O129" s="148" t="s">
        <v>3507</v>
      </c>
      <c r="P129" s="148" t="s">
        <v>3508</v>
      </c>
      <c r="Q129" s="148" t="s">
        <v>534</v>
      </c>
      <c r="R129" s="149">
        <v>9.1999999999999998E-2</v>
      </c>
      <c r="T129" s="111">
        <v>4</v>
      </c>
      <c r="U129" s="112">
        <v>2005</v>
      </c>
      <c r="V129" s="113" t="s">
        <v>20</v>
      </c>
      <c r="W129" s="113" t="s">
        <v>643</v>
      </c>
      <c r="X129" s="113" t="s">
        <v>3403</v>
      </c>
      <c r="Y129" s="114" t="str">
        <f t="shared" si="3"/>
        <v>42005冷房店舗用有り</v>
      </c>
      <c r="Z129" s="115">
        <v>-0.86599999999999999</v>
      </c>
      <c r="AA129" s="115">
        <v>1.8660000000000001</v>
      </c>
      <c r="AB129" s="116">
        <v>1.0455000000000001</v>
      </c>
      <c r="AC129" s="116">
        <v>1.3880999999999999</v>
      </c>
      <c r="AD129" s="117">
        <f>VLOOKUP(T129,既存設備・導入予定!$E$33:$S$44,13,0)</f>
        <v>0.111</v>
      </c>
      <c r="AE129" s="124">
        <f t="shared" si="4"/>
        <v>1.504</v>
      </c>
    </row>
    <row r="130" spans="13:31" ht="13.5" customHeight="1">
      <c r="M130" s="147">
        <v>11</v>
      </c>
      <c r="N130" s="148" t="s">
        <v>4</v>
      </c>
      <c r="O130" s="148" t="s">
        <v>3507</v>
      </c>
      <c r="P130" s="148" t="s">
        <v>3508</v>
      </c>
      <c r="Q130" s="148" t="s">
        <v>538</v>
      </c>
      <c r="R130" s="149">
        <v>0</v>
      </c>
      <c r="T130" s="111">
        <v>4</v>
      </c>
      <c r="U130" s="112">
        <v>2005</v>
      </c>
      <c r="V130" s="113" t="s">
        <v>20</v>
      </c>
      <c r="W130" s="113" t="s">
        <v>637</v>
      </c>
      <c r="X130" s="113" t="s">
        <v>3403</v>
      </c>
      <c r="Y130" s="114" t="str">
        <f t="shared" si="3"/>
        <v>42005冷房ビル用マルチ有り</v>
      </c>
      <c r="Z130" s="115">
        <v>-0.68200000000000005</v>
      </c>
      <c r="AA130" s="115">
        <v>1.6819999999999999</v>
      </c>
      <c r="AB130" s="116">
        <v>1.0490999999999999</v>
      </c>
      <c r="AC130" s="116">
        <v>1.2492000000000001</v>
      </c>
      <c r="AD130" s="117">
        <f>VLOOKUP(T130,既存設備・導入予定!$E$33:$S$44,13,0)</f>
        <v>0.111</v>
      </c>
      <c r="AE130" s="118">
        <f t="shared" si="4"/>
        <v>1.365</v>
      </c>
    </row>
    <row r="131" spans="13:31" ht="13.5" customHeight="1">
      <c r="M131" s="147">
        <v>11</v>
      </c>
      <c r="N131" s="148" t="s">
        <v>5</v>
      </c>
      <c r="O131" s="148" t="s">
        <v>3507</v>
      </c>
      <c r="P131" s="148" t="s">
        <v>3508</v>
      </c>
      <c r="Q131" s="148" t="s">
        <v>542</v>
      </c>
      <c r="R131" s="149">
        <v>0</v>
      </c>
      <c r="T131" s="111">
        <v>4</v>
      </c>
      <c r="U131" s="112">
        <v>2005</v>
      </c>
      <c r="V131" s="113" t="s">
        <v>20</v>
      </c>
      <c r="W131" s="113" t="s">
        <v>638</v>
      </c>
      <c r="X131" s="113" t="s">
        <v>3403</v>
      </c>
      <c r="Y131" s="114" t="str">
        <f t="shared" si="3"/>
        <v>42005冷房設備用有り</v>
      </c>
      <c r="Z131" s="115">
        <v>-0.114</v>
      </c>
      <c r="AA131" s="115">
        <v>1.1140000000000001</v>
      </c>
      <c r="AB131" s="116">
        <v>1.0325</v>
      </c>
      <c r="AC131" s="116">
        <v>0.82740000000000002</v>
      </c>
      <c r="AD131" s="117">
        <f>VLOOKUP(T131,既存設備・導入予定!$E$33:$S$44,13,0)</f>
        <v>0.111</v>
      </c>
      <c r="AE131" s="118">
        <f t="shared" si="4"/>
        <v>0.94199999999999995</v>
      </c>
    </row>
    <row r="132" spans="13:31" ht="13.5" customHeight="1">
      <c r="M132" s="147">
        <v>11</v>
      </c>
      <c r="N132" s="148" t="s">
        <v>6</v>
      </c>
      <c r="O132" s="148" t="s">
        <v>3507</v>
      </c>
      <c r="P132" s="148" t="s">
        <v>3508</v>
      </c>
      <c r="Q132" s="148" t="s">
        <v>546</v>
      </c>
      <c r="R132" s="149">
        <v>0.107</v>
      </c>
      <c r="T132" s="111">
        <v>4</v>
      </c>
      <c r="U132" s="112">
        <v>2005</v>
      </c>
      <c r="V132" s="113" t="s">
        <v>20</v>
      </c>
      <c r="W132" s="113" t="s">
        <v>643</v>
      </c>
      <c r="X132" s="113" t="s">
        <v>3404</v>
      </c>
      <c r="Y132" s="114" t="str">
        <f t="shared" si="3"/>
        <v>42005冷房店舗用無し（一定速）</v>
      </c>
      <c r="Z132" s="115">
        <v>0.25</v>
      </c>
      <c r="AA132" s="115">
        <v>0.75</v>
      </c>
      <c r="AB132" s="116">
        <v>0.25</v>
      </c>
      <c r="AC132" s="116">
        <v>0.75</v>
      </c>
      <c r="AD132" s="117">
        <f>VLOOKUP(T132,既存設備・導入予定!$E$33:$S$44,13,0)</f>
        <v>0.111</v>
      </c>
      <c r="AE132" s="118">
        <f t="shared" si="4"/>
        <v>0.77700000000000002</v>
      </c>
    </row>
    <row r="133" spans="13:31" ht="13.5" customHeight="1">
      <c r="M133" s="147">
        <v>11</v>
      </c>
      <c r="N133" s="148" t="s">
        <v>7</v>
      </c>
      <c r="O133" s="148" t="s">
        <v>3507</v>
      </c>
      <c r="P133" s="148" t="s">
        <v>3508</v>
      </c>
      <c r="Q133" s="148" t="s">
        <v>550</v>
      </c>
      <c r="R133" s="149">
        <v>7.0999999999999994E-2</v>
      </c>
      <c r="T133" s="111">
        <v>4</v>
      </c>
      <c r="U133" s="112">
        <v>2005</v>
      </c>
      <c r="V133" s="113" t="s">
        <v>20</v>
      </c>
      <c r="W133" s="113" t="s">
        <v>637</v>
      </c>
      <c r="X133" s="113" t="s">
        <v>3404</v>
      </c>
      <c r="Y133" s="114" t="str">
        <f t="shared" si="3"/>
        <v>42005冷房ビル用マルチ無し（一定速）</v>
      </c>
      <c r="Z133" s="115">
        <v>0.25</v>
      </c>
      <c r="AA133" s="115">
        <v>0.75</v>
      </c>
      <c r="AB133" s="116">
        <v>0.25</v>
      </c>
      <c r="AC133" s="116">
        <v>0.75</v>
      </c>
      <c r="AD133" s="117">
        <f>VLOOKUP(T133,既存設備・導入予定!$E$33:$S$44,13,0)</f>
        <v>0.111</v>
      </c>
      <c r="AE133" s="118">
        <f t="shared" si="4"/>
        <v>0.77700000000000002</v>
      </c>
    </row>
    <row r="134" spans="13:31" ht="13.5" customHeight="1">
      <c r="M134" s="147">
        <v>11</v>
      </c>
      <c r="N134" s="148" t="s">
        <v>8</v>
      </c>
      <c r="O134" s="148" t="s">
        <v>3507</v>
      </c>
      <c r="P134" s="148" t="s">
        <v>3508</v>
      </c>
      <c r="Q134" s="148" t="s">
        <v>554</v>
      </c>
      <c r="R134" s="149">
        <v>0.14799999999999999</v>
      </c>
      <c r="T134" s="111">
        <v>4</v>
      </c>
      <c r="U134" s="112">
        <v>2005</v>
      </c>
      <c r="V134" s="113" t="s">
        <v>20</v>
      </c>
      <c r="W134" s="113" t="s">
        <v>638</v>
      </c>
      <c r="X134" s="113" t="s">
        <v>3404</v>
      </c>
      <c r="Y134" s="114" t="str">
        <f t="shared" si="3"/>
        <v>42005冷房設備用無し（一定速）</v>
      </c>
      <c r="Z134" s="115">
        <v>0.25</v>
      </c>
      <c r="AA134" s="115">
        <v>0.75</v>
      </c>
      <c r="AB134" s="116">
        <v>0.25</v>
      </c>
      <c r="AC134" s="116">
        <v>0.75</v>
      </c>
      <c r="AD134" s="117">
        <f>VLOOKUP(T134,既存設備・導入予定!$E$33:$S$44,13,0)</f>
        <v>0.111</v>
      </c>
      <c r="AE134" s="118">
        <f t="shared" si="4"/>
        <v>0.77700000000000002</v>
      </c>
    </row>
    <row r="135" spans="13:31" ht="13.5" customHeight="1">
      <c r="M135" s="147">
        <v>11</v>
      </c>
      <c r="N135" s="148" t="s">
        <v>9</v>
      </c>
      <c r="O135" s="148" t="s">
        <v>3507</v>
      </c>
      <c r="P135" s="148" t="s">
        <v>3508</v>
      </c>
      <c r="Q135" s="148" t="s">
        <v>558</v>
      </c>
      <c r="R135" s="149">
        <v>7.0999999999999994E-2</v>
      </c>
      <c r="T135" s="111">
        <v>4</v>
      </c>
      <c r="U135" s="112">
        <v>2005</v>
      </c>
      <c r="V135" s="113" t="s">
        <v>21</v>
      </c>
      <c r="W135" s="113" t="s">
        <v>643</v>
      </c>
      <c r="X135" s="113" t="s">
        <v>3403</v>
      </c>
      <c r="Y135" s="114" t="str">
        <f t="shared" si="3"/>
        <v>42005暖房店舗用有り</v>
      </c>
      <c r="Z135" s="115">
        <v>-0.65</v>
      </c>
      <c r="AA135" s="115">
        <v>1.65</v>
      </c>
      <c r="AB135" s="116">
        <v>1.0726</v>
      </c>
      <c r="AC135" s="116">
        <v>1.2194</v>
      </c>
      <c r="AD135" s="117">
        <f>VLOOKUP(T135,既存設備・導入予定!$E$33:$S$44,13,0)</f>
        <v>0.111</v>
      </c>
      <c r="AE135" s="118">
        <f t="shared" si="4"/>
        <v>1.3380000000000001</v>
      </c>
    </row>
    <row r="136" spans="13:31" ht="13.5" customHeight="1">
      <c r="M136" s="147">
        <v>11</v>
      </c>
      <c r="N136" s="148" t="s">
        <v>10</v>
      </c>
      <c r="O136" s="148" t="s">
        <v>3507</v>
      </c>
      <c r="P136" s="148" t="s">
        <v>3508</v>
      </c>
      <c r="Q136" s="148" t="s">
        <v>562</v>
      </c>
      <c r="R136" s="149">
        <v>8.5000000000000006E-2</v>
      </c>
      <c r="T136" s="111">
        <v>4</v>
      </c>
      <c r="U136" s="112">
        <v>2005</v>
      </c>
      <c r="V136" s="113" t="s">
        <v>21</v>
      </c>
      <c r="W136" s="113" t="s">
        <v>637</v>
      </c>
      <c r="X136" s="113" t="s">
        <v>3403</v>
      </c>
      <c r="Y136" s="114" t="str">
        <f t="shared" si="3"/>
        <v>42005暖房ビル用マルチ有り</v>
      </c>
      <c r="Z136" s="115">
        <v>-0.56000000000000005</v>
      </c>
      <c r="AA136" s="115">
        <v>1.56</v>
      </c>
      <c r="AB136" s="116">
        <v>1.0330999999999999</v>
      </c>
      <c r="AC136" s="116">
        <v>1.1617</v>
      </c>
      <c r="AD136" s="117">
        <f>VLOOKUP(T136,既存設備・導入予定!$E$33:$S$44,13,0)</f>
        <v>0.111</v>
      </c>
      <c r="AE136" s="118">
        <f t="shared" si="4"/>
        <v>1.276</v>
      </c>
    </row>
    <row r="137" spans="13:31" ht="13.5" customHeight="1">
      <c r="M137" s="147">
        <v>11</v>
      </c>
      <c r="N137" s="148" t="s">
        <v>11</v>
      </c>
      <c r="O137" s="148" t="s">
        <v>3507</v>
      </c>
      <c r="P137" s="148" t="s">
        <v>3508</v>
      </c>
      <c r="Q137" s="148" t="s">
        <v>566</v>
      </c>
      <c r="R137" s="149">
        <v>0</v>
      </c>
      <c r="T137" s="111">
        <v>4</v>
      </c>
      <c r="U137" s="112">
        <v>2005</v>
      </c>
      <c r="V137" s="113" t="s">
        <v>21</v>
      </c>
      <c r="W137" s="113" t="s">
        <v>638</v>
      </c>
      <c r="X137" s="113" t="s">
        <v>3403</v>
      </c>
      <c r="Y137" s="114" t="str">
        <f t="shared" si="3"/>
        <v>42005暖房設備用有り</v>
      </c>
      <c r="Z137" s="115">
        <v>-0.126</v>
      </c>
      <c r="AA137" s="115">
        <v>1.1259999999999999</v>
      </c>
      <c r="AB137" s="116">
        <v>1.0239</v>
      </c>
      <c r="AC137" s="116">
        <v>0.83850000000000002</v>
      </c>
      <c r="AD137" s="117">
        <f>VLOOKUP(T137,既存設備・導入予定!$E$33:$S$44,13,0)</f>
        <v>0.111</v>
      </c>
      <c r="AE137" s="118">
        <f t="shared" si="4"/>
        <v>0.95199999999999996</v>
      </c>
    </row>
    <row r="138" spans="13:31" ht="13.5" customHeight="1">
      <c r="M138" s="147">
        <v>11</v>
      </c>
      <c r="N138" s="148" t="s">
        <v>12</v>
      </c>
      <c r="O138" s="148" t="s">
        <v>3507</v>
      </c>
      <c r="P138" s="148" t="s">
        <v>3508</v>
      </c>
      <c r="Q138" s="148" t="s">
        <v>570</v>
      </c>
      <c r="R138" s="149">
        <v>0</v>
      </c>
      <c r="T138" s="111">
        <v>4</v>
      </c>
      <c r="U138" s="112">
        <v>2005</v>
      </c>
      <c r="V138" s="113" t="s">
        <v>21</v>
      </c>
      <c r="W138" s="113" t="s">
        <v>643</v>
      </c>
      <c r="X138" s="113" t="s">
        <v>3404</v>
      </c>
      <c r="Y138" s="114" t="str">
        <f t="shared" ref="Y138:Y201" si="5">T138&amp;U138&amp;V138&amp;W138&amp;X138</f>
        <v>42005暖房店舗用無し（一定速）</v>
      </c>
      <c r="Z138" s="115">
        <v>0.25</v>
      </c>
      <c r="AA138" s="115">
        <v>0.75</v>
      </c>
      <c r="AB138" s="116">
        <v>0.25</v>
      </c>
      <c r="AC138" s="116">
        <v>0.75</v>
      </c>
      <c r="AD138" s="117">
        <f>VLOOKUP(T138,既存設備・導入予定!$E$33:$S$44,13,0)</f>
        <v>0.111</v>
      </c>
      <c r="AE138" s="118">
        <f t="shared" si="4"/>
        <v>0.77700000000000002</v>
      </c>
    </row>
    <row r="139" spans="13:31" ht="13.5" customHeight="1">
      <c r="M139" s="147">
        <v>11</v>
      </c>
      <c r="N139" s="148" t="s">
        <v>13</v>
      </c>
      <c r="O139" s="148" t="s">
        <v>3507</v>
      </c>
      <c r="P139" s="148" t="s">
        <v>3508</v>
      </c>
      <c r="Q139" s="148" t="s">
        <v>574</v>
      </c>
      <c r="R139" s="149">
        <v>0.13700000000000001</v>
      </c>
      <c r="T139" s="111">
        <v>4</v>
      </c>
      <c r="U139" s="112">
        <v>2005</v>
      </c>
      <c r="V139" s="113" t="s">
        <v>21</v>
      </c>
      <c r="W139" s="113" t="s">
        <v>637</v>
      </c>
      <c r="X139" s="113" t="s">
        <v>3404</v>
      </c>
      <c r="Y139" s="114" t="str">
        <f t="shared" si="5"/>
        <v>42005暖房ビル用マルチ無し（一定速）</v>
      </c>
      <c r="Z139" s="115">
        <v>0.25</v>
      </c>
      <c r="AA139" s="115">
        <v>0.75</v>
      </c>
      <c r="AB139" s="116">
        <v>0.25</v>
      </c>
      <c r="AC139" s="116">
        <v>0.75</v>
      </c>
      <c r="AD139" s="117">
        <f>VLOOKUP(T139,既存設備・導入予定!$E$33:$S$44,13,0)</f>
        <v>0.111</v>
      </c>
      <c r="AE139" s="118">
        <f t="shared" si="4"/>
        <v>0.77700000000000002</v>
      </c>
    </row>
    <row r="140" spans="13:31" ht="13.5" customHeight="1">
      <c r="M140" s="147">
        <v>12</v>
      </c>
      <c r="N140" s="148" t="s">
        <v>3506</v>
      </c>
      <c r="O140" s="148" t="s">
        <v>3507</v>
      </c>
      <c r="P140" s="148" t="s">
        <v>3508</v>
      </c>
      <c r="Q140" s="148" t="s">
        <v>578</v>
      </c>
      <c r="R140" s="149">
        <v>0</v>
      </c>
      <c r="T140" s="111">
        <v>4</v>
      </c>
      <c r="U140" s="112">
        <v>2005</v>
      </c>
      <c r="V140" s="113" t="s">
        <v>21</v>
      </c>
      <c r="W140" s="113" t="s">
        <v>638</v>
      </c>
      <c r="X140" s="113" t="s">
        <v>3404</v>
      </c>
      <c r="Y140" s="114" t="str">
        <f t="shared" si="5"/>
        <v>42005暖房設備用無し（一定速）</v>
      </c>
      <c r="Z140" s="115">
        <v>0.25</v>
      </c>
      <c r="AA140" s="115">
        <v>0.75</v>
      </c>
      <c r="AB140" s="116">
        <v>0.25</v>
      </c>
      <c r="AC140" s="116">
        <v>0.75</v>
      </c>
      <c r="AD140" s="117">
        <f>VLOOKUP(T140,既存設備・導入予定!$E$33:$S$44,13,0)</f>
        <v>0.111</v>
      </c>
      <c r="AE140" s="118">
        <f t="shared" si="4"/>
        <v>0.77700000000000002</v>
      </c>
    </row>
    <row r="141" spans="13:31" ht="13.5" customHeight="1">
      <c r="M141" s="147">
        <v>12</v>
      </c>
      <c r="N141" s="148" t="s">
        <v>3</v>
      </c>
      <c r="O141" s="148" t="s">
        <v>3507</v>
      </c>
      <c r="P141" s="148" t="s">
        <v>3508</v>
      </c>
      <c r="Q141" s="148" t="s">
        <v>582</v>
      </c>
      <c r="R141" s="149">
        <v>0</v>
      </c>
      <c r="T141" s="111">
        <v>4</v>
      </c>
      <c r="U141" s="112">
        <v>2015</v>
      </c>
      <c r="V141" s="113" t="s">
        <v>20</v>
      </c>
      <c r="W141" s="113" t="s">
        <v>643</v>
      </c>
      <c r="X141" s="113" t="s">
        <v>3403</v>
      </c>
      <c r="Y141" s="114" t="str">
        <f t="shared" si="5"/>
        <v>42015冷房店舗用有り</v>
      </c>
      <c r="Z141" s="115">
        <v>-1.38</v>
      </c>
      <c r="AA141" s="115">
        <v>2.38</v>
      </c>
      <c r="AB141" s="116">
        <v>1.0581</v>
      </c>
      <c r="AC141" s="116">
        <v>1.7705</v>
      </c>
      <c r="AD141" s="117">
        <f>VLOOKUP(T141,既存設備・導入予定!$E$33:$S$44,13,0)</f>
        <v>0.111</v>
      </c>
      <c r="AE141" s="118">
        <f t="shared" si="4"/>
        <v>1.887</v>
      </c>
    </row>
    <row r="142" spans="13:31" ht="13.5" customHeight="1">
      <c r="M142" s="147">
        <v>12</v>
      </c>
      <c r="N142" s="148" t="s">
        <v>4</v>
      </c>
      <c r="O142" s="148" t="s">
        <v>3507</v>
      </c>
      <c r="P142" s="148" t="s">
        <v>3508</v>
      </c>
      <c r="Q142" s="148" t="s">
        <v>586</v>
      </c>
      <c r="R142" s="149">
        <v>0</v>
      </c>
      <c r="T142" s="111">
        <v>4</v>
      </c>
      <c r="U142" s="112">
        <v>2015</v>
      </c>
      <c r="V142" s="113" t="s">
        <v>20</v>
      </c>
      <c r="W142" s="113" t="s">
        <v>637</v>
      </c>
      <c r="X142" s="113" t="s">
        <v>3403</v>
      </c>
      <c r="Y142" s="114" t="str">
        <f t="shared" si="5"/>
        <v>42015冷房ビル用マルチ有り</v>
      </c>
      <c r="Z142" s="115">
        <v>-1.5740000000000001</v>
      </c>
      <c r="AA142" s="115">
        <v>2.5739999999999998</v>
      </c>
      <c r="AB142" s="116">
        <v>1.0751999999999999</v>
      </c>
      <c r="AC142" s="116">
        <v>1.9117</v>
      </c>
      <c r="AD142" s="117">
        <f>VLOOKUP(T142,既存設備・導入予定!$E$33:$S$44,13,0)</f>
        <v>0.111</v>
      </c>
      <c r="AE142" s="118">
        <f t="shared" si="4"/>
        <v>2.0310000000000001</v>
      </c>
    </row>
    <row r="143" spans="13:31" ht="14.25" customHeight="1">
      <c r="M143" s="147">
        <v>12</v>
      </c>
      <c r="N143" s="148" t="s">
        <v>5</v>
      </c>
      <c r="O143" s="148" t="s">
        <v>3507</v>
      </c>
      <c r="P143" s="148" t="s">
        <v>3508</v>
      </c>
      <c r="Q143" s="148" t="s">
        <v>590</v>
      </c>
      <c r="R143" s="149">
        <v>0</v>
      </c>
      <c r="T143" s="111">
        <v>4</v>
      </c>
      <c r="U143" s="112">
        <v>2015</v>
      </c>
      <c r="V143" s="113" t="s">
        <v>20</v>
      </c>
      <c r="W143" s="113" t="s">
        <v>638</v>
      </c>
      <c r="X143" s="113" t="s">
        <v>3403</v>
      </c>
      <c r="Y143" s="114" t="str">
        <f t="shared" si="5"/>
        <v>42015冷房設備用有り</v>
      </c>
      <c r="Z143" s="115">
        <v>-0.62</v>
      </c>
      <c r="AA143" s="115">
        <v>1.62</v>
      </c>
      <c r="AB143" s="116">
        <v>1.0472999999999999</v>
      </c>
      <c r="AC143" s="116">
        <v>1.2032</v>
      </c>
      <c r="AD143" s="117">
        <f>VLOOKUP(T143,既存設備・導入予定!$E$33:$S$44,13,0)</f>
        <v>0.111</v>
      </c>
      <c r="AE143" s="118">
        <f t="shared" si="4"/>
        <v>1.319</v>
      </c>
    </row>
    <row r="144" spans="13:31" ht="13.5" customHeight="1">
      <c r="M144" s="147">
        <v>12</v>
      </c>
      <c r="N144" s="148" t="s">
        <v>6</v>
      </c>
      <c r="O144" s="148" t="s">
        <v>3507</v>
      </c>
      <c r="P144" s="148" t="s">
        <v>3508</v>
      </c>
      <c r="Q144" s="148" t="s">
        <v>594</v>
      </c>
      <c r="R144" s="149">
        <v>0</v>
      </c>
      <c r="T144" s="111">
        <v>4</v>
      </c>
      <c r="U144" s="112">
        <v>2015</v>
      </c>
      <c r="V144" s="113" t="s">
        <v>20</v>
      </c>
      <c r="W144" s="113" t="s">
        <v>643</v>
      </c>
      <c r="X144" s="113" t="s">
        <v>3404</v>
      </c>
      <c r="Y144" s="114" t="str">
        <f t="shared" si="5"/>
        <v>42015冷房店舗用無し（一定速）</v>
      </c>
      <c r="Z144" s="115">
        <v>0.25</v>
      </c>
      <c r="AA144" s="115">
        <v>0.75</v>
      </c>
      <c r="AB144" s="116">
        <v>0.25</v>
      </c>
      <c r="AC144" s="116">
        <v>0.75</v>
      </c>
      <c r="AD144" s="117">
        <f>VLOOKUP(T144,既存設備・導入予定!$E$33:$S$44,13,0)</f>
        <v>0.111</v>
      </c>
      <c r="AE144" s="118">
        <f t="shared" si="4"/>
        <v>0.77700000000000002</v>
      </c>
    </row>
    <row r="145" spans="13:31" ht="13.5" customHeight="1">
      <c r="M145" s="147">
        <v>12</v>
      </c>
      <c r="N145" s="148" t="s">
        <v>7</v>
      </c>
      <c r="O145" s="148" t="s">
        <v>3507</v>
      </c>
      <c r="P145" s="148" t="s">
        <v>3508</v>
      </c>
      <c r="Q145" s="148" t="s">
        <v>598</v>
      </c>
      <c r="R145" s="149">
        <v>0</v>
      </c>
      <c r="T145" s="111">
        <v>4</v>
      </c>
      <c r="U145" s="112">
        <v>2015</v>
      </c>
      <c r="V145" s="113" t="s">
        <v>20</v>
      </c>
      <c r="W145" s="113" t="s">
        <v>637</v>
      </c>
      <c r="X145" s="113" t="s">
        <v>3404</v>
      </c>
      <c r="Y145" s="114" t="str">
        <f t="shared" si="5"/>
        <v>42015冷房ビル用マルチ無し（一定速）</v>
      </c>
      <c r="Z145" s="115">
        <v>0.25</v>
      </c>
      <c r="AA145" s="115">
        <v>0.75</v>
      </c>
      <c r="AB145" s="116">
        <v>0.25</v>
      </c>
      <c r="AC145" s="116">
        <v>0.75</v>
      </c>
      <c r="AD145" s="117">
        <f>VLOOKUP(T145,既存設備・導入予定!$E$33:$S$44,13,0)</f>
        <v>0.111</v>
      </c>
      <c r="AE145" s="118">
        <f t="shared" si="4"/>
        <v>0.77700000000000002</v>
      </c>
    </row>
    <row r="146" spans="13:31" ht="13.5" customHeight="1">
      <c r="M146" s="147">
        <v>12</v>
      </c>
      <c r="N146" s="148" t="s">
        <v>8</v>
      </c>
      <c r="O146" s="148" t="s">
        <v>3507</v>
      </c>
      <c r="P146" s="148" t="s">
        <v>3508</v>
      </c>
      <c r="Q146" s="148" t="s">
        <v>602</v>
      </c>
      <c r="R146" s="149">
        <v>0</v>
      </c>
      <c r="T146" s="111">
        <v>4</v>
      </c>
      <c r="U146" s="112">
        <v>2015</v>
      </c>
      <c r="V146" s="113" t="s">
        <v>20</v>
      </c>
      <c r="W146" s="113" t="s">
        <v>638</v>
      </c>
      <c r="X146" s="113" t="s">
        <v>3404</v>
      </c>
      <c r="Y146" s="114" t="str">
        <f t="shared" si="5"/>
        <v>42015冷房設備用無し（一定速）</v>
      </c>
      <c r="Z146" s="115">
        <v>0.25</v>
      </c>
      <c r="AA146" s="115">
        <v>0.75</v>
      </c>
      <c r="AB146" s="116">
        <v>0.25</v>
      </c>
      <c r="AC146" s="116">
        <v>0.75</v>
      </c>
      <c r="AD146" s="117">
        <f>VLOOKUP(T146,既存設備・導入予定!$E$33:$S$44,13,0)</f>
        <v>0.111</v>
      </c>
      <c r="AE146" s="118">
        <f t="shared" si="4"/>
        <v>0.77700000000000002</v>
      </c>
    </row>
    <row r="147" spans="13:31" ht="14.25" customHeight="1">
      <c r="M147" s="147">
        <v>12</v>
      </c>
      <c r="N147" s="148" t="s">
        <v>9</v>
      </c>
      <c r="O147" s="148" t="s">
        <v>3507</v>
      </c>
      <c r="P147" s="148" t="s">
        <v>3508</v>
      </c>
      <c r="Q147" s="148" t="s">
        <v>606</v>
      </c>
      <c r="R147" s="149">
        <v>0</v>
      </c>
      <c r="T147" s="111">
        <v>4</v>
      </c>
      <c r="U147" s="112">
        <v>2015</v>
      </c>
      <c r="V147" s="113" t="s">
        <v>21</v>
      </c>
      <c r="W147" s="113" t="s">
        <v>643</v>
      </c>
      <c r="X147" s="113" t="s">
        <v>3403</v>
      </c>
      <c r="Y147" s="114" t="str">
        <f t="shared" si="5"/>
        <v>42015暖房店舗用有り</v>
      </c>
      <c r="Z147" s="115">
        <v>-0.97</v>
      </c>
      <c r="AA147" s="115">
        <v>1.97</v>
      </c>
      <c r="AB147" s="116">
        <v>1.0867</v>
      </c>
      <c r="AC147" s="116">
        <v>1.4558</v>
      </c>
      <c r="AD147" s="117">
        <f>VLOOKUP(T147,既存設備・導入予定!$E$33:$S$44,13,0)</f>
        <v>0.111</v>
      </c>
      <c r="AE147" s="118">
        <f t="shared" si="4"/>
        <v>1.5760000000000001</v>
      </c>
    </row>
    <row r="148" spans="13:31" ht="13.5" customHeight="1">
      <c r="M148" s="147">
        <v>12</v>
      </c>
      <c r="N148" s="148" t="s">
        <v>10</v>
      </c>
      <c r="O148" s="148" t="s">
        <v>3507</v>
      </c>
      <c r="P148" s="148" t="s">
        <v>3508</v>
      </c>
      <c r="Q148" s="148" t="s">
        <v>610</v>
      </c>
      <c r="R148" s="149">
        <v>0</v>
      </c>
      <c r="T148" s="111">
        <v>4</v>
      </c>
      <c r="U148" s="112">
        <v>2015</v>
      </c>
      <c r="V148" s="113" t="s">
        <v>21</v>
      </c>
      <c r="W148" s="113" t="s">
        <v>637</v>
      </c>
      <c r="X148" s="113" t="s">
        <v>3403</v>
      </c>
      <c r="Y148" s="114" t="str">
        <f t="shared" si="5"/>
        <v>42015暖房ビル用マルチ有り</v>
      </c>
      <c r="Z148" s="115">
        <v>-0.876</v>
      </c>
      <c r="AA148" s="115">
        <v>1.8759999999999999</v>
      </c>
      <c r="AB148" s="116">
        <v>1.0398000000000001</v>
      </c>
      <c r="AC148" s="116">
        <v>1.3971</v>
      </c>
      <c r="AD148" s="117">
        <f>VLOOKUP(T148,既存設備・導入予定!$E$33:$S$44,13,0)</f>
        <v>0.111</v>
      </c>
      <c r="AE148" s="118">
        <f t="shared" si="4"/>
        <v>1.512</v>
      </c>
    </row>
    <row r="149" spans="13:31" ht="13.5" customHeight="1">
      <c r="M149" s="147">
        <v>12</v>
      </c>
      <c r="N149" s="148" t="s">
        <v>11</v>
      </c>
      <c r="O149" s="148" t="s">
        <v>3507</v>
      </c>
      <c r="P149" s="148" t="s">
        <v>3508</v>
      </c>
      <c r="Q149" s="148" t="s">
        <v>614</v>
      </c>
      <c r="R149" s="149">
        <v>0</v>
      </c>
      <c r="T149" s="111">
        <v>4</v>
      </c>
      <c r="U149" s="112">
        <v>2015</v>
      </c>
      <c r="V149" s="113" t="s">
        <v>21</v>
      </c>
      <c r="W149" s="113" t="s">
        <v>638</v>
      </c>
      <c r="X149" s="113" t="s">
        <v>3403</v>
      </c>
      <c r="Y149" s="114" t="str">
        <f t="shared" si="5"/>
        <v>42015暖房設備用有り</v>
      </c>
      <c r="Z149" s="115">
        <v>-0.59799999999999998</v>
      </c>
      <c r="AA149" s="115">
        <v>1.5980000000000001</v>
      </c>
      <c r="AB149" s="116">
        <v>1.0339</v>
      </c>
      <c r="AC149" s="116">
        <v>1.19</v>
      </c>
      <c r="AD149" s="117">
        <f>VLOOKUP(T149,既存設備・導入予定!$E$33:$S$44,13,0)</f>
        <v>0.111</v>
      </c>
      <c r="AE149" s="118">
        <f t="shared" si="4"/>
        <v>1.304</v>
      </c>
    </row>
    <row r="150" spans="13:31" ht="13.5" customHeight="1">
      <c r="M150" s="147">
        <v>12</v>
      </c>
      <c r="N150" s="148" t="s">
        <v>12</v>
      </c>
      <c r="O150" s="148" t="s">
        <v>3507</v>
      </c>
      <c r="P150" s="148" t="s">
        <v>3508</v>
      </c>
      <c r="Q150" s="148" t="s">
        <v>618</v>
      </c>
      <c r="R150" s="149">
        <v>0</v>
      </c>
      <c r="T150" s="111">
        <v>4</v>
      </c>
      <c r="U150" s="112">
        <v>2015</v>
      </c>
      <c r="V150" s="113" t="s">
        <v>21</v>
      </c>
      <c r="W150" s="113" t="s">
        <v>643</v>
      </c>
      <c r="X150" s="113" t="s">
        <v>3404</v>
      </c>
      <c r="Y150" s="114" t="str">
        <f t="shared" si="5"/>
        <v>42015暖房店舗用無し（一定速）</v>
      </c>
      <c r="Z150" s="115">
        <v>0.25</v>
      </c>
      <c r="AA150" s="115">
        <v>0.75</v>
      </c>
      <c r="AB150" s="116">
        <v>0.25</v>
      </c>
      <c r="AC150" s="116">
        <v>0.75</v>
      </c>
      <c r="AD150" s="117">
        <f>VLOOKUP(T150,既存設備・導入予定!$E$33:$S$44,13,0)</f>
        <v>0.111</v>
      </c>
      <c r="AE150" s="118">
        <f t="shared" si="4"/>
        <v>0.77700000000000002</v>
      </c>
    </row>
    <row r="151" spans="13:31" ht="13.5" customHeight="1">
      <c r="M151" s="147">
        <v>12</v>
      </c>
      <c r="N151" s="148" t="s">
        <v>13</v>
      </c>
      <c r="O151" s="148" t="s">
        <v>3507</v>
      </c>
      <c r="P151" s="148" t="s">
        <v>3508</v>
      </c>
      <c r="Q151" s="148" t="s">
        <v>622</v>
      </c>
      <c r="R151" s="149">
        <v>0</v>
      </c>
      <c r="T151" s="111">
        <v>4</v>
      </c>
      <c r="U151" s="112">
        <v>2015</v>
      </c>
      <c r="V151" s="113" t="s">
        <v>21</v>
      </c>
      <c r="W151" s="113" t="s">
        <v>637</v>
      </c>
      <c r="X151" s="113" t="s">
        <v>3404</v>
      </c>
      <c r="Y151" s="114" t="str">
        <f t="shared" si="5"/>
        <v>42015暖房ビル用マルチ無し（一定速）</v>
      </c>
      <c r="Z151" s="115">
        <v>0.25</v>
      </c>
      <c r="AA151" s="115">
        <v>0.75</v>
      </c>
      <c r="AB151" s="116">
        <v>0.25</v>
      </c>
      <c r="AC151" s="116">
        <v>0.75</v>
      </c>
      <c r="AD151" s="117">
        <f>VLOOKUP(T151,既存設備・導入予定!$E$33:$S$44,13,0)</f>
        <v>0.111</v>
      </c>
      <c r="AE151" s="118">
        <f t="shared" si="4"/>
        <v>0.77700000000000002</v>
      </c>
    </row>
    <row r="152" spans="13:31" ht="13.5" customHeight="1">
      <c r="M152" s="147">
        <v>1</v>
      </c>
      <c r="N152" s="148" t="s">
        <v>3506</v>
      </c>
      <c r="O152" s="148" t="s">
        <v>3507</v>
      </c>
      <c r="P152" s="148" t="s">
        <v>3509</v>
      </c>
      <c r="Q152" s="148" t="s">
        <v>51</v>
      </c>
      <c r="R152" s="149">
        <v>0.44600000000000001</v>
      </c>
      <c r="T152" s="111">
        <v>4</v>
      </c>
      <c r="U152" s="113">
        <v>2015</v>
      </c>
      <c r="V152" s="113" t="s">
        <v>21</v>
      </c>
      <c r="W152" s="113" t="s">
        <v>638</v>
      </c>
      <c r="X152" s="113" t="s">
        <v>3404</v>
      </c>
      <c r="Y152" s="114" t="str">
        <f t="shared" si="5"/>
        <v>42015暖房設備用無し（一定速）</v>
      </c>
      <c r="Z152" s="115">
        <v>0.25</v>
      </c>
      <c r="AA152" s="115">
        <v>0.75</v>
      </c>
      <c r="AB152" s="116">
        <v>0.25</v>
      </c>
      <c r="AC152" s="116">
        <v>0.75</v>
      </c>
      <c r="AD152" s="117">
        <f>VLOOKUP(T152,既存設備・導入予定!$E$33:$S$44,13,0)</f>
        <v>0.111</v>
      </c>
      <c r="AE152" s="118">
        <f t="shared" si="4"/>
        <v>0.77700000000000002</v>
      </c>
    </row>
    <row r="153" spans="13:31" ht="13.5" customHeight="1">
      <c r="M153" s="147">
        <v>1</v>
      </c>
      <c r="N153" s="148" t="s">
        <v>3</v>
      </c>
      <c r="O153" s="148" t="s">
        <v>3507</v>
      </c>
      <c r="P153" s="148" t="s">
        <v>3509</v>
      </c>
      <c r="Q153" s="148" t="s">
        <v>55</v>
      </c>
      <c r="R153" s="149">
        <v>0.45800000000000002</v>
      </c>
      <c r="T153" s="111">
        <v>5</v>
      </c>
      <c r="U153" s="112">
        <v>1995</v>
      </c>
      <c r="V153" s="113" t="s">
        <v>20</v>
      </c>
      <c r="W153" s="113" t="s">
        <v>643</v>
      </c>
      <c r="X153" s="113" t="s">
        <v>3403</v>
      </c>
      <c r="Y153" s="114" t="str">
        <f t="shared" si="5"/>
        <v>51995冷房店舗用有り</v>
      </c>
      <c r="Z153" s="115">
        <v>0.32</v>
      </c>
      <c r="AA153" s="115">
        <v>0.68</v>
      </c>
      <c r="AB153" s="116">
        <v>1.0165999999999999</v>
      </c>
      <c r="AC153" s="116">
        <v>0.50590000000000002</v>
      </c>
      <c r="AD153" s="117">
        <f>VLOOKUP(T153,既存設備・導入予定!$E$33:$S$44,13,0)</f>
        <v>7.0999999999999994E-2</v>
      </c>
      <c r="AE153" s="118">
        <f t="shared" si="4"/>
        <v>0.57799999999999996</v>
      </c>
    </row>
    <row r="154" spans="13:31" ht="13.5" customHeight="1">
      <c r="M154" s="147">
        <v>1</v>
      </c>
      <c r="N154" s="148" t="s">
        <v>4</v>
      </c>
      <c r="O154" s="148" t="s">
        <v>3507</v>
      </c>
      <c r="P154" s="148" t="s">
        <v>3509</v>
      </c>
      <c r="Q154" s="148" t="s">
        <v>59</v>
      </c>
      <c r="R154" s="149">
        <v>0.53300000000000003</v>
      </c>
      <c r="T154" s="111">
        <v>5</v>
      </c>
      <c r="U154" s="112">
        <v>1995</v>
      </c>
      <c r="V154" s="113" t="s">
        <v>20</v>
      </c>
      <c r="W154" s="113" t="s">
        <v>637</v>
      </c>
      <c r="X154" s="113" t="s">
        <v>3403</v>
      </c>
      <c r="Y154" s="114" t="str">
        <f t="shared" si="5"/>
        <v>51995冷房ビル用マルチ有り</v>
      </c>
      <c r="Z154" s="115">
        <v>-0.218</v>
      </c>
      <c r="AA154" s="115">
        <v>1.218</v>
      </c>
      <c r="AB154" s="116">
        <v>1.0356000000000001</v>
      </c>
      <c r="AC154" s="116">
        <v>0.90459999999999996</v>
      </c>
      <c r="AD154" s="117">
        <f>VLOOKUP(T154,既存設備・導入予定!$E$33:$S$44,13,0)</f>
        <v>7.0999999999999994E-2</v>
      </c>
      <c r="AE154" s="118">
        <f t="shared" si="4"/>
        <v>0.97799999999999998</v>
      </c>
    </row>
    <row r="155" spans="13:31" ht="13.5" customHeight="1">
      <c r="M155" s="147">
        <v>1</v>
      </c>
      <c r="N155" s="148" t="s">
        <v>5</v>
      </c>
      <c r="O155" s="148" t="s">
        <v>3507</v>
      </c>
      <c r="P155" s="148" t="s">
        <v>3509</v>
      </c>
      <c r="Q155" s="148" t="s">
        <v>63</v>
      </c>
      <c r="R155" s="149">
        <v>0.752</v>
      </c>
      <c r="T155" s="111">
        <v>5</v>
      </c>
      <c r="U155" s="112">
        <v>1995</v>
      </c>
      <c r="V155" s="113" t="s">
        <v>20</v>
      </c>
      <c r="W155" s="113" t="s">
        <v>638</v>
      </c>
      <c r="X155" s="113" t="s">
        <v>3403</v>
      </c>
      <c r="Y155" s="114" t="str">
        <f t="shared" si="5"/>
        <v>51995冷房設備用有り</v>
      </c>
      <c r="Z155" s="115">
        <v>0.25</v>
      </c>
      <c r="AA155" s="115">
        <v>0.75</v>
      </c>
      <c r="AB155" s="116">
        <v>1.0219</v>
      </c>
      <c r="AC155" s="116">
        <v>0.55700000000000005</v>
      </c>
      <c r="AD155" s="117">
        <f>VLOOKUP(T155,既存設備・導入予定!$E$33:$S$44,13,0)</f>
        <v>7.0999999999999994E-2</v>
      </c>
      <c r="AE155" s="118">
        <f t="shared" si="4"/>
        <v>0.629</v>
      </c>
    </row>
    <row r="156" spans="13:31" ht="13.5" customHeight="1">
      <c r="M156" s="147">
        <v>1</v>
      </c>
      <c r="N156" s="148" t="s">
        <v>6</v>
      </c>
      <c r="O156" s="148" t="s">
        <v>3507</v>
      </c>
      <c r="P156" s="148" t="s">
        <v>3509</v>
      </c>
      <c r="Q156" s="148" t="s">
        <v>67</v>
      </c>
      <c r="R156" s="149">
        <v>0.41699999999999998</v>
      </c>
      <c r="T156" s="111">
        <v>5</v>
      </c>
      <c r="U156" s="112">
        <v>1995</v>
      </c>
      <c r="V156" s="113" t="s">
        <v>20</v>
      </c>
      <c r="W156" s="113" t="s">
        <v>643</v>
      </c>
      <c r="X156" s="113" t="s">
        <v>3404</v>
      </c>
      <c r="Y156" s="114" t="str">
        <f t="shared" si="5"/>
        <v>51995冷房店舗用無し（一定速）</v>
      </c>
      <c r="Z156" s="115">
        <v>0.26</v>
      </c>
      <c r="AA156" s="115">
        <v>0.74</v>
      </c>
      <c r="AB156" s="116">
        <v>0.26</v>
      </c>
      <c r="AC156" s="116">
        <v>0.74</v>
      </c>
      <c r="AD156" s="117">
        <f>VLOOKUP(T156,既存設備・導入予定!$E$33:$S$44,13,0)</f>
        <v>7.0999999999999994E-2</v>
      </c>
      <c r="AE156" s="118">
        <f t="shared" si="4"/>
        <v>0.75800000000000001</v>
      </c>
    </row>
    <row r="157" spans="13:31" ht="13.5" customHeight="1">
      <c r="M157" s="147">
        <v>1</v>
      </c>
      <c r="N157" s="148" t="s">
        <v>7</v>
      </c>
      <c r="O157" s="148" t="s">
        <v>3507</v>
      </c>
      <c r="P157" s="148" t="s">
        <v>3509</v>
      </c>
      <c r="Q157" s="148" t="s">
        <v>71</v>
      </c>
      <c r="R157" s="149">
        <v>0.48299999999999998</v>
      </c>
      <c r="T157" s="111">
        <v>5</v>
      </c>
      <c r="U157" s="112">
        <v>1995</v>
      </c>
      <c r="V157" s="113" t="s">
        <v>20</v>
      </c>
      <c r="W157" s="113" t="s">
        <v>637</v>
      </c>
      <c r="X157" s="113" t="s">
        <v>3404</v>
      </c>
      <c r="Y157" s="114" t="str">
        <f t="shared" si="5"/>
        <v>51995冷房ビル用マルチ無し（一定速）</v>
      </c>
      <c r="Z157" s="115">
        <v>0.26</v>
      </c>
      <c r="AA157" s="115">
        <v>0.74</v>
      </c>
      <c r="AB157" s="116">
        <v>0.26</v>
      </c>
      <c r="AC157" s="116">
        <v>0.74</v>
      </c>
      <c r="AD157" s="117">
        <f>VLOOKUP(T157,既存設備・導入予定!$E$33:$S$44,13,0)</f>
        <v>7.0999999999999994E-2</v>
      </c>
      <c r="AE157" s="118">
        <f t="shared" si="4"/>
        <v>0.75800000000000001</v>
      </c>
    </row>
    <row r="158" spans="13:31" ht="13.5" customHeight="1">
      <c r="M158" s="147">
        <v>1</v>
      </c>
      <c r="N158" s="148" t="s">
        <v>8</v>
      </c>
      <c r="O158" s="148" t="s">
        <v>3507</v>
      </c>
      <c r="P158" s="148" t="s">
        <v>3509</v>
      </c>
      <c r="Q158" s="148" t="s">
        <v>75</v>
      </c>
      <c r="R158" s="149">
        <v>0.496</v>
      </c>
      <c r="T158" s="111">
        <v>5</v>
      </c>
      <c r="U158" s="112">
        <v>1995</v>
      </c>
      <c r="V158" s="113" t="s">
        <v>20</v>
      </c>
      <c r="W158" s="113" t="s">
        <v>638</v>
      </c>
      <c r="X158" s="113" t="s">
        <v>3404</v>
      </c>
      <c r="Y158" s="114" t="str">
        <f t="shared" si="5"/>
        <v>51995冷房設備用無し（一定速）</v>
      </c>
      <c r="Z158" s="115">
        <v>0.26</v>
      </c>
      <c r="AA158" s="115">
        <v>0.74</v>
      </c>
      <c r="AB158" s="116">
        <v>0.26</v>
      </c>
      <c r="AC158" s="116">
        <v>0.74</v>
      </c>
      <c r="AD158" s="117">
        <f>VLOOKUP(T158,既存設備・導入予定!$E$33:$S$44,13,0)</f>
        <v>7.0999999999999994E-2</v>
      </c>
      <c r="AE158" s="118">
        <f t="shared" si="4"/>
        <v>0.75800000000000001</v>
      </c>
    </row>
    <row r="159" spans="13:31" ht="13.5" customHeight="1">
      <c r="M159" s="147">
        <v>1</v>
      </c>
      <c r="N159" s="148" t="s">
        <v>9</v>
      </c>
      <c r="O159" s="148" t="s">
        <v>3507</v>
      </c>
      <c r="P159" s="148" t="s">
        <v>3509</v>
      </c>
      <c r="Q159" s="148" t="s">
        <v>79</v>
      </c>
      <c r="R159" s="149">
        <v>0.68300000000000005</v>
      </c>
      <c r="T159" s="111">
        <v>5</v>
      </c>
      <c r="U159" s="112">
        <v>1995</v>
      </c>
      <c r="V159" s="113" t="s">
        <v>21</v>
      </c>
      <c r="W159" s="113" t="s">
        <v>643</v>
      </c>
      <c r="X159" s="113" t="s">
        <v>3403</v>
      </c>
      <c r="Y159" s="114" t="str">
        <f t="shared" si="5"/>
        <v>51995暖房店舗用有り</v>
      </c>
      <c r="Z159" s="115">
        <v>0.374</v>
      </c>
      <c r="AA159" s="115">
        <v>0.626</v>
      </c>
      <c r="AB159" s="116">
        <v>1.0275000000000001</v>
      </c>
      <c r="AC159" s="116">
        <v>0.46260000000000001</v>
      </c>
      <c r="AD159" s="117">
        <f>VLOOKUP(T159,既存設備・導入予定!$E$33:$S$44,13,0)</f>
        <v>7.0999999999999994E-2</v>
      </c>
      <c r="AE159" s="118">
        <f t="shared" ref="AE159:AE222" si="6">ROUNDDOWN(IF(AD159&gt;=0.25,Z159*AD159+AA159,AB159*AD159+AC159),3)</f>
        <v>0.53500000000000003</v>
      </c>
    </row>
    <row r="160" spans="13:31" ht="13.5" customHeight="1">
      <c r="M160" s="147">
        <v>1</v>
      </c>
      <c r="N160" s="148" t="s">
        <v>10</v>
      </c>
      <c r="O160" s="148" t="s">
        <v>3507</v>
      </c>
      <c r="P160" s="148" t="s">
        <v>3509</v>
      </c>
      <c r="Q160" s="148" t="s">
        <v>83</v>
      </c>
      <c r="R160" s="149">
        <v>0.56499999999999995</v>
      </c>
      <c r="T160" s="111">
        <v>5</v>
      </c>
      <c r="U160" s="112">
        <v>1995</v>
      </c>
      <c r="V160" s="113" t="s">
        <v>21</v>
      </c>
      <c r="W160" s="113" t="s">
        <v>637</v>
      </c>
      <c r="X160" s="113" t="s">
        <v>3403</v>
      </c>
      <c r="Y160" s="114" t="str">
        <f t="shared" si="5"/>
        <v>51995暖房ビル用マルチ有り</v>
      </c>
      <c r="Z160" s="115">
        <v>-0.112</v>
      </c>
      <c r="AA160" s="115">
        <v>1.1120000000000001</v>
      </c>
      <c r="AB160" s="116">
        <v>1.0236000000000001</v>
      </c>
      <c r="AC160" s="116">
        <v>0.82809999999999995</v>
      </c>
      <c r="AD160" s="117">
        <f>VLOOKUP(T160,既存設備・導入予定!$E$33:$S$44,13,0)</f>
        <v>7.0999999999999994E-2</v>
      </c>
      <c r="AE160" s="118">
        <f t="shared" si="6"/>
        <v>0.9</v>
      </c>
    </row>
    <row r="161" spans="13:31" ht="13.5" customHeight="1">
      <c r="M161" s="147">
        <v>1</v>
      </c>
      <c r="N161" s="148" t="s">
        <v>11</v>
      </c>
      <c r="O161" s="148" t="s">
        <v>3507</v>
      </c>
      <c r="P161" s="148" t="s">
        <v>3509</v>
      </c>
      <c r="Q161" s="148" t="s">
        <v>87</v>
      </c>
      <c r="R161" s="149">
        <v>0.95199999999999996</v>
      </c>
      <c r="T161" s="111">
        <v>5</v>
      </c>
      <c r="U161" s="112">
        <v>1995</v>
      </c>
      <c r="V161" s="113" t="s">
        <v>21</v>
      </c>
      <c r="W161" s="113" t="s">
        <v>638</v>
      </c>
      <c r="X161" s="113" t="s">
        <v>3403</v>
      </c>
      <c r="Y161" s="114" t="str">
        <f t="shared" si="5"/>
        <v>51995暖房設備用有り</v>
      </c>
      <c r="Z161" s="115">
        <v>0.25</v>
      </c>
      <c r="AA161" s="115">
        <v>0.75</v>
      </c>
      <c r="AB161" s="116">
        <v>1.0159</v>
      </c>
      <c r="AC161" s="116">
        <v>0.5585</v>
      </c>
      <c r="AD161" s="117">
        <f>VLOOKUP(T161,既存設備・導入予定!$E$33:$S$44,13,0)</f>
        <v>7.0999999999999994E-2</v>
      </c>
      <c r="AE161" s="118">
        <f t="shared" si="6"/>
        <v>0.63</v>
      </c>
    </row>
    <row r="162" spans="13:31" ht="13.5" customHeight="1">
      <c r="M162" s="147">
        <v>1</v>
      </c>
      <c r="N162" s="148" t="s">
        <v>12</v>
      </c>
      <c r="O162" s="148" t="s">
        <v>3507</v>
      </c>
      <c r="P162" s="148" t="s">
        <v>3509</v>
      </c>
      <c r="Q162" s="148" t="s">
        <v>91</v>
      </c>
      <c r="R162" s="149">
        <v>1</v>
      </c>
      <c r="T162" s="111">
        <v>5</v>
      </c>
      <c r="U162" s="112">
        <v>1995</v>
      </c>
      <c r="V162" s="113" t="s">
        <v>21</v>
      </c>
      <c r="W162" s="113" t="s">
        <v>643</v>
      </c>
      <c r="X162" s="113" t="s">
        <v>3404</v>
      </c>
      <c r="Y162" s="114" t="str">
        <f t="shared" si="5"/>
        <v>51995暖房店舗用無し（一定速）</v>
      </c>
      <c r="Z162" s="115">
        <v>0.26</v>
      </c>
      <c r="AA162" s="115">
        <v>0.74</v>
      </c>
      <c r="AB162" s="116">
        <v>0.26</v>
      </c>
      <c r="AC162" s="116">
        <v>0.74</v>
      </c>
      <c r="AD162" s="117">
        <f>VLOOKUP(T162,既存設備・導入予定!$E$33:$S$44,13,0)</f>
        <v>7.0999999999999994E-2</v>
      </c>
      <c r="AE162" s="118">
        <f t="shared" si="6"/>
        <v>0.75800000000000001</v>
      </c>
    </row>
    <row r="163" spans="13:31" ht="13.5" customHeight="1">
      <c r="M163" s="147">
        <v>1</v>
      </c>
      <c r="N163" s="148" t="s">
        <v>13</v>
      </c>
      <c r="O163" s="148" t="s">
        <v>3507</v>
      </c>
      <c r="P163" s="148" t="s">
        <v>3509</v>
      </c>
      <c r="Q163" s="148" t="s">
        <v>95</v>
      </c>
      <c r="R163" s="149">
        <v>0.32</v>
      </c>
      <c r="T163" s="111">
        <v>5</v>
      </c>
      <c r="U163" s="112">
        <v>1995</v>
      </c>
      <c r="V163" s="113" t="s">
        <v>21</v>
      </c>
      <c r="W163" s="113" t="s">
        <v>637</v>
      </c>
      <c r="X163" s="113" t="s">
        <v>3404</v>
      </c>
      <c r="Y163" s="114" t="str">
        <f t="shared" si="5"/>
        <v>51995暖房ビル用マルチ無し（一定速）</v>
      </c>
      <c r="Z163" s="115">
        <v>0.26</v>
      </c>
      <c r="AA163" s="115">
        <v>0.74</v>
      </c>
      <c r="AB163" s="116">
        <v>0.26</v>
      </c>
      <c r="AC163" s="116">
        <v>0.74</v>
      </c>
      <c r="AD163" s="117">
        <f>VLOOKUP(T163,既存設備・導入予定!$E$33:$S$44,13,0)</f>
        <v>7.0999999999999994E-2</v>
      </c>
      <c r="AE163" s="118">
        <f t="shared" si="6"/>
        <v>0.75800000000000001</v>
      </c>
    </row>
    <row r="164" spans="13:31" ht="13.5" customHeight="1">
      <c r="M164" s="147">
        <v>2</v>
      </c>
      <c r="N164" s="148" t="s">
        <v>3506</v>
      </c>
      <c r="O164" s="148" t="s">
        <v>3507</v>
      </c>
      <c r="P164" s="148" t="s">
        <v>3509</v>
      </c>
      <c r="Q164" s="148" t="s">
        <v>99</v>
      </c>
      <c r="R164" s="149">
        <v>0.432</v>
      </c>
      <c r="T164" s="111">
        <v>5</v>
      </c>
      <c r="U164" s="112">
        <v>1995</v>
      </c>
      <c r="V164" s="113" t="s">
        <v>21</v>
      </c>
      <c r="W164" s="113" t="s">
        <v>638</v>
      </c>
      <c r="X164" s="113" t="s">
        <v>3404</v>
      </c>
      <c r="Y164" s="114" t="str">
        <f t="shared" si="5"/>
        <v>51995暖房設備用無し（一定速）</v>
      </c>
      <c r="Z164" s="115">
        <v>0.26</v>
      </c>
      <c r="AA164" s="115">
        <v>0.74</v>
      </c>
      <c r="AB164" s="116">
        <v>0.26</v>
      </c>
      <c r="AC164" s="116">
        <v>0.74</v>
      </c>
      <c r="AD164" s="117">
        <f>VLOOKUP(T164,既存設備・導入予定!$E$33:$S$44,13,0)</f>
        <v>7.0999999999999994E-2</v>
      </c>
      <c r="AE164" s="118">
        <f t="shared" si="6"/>
        <v>0.75800000000000001</v>
      </c>
    </row>
    <row r="165" spans="13:31" ht="13.5" customHeight="1">
      <c r="M165" s="147">
        <v>2</v>
      </c>
      <c r="N165" s="148" t="s">
        <v>3</v>
      </c>
      <c r="O165" s="148" t="s">
        <v>3507</v>
      </c>
      <c r="P165" s="148" t="s">
        <v>3509</v>
      </c>
      <c r="Q165" s="148" t="s">
        <v>103</v>
      </c>
      <c r="R165" s="149">
        <v>0.46300000000000002</v>
      </c>
      <c r="T165" s="111">
        <v>5</v>
      </c>
      <c r="U165" s="112">
        <v>2005</v>
      </c>
      <c r="V165" s="113" t="s">
        <v>20</v>
      </c>
      <c r="W165" s="113" t="s">
        <v>643</v>
      </c>
      <c r="X165" s="113" t="s">
        <v>3403</v>
      </c>
      <c r="Y165" s="114" t="str">
        <f t="shared" si="5"/>
        <v>52005冷房店舗用有り</v>
      </c>
      <c r="Z165" s="115">
        <v>-0.86599999999999999</v>
      </c>
      <c r="AA165" s="115">
        <v>1.8660000000000001</v>
      </c>
      <c r="AB165" s="116">
        <v>1.0455000000000001</v>
      </c>
      <c r="AC165" s="116">
        <v>1.3880999999999999</v>
      </c>
      <c r="AD165" s="117">
        <f>VLOOKUP(T165,既存設備・導入予定!$E$33:$S$44,13,0)</f>
        <v>7.0999999999999994E-2</v>
      </c>
      <c r="AE165" s="118">
        <f t="shared" si="6"/>
        <v>1.462</v>
      </c>
    </row>
    <row r="166" spans="13:31" ht="13.5" customHeight="1">
      <c r="M166" s="147">
        <v>2</v>
      </c>
      <c r="N166" s="148" t="s">
        <v>4</v>
      </c>
      <c r="O166" s="148" t="s">
        <v>3507</v>
      </c>
      <c r="P166" s="148" t="s">
        <v>3509</v>
      </c>
      <c r="Q166" s="148" t="s">
        <v>107</v>
      </c>
      <c r="R166" s="149">
        <v>0.496</v>
      </c>
      <c r="T166" s="111">
        <v>5</v>
      </c>
      <c r="U166" s="112">
        <v>2005</v>
      </c>
      <c r="V166" s="113" t="s">
        <v>20</v>
      </c>
      <c r="W166" s="113" t="s">
        <v>637</v>
      </c>
      <c r="X166" s="113" t="s">
        <v>3403</v>
      </c>
      <c r="Y166" s="114" t="str">
        <f t="shared" si="5"/>
        <v>52005冷房ビル用マルチ有り</v>
      </c>
      <c r="Z166" s="115">
        <v>-0.68200000000000005</v>
      </c>
      <c r="AA166" s="115">
        <v>1.6819999999999999</v>
      </c>
      <c r="AB166" s="116">
        <v>1.0490999999999999</v>
      </c>
      <c r="AC166" s="116">
        <v>1.2492000000000001</v>
      </c>
      <c r="AD166" s="117">
        <f>VLOOKUP(T166,既存設備・導入予定!$E$33:$S$44,13,0)</f>
        <v>7.0999999999999994E-2</v>
      </c>
      <c r="AE166" s="118">
        <f t="shared" si="6"/>
        <v>1.323</v>
      </c>
    </row>
    <row r="167" spans="13:31" ht="13.5" customHeight="1">
      <c r="M167" s="147">
        <v>2</v>
      </c>
      <c r="N167" s="148" t="s">
        <v>5</v>
      </c>
      <c r="O167" s="148" t="s">
        <v>3507</v>
      </c>
      <c r="P167" s="148" t="s">
        <v>3509</v>
      </c>
      <c r="Q167" s="148" t="s">
        <v>111</v>
      </c>
      <c r="R167" s="149">
        <v>0.68500000000000005</v>
      </c>
      <c r="T167" s="111">
        <v>5</v>
      </c>
      <c r="U167" s="112">
        <v>2005</v>
      </c>
      <c r="V167" s="113" t="s">
        <v>20</v>
      </c>
      <c r="W167" s="113" t="s">
        <v>638</v>
      </c>
      <c r="X167" s="113" t="s">
        <v>3403</v>
      </c>
      <c r="Y167" s="114" t="str">
        <f t="shared" si="5"/>
        <v>52005冷房設備用有り</v>
      </c>
      <c r="Z167" s="115">
        <v>-0.114</v>
      </c>
      <c r="AA167" s="115">
        <v>1.1140000000000001</v>
      </c>
      <c r="AB167" s="116">
        <v>1.0325</v>
      </c>
      <c r="AC167" s="116">
        <v>0.82740000000000002</v>
      </c>
      <c r="AD167" s="117">
        <f>VLOOKUP(T167,既存設備・導入予定!$E$33:$S$44,13,0)</f>
        <v>7.0999999999999994E-2</v>
      </c>
      <c r="AE167" s="118">
        <f t="shared" si="6"/>
        <v>0.9</v>
      </c>
    </row>
    <row r="168" spans="13:31" ht="13.5" customHeight="1">
      <c r="M168" s="147">
        <v>2</v>
      </c>
      <c r="N168" s="148" t="s">
        <v>6</v>
      </c>
      <c r="O168" s="148" t="s">
        <v>3507</v>
      </c>
      <c r="P168" s="148" t="s">
        <v>3509</v>
      </c>
      <c r="Q168" s="148" t="s">
        <v>115</v>
      </c>
      <c r="R168" s="149">
        <v>0.41899999999999998</v>
      </c>
      <c r="T168" s="111">
        <v>5</v>
      </c>
      <c r="U168" s="112">
        <v>2005</v>
      </c>
      <c r="V168" s="113" t="s">
        <v>20</v>
      </c>
      <c r="W168" s="113" t="s">
        <v>643</v>
      </c>
      <c r="X168" s="113" t="s">
        <v>3404</v>
      </c>
      <c r="Y168" s="114" t="str">
        <f t="shared" si="5"/>
        <v>52005冷房店舗用無し（一定速）</v>
      </c>
      <c r="Z168" s="115">
        <v>0.25</v>
      </c>
      <c r="AA168" s="115">
        <v>0.75</v>
      </c>
      <c r="AB168" s="116">
        <v>0.25</v>
      </c>
      <c r="AC168" s="116">
        <v>0.75</v>
      </c>
      <c r="AD168" s="117">
        <f>VLOOKUP(T168,既存設備・導入予定!$E$33:$S$44,13,0)</f>
        <v>7.0999999999999994E-2</v>
      </c>
      <c r="AE168" s="118">
        <f t="shared" si="6"/>
        <v>0.76700000000000002</v>
      </c>
    </row>
    <row r="169" spans="13:31" ht="13.5" customHeight="1">
      <c r="M169" s="147">
        <v>2</v>
      </c>
      <c r="N169" s="148" t="s">
        <v>7</v>
      </c>
      <c r="O169" s="148" t="s">
        <v>3507</v>
      </c>
      <c r="P169" s="148" t="s">
        <v>3509</v>
      </c>
      <c r="Q169" s="148" t="s">
        <v>119</v>
      </c>
      <c r="R169" s="149">
        <v>0.47499999999999998</v>
      </c>
      <c r="T169" s="111">
        <v>5</v>
      </c>
      <c r="U169" s="112">
        <v>2005</v>
      </c>
      <c r="V169" s="113" t="s">
        <v>20</v>
      </c>
      <c r="W169" s="113" t="s">
        <v>637</v>
      </c>
      <c r="X169" s="113" t="s">
        <v>3404</v>
      </c>
      <c r="Y169" s="114" t="str">
        <f t="shared" si="5"/>
        <v>52005冷房ビル用マルチ無し（一定速）</v>
      </c>
      <c r="Z169" s="115">
        <v>0.25</v>
      </c>
      <c r="AA169" s="115">
        <v>0.75</v>
      </c>
      <c r="AB169" s="116">
        <v>0.25</v>
      </c>
      <c r="AC169" s="116">
        <v>0.75</v>
      </c>
      <c r="AD169" s="117">
        <f>VLOOKUP(T169,既存設備・導入予定!$E$33:$S$44,13,0)</f>
        <v>7.0999999999999994E-2</v>
      </c>
      <c r="AE169" s="118">
        <f t="shared" si="6"/>
        <v>0.76700000000000002</v>
      </c>
    </row>
    <row r="170" spans="13:31" ht="13.5" customHeight="1">
      <c r="M170" s="147">
        <v>2</v>
      </c>
      <c r="N170" s="148" t="s">
        <v>8</v>
      </c>
      <c r="O170" s="148" t="s">
        <v>3507</v>
      </c>
      <c r="P170" s="148" t="s">
        <v>3509</v>
      </c>
      <c r="Q170" s="148" t="s">
        <v>123</v>
      </c>
      <c r="R170" s="149">
        <v>0.45700000000000002</v>
      </c>
      <c r="T170" s="111">
        <v>5</v>
      </c>
      <c r="U170" s="112">
        <v>2005</v>
      </c>
      <c r="V170" s="113" t="s">
        <v>20</v>
      </c>
      <c r="W170" s="113" t="s">
        <v>638</v>
      </c>
      <c r="X170" s="113" t="s">
        <v>3404</v>
      </c>
      <c r="Y170" s="114" t="str">
        <f t="shared" si="5"/>
        <v>52005冷房設備用無し（一定速）</v>
      </c>
      <c r="Z170" s="115">
        <v>0.25</v>
      </c>
      <c r="AA170" s="115">
        <v>0.75</v>
      </c>
      <c r="AB170" s="116">
        <v>0.25</v>
      </c>
      <c r="AC170" s="116">
        <v>0.75</v>
      </c>
      <c r="AD170" s="117">
        <f>VLOOKUP(T170,既存設備・導入予定!$E$33:$S$44,13,0)</f>
        <v>7.0999999999999994E-2</v>
      </c>
      <c r="AE170" s="118">
        <f t="shared" si="6"/>
        <v>0.76700000000000002</v>
      </c>
    </row>
    <row r="171" spans="13:31" ht="13.5" customHeight="1">
      <c r="M171" s="147">
        <v>2</v>
      </c>
      <c r="N171" s="148" t="s">
        <v>9</v>
      </c>
      <c r="O171" s="148" t="s">
        <v>3507</v>
      </c>
      <c r="P171" s="148" t="s">
        <v>3509</v>
      </c>
      <c r="Q171" s="148" t="s">
        <v>127</v>
      </c>
      <c r="R171" s="149">
        <v>0.68200000000000005</v>
      </c>
      <c r="T171" s="111">
        <v>5</v>
      </c>
      <c r="U171" s="112">
        <v>2005</v>
      </c>
      <c r="V171" s="113" t="s">
        <v>21</v>
      </c>
      <c r="W171" s="113" t="s">
        <v>643</v>
      </c>
      <c r="X171" s="113" t="s">
        <v>3403</v>
      </c>
      <c r="Y171" s="114" t="str">
        <f t="shared" si="5"/>
        <v>52005暖房店舗用有り</v>
      </c>
      <c r="Z171" s="115">
        <v>-0.65</v>
      </c>
      <c r="AA171" s="115">
        <v>1.65</v>
      </c>
      <c r="AB171" s="116">
        <v>1.0726</v>
      </c>
      <c r="AC171" s="116">
        <v>1.2194</v>
      </c>
      <c r="AD171" s="117">
        <f>VLOOKUP(T171,既存設備・導入予定!$E$33:$S$44,13,0)</f>
        <v>7.0999999999999994E-2</v>
      </c>
      <c r="AE171" s="118">
        <f t="shared" si="6"/>
        <v>1.2949999999999999</v>
      </c>
    </row>
    <row r="172" spans="13:31" ht="13.5" customHeight="1">
      <c r="M172" s="147">
        <v>2</v>
      </c>
      <c r="N172" s="148" t="s">
        <v>10</v>
      </c>
      <c r="O172" s="148" t="s">
        <v>3507</v>
      </c>
      <c r="P172" s="148" t="s">
        <v>3509</v>
      </c>
      <c r="Q172" s="148" t="s">
        <v>131</v>
      </c>
      <c r="R172" s="149">
        <v>0.52900000000000003</v>
      </c>
      <c r="T172" s="111">
        <v>5</v>
      </c>
      <c r="U172" s="112">
        <v>2005</v>
      </c>
      <c r="V172" s="113" t="s">
        <v>21</v>
      </c>
      <c r="W172" s="113" t="s">
        <v>637</v>
      </c>
      <c r="X172" s="113" t="s">
        <v>3403</v>
      </c>
      <c r="Y172" s="114" t="str">
        <f t="shared" si="5"/>
        <v>52005暖房ビル用マルチ有り</v>
      </c>
      <c r="Z172" s="115">
        <v>-0.56000000000000005</v>
      </c>
      <c r="AA172" s="115">
        <v>1.56</v>
      </c>
      <c r="AB172" s="116">
        <v>1.0330999999999999</v>
      </c>
      <c r="AC172" s="116">
        <v>1.1617</v>
      </c>
      <c r="AD172" s="117">
        <f>VLOOKUP(T172,既存設備・導入予定!$E$33:$S$44,13,0)</f>
        <v>7.0999999999999994E-2</v>
      </c>
      <c r="AE172" s="118">
        <f t="shared" si="6"/>
        <v>1.2350000000000001</v>
      </c>
    </row>
    <row r="173" spans="13:31" ht="13.5" customHeight="1">
      <c r="M173" s="147">
        <v>2</v>
      </c>
      <c r="N173" s="148" t="s">
        <v>11</v>
      </c>
      <c r="O173" s="148" t="s">
        <v>3507</v>
      </c>
      <c r="P173" s="148" t="s">
        <v>3509</v>
      </c>
      <c r="Q173" s="148" t="s">
        <v>135</v>
      </c>
      <c r="R173" s="149">
        <v>0.90300000000000002</v>
      </c>
      <c r="T173" s="111">
        <v>5</v>
      </c>
      <c r="U173" s="112">
        <v>2005</v>
      </c>
      <c r="V173" s="113" t="s">
        <v>21</v>
      </c>
      <c r="W173" s="113" t="s">
        <v>638</v>
      </c>
      <c r="X173" s="113" t="s">
        <v>3403</v>
      </c>
      <c r="Y173" s="114" t="str">
        <f t="shared" si="5"/>
        <v>52005暖房設備用有り</v>
      </c>
      <c r="Z173" s="115">
        <v>-0.126</v>
      </c>
      <c r="AA173" s="115">
        <v>1.1259999999999999</v>
      </c>
      <c r="AB173" s="116">
        <v>1.0239</v>
      </c>
      <c r="AC173" s="116">
        <v>0.83850000000000002</v>
      </c>
      <c r="AD173" s="117">
        <f>VLOOKUP(T173,既存設備・導入予定!$E$33:$S$44,13,0)</f>
        <v>7.0999999999999994E-2</v>
      </c>
      <c r="AE173" s="118">
        <f t="shared" si="6"/>
        <v>0.91100000000000003</v>
      </c>
    </row>
    <row r="174" spans="13:31" ht="13.5" customHeight="1">
      <c r="M174" s="147">
        <v>2</v>
      </c>
      <c r="N174" s="148" t="s">
        <v>12</v>
      </c>
      <c r="O174" s="148" t="s">
        <v>3507</v>
      </c>
      <c r="P174" s="148" t="s">
        <v>3509</v>
      </c>
      <c r="Q174" s="148" t="s">
        <v>139</v>
      </c>
      <c r="R174" s="149">
        <v>1</v>
      </c>
      <c r="T174" s="111">
        <v>5</v>
      </c>
      <c r="U174" s="112">
        <v>2005</v>
      </c>
      <c r="V174" s="113" t="s">
        <v>21</v>
      </c>
      <c r="W174" s="113" t="s">
        <v>643</v>
      </c>
      <c r="X174" s="113" t="s">
        <v>3404</v>
      </c>
      <c r="Y174" s="114" t="str">
        <f t="shared" si="5"/>
        <v>52005暖房店舗用無し（一定速）</v>
      </c>
      <c r="Z174" s="115">
        <v>0.25</v>
      </c>
      <c r="AA174" s="115">
        <v>0.75</v>
      </c>
      <c r="AB174" s="116">
        <v>0.25</v>
      </c>
      <c r="AC174" s="116">
        <v>0.75</v>
      </c>
      <c r="AD174" s="117">
        <f>VLOOKUP(T174,既存設備・導入予定!$E$33:$S$44,13,0)</f>
        <v>7.0999999999999994E-2</v>
      </c>
      <c r="AE174" s="118">
        <f t="shared" si="6"/>
        <v>0.76700000000000002</v>
      </c>
    </row>
    <row r="175" spans="13:31" ht="13.5" customHeight="1">
      <c r="M175" s="147">
        <v>2</v>
      </c>
      <c r="N175" s="148" t="s">
        <v>13</v>
      </c>
      <c r="O175" s="148" t="s">
        <v>3507</v>
      </c>
      <c r="P175" s="148" t="s">
        <v>3509</v>
      </c>
      <c r="Q175" s="148" t="s">
        <v>143</v>
      </c>
      <c r="R175" s="149">
        <v>0.28899999999999998</v>
      </c>
      <c r="T175" s="111">
        <v>5</v>
      </c>
      <c r="U175" s="112">
        <v>2005</v>
      </c>
      <c r="V175" s="113" t="s">
        <v>21</v>
      </c>
      <c r="W175" s="113" t="s">
        <v>637</v>
      </c>
      <c r="X175" s="113" t="s">
        <v>3404</v>
      </c>
      <c r="Y175" s="114" t="str">
        <f t="shared" si="5"/>
        <v>52005暖房ビル用マルチ無し（一定速）</v>
      </c>
      <c r="Z175" s="115">
        <v>0.25</v>
      </c>
      <c r="AA175" s="115">
        <v>0.75</v>
      </c>
      <c r="AB175" s="116">
        <v>0.25</v>
      </c>
      <c r="AC175" s="116">
        <v>0.75</v>
      </c>
      <c r="AD175" s="117">
        <f>VLOOKUP(T175,既存設備・導入予定!$E$33:$S$44,13,0)</f>
        <v>7.0999999999999994E-2</v>
      </c>
      <c r="AE175" s="118">
        <f t="shared" si="6"/>
        <v>0.76700000000000002</v>
      </c>
    </row>
    <row r="176" spans="13:31" ht="13.5" customHeight="1">
      <c r="M176" s="147">
        <v>3</v>
      </c>
      <c r="N176" s="148" t="s">
        <v>3506</v>
      </c>
      <c r="O176" s="148" t="s">
        <v>3507</v>
      </c>
      <c r="P176" s="148" t="s">
        <v>3509</v>
      </c>
      <c r="Q176" s="148" t="s">
        <v>147</v>
      </c>
      <c r="R176" s="149">
        <v>0.32500000000000001</v>
      </c>
      <c r="T176" s="111">
        <v>5</v>
      </c>
      <c r="U176" s="112">
        <v>2005</v>
      </c>
      <c r="V176" s="113" t="s">
        <v>21</v>
      </c>
      <c r="W176" s="113" t="s">
        <v>638</v>
      </c>
      <c r="X176" s="113" t="s">
        <v>3404</v>
      </c>
      <c r="Y176" s="114" t="str">
        <f t="shared" si="5"/>
        <v>52005暖房設備用無し（一定速）</v>
      </c>
      <c r="Z176" s="115">
        <v>0.25</v>
      </c>
      <c r="AA176" s="115">
        <v>0.75</v>
      </c>
      <c r="AB176" s="116">
        <v>0.25</v>
      </c>
      <c r="AC176" s="116">
        <v>0.75</v>
      </c>
      <c r="AD176" s="117">
        <f>VLOOKUP(T176,既存設備・導入予定!$E$33:$S$44,13,0)</f>
        <v>7.0999999999999994E-2</v>
      </c>
      <c r="AE176" s="118">
        <f t="shared" si="6"/>
        <v>0.76700000000000002</v>
      </c>
    </row>
    <row r="177" spans="13:31" ht="13.5" customHeight="1">
      <c r="M177" s="147">
        <v>3</v>
      </c>
      <c r="N177" s="148" t="s">
        <v>3</v>
      </c>
      <c r="O177" s="148" t="s">
        <v>3507</v>
      </c>
      <c r="P177" s="148" t="s">
        <v>3509</v>
      </c>
      <c r="Q177" s="148" t="s">
        <v>151</v>
      </c>
      <c r="R177" s="149">
        <v>0.254</v>
      </c>
      <c r="T177" s="111">
        <v>5</v>
      </c>
      <c r="U177" s="112">
        <v>2015</v>
      </c>
      <c r="V177" s="113" t="s">
        <v>20</v>
      </c>
      <c r="W177" s="113" t="s">
        <v>643</v>
      </c>
      <c r="X177" s="113" t="s">
        <v>3403</v>
      </c>
      <c r="Y177" s="114" t="str">
        <f t="shared" si="5"/>
        <v>52015冷房店舗用有り</v>
      </c>
      <c r="Z177" s="115">
        <v>-1.38</v>
      </c>
      <c r="AA177" s="115">
        <v>2.38</v>
      </c>
      <c r="AB177" s="116">
        <v>1.0581</v>
      </c>
      <c r="AC177" s="116">
        <v>1.7705</v>
      </c>
      <c r="AD177" s="117">
        <f>VLOOKUP(T177,既存設備・導入予定!$E$33:$S$44,13,0)</f>
        <v>7.0999999999999994E-2</v>
      </c>
      <c r="AE177" s="118">
        <f t="shared" si="6"/>
        <v>1.845</v>
      </c>
    </row>
    <row r="178" spans="13:31" ht="13.5" customHeight="1">
      <c r="M178" s="147">
        <v>3</v>
      </c>
      <c r="N178" s="148" t="s">
        <v>4</v>
      </c>
      <c r="O178" s="148" t="s">
        <v>3507</v>
      </c>
      <c r="P178" s="148" t="s">
        <v>3509</v>
      </c>
      <c r="Q178" s="148" t="s">
        <v>155</v>
      </c>
      <c r="R178" s="149">
        <v>0.30299999999999999</v>
      </c>
      <c r="T178" s="111">
        <v>5</v>
      </c>
      <c r="U178" s="112">
        <v>2015</v>
      </c>
      <c r="V178" s="113" t="s">
        <v>20</v>
      </c>
      <c r="W178" s="113" t="s">
        <v>637</v>
      </c>
      <c r="X178" s="113" t="s">
        <v>3403</v>
      </c>
      <c r="Y178" s="114" t="str">
        <f t="shared" si="5"/>
        <v>52015冷房ビル用マルチ有り</v>
      </c>
      <c r="Z178" s="115">
        <v>-1.5740000000000001</v>
      </c>
      <c r="AA178" s="115">
        <v>2.5739999999999998</v>
      </c>
      <c r="AB178" s="116">
        <v>1.0751999999999999</v>
      </c>
      <c r="AC178" s="116">
        <v>1.9117</v>
      </c>
      <c r="AD178" s="117">
        <f>VLOOKUP(T178,既存設備・導入予定!$E$33:$S$44,13,0)</f>
        <v>7.0999999999999994E-2</v>
      </c>
      <c r="AE178" s="118">
        <f t="shared" si="6"/>
        <v>1.988</v>
      </c>
    </row>
    <row r="179" spans="13:31" ht="13.5" customHeight="1">
      <c r="M179" s="147">
        <v>3</v>
      </c>
      <c r="N179" s="148" t="s">
        <v>5</v>
      </c>
      <c r="O179" s="148" t="s">
        <v>3507</v>
      </c>
      <c r="P179" s="148" t="s">
        <v>3509</v>
      </c>
      <c r="Q179" s="148" t="s">
        <v>159</v>
      </c>
      <c r="R179" s="149">
        <v>0.54800000000000004</v>
      </c>
      <c r="T179" s="111">
        <v>5</v>
      </c>
      <c r="U179" s="112">
        <v>2015</v>
      </c>
      <c r="V179" s="113" t="s">
        <v>20</v>
      </c>
      <c r="W179" s="113" t="s">
        <v>638</v>
      </c>
      <c r="X179" s="113" t="s">
        <v>3403</v>
      </c>
      <c r="Y179" s="114" t="str">
        <f t="shared" si="5"/>
        <v>52015冷房設備用有り</v>
      </c>
      <c r="Z179" s="115">
        <v>-0.62</v>
      </c>
      <c r="AA179" s="115">
        <v>1.62</v>
      </c>
      <c r="AB179" s="116">
        <v>1.0472999999999999</v>
      </c>
      <c r="AC179" s="116">
        <v>1.2032</v>
      </c>
      <c r="AD179" s="117">
        <f>VLOOKUP(T179,既存設備・導入予定!$E$33:$S$44,13,0)</f>
        <v>7.0999999999999994E-2</v>
      </c>
      <c r="AE179" s="118">
        <f t="shared" si="6"/>
        <v>1.2769999999999999</v>
      </c>
    </row>
    <row r="180" spans="13:31" ht="13.5" customHeight="1">
      <c r="M180" s="147">
        <v>3</v>
      </c>
      <c r="N180" s="148" t="s">
        <v>6</v>
      </c>
      <c r="O180" s="148" t="s">
        <v>3507</v>
      </c>
      <c r="P180" s="148" t="s">
        <v>3509</v>
      </c>
      <c r="Q180" s="148" t="s">
        <v>163</v>
      </c>
      <c r="R180" s="149">
        <v>0.27400000000000002</v>
      </c>
      <c r="T180" s="111">
        <v>5</v>
      </c>
      <c r="U180" s="112">
        <v>2015</v>
      </c>
      <c r="V180" s="113" t="s">
        <v>20</v>
      </c>
      <c r="W180" s="113" t="s">
        <v>643</v>
      </c>
      <c r="X180" s="113" t="s">
        <v>3404</v>
      </c>
      <c r="Y180" s="114" t="str">
        <f t="shared" si="5"/>
        <v>52015冷房店舗用無し（一定速）</v>
      </c>
      <c r="Z180" s="115">
        <v>0.25</v>
      </c>
      <c r="AA180" s="115">
        <v>0.75</v>
      </c>
      <c r="AB180" s="116">
        <v>0.25</v>
      </c>
      <c r="AC180" s="116">
        <v>0.75</v>
      </c>
      <c r="AD180" s="117">
        <f>VLOOKUP(T180,既存設備・導入予定!$E$33:$S$44,13,0)</f>
        <v>7.0999999999999994E-2</v>
      </c>
      <c r="AE180" s="118">
        <f t="shared" si="6"/>
        <v>0.76700000000000002</v>
      </c>
    </row>
    <row r="181" spans="13:31" ht="13.5" customHeight="1">
      <c r="M181" s="147">
        <v>3</v>
      </c>
      <c r="N181" s="148" t="s">
        <v>7</v>
      </c>
      <c r="O181" s="148" t="s">
        <v>3507</v>
      </c>
      <c r="P181" s="148" t="s">
        <v>3509</v>
      </c>
      <c r="Q181" s="148" t="s">
        <v>167</v>
      </c>
      <c r="R181" s="149">
        <v>0.27700000000000002</v>
      </c>
      <c r="T181" s="111">
        <v>5</v>
      </c>
      <c r="U181" s="112">
        <v>2015</v>
      </c>
      <c r="V181" s="113" t="s">
        <v>20</v>
      </c>
      <c r="W181" s="113" t="s">
        <v>637</v>
      </c>
      <c r="X181" s="113" t="s">
        <v>3404</v>
      </c>
      <c r="Y181" s="114" t="str">
        <f t="shared" si="5"/>
        <v>52015冷房ビル用マルチ無し（一定速）</v>
      </c>
      <c r="Z181" s="115">
        <v>0.25</v>
      </c>
      <c r="AA181" s="115">
        <v>0.75</v>
      </c>
      <c r="AB181" s="116">
        <v>0.25</v>
      </c>
      <c r="AC181" s="116">
        <v>0.75</v>
      </c>
      <c r="AD181" s="117">
        <f>VLOOKUP(T181,既存設備・導入予定!$E$33:$S$44,13,0)</f>
        <v>7.0999999999999994E-2</v>
      </c>
      <c r="AE181" s="118">
        <f t="shared" si="6"/>
        <v>0.76700000000000002</v>
      </c>
    </row>
    <row r="182" spans="13:31" ht="13.5" customHeight="1">
      <c r="M182" s="147">
        <v>3</v>
      </c>
      <c r="N182" s="148" t="s">
        <v>8</v>
      </c>
      <c r="O182" s="148" t="s">
        <v>3507</v>
      </c>
      <c r="P182" s="148" t="s">
        <v>3509</v>
      </c>
      <c r="Q182" s="148" t="s">
        <v>171</v>
      </c>
      <c r="R182" s="149">
        <v>0.29199999999999998</v>
      </c>
      <c r="T182" s="111">
        <v>5</v>
      </c>
      <c r="U182" s="112">
        <v>2015</v>
      </c>
      <c r="V182" s="113" t="s">
        <v>20</v>
      </c>
      <c r="W182" s="113" t="s">
        <v>638</v>
      </c>
      <c r="X182" s="113" t="s">
        <v>3404</v>
      </c>
      <c r="Y182" s="114" t="str">
        <f t="shared" si="5"/>
        <v>52015冷房設備用無し（一定速）</v>
      </c>
      <c r="Z182" s="115">
        <v>0.25</v>
      </c>
      <c r="AA182" s="115">
        <v>0.75</v>
      </c>
      <c r="AB182" s="116">
        <v>0.25</v>
      </c>
      <c r="AC182" s="116">
        <v>0.75</v>
      </c>
      <c r="AD182" s="117">
        <f>VLOOKUP(T182,既存設備・導入予定!$E$33:$S$44,13,0)</f>
        <v>7.0999999999999994E-2</v>
      </c>
      <c r="AE182" s="118">
        <f t="shared" si="6"/>
        <v>0.76700000000000002</v>
      </c>
    </row>
    <row r="183" spans="13:31" ht="13.5" customHeight="1">
      <c r="M183" s="147">
        <v>3</v>
      </c>
      <c r="N183" s="148" t="s">
        <v>9</v>
      </c>
      <c r="O183" s="148" t="s">
        <v>3507</v>
      </c>
      <c r="P183" s="148" t="s">
        <v>3509</v>
      </c>
      <c r="Q183" s="148" t="s">
        <v>175</v>
      </c>
      <c r="R183" s="149">
        <v>0.434</v>
      </c>
      <c r="T183" s="111">
        <v>5</v>
      </c>
      <c r="U183" s="112">
        <v>2015</v>
      </c>
      <c r="V183" s="113" t="s">
        <v>21</v>
      </c>
      <c r="W183" s="113" t="s">
        <v>643</v>
      </c>
      <c r="X183" s="113" t="s">
        <v>3403</v>
      </c>
      <c r="Y183" s="114" t="str">
        <f t="shared" si="5"/>
        <v>52015暖房店舗用有り</v>
      </c>
      <c r="Z183" s="115">
        <v>-0.97</v>
      </c>
      <c r="AA183" s="115">
        <v>1.97</v>
      </c>
      <c r="AB183" s="116">
        <v>1.0867</v>
      </c>
      <c r="AC183" s="116">
        <v>1.4558</v>
      </c>
      <c r="AD183" s="117">
        <f>VLOOKUP(T183,既存設備・導入予定!$E$33:$S$44,13,0)</f>
        <v>7.0999999999999994E-2</v>
      </c>
      <c r="AE183" s="118">
        <f t="shared" si="6"/>
        <v>1.532</v>
      </c>
    </row>
    <row r="184" spans="13:31" ht="13.5" customHeight="1">
      <c r="M184" s="147">
        <v>3</v>
      </c>
      <c r="N184" s="148" t="s">
        <v>10</v>
      </c>
      <c r="O184" s="148" t="s">
        <v>3507</v>
      </c>
      <c r="P184" s="148" t="s">
        <v>3509</v>
      </c>
      <c r="Q184" s="148" t="s">
        <v>179</v>
      </c>
      <c r="R184" s="149">
        <v>0.38900000000000001</v>
      </c>
      <c r="T184" s="111">
        <v>5</v>
      </c>
      <c r="U184" s="112">
        <v>2015</v>
      </c>
      <c r="V184" s="113" t="s">
        <v>21</v>
      </c>
      <c r="W184" s="113" t="s">
        <v>637</v>
      </c>
      <c r="X184" s="113" t="s">
        <v>3403</v>
      </c>
      <c r="Y184" s="114" t="str">
        <f t="shared" si="5"/>
        <v>52015暖房ビル用マルチ有り</v>
      </c>
      <c r="Z184" s="115">
        <v>-0.876</v>
      </c>
      <c r="AA184" s="115">
        <v>1.8759999999999999</v>
      </c>
      <c r="AB184" s="116">
        <v>1.0398000000000001</v>
      </c>
      <c r="AC184" s="116">
        <v>1.3971</v>
      </c>
      <c r="AD184" s="117">
        <f>VLOOKUP(T184,既存設備・導入予定!$E$33:$S$44,13,0)</f>
        <v>7.0999999999999994E-2</v>
      </c>
      <c r="AE184" s="118">
        <f t="shared" si="6"/>
        <v>1.47</v>
      </c>
    </row>
    <row r="185" spans="13:31" ht="13.5" customHeight="1">
      <c r="M185" s="147">
        <v>3</v>
      </c>
      <c r="N185" s="148" t="s">
        <v>11</v>
      </c>
      <c r="O185" s="148" t="s">
        <v>3507</v>
      </c>
      <c r="P185" s="148" t="s">
        <v>3509</v>
      </c>
      <c r="Q185" s="148" t="s">
        <v>183</v>
      </c>
      <c r="R185" s="149">
        <v>0.66100000000000003</v>
      </c>
      <c r="T185" s="111">
        <v>5</v>
      </c>
      <c r="U185" s="112">
        <v>2015</v>
      </c>
      <c r="V185" s="113" t="s">
        <v>21</v>
      </c>
      <c r="W185" s="113" t="s">
        <v>638</v>
      </c>
      <c r="X185" s="113" t="s">
        <v>3403</v>
      </c>
      <c r="Y185" s="114" t="str">
        <f t="shared" si="5"/>
        <v>52015暖房設備用有り</v>
      </c>
      <c r="Z185" s="115">
        <v>-0.59799999999999998</v>
      </c>
      <c r="AA185" s="115">
        <v>1.5980000000000001</v>
      </c>
      <c r="AB185" s="116">
        <v>1.0339</v>
      </c>
      <c r="AC185" s="116">
        <v>1.19</v>
      </c>
      <c r="AD185" s="117">
        <f>VLOOKUP(T185,既存設備・導入予定!$E$33:$S$44,13,0)</f>
        <v>7.0999999999999994E-2</v>
      </c>
      <c r="AE185" s="118">
        <f t="shared" si="6"/>
        <v>1.2629999999999999</v>
      </c>
    </row>
    <row r="186" spans="13:31" ht="13.5" customHeight="1">
      <c r="M186" s="147">
        <v>3</v>
      </c>
      <c r="N186" s="148" t="s">
        <v>12</v>
      </c>
      <c r="O186" s="148" t="s">
        <v>3507</v>
      </c>
      <c r="P186" s="148" t="s">
        <v>3509</v>
      </c>
      <c r="Q186" s="148" t="s">
        <v>187</v>
      </c>
      <c r="R186" s="149">
        <v>0.84599999999999997</v>
      </c>
      <c r="T186" s="111">
        <v>5</v>
      </c>
      <c r="U186" s="112">
        <v>2015</v>
      </c>
      <c r="V186" s="113" t="s">
        <v>21</v>
      </c>
      <c r="W186" s="113" t="s">
        <v>643</v>
      </c>
      <c r="X186" s="113" t="s">
        <v>3404</v>
      </c>
      <c r="Y186" s="114" t="str">
        <f t="shared" si="5"/>
        <v>52015暖房店舗用無し（一定速）</v>
      </c>
      <c r="Z186" s="115">
        <v>0.25</v>
      </c>
      <c r="AA186" s="115">
        <v>0.75</v>
      </c>
      <c r="AB186" s="116">
        <v>0.25</v>
      </c>
      <c r="AC186" s="116">
        <v>0.75</v>
      </c>
      <c r="AD186" s="117">
        <f>VLOOKUP(T186,既存設備・導入予定!$E$33:$S$44,13,0)</f>
        <v>7.0999999999999994E-2</v>
      </c>
      <c r="AE186" s="118">
        <f t="shared" si="6"/>
        <v>0.76700000000000002</v>
      </c>
    </row>
    <row r="187" spans="13:31" ht="13.5" customHeight="1">
      <c r="M187" s="147">
        <v>3</v>
      </c>
      <c r="N187" s="148" t="s">
        <v>13</v>
      </c>
      <c r="O187" s="148" t="s">
        <v>3507</v>
      </c>
      <c r="P187" s="148" t="s">
        <v>3509</v>
      </c>
      <c r="Q187" s="148" t="s">
        <v>191</v>
      </c>
      <c r="R187" s="149">
        <v>0.185</v>
      </c>
      <c r="T187" s="111">
        <v>5</v>
      </c>
      <c r="U187" s="112">
        <v>2015</v>
      </c>
      <c r="V187" s="113" t="s">
        <v>21</v>
      </c>
      <c r="W187" s="113" t="s">
        <v>637</v>
      </c>
      <c r="X187" s="113" t="s">
        <v>3404</v>
      </c>
      <c r="Y187" s="114" t="str">
        <f t="shared" si="5"/>
        <v>52015暖房ビル用マルチ無し（一定速）</v>
      </c>
      <c r="Z187" s="115">
        <v>0.25</v>
      </c>
      <c r="AA187" s="115">
        <v>0.75</v>
      </c>
      <c r="AB187" s="116">
        <v>0.25</v>
      </c>
      <c r="AC187" s="116">
        <v>0.75</v>
      </c>
      <c r="AD187" s="117">
        <f>VLOOKUP(T187,既存設備・導入予定!$E$33:$S$44,13,0)</f>
        <v>7.0999999999999994E-2</v>
      </c>
      <c r="AE187" s="118">
        <f t="shared" si="6"/>
        <v>0.76700000000000002</v>
      </c>
    </row>
    <row r="188" spans="13:31" ht="13.5" customHeight="1">
      <c r="M188" s="147">
        <v>4</v>
      </c>
      <c r="N188" s="148" t="s">
        <v>3506</v>
      </c>
      <c r="O188" s="148" t="s">
        <v>3507</v>
      </c>
      <c r="P188" s="148" t="s">
        <v>3509</v>
      </c>
      <c r="Q188" s="148" t="s">
        <v>195</v>
      </c>
      <c r="R188" s="149">
        <v>0.151</v>
      </c>
      <c r="T188" s="111">
        <v>5</v>
      </c>
      <c r="U188" s="113">
        <v>2015</v>
      </c>
      <c r="V188" s="113" t="s">
        <v>21</v>
      </c>
      <c r="W188" s="113" t="s">
        <v>638</v>
      </c>
      <c r="X188" s="113" t="s">
        <v>3404</v>
      </c>
      <c r="Y188" s="114" t="str">
        <f t="shared" si="5"/>
        <v>52015暖房設備用無し（一定速）</v>
      </c>
      <c r="Z188" s="115">
        <v>0.25</v>
      </c>
      <c r="AA188" s="115">
        <v>0.75</v>
      </c>
      <c r="AB188" s="116">
        <v>0.25</v>
      </c>
      <c r="AC188" s="116">
        <v>0.75</v>
      </c>
      <c r="AD188" s="117">
        <f>VLOOKUP(T188,既存設備・導入予定!$E$33:$S$44,13,0)</f>
        <v>7.0999999999999994E-2</v>
      </c>
      <c r="AE188" s="118">
        <f t="shared" si="6"/>
        <v>0.76700000000000002</v>
      </c>
    </row>
    <row r="189" spans="13:31" ht="13.5" customHeight="1">
      <c r="M189" s="147">
        <v>4</v>
      </c>
      <c r="N189" s="148" t="s">
        <v>3</v>
      </c>
      <c r="O189" s="148" t="s">
        <v>3507</v>
      </c>
      <c r="P189" s="148" t="s">
        <v>3509</v>
      </c>
      <c r="Q189" s="148" t="s">
        <v>199</v>
      </c>
      <c r="R189" s="149">
        <v>0.151</v>
      </c>
      <c r="T189" s="111">
        <v>6</v>
      </c>
      <c r="U189" s="112">
        <v>1995</v>
      </c>
      <c r="V189" s="113" t="s">
        <v>20</v>
      </c>
      <c r="W189" s="113" t="s">
        <v>643</v>
      </c>
      <c r="X189" s="113" t="s">
        <v>3403</v>
      </c>
      <c r="Y189" s="114" t="str">
        <f t="shared" si="5"/>
        <v>61995冷房店舗用有り</v>
      </c>
      <c r="Z189" s="115">
        <v>0.32</v>
      </c>
      <c r="AA189" s="115">
        <v>0.68</v>
      </c>
      <c r="AB189" s="116">
        <v>1.0165999999999999</v>
      </c>
      <c r="AC189" s="116">
        <v>0.50590000000000002</v>
      </c>
      <c r="AD189" s="117">
        <f>VLOOKUP(T189,既存設備・導入予定!$E$33:$S$44,13,0)</f>
        <v>0.25600000000000001</v>
      </c>
      <c r="AE189" s="118">
        <f t="shared" si="6"/>
        <v>0.76100000000000001</v>
      </c>
    </row>
    <row r="190" spans="13:31" ht="13.5" customHeight="1">
      <c r="M190" s="147">
        <v>4</v>
      </c>
      <c r="N190" s="148" t="s">
        <v>4</v>
      </c>
      <c r="O190" s="148" t="s">
        <v>3507</v>
      </c>
      <c r="P190" s="148" t="s">
        <v>3509</v>
      </c>
      <c r="Q190" s="148" t="s">
        <v>203</v>
      </c>
      <c r="R190" s="149">
        <v>0.20100000000000001</v>
      </c>
      <c r="T190" s="111">
        <v>6</v>
      </c>
      <c r="U190" s="112">
        <v>1995</v>
      </c>
      <c r="V190" s="113" t="s">
        <v>20</v>
      </c>
      <c r="W190" s="113" t="s">
        <v>637</v>
      </c>
      <c r="X190" s="113" t="s">
        <v>3403</v>
      </c>
      <c r="Y190" s="114" t="str">
        <f t="shared" si="5"/>
        <v>61995冷房ビル用マルチ有り</v>
      </c>
      <c r="Z190" s="115">
        <v>-0.218</v>
      </c>
      <c r="AA190" s="115">
        <v>1.218</v>
      </c>
      <c r="AB190" s="116">
        <v>1.0356000000000001</v>
      </c>
      <c r="AC190" s="116">
        <v>0.90459999999999996</v>
      </c>
      <c r="AD190" s="117">
        <f>VLOOKUP(T190,既存設備・導入予定!$E$33:$S$44,13,0)</f>
        <v>0.25600000000000001</v>
      </c>
      <c r="AE190" s="118">
        <f t="shared" si="6"/>
        <v>1.1619999999999999</v>
      </c>
    </row>
    <row r="191" spans="13:31" ht="14.25" customHeight="1">
      <c r="M191" s="147">
        <v>4</v>
      </c>
      <c r="N191" s="148" t="s">
        <v>5</v>
      </c>
      <c r="O191" s="148" t="s">
        <v>3507</v>
      </c>
      <c r="P191" s="148" t="s">
        <v>3509</v>
      </c>
      <c r="Q191" s="148" t="s">
        <v>207</v>
      </c>
      <c r="R191" s="149">
        <v>0.28399999999999997</v>
      </c>
      <c r="T191" s="111">
        <v>6</v>
      </c>
      <c r="U191" s="112">
        <v>1995</v>
      </c>
      <c r="V191" s="113" t="s">
        <v>20</v>
      </c>
      <c r="W191" s="113" t="s">
        <v>638</v>
      </c>
      <c r="X191" s="113" t="s">
        <v>3403</v>
      </c>
      <c r="Y191" s="114" t="str">
        <f t="shared" si="5"/>
        <v>61995冷房設備用有り</v>
      </c>
      <c r="Z191" s="115">
        <v>0.25</v>
      </c>
      <c r="AA191" s="115">
        <v>0.75</v>
      </c>
      <c r="AB191" s="116">
        <v>1.0219</v>
      </c>
      <c r="AC191" s="116">
        <v>0.55700000000000005</v>
      </c>
      <c r="AD191" s="117">
        <f>VLOOKUP(T191,既存設備・導入予定!$E$33:$S$44,13,0)</f>
        <v>0.25600000000000001</v>
      </c>
      <c r="AE191" s="118">
        <f t="shared" si="6"/>
        <v>0.81399999999999995</v>
      </c>
    </row>
    <row r="192" spans="13:31" ht="13.5" customHeight="1">
      <c r="M192" s="147">
        <v>4</v>
      </c>
      <c r="N192" s="148" t="s">
        <v>6</v>
      </c>
      <c r="O192" s="148" t="s">
        <v>3507</v>
      </c>
      <c r="P192" s="148" t="s">
        <v>3509</v>
      </c>
      <c r="Q192" s="148" t="s">
        <v>211</v>
      </c>
      <c r="R192" s="149">
        <v>8.8999999999999996E-2</v>
      </c>
      <c r="T192" s="111">
        <v>6</v>
      </c>
      <c r="U192" s="112">
        <v>1995</v>
      </c>
      <c r="V192" s="113" t="s">
        <v>20</v>
      </c>
      <c r="W192" s="113" t="s">
        <v>643</v>
      </c>
      <c r="X192" s="113" t="s">
        <v>3404</v>
      </c>
      <c r="Y192" s="114" t="str">
        <f t="shared" si="5"/>
        <v>61995冷房店舗用無し（一定速）</v>
      </c>
      <c r="Z192" s="115">
        <v>0.26</v>
      </c>
      <c r="AA192" s="115">
        <v>0.74</v>
      </c>
      <c r="AB192" s="116">
        <v>0.26</v>
      </c>
      <c r="AC192" s="116">
        <v>0.74</v>
      </c>
      <c r="AD192" s="117">
        <f>VLOOKUP(T192,既存設備・導入予定!$E$33:$S$44,13,0)</f>
        <v>0.25600000000000001</v>
      </c>
      <c r="AE192" s="118">
        <f t="shared" si="6"/>
        <v>0.80600000000000005</v>
      </c>
    </row>
    <row r="193" spans="13:31" ht="13.5" customHeight="1">
      <c r="M193" s="147">
        <v>4</v>
      </c>
      <c r="N193" s="148" t="s">
        <v>7</v>
      </c>
      <c r="O193" s="148" t="s">
        <v>3507</v>
      </c>
      <c r="P193" s="148" t="s">
        <v>3509</v>
      </c>
      <c r="Q193" s="148" t="s">
        <v>215</v>
      </c>
      <c r="R193" s="149">
        <v>0.115</v>
      </c>
      <c r="T193" s="111">
        <v>6</v>
      </c>
      <c r="U193" s="112">
        <v>1995</v>
      </c>
      <c r="V193" s="113" t="s">
        <v>20</v>
      </c>
      <c r="W193" s="113" t="s">
        <v>637</v>
      </c>
      <c r="X193" s="113" t="s">
        <v>3404</v>
      </c>
      <c r="Y193" s="114" t="str">
        <f t="shared" si="5"/>
        <v>61995冷房ビル用マルチ無し（一定速）</v>
      </c>
      <c r="Z193" s="115">
        <v>0.26</v>
      </c>
      <c r="AA193" s="115">
        <v>0.74</v>
      </c>
      <c r="AB193" s="116">
        <v>0.26</v>
      </c>
      <c r="AC193" s="116">
        <v>0.74</v>
      </c>
      <c r="AD193" s="117">
        <f>VLOOKUP(T193,既存設備・導入予定!$E$33:$S$44,13,0)</f>
        <v>0.25600000000000001</v>
      </c>
      <c r="AE193" s="118">
        <f t="shared" si="6"/>
        <v>0.80600000000000005</v>
      </c>
    </row>
    <row r="194" spans="13:31" ht="13.5" customHeight="1">
      <c r="M194" s="147">
        <v>4</v>
      </c>
      <c r="N194" s="148" t="s">
        <v>8</v>
      </c>
      <c r="O194" s="148" t="s">
        <v>3507</v>
      </c>
      <c r="P194" s="148" t="s">
        <v>3509</v>
      </c>
      <c r="Q194" s="148" t="s">
        <v>219</v>
      </c>
      <c r="R194" s="149">
        <v>0.13400000000000001</v>
      </c>
      <c r="T194" s="111">
        <v>6</v>
      </c>
      <c r="U194" s="112">
        <v>1995</v>
      </c>
      <c r="V194" s="113" t="s">
        <v>20</v>
      </c>
      <c r="W194" s="113" t="s">
        <v>638</v>
      </c>
      <c r="X194" s="113" t="s">
        <v>3404</v>
      </c>
      <c r="Y194" s="114" t="str">
        <f t="shared" si="5"/>
        <v>61995冷房設備用無し（一定速）</v>
      </c>
      <c r="Z194" s="115">
        <v>0.26</v>
      </c>
      <c r="AA194" s="115">
        <v>0.74</v>
      </c>
      <c r="AB194" s="116">
        <v>0.26</v>
      </c>
      <c r="AC194" s="116">
        <v>0.74</v>
      </c>
      <c r="AD194" s="117">
        <f>VLOOKUP(T194,既存設備・導入予定!$E$33:$S$44,13,0)</f>
        <v>0.25600000000000001</v>
      </c>
      <c r="AE194" s="118">
        <f t="shared" si="6"/>
        <v>0.80600000000000005</v>
      </c>
    </row>
    <row r="195" spans="13:31" ht="14.25" customHeight="1">
      <c r="M195" s="147">
        <v>4</v>
      </c>
      <c r="N195" s="148" t="s">
        <v>9</v>
      </c>
      <c r="O195" s="148" t="s">
        <v>3507</v>
      </c>
      <c r="P195" s="148" t="s">
        <v>3509</v>
      </c>
      <c r="Q195" s="148" t="s">
        <v>223</v>
      </c>
      <c r="R195" s="149">
        <v>0.246</v>
      </c>
      <c r="T195" s="111">
        <v>6</v>
      </c>
      <c r="U195" s="112">
        <v>1995</v>
      </c>
      <c r="V195" s="113" t="s">
        <v>21</v>
      </c>
      <c r="W195" s="113" t="s">
        <v>643</v>
      </c>
      <c r="X195" s="113" t="s">
        <v>3403</v>
      </c>
      <c r="Y195" s="114" t="str">
        <f t="shared" si="5"/>
        <v>61995暖房店舗用有り</v>
      </c>
      <c r="Z195" s="115">
        <v>0.374</v>
      </c>
      <c r="AA195" s="115">
        <v>0.626</v>
      </c>
      <c r="AB195" s="116">
        <v>1.0275000000000001</v>
      </c>
      <c r="AC195" s="116">
        <v>0.46260000000000001</v>
      </c>
      <c r="AD195" s="117">
        <f>VLOOKUP(T195,既存設備・導入予定!$E$33:$S$44,13,0)</f>
        <v>0.25600000000000001</v>
      </c>
      <c r="AE195" s="118">
        <f t="shared" si="6"/>
        <v>0.72099999999999997</v>
      </c>
    </row>
    <row r="196" spans="13:31" ht="13.5" customHeight="1">
      <c r="M196" s="147">
        <v>4</v>
      </c>
      <c r="N196" s="148" t="s">
        <v>10</v>
      </c>
      <c r="O196" s="148" t="s">
        <v>3507</v>
      </c>
      <c r="P196" s="148" t="s">
        <v>3509</v>
      </c>
      <c r="Q196" s="148" t="s">
        <v>227</v>
      </c>
      <c r="R196" s="149">
        <v>0.20799999999999999</v>
      </c>
      <c r="T196" s="111">
        <v>6</v>
      </c>
      <c r="U196" s="112">
        <v>1995</v>
      </c>
      <c r="V196" s="113" t="s">
        <v>21</v>
      </c>
      <c r="W196" s="113" t="s">
        <v>637</v>
      </c>
      <c r="X196" s="113" t="s">
        <v>3403</v>
      </c>
      <c r="Y196" s="114" t="str">
        <f t="shared" si="5"/>
        <v>61995暖房ビル用マルチ有り</v>
      </c>
      <c r="Z196" s="115">
        <v>-0.112</v>
      </c>
      <c r="AA196" s="115">
        <v>1.1120000000000001</v>
      </c>
      <c r="AB196" s="116">
        <v>1.0236000000000001</v>
      </c>
      <c r="AC196" s="116">
        <v>0.82809999999999995</v>
      </c>
      <c r="AD196" s="117">
        <f>VLOOKUP(T196,既存設備・導入予定!$E$33:$S$44,13,0)</f>
        <v>0.25600000000000001</v>
      </c>
      <c r="AE196" s="118">
        <f t="shared" si="6"/>
        <v>1.083</v>
      </c>
    </row>
    <row r="197" spans="13:31" ht="13.5" customHeight="1">
      <c r="M197" s="147">
        <v>4</v>
      </c>
      <c r="N197" s="148" t="s">
        <v>11</v>
      </c>
      <c r="O197" s="148" t="s">
        <v>3507</v>
      </c>
      <c r="P197" s="148" t="s">
        <v>3509</v>
      </c>
      <c r="Q197" s="148" t="s">
        <v>231</v>
      </c>
      <c r="R197" s="149">
        <v>0.33800000000000002</v>
      </c>
      <c r="T197" s="111">
        <v>6</v>
      </c>
      <c r="U197" s="112">
        <v>1995</v>
      </c>
      <c r="V197" s="113" t="s">
        <v>21</v>
      </c>
      <c r="W197" s="113" t="s">
        <v>638</v>
      </c>
      <c r="X197" s="113" t="s">
        <v>3403</v>
      </c>
      <c r="Y197" s="114" t="str">
        <f t="shared" si="5"/>
        <v>61995暖房設備用有り</v>
      </c>
      <c r="Z197" s="115">
        <v>0.25</v>
      </c>
      <c r="AA197" s="115">
        <v>0.75</v>
      </c>
      <c r="AB197" s="116">
        <v>1.0159</v>
      </c>
      <c r="AC197" s="116">
        <v>0.5585</v>
      </c>
      <c r="AD197" s="117">
        <f>VLOOKUP(T197,既存設備・導入予定!$E$33:$S$44,13,0)</f>
        <v>0.25600000000000001</v>
      </c>
      <c r="AE197" s="118">
        <f t="shared" si="6"/>
        <v>0.81399999999999995</v>
      </c>
    </row>
    <row r="198" spans="13:31" ht="13.5" customHeight="1">
      <c r="M198" s="147">
        <v>4</v>
      </c>
      <c r="N198" s="148" t="s">
        <v>12</v>
      </c>
      <c r="O198" s="148" t="s">
        <v>3507</v>
      </c>
      <c r="P198" s="148" t="s">
        <v>3509</v>
      </c>
      <c r="Q198" s="148" t="s">
        <v>235</v>
      </c>
      <c r="R198" s="149">
        <v>0.51400000000000001</v>
      </c>
      <c r="T198" s="111">
        <v>6</v>
      </c>
      <c r="U198" s="112">
        <v>1995</v>
      </c>
      <c r="V198" s="113" t="s">
        <v>21</v>
      </c>
      <c r="W198" s="113" t="s">
        <v>643</v>
      </c>
      <c r="X198" s="113" t="s">
        <v>3404</v>
      </c>
      <c r="Y198" s="114" t="str">
        <f t="shared" si="5"/>
        <v>61995暖房店舗用無し（一定速）</v>
      </c>
      <c r="Z198" s="115">
        <v>0.26</v>
      </c>
      <c r="AA198" s="115">
        <v>0.74</v>
      </c>
      <c r="AB198" s="116">
        <v>0.26</v>
      </c>
      <c r="AC198" s="116">
        <v>0.74</v>
      </c>
      <c r="AD198" s="117">
        <f>VLOOKUP(T198,既存設備・導入予定!$E$33:$S$44,13,0)</f>
        <v>0.25600000000000001</v>
      </c>
      <c r="AE198" s="118">
        <f t="shared" si="6"/>
        <v>0.80600000000000005</v>
      </c>
    </row>
    <row r="199" spans="13:31" ht="13.5" customHeight="1">
      <c r="M199" s="147">
        <v>4</v>
      </c>
      <c r="N199" s="148" t="s">
        <v>13</v>
      </c>
      <c r="O199" s="148" t="s">
        <v>3507</v>
      </c>
      <c r="P199" s="148" t="s">
        <v>3509</v>
      </c>
      <c r="Q199" s="148" t="s">
        <v>239</v>
      </c>
      <c r="R199" s="149">
        <v>0.115</v>
      </c>
      <c r="T199" s="111">
        <v>6</v>
      </c>
      <c r="U199" s="112">
        <v>1995</v>
      </c>
      <c r="V199" s="113" t="s">
        <v>21</v>
      </c>
      <c r="W199" s="113" t="s">
        <v>637</v>
      </c>
      <c r="X199" s="113" t="s">
        <v>3404</v>
      </c>
      <c r="Y199" s="114" t="str">
        <f t="shared" si="5"/>
        <v>61995暖房ビル用マルチ無し（一定速）</v>
      </c>
      <c r="Z199" s="115">
        <v>0.26</v>
      </c>
      <c r="AA199" s="115">
        <v>0.74</v>
      </c>
      <c r="AB199" s="116">
        <v>0.26</v>
      </c>
      <c r="AC199" s="116">
        <v>0.74</v>
      </c>
      <c r="AD199" s="117">
        <f>VLOOKUP(T199,既存設備・導入予定!$E$33:$S$44,13,0)</f>
        <v>0.25600000000000001</v>
      </c>
      <c r="AE199" s="118">
        <f t="shared" si="6"/>
        <v>0.80600000000000005</v>
      </c>
    </row>
    <row r="200" spans="13:31" ht="13.5" customHeight="1">
      <c r="M200" s="147">
        <v>5</v>
      </c>
      <c r="N200" s="148" t="s">
        <v>3506</v>
      </c>
      <c r="O200" s="148" t="s">
        <v>3507</v>
      </c>
      <c r="P200" s="148" t="s">
        <v>3509</v>
      </c>
      <c r="Q200" s="148" t="s">
        <v>243</v>
      </c>
      <c r="R200" s="149">
        <v>0.13200000000000001</v>
      </c>
      <c r="T200" s="111">
        <v>6</v>
      </c>
      <c r="U200" s="112">
        <v>1995</v>
      </c>
      <c r="V200" s="113" t="s">
        <v>21</v>
      </c>
      <c r="W200" s="113" t="s">
        <v>638</v>
      </c>
      <c r="X200" s="113" t="s">
        <v>3404</v>
      </c>
      <c r="Y200" s="114" t="str">
        <f t="shared" si="5"/>
        <v>61995暖房設備用無し（一定速）</v>
      </c>
      <c r="Z200" s="115">
        <v>0.26</v>
      </c>
      <c r="AA200" s="115">
        <v>0.74</v>
      </c>
      <c r="AB200" s="116">
        <v>0.26</v>
      </c>
      <c r="AC200" s="116">
        <v>0.74</v>
      </c>
      <c r="AD200" s="117">
        <f>VLOOKUP(T200,既存設備・導入予定!$E$33:$S$44,13,0)</f>
        <v>0.25600000000000001</v>
      </c>
      <c r="AE200" s="118">
        <f t="shared" si="6"/>
        <v>0.80600000000000005</v>
      </c>
    </row>
    <row r="201" spans="13:31" ht="13.5" customHeight="1">
      <c r="M201" s="147">
        <v>5</v>
      </c>
      <c r="N201" s="148" t="s">
        <v>3</v>
      </c>
      <c r="O201" s="148" t="s">
        <v>3507</v>
      </c>
      <c r="P201" s="148" t="s">
        <v>3509</v>
      </c>
      <c r="Q201" s="148" t="s">
        <v>247</v>
      </c>
      <c r="R201" s="149">
        <v>8.2000000000000003E-2</v>
      </c>
      <c r="T201" s="111">
        <v>6</v>
      </c>
      <c r="U201" s="112">
        <v>2005</v>
      </c>
      <c r="V201" s="113" t="s">
        <v>20</v>
      </c>
      <c r="W201" s="113" t="s">
        <v>643</v>
      </c>
      <c r="X201" s="113" t="s">
        <v>3403</v>
      </c>
      <c r="Y201" s="114" t="str">
        <f t="shared" si="5"/>
        <v>62005冷房店舗用有り</v>
      </c>
      <c r="Z201" s="115">
        <v>-0.86599999999999999</v>
      </c>
      <c r="AA201" s="115">
        <v>1.8660000000000001</v>
      </c>
      <c r="AB201" s="116">
        <v>1.0455000000000001</v>
      </c>
      <c r="AC201" s="116">
        <v>1.3880999999999999</v>
      </c>
      <c r="AD201" s="117">
        <f>VLOOKUP(T201,既存設備・導入予定!$E$33:$S$44,13,0)</f>
        <v>0.25600000000000001</v>
      </c>
      <c r="AE201" s="118">
        <f t="shared" si="6"/>
        <v>1.6439999999999999</v>
      </c>
    </row>
    <row r="202" spans="13:31" ht="13.5" customHeight="1">
      <c r="M202" s="147">
        <v>5</v>
      </c>
      <c r="N202" s="148" t="s">
        <v>4</v>
      </c>
      <c r="O202" s="148" t="s">
        <v>3507</v>
      </c>
      <c r="P202" s="148" t="s">
        <v>3509</v>
      </c>
      <c r="Q202" s="148" t="s">
        <v>251</v>
      </c>
      <c r="R202" s="149">
        <v>6.8000000000000005E-2</v>
      </c>
      <c r="T202" s="111">
        <v>6</v>
      </c>
      <c r="U202" s="112">
        <v>2005</v>
      </c>
      <c r="V202" s="113" t="s">
        <v>20</v>
      </c>
      <c r="W202" s="113" t="s">
        <v>637</v>
      </c>
      <c r="X202" s="113" t="s">
        <v>3403</v>
      </c>
      <c r="Y202" s="114" t="str">
        <f t="shared" ref="Y202:Y265" si="7">T202&amp;U202&amp;V202&amp;W202&amp;X202</f>
        <v>62005冷房ビル用マルチ有り</v>
      </c>
      <c r="Z202" s="115">
        <v>-0.68200000000000005</v>
      </c>
      <c r="AA202" s="115">
        <v>1.6819999999999999</v>
      </c>
      <c r="AB202" s="116">
        <v>1.0490999999999999</v>
      </c>
      <c r="AC202" s="116">
        <v>1.2492000000000001</v>
      </c>
      <c r="AD202" s="117">
        <f>VLOOKUP(T202,既存設備・導入予定!$E$33:$S$44,13,0)</f>
        <v>0.25600000000000001</v>
      </c>
      <c r="AE202" s="118">
        <f t="shared" si="6"/>
        <v>1.5069999999999999</v>
      </c>
    </row>
    <row r="203" spans="13:31" ht="13.5" customHeight="1">
      <c r="M203" s="147">
        <v>5</v>
      </c>
      <c r="N203" s="148" t="s">
        <v>5</v>
      </c>
      <c r="O203" s="148" t="s">
        <v>3507</v>
      </c>
      <c r="P203" s="148" t="s">
        <v>3509</v>
      </c>
      <c r="Q203" s="148" t="s">
        <v>255</v>
      </c>
      <c r="R203" s="149">
        <v>0.247</v>
      </c>
      <c r="T203" s="111">
        <v>6</v>
      </c>
      <c r="U203" s="112">
        <v>2005</v>
      </c>
      <c r="V203" s="113" t="s">
        <v>20</v>
      </c>
      <c r="W203" s="113" t="s">
        <v>638</v>
      </c>
      <c r="X203" s="113" t="s">
        <v>3403</v>
      </c>
      <c r="Y203" s="114" t="str">
        <f t="shared" si="7"/>
        <v>62005冷房設備用有り</v>
      </c>
      <c r="Z203" s="115">
        <v>-0.114</v>
      </c>
      <c r="AA203" s="115">
        <v>1.1140000000000001</v>
      </c>
      <c r="AB203" s="116">
        <v>1.0325</v>
      </c>
      <c r="AC203" s="116">
        <v>0.82740000000000002</v>
      </c>
      <c r="AD203" s="117">
        <f>VLOOKUP(T203,既存設備・導入予定!$E$33:$S$44,13,0)</f>
        <v>0.25600000000000001</v>
      </c>
      <c r="AE203" s="118">
        <f t="shared" si="6"/>
        <v>1.0840000000000001</v>
      </c>
    </row>
    <row r="204" spans="13:31" ht="13.5" customHeight="1">
      <c r="M204" s="147">
        <v>5</v>
      </c>
      <c r="N204" s="148" t="s">
        <v>6</v>
      </c>
      <c r="O204" s="148" t="s">
        <v>3507</v>
      </c>
      <c r="P204" s="148" t="s">
        <v>3509</v>
      </c>
      <c r="Q204" s="148" t="s">
        <v>259</v>
      </c>
      <c r="R204" s="149">
        <v>6.2E-2</v>
      </c>
      <c r="T204" s="111">
        <v>6</v>
      </c>
      <c r="U204" s="112">
        <v>2005</v>
      </c>
      <c r="V204" s="113" t="s">
        <v>20</v>
      </c>
      <c r="W204" s="113" t="s">
        <v>643</v>
      </c>
      <c r="X204" s="113" t="s">
        <v>3404</v>
      </c>
      <c r="Y204" s="114" t="str">
        <f t="shared" si="7"/>
        <v>62005冷房店舗用無し（一定速）</v>
      </c>
      <c r="Z204" s="115">
        <v>0.25</v>
      </c>
      <c r="AA204" s="115">
        <v>0.75</v>
      </c>
      <c r="AB204" s="116">
        <v>0.25</v>
      </c>
      <c r="AC204" s="116">
        <v>0.75</v>
      </c>
      <c r="AD204" s="117">
        <f>VLOOKUP(T204,既存設備・導入予定!$E$33:$S$44,13,0)</f>
        <v>0.25600000000000001</v>
      </c>
      <c r="AE204" s="118">
        <f t="shared" si="6"/>
        <v>0.81399999999999995</v>
      </c>
    </row>
    <row r="205" spans="13:31" ht="13.5" customHeight="1">
      <c r="M205" s="147">
        <v>5</v>
      </c>
      <c r="N205" s="148" t="s">
        <v>7</v>
      </c>
      <c r="O205" s="148" t="s">
        <v>3507</v>
      </c>
      <c r="P205" s="148" t="s">
        <v>3509</v>
      </c>
      <c r="Q205" s="148" t="s">
        <v>263</v>
      </c>
      <c r="R205" s="149">
        <v>0</v>
      </c>
      <c r="T205" s="111">
        <v>6</v>
      </c>
      <c r="U205" s="112">
        <v>2005</v>
      </c>
      <c r="V205" s="113" t="s">
        <v>20</v>
      </c>
      <c r="W205" s="113" t="s">
        <v>637</v>
      </c>
      <c r="X205" s="113" t="s">
        <v>3404</v>
      </c>
      <c r="Y205" s="114" t="str">
        <f t="shared" si="7"/>
        <v>62005冷房ビル用マルチ無し（一定速）</v>
      </c>
      <c r="Z205" s="115">
        <v>0.25</v>
      </c>
      <c r="AA205" s="115">
        <v>0.75</v>
      </c>
      <c r="AB205" s="116">
        <v>0.25</v>
      </c>
      <c r="AC205" s="116">
        <v>0.75</v>
      </c>
      <c r="AD205" s="117">
        <f>VLOOKUP(T205,既存設備・導入予定!$E$33:$S$44,13,0)</f>
        <v>0.25600000000000001</v>
      </c>
      <c r="AE205" s="118">
        <f t="shared" si="6"/>
        <v>0.81399999999999995</v>
      </c>
    </row>
    <row r="206" spans="13:31" ht="13.5" customHeight="1">
      <c r="M206" s="147">
        <v>5</v>
      </c>
      <c r="N206" s="148" t="s">
        <v>8</v>
      </c>
      <c r="O206" s="148" t="s">
        <v>3507</v>
      </c>
      <c r="P206" s="148" t="s">
        <v>3509</v>
      </c>
      <c r="Q206" s="148" t="s">
        <v>267</v>
      </c>
      <c r="R206" s="149">
        <v>0.08</v>
      </c>
      <c r="T206" s="111">
        <v>6</v>
      </c>
      <c r="U206" s="112">
        <v>2005</v>
      </c>
      <c r="V206" s="113" t="s">
        <v>20</v>
      </c>
      <c r="W206" s="113" t="s">
        <v>638</v>
      </c>
      <c r="X206" s="113" t="s">
        <v>3404</v>
      </c>
      <c r="Y206" s="114" t="str">
        <f t="shared" si="7"/>
        <v>62005冷房設備用無し（一定速）</v>
      </c>
      <c r="Z206" s="115">
        <v>0.25</v>
      </c>
      <c r="AA206" s="115">
        <v>0.75</v>
      </c>
      <c r="AB206" s="116">
        <v>0.25</v>
      </c>
      <c r="AC206" s="116">
        <v>0.75</v>
      </c>
      <c r="AD206" s="117">
        <f>VLOOKUP(T206,既存設備・導入予定!$E$33:$S$44,13,0)</f>
        <v>0.25600000000000001</v>
      </c>
      <c r="AE206" s="118">
        <f t="shared" si="6"/>
        <v>0.81399999999999995</v>
      </c>
    </row>
    <row r="207" spans="13:31" ht="13.5" customHeight="1">
      <c r="M207" s="147">
        <v>5</v>
      </c>
      <c r="N207" s="148" t="s">
        <v>9</v>
      </c>
      <c r="O207" s="148" t="s">
        <v>3507</v>
      </c>
      <c r="P207" s="148" t="s">
        <v>3509</v>
      </c>
      <c r="Q207" s="148" t="s">
        <v>271</v>
      </c>
      <c r="R207" s="149">
        <v>9.2999999999999999E-2</v>
      </c>
      <c r="T207" s="111">
        <v>6</v>
      </c>
      <c r="U207" s="112">
        <v>2005</v>
      </c>
      <c r="V207" s="113" t="s">
        <v>21</v>
      </c>
      <c r="W207" s="113" t="s">
        <v>643</v>
      </c>
      <c r="X207" s="113" t="s">
        <v>3403</v>
      </c>
      <c r="Y207" s="114" t="str">
        <f t="shared" si="7"/>
        <v>62005暖房店舗用有り</v>
      </c>
      <c r="Z207" s="115">
        <v>-0.65</v>
      </c>
      <c r="AA207" s="115">
        <v>1.65</v>
      </c>
      <c r="AB207" s="116">
        <v>1.0726</v>
      </c>
      <c r="AC207" s="116">
        <v>1.2194</v>
      </c>
      <c r="AD207" s="117">
        <f>VLOOKUP(T207,既存設備・導入予定!$E$33:$S$44,13,0)</f>
        <v>0.25600000000000001</v>
      </c>
      <c r="AE207" s="118">
        <f t="shared" si="6"/>
        <v>1.4830000000000001</v>
      </c>
    </row>
    <row r="208" spans="13:31" ht="13.5" customHeight="1">
      <c r="M208" s="147">
        <v>5</v>
      </c>
      <c r="N208" s="148" t="s">
        <v>10</v>
      </c>
      <c r="O208" s="148" t="s">
        <v>3507</v>
      </c>
      <c r="P208" s="148" t="s">
        <v>3509</v>
      </c>
      <c r="Q208" s="148" t="s">
        <v>275</v>
      </c>
      <c r="R208" s="149">
        <v>0.14399999999999999</v>
      </c>
      <c r="T208" s="111">
        <v>6</v>
      </c>
      <c r="U208" s="112">
        <v>2005</v>
      </c>
      <c r="V208" s="113" t="s">
        <v>21</v>
      </c>
      <c r="W208" s="113" t="s">
        <v>637</v>
      </c>
      <c r="X208" s="113" t="s">
        <v>3403</v>
      </c>
      <c r="Y208" s="114" t="str">
        <f t="shared" si="7"/>
        <v>62005暖房ビル用マルチ有り</v>
      </c>
      <c r="Z208" s="115">
        <v>-0.56000000000000005</v>
      </c>
      <c r="AA208" s="115">
        <v>1.56</v>
      </c>
      <c r="AB208" s="116">
        <v>1.0330999999999999</v>
      </c>
      <c r="AC208" s="116">
        <v>1.1617</v>
      </c>
      <c r="AD208" s="117">
        <f>VLOOKUP(T208,既存設備・導入予定!$E$33:$S$44,13,0)</f>
        <v>0.25600000000000001</v>
      </c>
      <c r="AE208" s="118">
        <f t="shared" si="6"/>
        <v>1.4159999999999999</v>
      </c>
    </row>
    <row r="209" spans="13:31" ht="13.5" customHeight="1">
      <c r="M209" s="147">
        <v>5</v>
      </c>
      <c r="N209" s="148" t="s">
        <v>11</v>
      </c>
      <c r="O209" s="148" t="s">
        <v>3507</v>
      </c>
      <c r="P209" s="148" t="s">
        <v>3509</v>
      </c>
      <c r="Q209" s="148" t="s">
        <v>279</v>
      </c>
      <c r="R209" s="149">
        <v>0.19900000000000001</v>
      </c>
      <c r="T209" s="111">
        <v>6</v>
      </c>
      <c r="U209" s="112">
        <v>2005</v>
      </c>
      <c r="V209" s="113" t="s">
        <v>21</v>
      </c>
      <c r="W209" s="113" t="s">
        <v>638</v>
      </c>
      <c r="X209" s="113" t="s">
        <v>3403</v>
      </c>
      <c r="Y209" s="114" t="str">
        <f t="shared" si="7"/>
        <v>62005暖房設備用有り</v>
      </c>
      <c r="Z209" s="115">
        <v>-0.126</v>
      </c>
      <c r="AA209" s="115">
        <v>1.1259999999999999</v>
      </c>
      <c r="AB209" s="116">
        <v>1.0239</v>
      </c>
      <c r="AC209" s="116">
        <v>0.83850000000000002</v>
      </c>
      <c r="AD209" s="117">
        <f>VLOOKUP(T209,既存設備・導入予定!$E$33:$S$44,13,0)</f>
        <v>0.25600000000000001</v>
      </c>
      <c r="AE209" s="118">
        <f t="shared" si="6"/>
        <v>1.093</v>
      </c>
    </row>
    <row r="210" spans="13:31" ht="13.5" customHeight="1">
      <c r="M210" s="147">
        <v>5</v>
      </c>
      <c r="N210" s="148" t="s">
        <v>12</v>
      </c>
      <c r="O210" s="148" t="s">
        <v>3507</v>
      </c>
      <c r="P210" s="148" t="s">
        <v>3509</v>
      </c>
      <c r="Q210" s="148" t="s">
        <v>283</v>
      </c>
      <c r="R210" s="149">
        <v>0.221</v>
      </c>
      <c r="T210" s="111">
        <v>6</v>
      </c>
      <c r="U210" s="112">
        <v>2005</v>
      </c>
      <c r="V210" s="113" t="s">
        <v>21</v>
      </c>
      <c r="W210" s="113" t="s">
        <v>643</v>
      </c>
      <c r="X210" s="113" t="s">
        <v>3404</v>
      </c>
      <c r="Y210" s="114" t="str">
        <f t="shared" si="7"/>
        <v>62005暖房店舗用無し（一定速）</v>
      </c>
      <c r="Z210" s="115">
        <v>0.25</v>
      </c>
      <c r="AA210" s="115">
        <v>0.75</v>
      </c>
      <c r="AB210" s="116">
        <v>0.25</v>
      </c>
      <c r="AC210" s="116">
        <v>0.75</v>
      </c>
      <c r="AD210" s="117">
        <f>VLOOKUP(T210,既存設備・導入予定!$E$33:$S$44,13,0)</f>
        <v>0.25600000000000001</v>
      </c>
      <c r="AE210" s="118">
        <f t="shared" si="6"/>
        <v>0.81399999999999995</v>
      </c>
    </row>
    <row r="211" spans="13:31" ht="13.5" customHeight="1">
      <c r="M211" s="147">
        <v>5</v>
      </c>
      <c r="N211" s="148" t="s">
        <v>13</v>
      </c>
      <c r="O211" s="148" t="s">
        <v>3507</v>
      </c>
      <c r="P211" s="148" t="s">
        <v>3509</v>
      </c>
      <c r="Q211" s="148" t="s">
        <v>287</v>
      </c>
      <c r="R211" s="149">
        <v>0</v>
      </c>
      <c r="T211" s="111">
        <v>6</v>
      </c>
      <c r="U211" s="112">
        <v>2005</v>
      </c>
      <c r="V211" s="113" t="s">
        <v>21</v>
      </c>
      <c r="W211" s="113" t="s">
        <v>637</v>
      </c>
      <c r="X211" s="113" t="s">
        <v>3404</v>
      </c>
      <c r="Y211" s="114" t="str">
        <f t="shared" si="7"/>
        <v>62005暖房ビル用マルチ無し（一定速）</v>
      </c>
      <c r="Z211" s="115">
        <v>0.25</v>
      </c>
      <c r="AA211" s="115">
        <v>0.75</v>
      </c>
      <c r="AB211" s="116">
        <v>0.25</v>
      </c>
      <c r="AC211" s="116">
        <v>0.75</v>
      </c>
      <c r="AD211" s="117">
        <f>VLOOKUP(T211,既存設備・導入予定!$E$33:$S$44,13,0)</f>
        <v>0.25600000000000001</v>
      </c>
      <c r="AE211" s="118">
        <f t="shared" si="6"/>
        <v>0.81399999999999995</v>
      </c>
    </row>
    <row r="212" spans="13:31" ht="13.5" customHeight="1">
      <c r="M212" s="147">
        <v>6</v>
      </c>
      <c r="N212" s="148" t="s">
        <v>3506</v>
      </c>
      <c r="O212" s="148" t="s">
        <v>3507</v>
      </c>
      <c r="P212" s="148" t="s">
        <v>3509</v>
      </c>
      <c r="Q212" s="148" t="s">
        <v>291</v>
      </c>
      <c r="R212" s="149">
        <v>0</v>
      </c>
      <c r="T212" s="111">
        <v>6</v>
      </c>
      <c r="U212" s="112">
        <v>2005</v>
      </c>
      <c r="V212" s="113" t="s">
        <v>21</v>
      </c>
      <c r="W212" s="113" t="s">
        <v>638</v>
      </c>
      <c r="X212" s="113" t="s">
        <v>3404</v>
      </c>
      <c r="Y212" s="114" t="str">
        <f t="shared" si="7"/>
        <v>62005暖房設備用無し（一定速）</v>
      </c>
      <c r="Z212" s="115">
        <v>0.25</v>
      </c>
      <c r="AA212" s="115">
        <v>0.75</v>
      </c>
      <c r="AB212" s="116">
        <v>0.25</v>
      </c>
      <c r="AC212" s="116">
        <v>0.75</v>
      </c>
      <c r="AD212" s="117">
        <f>VLOOKUP(T212,既存設備・導入予定!$E$33:$S$44,13,0)</f>
        <v>0.25600000000000001</v>
      </c>
      <c r="AE212" s="118">
        <f t="shared" si="6"/>
        <v>0.81399999999999995</v>
      </c>
    </row>
    <row r="213" spans="13:31" ht="13.5" customHeight="1">
      <c r="M213" s="147">
        <v>6</v>
      </c>
      <c r="N213" s="148" t="s">
        <v>3</v>
      </c>
      <c r="O213" s="148" t="s">
        <v>3507</v>
      </c>
      <c r="P213" s="148" t="s">
        <v>3509</v>
      </c>
      <c r="Q213" s="148" t="s">
        <v>295</v>
      </c>
      <c r="R213" s="149">
        <v>0</v>
      </c>
      <c r="T213" s="111">
        <v>6</v>
      </c>
      <c r="U213" s="112">
        <v>2015</v>
      </c>
      <c r="V213" s="113" t="s">
        <v>20</v>
      </c>
      <c r="W213" s="113" t="s">
        <v>643</v>
      </c>
      <c r="X213" s="113" t="s">
        <v>3403</v>
      </c>
      <c r="Y213" s="114" t="str">
        <f t="shared" si="7"/>
        <v>62015冷房店舗用有り</v>
      </c>
      <c r="Z213" s="115">
        <v>-1.38</v>
      </c>
      <c r="AA213" s="115">
        <v>2.38</v>
      </c>
      <c r="AB213" s="116">
        <v>1.0581</v>
      </c>
      <c r="AC213" s="116">
        <v>1.7705</v>
      </c>
      <c r="AD213" s="117">
        <f>VLOOKUP(T213,既存設備・導入予定!$E$33:$S$44,13,0)</f>
        <v>0.25600000000000001</v>
      </c>
      <c r="AE213" s="118">
        <f t="shared" si="6"/>
        <v>2.0259999999999998</v>
      </c>
    </row>
    <row r="214" spans="13:31" ht="13.5" customHeight="1">
      <c r="M214" s="147">
        <v>6</v>
      </c>
      <c r="N214" s="148" t="s">
        <v>4</v>
      </c>
      <c r="O214" s="148" t="s">
        <v>3507</v>
      </c>
      <c r="P214" s="148" t="s">
        <v>3509</v>
      </c>
      <c r="Q214" s="148" t="s">
        <v>299</v>
      </c>
      <c r="R214" s="149">
        <v>0</v>
      </c>
      <c r="T214" s="111">
        <v>6</v>
      </c>
      <c r="U214" s="112">
        <v>2015</v>
      </c>
      <c r="V214" s="113" t="s">
        <v>20</v>
      </c>
      <c r="W214" s="113" t="s">
        <v>637</v>
      </c>
      <c r="X214" s="113" t="s">
        <v>3403</v>
      </c>
      <c r="Y214" s="114" t="str">
        <f t="shared" si="7"/>
        <v>62015冷房ビル用マルチ有り</v>
      </c>
      <c r="Z214" s="115">
        <v>-1.5740000000000001</v>
      </c>
      <c r="AA214" s="115">
        <v>2.5739999999999998</v>
      </c>
      <c r="AB214" s="116">
        <v>1.0751999999999999</v>
      </c>
      <c r="AC214" s="116">
        <v>1.9117</v>
      </c>
      <c r="AD214" s="117">
        <f>VLOOKUP(T214,既存設備・導入予定!$E$33:$S$44,13,0)</f>
        <v>0.25600000000000001</v>
      </c>
      <c r="AE214" s="118">
        <f t="shared" si="6"/>
        <v>2.1709999999999998</v>
      </c>
    </row>
    <row r="215" spans="13:31" ht="13.5" customHeight="1">
      <c r="M215" s="147">
        <v>6</v>
      </c>
      <c r="N215" s="148" t="s">
        <v>5</v>
      </c>
      <c r="O215" s="148" t="s">
        <v>3507</v>
      </c>
      <c r="P215" s="148" t="s">
        <v>3509</v>
      </c>
      <c r="Q215" s="148" t="s">
        <v>303</v>
      </c>
      <c r="R215" s="149">
        <v>9.8000000000000004E-2</v>
      </c>
      <c r="T215" s="111">
        <v>6</v>
      </c>
      <c r="U215" s="112">
        <v>2015</v>
      </c>
      <c r="V215" s="113" t="s">
        <v>20</v>
      </c>
      <c r="W215" s="113" t="s">
        <v>638</v>
      </c>
      <c r="X215" s="113" t="s">
        <v>3403</v>
      </c>
      <c r="Y215" s="114" t="str">
        <f t="shared" si="7"/>
        <v>62015冷房設備用有り</v>
      </c>
      <c r="Z215" s="115">
        <v>-0.62</v>
      </c>
      <c r="AA215" s="115">
        <v>1.62</v>
      </c>
      <c r="AB215" s="116">
        <v>1.0472999999999999</v>
      </c>
      <c r="AC215" s="116">
        <v>1.2032</v>
      </c>
      <c r="AD215" s="117">
        <f>VLOOKUP(T215,既存設備・導入予定!$E$33:$S$44,13,0)</f>
        <v>0.25600000000000001</v>
      </c>
      <c r="AE215" s="118">
        <f t="shared" si="6"/>
        <v>1.4610000000000001</v>
      </c>
    </row>
    <row r="216" spans="13:31" ht="13.5" customHeight="1">
      <c r="M216" s="147">
        <v>6</v>
      </c>
      <c r="N216" s="148" t="s">
        <v>6</v>
      </c>
      <c r="O216" s="148" t="s">
        <v>3507</v>
      </c>
      <c r="P216" s="148" t="s">
        <v>3509</v>
      </c>
      <c r="Q216" s="148" t="s">
        <v>307</v>
      </c>
      <c r="R216" s="149">
        <v>0</v>
      </c>
      <c r="T216" s="111">
        <v>6</v>
      </c>
      <c r="U216" s="112">
        <v>2015</v>
      </c>
      <c r="V216" s="113" t="s">
        <v>20</v>
      </c>
      <c r="W216" s="113" t="s">
        <v>643</v>
      </c>
      <c r="X216" s="113" t="s">
        <v>3404</v>
      </c>
      <c r="Y216" s="114" t="str">
        <f t="shared" si="7"/>
        <v>62015冷房店舗用無し（一定速）</v>
      </c>
      <c r="Z216" s="115">
        <v>0.25</v>
      </c>
      <c r="AA216" s="115">
        <v>0.75</v>
      </c>
      <c r="AB216" s="116">
        <v>0.25</v>
      </c>
      <c r="AC216" s="116">
        <v>0.75</v>
      </c>
      <c r="AD216" s="117">
        <f>VLOOKUP(T216,既存設備・導入予定!$E$33:$S$44,13,0)</f>
        <v>0.25600000000000001</v>
      </c>
      <c r="AE216" s="118">
        <f t="shared" si="6"/>
        <v>0.81399999999999995</v>
      </c>
    </row>
    <row r="217" spans="13:31" ht="13.5" customHeight="1">
      <c r="M217" s="147">
        <v>6</v>
      </c>
      <c r="N217" s="148" t="s">
        <v>7</v>
      </c>
      <c r="O217" s="148" t="s">
        <v>3507</v>
      </c>
      <c r="P217" s="148" t="s">
        <v>3509</v>
      </c>
      <c r="Q217" s="148" t="s">
        <v>311</v>
      </c>
      <c r="R217" s="149">
        <v>0</v>
      </c>
      <c r="T217" s="111">
        <v>6</v>
      </c>
      <c r="U217" s="112">
        <v>2015</v>
      </c>
      <c r="V217" s="113" t="s">
        <v>20</v>
      </c>
      <c r="W217" s="113" t="s">
        <v>637</v>
      </c>
      <c r="X217" s="113" t="s">
        <v>3404</v>
      </c>
      <c r="Y217" s="114" t="str">
        <f t="shared" si="7"/>
        <v>62015冷房ビル用マルチ無し（一定速）</v>
      </c>
      <c r="Z217" s="115">
        <v>0.25</v>
      </c>
      <c r="AA217" s="115">
        <v>0.75</v>
      </c>
      <c r="AB217" s="116">
        <v>0.25</v>
      </c>
      <c r="AC217" s="116">
        <v>0.75</v>
      </c>
      <c r="AD217" s="117">
        <f>VLOOKUP(T217,既存設備・導入予定!$E$33:$S$44,13,0)</f>
        <v>0.25600000000000001</v>
      </c>
      <c r="AE217" s="118">
        <f t="shared" si="6"/>
        <v>0.81399999999999995</v>
      </c>
    </row>
    <row r="218" spans="13:31" ht="13.5" customHeight="1">
      <c r="M218" s="147">
        <v>6</v>
      </c>
      <c r="N218" s="148" t="s">
        <v>8</v>
      </c>
      <c r="O218" s="148" t="s">
        <v>3507</v>
      </c>
      <c r="P218" s="148" t="s">
        <v>3509</v>
      </c>
      <c r="Q218" s="148" t="s">
        <v>315</v>
      </c>
      <c r="R218" s="149">
        <v>0</v>
      </c>
      <c r="T218" s="111">
        <v>6</v>
      </c>
      <c r="U218" s="112">
        <v>2015</v>
      </c>
      <c r="V218" s="113" t="s">
        <v>20</v>
      </c>
      <c r="W218" s="113" t="s">
        <v>638</v>
      </c>
      <c r="X218" s="113" t="s">
        <v>3404</v>
      </c>
      <c r="Y218" s="114" t="str">
        <f t="shared" si="7"/>
        <v>62015冷房設備用無し（一定速）</v>
      </c>
      <c r="Z218" s="115">
        <v>0.25</v>
      </c>
      <c r="AA218" s="115">
        <v>0.75</v>
      </c>
      <c r="AB218" s="116">
        <v>0.25</v>
      </c>
      <c r="AC218" s="116">
        <v>0.75</v>
      </c>
      <c r="AD218" s="117">
        <f>VLOOKUP(T218,既存設備・導入予定!$E$33:$S$44,13,0)</f>
        <v>0.25600000000000001</v>
      </c>
      <c r="AE218" s="118">
        <f t="shared" si="6"/>
        <v>0.81399999999999995</v>
      </c>
    </row>
    <row r="219" spans="13:31" ht="13.5" customHeight="1">
      <c r="M219" s="147">
        <v>6</v>
      </c>
      <c r="N219" s="148" t="s">
        <v>9</v>
      </c>
      <c r="O219" s="148" t="s">
        <v>3507</v>
      </c>
      <c r="P219" s="148" t="s">
        <v>3509</v>
      </c>
      <c r="Q219" s="148" t="s">
        <v>319</v>
      </c>
      <c r="R219" s="149">
        <v>6.2E-2</v>
      </c>
      <c r="T219" s="111">
        <v>6</v>
      </c>
      <c r="U219" s="112">
        <v>2015</v>
      </c>
      <c r="V219" s="113" t="s">
        <v>21</v>
      </c>
      <c r="W219" s="113" t="s">
        <v>643</v>
      </c>
      <c r="X219" s="113" t="s">
        <v>3403</v>
      </c>
      <c r="Y219" s="114" t="str">
        <f t="shared" si="7"/>
        <v>62015暖房店舗用有り</v>
      </c>
      <c r="Z219" s="115">
        <v>-0.97</v>
      </c>
      <c r="AA219" s="115">
        <v>1.97</v>
      </c>
      <c r="AB219" s="116">
        <v>1.0867</v>
      </c>
      <c r="AC219" s="116">
        <v>1.4558</v>
      </c>
      <c r="AD219" s="117">
        <f>VLOOKUP(T219,既存設備・導入予定!$E$33:$S$44,13,0)</f>
        <v>0.25600000000000001</v>
      </c>
      <c r="AE219" s="118">
        <f t="shared" si="6"/>
        <v>1.7210000000000001</v>
      </c>
    </row>
    <row r="220" spans="13:31" ht="13.5" customHeight="1">
      <c r="M220" s="147">
        <v>6</v>
      </c>
      <c r="N220" s="148" t="s">
        <v>10</v>
      </c>
      <c r="O220" s="148" t="s">
        <v>3507</v>
      </c>
      <c r="P220" s="148" t="s">
        <v>3509</v>
      </c>
      <c r="Q220" s="148" t="s">
        <v>323</v>
      </c>
      <c r="R220" s="149">
        <v>0</v>
      </c>
      <c r="T220" s="111">
        <v>6</v>
      </c>
      <c r="U220" s="112">
        <v>2015</v>
      </c>
      <c r="V220" s="113" t="s">
        <v>21</v>
      </c>
      <c r="W220" s="113" t="s">
        <v>637</v>
      </c>
      <c r="X220" s="113" t="s">
        <v>3403</v>
      </c>
      <c r="Y220" s="114" t="str">
        <f t="shared" si="7"/>
        <v>62015暖房ビル用マルチ有り</v>
      </c>
      <c r="Z220" s="115">
        <v>-0.876</v>
      </c>
      <c r="AA220" s="115">
        <v>1.8759999999999999</v>
      </c>
      <c r="AB220" s="116">
        <v>1.0398000000000001</v>
      </c>
      <c r="AC220" s="116">
        <v>1.3971</v>
      </c>
      <c r="AD220" s="117">
        <f>VLOOKUP(T220,既存設備・導入予定!$E$33:$S$44,13,0)</f>
        <v>0.25600000000000001</v>
      </c>
      <c r="AE220" s="118">
        <f t="shared" si="6"/>
        <v>1.651</v>
      </c>
    </row>
    <row r="221" spans="13:31" ht="13.5" customHeight="1">
      <c r="M221" s="147">
        <v>6</v>
      </c>
      <c r="N221" s="148" t="s">
        <v>11</v>
      </c>
      <c r="O221" s="148" t="s">
        <v>3507</v>
      </c>
      <c r="P221" s="148" t="s">
        <v>3509</v>
      </c>
      <c r="Q221" s="148" t="s">
        <v>327</v>
      </c>
      <c r="R221" s="149">
        <v>0.11600000000000001</v>
      </c>
      <c r="T221" s="111">
        <v>6</v>
      </c>
      <c r="U221" s="112">
        <v>2015</v>
      </c>
      <c r="V221" s="113" t="s">
        <v>21</v>
      </c>
      <c r="W221" s="113" t="s">
        <v>638</v>
      </c>
      <c r="X221" s="113" t="s">
        <v>3403</v>
      </c>
      <c r="Y221" s="114" t="str">
        <f t="shared" si="7"/>
        <v>62015暖房設備用有り</v>
      </c>
      <c r="Z221" s="115">
        <v>-0.59799999999999998</v>
      </c>
      <c r="AA221" s="115">
        <v>1.5980000000000001</v>
      </c>
      <c r="AB221" s="116">
        <v>1.0339</v>
      </c>
      <c r="AC221" s="116">
        <v>1.19</v>
      </c>
      <c r="AD221" s="117">
        <f>VLOOKUP(T221,既存設備・導入予定!$E$33:$S$44,13,0)</f>
        <v>0.25600000000000001</v>
      </c>
      <c r="AE221" s="118">
        <f t="shared" si="6"/>
        <v>1.444</v>
      </c>
    </row>
    <row r="222" spans="13:31" ht="13.5" customHeight="1">
      <c r="M222" s="147">
        <v>6</v>
      </c>
      <c r="N222" s="148" t="s">
        <v>12</v>
      </c>
      <c r="O222" s="148" t="s">
        <v>3507</v>
      </c>
      <c r="P222" s="148" t="s">
        <v>3509</v>
      </c>
      <c r="Q222" s="148" t="s">
        <v>331</v>
      </c>
      <c r="R222" s="149">
        <v>0.182</v>
      </c>
      <c r="T222" s="111">
        <v>6</v>
      </c>
      <c r="U222" s="112">
        <v>2015</v>
      </c>
      <c r="V222" s="113" t="s">
        <v>21</v>
      </c>
      <c r="W222" s="113" t="s">
        <v>643</v>
      </c>
      <c r="X222" s="113" t="s">
        <v>3404</v>
      </c>
      <c r="Y222" s="114" t="str">
        <f t="shared" si="7"/>
        <v>62015暖房店舗用無し（一定速）</v>
      </c>
      <c r="Z222" s="115">
        <v>0.25</v>
      </c>
      <c r="AA222" s="115">
        <v>0.75</v>
      </c>
      <c r="AB222" s="116">
        <v>0.25</v>
      </c>
      <c r="AC222" s="116">
        <v>0.75</v>
      </c>
      <c r="AD222" s="117">
        <f>VLOOKUP(T222,既存設備・導入予定!$E$33:$S$44,13,0)</f>
        <v>0.25600000000000001</v>
      </c>
      <c r="AE222" s="118">
        <f t="shared" si="6"/>
        <v>0.81399999999999995</v>
      </c>
    </row>
    <row r="223" spans="13:31" ht="13.5" customHeight="1">
      <c r="M223" s="147">
        <v>6</v>
      </c>
      <c r="N223" s="148" t="s">
        <v>13</v>
      </c>
      <c r="O223" s="148" t="s">
        <v>3507</v>
      </c>
      <c r="P223" s="148" t="s">
        <v>3509</v>
      </c>
      <c r="Q223" s="148" t="s">
        <v>335</v>
      </c>
      <c r="R223" s="149">
        <v>0</v>
      </c>
      <c r="T223" s="111">
        <v>6</v>
      </c>
      <c r="U223" s="112">
        <v>2015</v>
      </c>
      <c r="V223" s="113" t="s">
        <v>21</v>
      </c>
      <c r="W223" s="113" t="s">
        <v>637</v>
      </c>
      <c r="X223" s="113" t="s">
        <v>3404</v>
      </c>
      <c r="Y223" s="114" t="str">
        <f t="shared" si="7"/>
        <v>62015暖房ビル用マルチ無し（一定速）</v>
      </c>
      <c r="Z223" s="115">
        <v>0.25</v>
      </c>
      <c r="AA223" s="115">
        <v>0.75</v>
      </c>
      <c r="AB223" s="116">
        <v>0.25</v>
      </c>
      <c r="AC223" s="116">
        <v>0.75</v>
      </c>
      <c r="AD223" s="117">
        <f>VLOOKUP(T223,既存設備・導入予定!$E$33:$S$44,13,0)</f>
        <v>0.25600000000000001</v>
      </c>
      <c r="AE223" s="118">
        <f t="shared" ref="AE223:AE286" si="8">ROUNDDOWN(IF(AD223&gt;=0.25,Z223*AD223+AA223,AB223*AD223+AC223),3)</f>
        <v>0.81399999999999995</v>
      </c>
    </row>
    <row r="224" spans="13:31" ht="13.5" customHeight="1">
      <c r="M224" s="147">
        <v>7</v>
      </c>
      <c r="N224" s="148" t="s">
        <v>3506</v>
      </c>
      <c r="O224" s="148" t="s">
        <v>3507</v>
      </c>
      <c r="P224" s="148" t="s">
        <v>3509</v>
      </c>
      <c r="Q224" s="148" t="s">
        <v>339</v>
      </c>
      <c r="R224" s="149">
        <v>0</v>
      </c>
      <c r="T224" s="111">
        <v>6</v>
      </c>
      <c r="U224" s="113">
        <v>2015</v>
      </c>
      <c r="V224" s="113" t="s">
        <v>21</v>
      </c>
      <c r="W224" s="113" t="s">
        <v>638</v>
      </c>
      <c r="X224" s="113" t="s">
        <v>3404</v>
      </c>
      <c r="Y224" s="114" t="str">
        <f t="shared" si="7"/>
        <v>62015暖房設備用無し（一定速）</v>
      </c>
      <c r="Z224" s="115">
        <v>0.25</v>
      </c>
      <c r="AA224" s="115">
        <v>0.75</v>
      </c>
      <c r="AB224" s="116">
        <v>0.25</v>
      </c>
      <c r="AC224" s="116">
        <v>0.75</v>
      </c>
      <c r="AD224" s="117">
        <f>VLOOKUP(T224,既存設備・導入予定!$E$33:$S$44,13,0)</f>
        <v>0.25600000000000001</v>
      </c>
      <c r="AE224" s="118">
        <f t="shared" si="8"/>
        <v>0.81399999999999995</v>
      </c>
    </row>
    <row r="225" spans="13:31" ht="13.5" customHeight="1">
      <c r="M225" s="147">
        <v>7</v>
      </c>
      <c r="N225" s="148" t="s">
        <v>3</v>
      </c>
      <c r="O225" s="148" t="s">
        <v>3507</v>
      </c>
      <c r="P225" s="148" t="s">
        <v>3509</v>
      </c>
      <c r="Q225" s="148" t="s">
        <v>343</v>
      </c>
      <c r="R225" s="149">
        <v>0</v>
      </c>
      <c r="T225" s="111">
        <v>7</v>
      </c>
      <c r="U225" s="112">
        <v>1995</v>
      </c>
      <c r="V225" s="113" t="s">
        <v>20</v>
      </c>
      <c r="W225" s="113" t="s">
        <v>643</v>
      </c>
      <c r="X225" s="113" t="s">
        <v>3403</v>
      </c>
      <c r="Y225" s="114" t="str">
        <f t="shared" si="7"/>
        <v>71995冷房店舗用有り</v>
      </c>
      <c r="Z225" s="115">
        <v>0.32</v>
      </c>
      <c r="AA225" s="115">
        <v>0.68</v>
      </c>
      <c r="AB225" s="116">
        <v>1.0165999999999999</v>
      </c>
      <c r="AC225" s="116">
        <v>0.50590000000000002</v>
      </c>
      <c r="AD225" s="117">
        <f>VLOOKUP(T225,既存設備・導入予定!$E$33:$S$44,13,0)</f>
        <v>0.24099999999999999</v>
      </c>
      <c r="AE225" s="118">
        <f t="shared" si="8"/>
        <v>0.75</v>
      </c>
    </row>
    <row r="226" spans="13:31" ht="13.5" customHeight="1">
      <c r="M226" s="147">
        <v>7</v>
      </c>
      <c r="N226" s="148" t="s">
        <v>4</v>
      </c>
      <c r="O226" s="148" t="s">
        <v>3507</v>
      </c>
      <c r="P226" s="148" t="s">
        <v>3509</v>
      </c>
      <c r="Q226" s="148" t="s">
        <v>347</v>
      </c>
      <c r="R226" s="149">
        <v>0</v>
      </c>
      <c r="T226" s="111">
        <v>7</v>
      </c>
      <c r="U226" s="112">
        <v>1995</v>
      </c>
      <c r="V226" s="113" t="s">
        <v>20</v>
      </c>
      <c r="W226" s="113" t="s">
        <v>637</v>
      </c>
      <c r="X226" s="113" t="s">
        <v>3403</v>
      </c>
      <c r="Y226" s="114" t="str">
        <f t="shared" si="7"/>
        <v>71995冷房ビル用マルチ有り</v>
      </c>
      <c r="Z226" s="115">
        <v>-0.218</v>
      </c>
      <c r="AA226" s="115">
        <v>1.218</v>
      </c>
      <c r="AB226" s="116">
        <v>1.0356000000000001</v>
      </c>
      <c r="AC226" s="116">
        <v>0.90459999999999996</v>
      </c>
      <c r="AD226" s="117">
        <f>VLOOKUP(T226,既存設備・導入予定!$E$33:$S$44,13,0)</f>
        <v>0.24099999999999999</v>
      </c>
      <c r="AE226" s="118">
        <f t="shared" si="8"/>
        <v>1.1539999999999999</v>
      </c>
    </row>
    <row r="227" spans="13:31" ht="13.5" customHeight="1">
      <c r="M227" s="147">
        <v>7</v>
      </c>
      <c r="N227" s="148" t="s">
        <v>5</v>
      </c>
      <c r="O227" s="148" t="s">
        <v>3507</v>
      </c>
      <c r="P227" s="148" t="s">
        <v>3509</v>
      </c>
      <c r="Q227" s="148" t="s">
        <v>351</v>
      </c>
      <c r="R227" s="149">
        <v>0</v>
      </c>
      <c r="T227" s="111">
        <v>7</v>
      </c>
      <c r="U227" s="112">
        <v>1995</v>
      </c>
      <c r="V227" s="113" t="s">
        <v>20</v>
      </c>
      <c r="W227" s="113" t="s">
        <v>638</v>
      </c>
      <c r="X227" s="113" t="s">
        <v>3403</v>
      </c>
      <c r="Y227" s="114" t="str">
        <f t="shared" si="7"/>
        <v>71995冷房設備用有り</v>
      </c>
      <c r="Z227" s="115">
        <v>0.25</v>
      </c>
      <c r="AA227" s="115">
        <v>0.75</v>
      </c>
      <c r="AB227" s="116">
        <v>1.0219</v>
      </c>
      <c r="AC227" s="116">
        <v>0.55700000000000005</v>
      </c>
      <c r="AD227" s="117">
        <f>VLOOKUP(T227,既存設備・導入予定!$E$33:$S$44,13,0)</f>
        <v>0.24099999999999999</v>
      </c>
      <c r="AE227" s="118">
        <f t="shared" si="8"/>
        <v>0.80300000000000005</v>
      </c>
    </row>
    <row r="228" spans="13:31" ht="13.5" customHeight="1">
      <c r="M228" s="147">
        <v>7</v>
      </c>
      <c r="N228" s="148" t="s">
        <v>6</v>
      </c>
      <c r="O228" s="148" t="s">
        <v>3507</v>
      </c>
      <c r="P228" s="148" t="s">
        <v>3509</v>
      </c>
      <c r="Q228" s="148" t="s">
        <v>355</v>
      </c>
      <c r="R228" s="149">
        <v>0</v>
      </c>
      <c r="T228" s="111">
        <v>7</v>
      </c>
      <c r="U228" s="112">
        <v>1995</v>
      </c>
      <c r="V228" s="113" t="s">
        <v>20</v>
      </c>
      <c r="W228" s="113" t="s">
        <v>643</v>
      </c>
      <c r="X228" s="113" t="s">
        <v>3404</v>
      </c>
      <c r="Y228" s="114" t="str">
        <f t="shared" si="7"/>
        <v>71995冷房店舗用無し（一定速）</v>
      </c>
      <c r="Z228" s="115">
        <v>0.26</v>
      </c>
      <c r="AA228" s="115">
        <v>0.74</v>
      </c>
      <c r="AB228" s="116">
        <v>0.26</v>
      </c>
      <c r="AC228" s="116">
        <v>0.74</v>
      </c>
      <c r="AD228" s="117">
        <f>VLOOKUP(T228,既存設備・導入予定!$E$33:$S$44,13,0)</f>
        <v>0.24099999999999999</v>
      </c>
      <c r="AE228" s="118">
        <f t="shared" si="8"/>
        <v>0.80200000000000005</v>
      </c>
    </row>
    <row r="229" spans="13:31" ht="13.5" customHeight="1">
      <c r="M229" s="147">
        <v>7</v>
      </c>
      <c r="N229" s="148" t="s">
        <v>7</v>
      </c>
      <c r="O229" s="148" t="s">
        <v>3507</v>
      </c>
      <c r="P229" s="148" t="s">
        <v>3509</v>
      </c>
      <c r="Q229" s="148" t="s">
        <v>359</v>
      </c>
      <c r="R229" s="149">
        <v>0</v>
      </c>
      <c r="T229" s="111">
        <v>7</v>
      </c>
      <c r="U229" s="112">
        <v>1995</v>
      </c>
      <c r="V229" s="113" t="s">
        <v>20</v>
      </c>
      <c r="W229" s="113" t="s">
        <v>637</v>
      </c>
      <c r="X229" s="113" t="s">
        <v>3404</v>
      </c>
      <c r="Y229" s="114" t="str">
        <f t="shared" si="7"/>
        <v>71995冷房ビル用マルチ無し（一定速）</v>
      </c>
      <c r="Z229" s="115">
        <v>0.26</v>
      </c>
      <c r="AA229" s="115">
        <v>0.74</v>
      </c>
      <c r="AB229" s="116">
        <v>0.26</v>
      </c>
      <c r="AC229" s="116">
        <v>0.74</v>
      </c>
      <c r="AD229" s="117">
        <f>VLOOKUP(T229,既存設備・導入予定!$E$33:$S$44,13,0)</f>
        <v>0.24099999999999999</v>
      </c>
      <c r="AE229" s="118">
        <f t="shared" si="8"/>
        <v>0.80200000000000005</v>
      </c>
    </row>
    <row r="230" spans="13:31" ht="13.5" customHeight="1">
      <c r="M230" s="147">
        <v>7</v>
      </c>
      <c r="N230" s="148" t="s">
        <v>8</v>
      </c>
      <c r="O230" s="148" t="s">
        <v>3507</v>
      </c>
      <c r="P230" s="148" t="s">
        <v>3509</v>
      </c>
      <c r="Q230" s="148" t="s">
        <v>363</v>
      </c>
      <c r="R230" s="149">
        <v>0</v>
      </c>
      <c r="T230" s="111">
        <v>7</v>
      </c>
      <c r="U230" s="112">
        <v>1995</v>
      </c>
      <c r="V230" s="113" t="s">
        <v>20</v>
      </c>
      <c r="W230" s="113" t="s">
        <v>638</v>
      </c>
      <c r="X230" s="113" t="s">
        <v>3404</v>
      </c>
      <c r="Y230" s="114" t="str">
        <f t="shared" si="7"/>
        <v>71995冷房設備用無し（一定速）</v>
      </c>
      <c r="Z230" s="115">
        <v>0.26</v>
      </c>
      <c r="AA230" s="115">
        <v>0.74</v>
      </c>
      <c r="AB230" s="116">
        <v>0.26</v>
      </c>
      <c r="AC230" s="116">
        <v>0.74</v>
      </c>
      <c r="AD230" s="117">
        <f>VLOOKUP(T230,既存設備・導入予定!$E$33:$S$44,13,0)</f>
        <v>0.24099999999999999</v>
      </c>
      <c r="AE230" s="118">
        <f t="shared" si="8"/>
        <v>0.80200000000000005</v>
      </c>
    </row>
    <row r="231" spans="13:31" ht="13.5" customHeight="1">
      <c r="M231" s="147">
        <v>7</v>
      </c>
      <c r="N231" s="148" t="s">
        <v>9</v>
      </c>
      <c r="O231" s="148" t="s">
        <v>3507</v>
      </c>
      <c r="P231" s="148" t="s">
        <v>3509</v>
      </c>
      <c r="Q231" s="148" t="s">
        <v>367</v>
      </c>
      <c r="R231" s="149">
        <v>0</v>
      </c>
      <c r="T231" s="111">
        <v>7</v>
      </c>
      <c r="U231" s="112">
        <v>1995</v>
      </c>
      <c r="V231" s="113" t="s">
        <v>21</v>
      </c>
      <c r="W231" s="113" t="s">
        <v>643</v>
      </c>
      <c r="X231" s="113" t="s">
        <v>3403</v>
      </c>
      <c r="Y231" s="114" t="str">
        <f t="shared" si="7"/>
        <v>71995暖房店舗用有り</v>
      </c>
      <c r="Z231" s="115">
        <v>0.374</v>
      </c>
      <c r="AA231" s="115">
        <v>0.626</v>
      </c>
      <c r="AB231" s="116">
        <v>1.0275000000000001</v>
      </c>
      <c r="AC231" s="116">
        <v>0.46260000000000001</v>
      </c>
      <c r="AD231" s="117">
        <f>VLOOKUP(T231,既存設備・導入予定!$E$33:$S$44,13,0)</f>
        <v>0.24099999999999999</v>
      </c>
      <c r="AE231" s="118">
        <f t="shared" si="8"/>
        <v>0.71</v>
      </c>
    </row>
    <row r="232" spans="13:31" ht="13.5" customHeight="1">
      <c r="M232" s="147">
        <v>7</v>
      </c>
      <c r="N232" s="148" t="s">
        <v>10</v>
      </c>
      <c r="O232" s="148" t="s">
        <v>3507</v>
      </c>
      <c r="P232" s="148" t="s">
        <v>3509</v>
      </c>
      <c r="Q232" s="148" t="s">
        <v>371</v>
      </c>
      <c r="R232" s="149">
        <v>0</v>
      </c>
      <c r="T232" s="111">
        <v>7</v>
      </c>
      <c r="U232" s="112">
        <v>1995</v>
      </c>
      <c r="V232" s="113" t="s">
        <v>21</v>
      </c>
      <c r="W232" s="113" t="s">
        <v>637</v>
      </c>
      <c r="X232" s="113" t="s">
        <v>3403</v>
      </c>
      <c r="Y232" s="114" t="str">
        <f t="shared" si="7"/>
        <v>71995暖房ビル用マルチ有り</v>
      </c>
      <c r="Z232" s="115">
        <v>-0.112</v>
      </c>
      <c r="AA232" s="115">
        <v>1.1120000000000001</v>
      </c>
      <c r="AB232" s="116">
        <v>1.0236000000000001</v>
      </c>
      <c r="AC232" s="116">
        <v>0.82809999999999995</v>
      </c>
      <c r="AD232" s="117">
        <f>VLOOKUP(T232,既存設備・導入予定!$E$33:$S$44,13,0)</f>
        <v>0.24099999999999999</v>
      </c>
      <c r="AE232" s="118">
        <f t="shared" si="8"/>
        <v>1.0740000000000001</v>
      </c>
    </row>
    <row r="233" spans="13:31" ht="13.5" customHeight="1">
      <c r="M233" s="147">
        <v>7</v>
      </c>
      <c r="N233" s="148" t="s">
        <v>11</v>
      </c>
      <c r="O233" s="148" t="s">
        <v>3507</v>
      </c>
      <c r="P233" s="148" t="s">
        <v>3509</v>
      </c>
      <c r="Q233" s="148" t="s">
        <v>375</v>
      </c>
      <c r="R233" s="149">
        <v>0</v>
      </c>
      <c r="T233" s="111">
        <v>7</v>
      </c>
      <c r="U233" s="112">
        <v>1995</v>
      </c>
      <c r="V233" s="113" t="s">
        <v>21</v>
      </c>
      <c r="W233" s="113" t="s">
        <v>638</v>
      </c>
      <c r="X233" s="113" t="s">
        <v>3403</v>
      </c>
      <c r="Y233" s="114" t="str">
        <f t="shared" si="7"/>
        <v>71995暖房設備用有り</v>
      </c>
      <c r="Z233" s="115">
        <v>0.25</v>
      </c>
      <c r="AA233" s="115">
        <v>0.75</v>
      </c>
      <c r="AB233" s="116">
        <v>1.0159</v>
      </c>
      <c r="AC233" s="116">
        <v>0.5585</v>
      </c>
      <c r="AD233" s="117">
        <f>VLOOKUP(T233,既存設備・導入予定!$E$33:$S$44,13,0)</f>
        <v>0.24099999999999999</v>
      </c>
      <c r="AE233" s="118">
        <f t="shared" si="8"/>
        <v>0.80300000000000005</v>
      </c>
    </row>
    <row r="234" spans="13:31" ht="13.5" customHeight="1">
      <c r="M234" s="147">
        <v>7</v>
      </c>
      <c r="N234" s="148" t="s">
        <v>12</v>
      </c>
      <c r="O234" s="148" t="s">
        <v>3507</v>
      </c>
      <c r="P234" s="148" t="s">
        <v>3509</v>
      </c>
      <c r="Q234" s="148" t="s">
        <v>379</v>
      </c>
      <c r="R234" s="149">
        <v>0</v>
      </c>
      <c r="T234" s="111">
        <v>7</v>
      </c>
      <c r="U234" s="112">
        <v>1995</v>
      </c>
      <c r="V234" s="113" t="s">
        <v>21</v>
      </c>
      <c r="W234" s="113" t="s">
        <v>643</v>
      </c>
      <c r="X234" s="113" t="s">
        <v>3404</v>
      </c>
      <c r="Y234" s="114" t="str">
        <f t="shared" si="7"/>
        <v>71995暖房店舗用無し（一定速）</v>
      </c>
      <c r="Z234" s="115">
        <v>0.26</v>
      </c>
      <c r="AA234" s="115">
        <v>0.74</v>
      </c>
      <c r="AB234" s="116">
        <v>0.26</v>
      </c>
      <c r="AC234" s="116">
        <v>0.74</v>
      </c>
      <c r="AD234" s="117">
        <f>VLOOKUP(T234,既存設備・導入予定!$E$33:$S$44,13,0)</f>
        <v>0.24099999999999999</v>
      </c>
      <c r="AE234" s="118">
        <f t="shared" si="8"/>
        <v>0.80200000000000005</v>
      </c>
    </row>
    <row r="235" spans="13:31" ht="13.5" customHeight="1">
      <c r="M235" s="147">
        <v>7</v>
      </c>
      <c r="N235" s="148" t="s">
        <v>13</v>
      </c>
      <c r="O235" s="148" t="s">
        <v>3507</v>
      </c>
      <c r="P235" s="148" t="s">
        <v>3509</v>
      </c>
      <c r="Q235" s="148" t="s">
        <v>383</v>
      </c>
      <c r="R235" s="149">
        <v>0</v>
      </c>
      <c r="T235" s="111">
        <v>7</v>
      </c>
      <c r="U235" s="112">
        <v>1995</v>
      </c>
      <c r="V235" s="113" t="s">
        <v>21</v>
      </c>
      <c r="W235" s="113" t="s">
        <v>637</v>
      </c>
      <c r="X235" s="113" t="s">
        <v>3404</v>
      </c>
      <c r="Y235" s="114" t="str">
        <f t="shared" si="7"/>
        <v>71995暖房ビル用マルチ無し（一定速）</v>
      </c>
      <c r="Z235" s="115">
        <v>0.26</v>
      </c>
      <c r="AA235" s="115">
        <v>0.74</v>
      </c>
      <c r="AB235" s="116">
        <v>0.26</v>
      </c>
      <c r="AC235" s="116">
        <v>0.74</v>
      </c>
      <c r="AD235" s="117">
        <f>VLOOKUP(T235,既存設備・導入予定!$E$33:$S$44,13,0)</f>
        <v>0.24099999999999999</v>
      </c>
      <c r="AE235" s="118">
        <f t="shared" si="8"/>
        <v>0.80200000000000005</v>
      </c>
    </row>
    <row r="236" spans="13:31" ht="13.5" customHeight="1">
      <c r="M236" s="147">
        <v>8</v>
      </c>
      <c r="N236" s="148" t="s">
        <v>3506</v>
      </c>
      <c r="O236" s="148" t="s">
        <v>3507</v>
      </c>
      <c r="P236" s="148" t="s">
        <v>3509</v>
      </c>
      <c r="Q236" s="148" t="s">
        <v>387</v>
      </c>
      <c r="R236" s="149">
        <v>0</v>
      </c>
      <c r="T236" s="111">
        <v>7</v>
      </c>
      <c r="U236" s="112">
        <v>1995</v>
      </c>
      <c r="V236" s="113" t="s">
        <v>21</v>
      </c>
      <c r="W236" s="113" t="s">
        <v>638</v>
      </c>
      <c r="X236" s="113" t="s">
        <v>3404</v>
      </c>
      <c r="Y236" s="114" t="str">
        <f t="shared" si="7"/>
        <v>71995暖房設備用無し（一定速）</v>
      </c>
      <c r="Z236" s="115">
        <v>0.26</v>
      </c>
      <c r="AA236" s="115">
        <v>0.74</v>
      </c>
      <c r="AB236" s="116">
        <v>0.26</v>
      </c>
      <c r="AC236" s="116">
        <v>0.74</v>
      </c>
      <c r="AD236" s="117">
        <f>VLOOKUP(T236,既存設備・導入予定!$E$33:$S$44,13,0)</f>
        <v>0.24099999999999999</v>
      </c>
      <c r="AE236" s="118">
        <f t="shared" si="8"/>
        <v>0.80200000000000005</v>
      </c>
    </row>
    <row r="237" spans="13:31" ht="13.5" customHeight="1">
      <c r="M237" s="147">
        <v>8</v>
      </c>
      <c r="N237" s="148" t="s">
        <v>3</v>
      </c>
      <c r="O237" s="148" t="s">
        <v>3507</v>
      </c>
      <c r="P237" s="148" t="s">
        <v>3509</v>
      </c>
      <c r="Q237" s="148" t="s">
        <v>391</v>
      </c>
      <c r="R237" s="149">
        <v>0</v>
      </c>
      <c r="T237" s="111">
        <v>7</v>
      </c>
      <c r="U237" s="112">
        <v>2005</v>
      </c>
      <c r="V237" s="113" t="s">
        <v>20</v>
      </c>
      <c r="W237" s="113" t="s">
        <v>643</v>
      </c>
      <c r="X237" s="113" t="s">
        <v>3403</v>
      </c>
      <c r="Y237" s="114" t="str">
        <f t="shared" si="7"/>
        <v>72005冷房店舗用有り</v>
      </c>
      <c r="Z237" s="115">
        <v>-0.86599999999999999</v>
      </c>
      <c r="AA237" s="115">
        <v>1.8660000000000001</v>
      </c>
      <c r="AB237" s="116">
        <v>1.0455000000000001</v>
      </c>
      <c r="AC237" s="116">
        <v>1.3880999999999999</v>
      </c>
      <c r="AD237" s="117">
        <f>VLOOKUP(T237,既存設備・導入予定!$E$33:$S$44,13,0)</f>
        <v>0.24099999999999999</v>
      </c>
      <c r="AE237" s="118">
        <f t="shared" si="8"/>
        <v>1.64</v>
      </c>
    </row>
    <row r="238" spans="13:31" ht="13.5" customHeight="1">
      <c r="M238" s="147">
        <v>8</v>
      </c>
      <c r="N238" s="148" t="s">
        <v>4</v>
      </c>
      <c r="O238" s="148" t="s">
        <v>3507</v>
      </c>
      <c r="P238" s="148" t="s">
        <v>3509</v>
      </c>
      <c r="Q238" s="148" t="s">
        <v>395</v>
      </c>
      <c r="R238" s="149">
        <v>0</v>
      </c>
      <c r="T238" s="111">
        <v>7</v>
      </c>
      <c r="U238" s="112">
        <v>2005</v>
      </c>
      <c r="V238" s="113" t="s">
        <v>20</v>
      </c>
      <c r="W238" s="113" t="s">
        <v>637</v>
      </c>
      <c r="X238" s="113" t="s">
        <v>3403</v>
      </c>
      <c r="Y238" s="114" t="str">
        <f t="shared" si="7"/>
        <v>72005冷房ビル用マルチ有り</v>
      </c>
      <c r="Z238" s="115">
        <v>-0.68200000000000005</v>
      </c>
      <c r="AA238" s="115">
        <v>1.6819999999999999</v>
      </c>
      <c r="AB238" s="116">
        <v>1.0490999999999999</v>
      </c>
      <c r="AC238" s="116">
        <v>1.2492000000000001</v>
      </c>
      <c r="AD238" s="117">
        <f>VLOOKUP(T238,既存設備・導入予定!$E$33:$S$44,13,0)</f>
        <v>0.24099999999999999</v>
      </c>
      <c r="AE238" s="118">
        <f t="shared" si="8"/>
        <v>1.502</v>
      </c>
    </row>
    <row r="239" spans="13:31" ht="14.25" customHeight="1">
      <c r="M239" s="147">
        <v>8</v>
      </c>
      <c r="N239" s="148" t="s">
        <v>5</v>
      </c>
      <c r="O239" s="148" t="s">
        <v>3507</v>
      </c>
      <c r="P239" s="148" t="s">
        <v>3509</v>
      </c>
      <c r="Q239" s="148" t="s">
        <v>399</v>
      </c>
      <c r="R239" s="149">
        <v>0</v>
      </c>
      <c r="T239" s="111">
        <v>7</v>
      </c>
      <c r="U239" s="112">
        <v>2005</v>
      </c>
      <c r="V239" s="113" t="s">
        <v>20</v>
      </c>
      <c r="W239" s="113" t="s">
        <v>638</v>
      </c>
      <c r="X239" s="113" t="s">
        <v>3403</v>
      </c>
      <c r="Y239" s="114" t="str">
        <f t="shared" si="7"/>
        <v>72005冷房設備用有り</v>
      </c>
      <c r="Z239" s="115">
        <v>-0.114</v>
      </c>
      <c r="AA239" s="115">
        <v>1.1140000000000001</v>
      </c>
      <c r="AB239" s="116">
        <v>1.0325</v>
      </c>
      <c r="AC239" s="116">
        <v>0.82740000000000002</v>
      </c>
      <c r="AD239" s="117">
        <f>VLOOKUP(T239,既存設備・導入予定!$E$33:$S$44,13,0)</f>
        <v>0.24099999999999999</v>
      </c>
      <c r="AE239" s="118">
        <f t="shared" si="8"/>
        <v>1.0760000000000001</v>
      </c>
    </row>
    <row r="240" spans="13:31" ht="13.5" customHeight="1">
      <c r="M240" s="147">
        <v>8</v>
      </c>
      <c r="N240" s="148" t="s">
        <v>6</v>
      </c>
      <c r="O240" s="148" t="s">
        <v>3507</v>
      </c>
      <c r="P240" s="148" t="s">
        <v>3509</v>
      </c>
      <c r="Q240" s="148" t="s">
        <v>403</v>
      </c>
      <c r="R240" s="149">
        <v>0</v>
      </c>
      <c r="T240" s="111">
        <v>7</v>
      </c>
      <c r="U240" s="112">
        <v>2005</v>
      </c>
      <c r="V240" s="113" t="s">
        <v>20</v>
      </c>
      <c r="W240" s="113" t="s">
        <v>643</v>
      </c>
      <c r="X240" s="113" t="s">
        <v>3404</v>
      </c>
      <c r="Y240" s="114" t="str">
        <f t="shared" si="7"/>
        <v>72005冷房店舗用無し（一定速）</v>
      </c>
      <c r="Z240" s="115">
        <v>0.25</v>
      </c>
      <c r="AA240" s="115">
        <v>0.75</v>
      </c>
      <c r="AB240" s="116">
        <v>0.25</v>
      </c>
      <c r="AC240" s="116">
        <v>0.75</v>
      </c>
      <c r="AD240" s="117">
        <f>VLOOKUP(T240,既存設備・導入予定!$E$33:$S$44,13,0)</f>
        <v>0.24099999999999999</v>
      </c>
      <c r="AE240" s="118">
        <f t="shared" si="8"/>
        <v>0.81</v>
      </c>
    </row>
    <row r="241" spans="13:31" ht="13.5" customHeight="1">
      <c r="M241" s="147">
        <v>8</v>
      </c>
      <c r="N241" s="148" t="s">
        <v>7</v>
      </c>
      <c r="O241" s="148" t="s">
        <v>3507</v>
      </c>
      <c r="P241" s="148" t="s">
        <v>3509</v>
      </c>
      <c r="Q241" s="148" t="s">
        <v>407</v>
      </c>
      <c r="R241" s="149">
        <v>0</v>
      </c>
      <c r="T241" s="111">
        <v>7</v>
      </c>
      <c r="U241" s="112">
        <v>2005</v>
      </c>
      <c r="V241" s="113" t="s">
        <v>20</v>
      </c>
      <c r="W241" s="113" t="s">
        <v>637</v>
      </c>
      <c r="X241" s="113" t="s">
        <v>3404</v>
      </c>
      <c r="Y241" s="114" t="str">
        <f t="shared" si="7"/>
        <v>72005冷房ビル用マルチ無し（一定速）</v>
      </c>
      <c r="Z241" s="115">
        <v>0.25</v>
      </c>
      <c r="AA241" s="115">
        <v>0.75</v>
      </c>
      <c r="AB241" s="116">
        <v>0.25</v>
      </c>
      <c r="AC241" s="116">
        <v>0.75</v>
      </c>
      <c r="AD241" s="117">
        <f>VLOOKUP(T241,既存設備・導入予定!$E$33:$S$44,13,0)</f>
        <v>0.24099999999999999</v>
      </c>
      <c r="AE241" s="118">
        <f t="shared" si="8"/>
        <v>0.81</v>
      </c>
    </row>
    <row r="242" spans="13:31" ht="13.5" customHeight="1">
      <c r="M242" s="147">
        <v>8</v>
      </c>
      <c r="N242" s="148" t="s">
        <v>8</v>
      </c>
      <c r="O242" s="148" t="s">
        <v>3507</v>
      </c>
      <c r="P242" s="148" t="s">
        <v>3509</v>
      </c>
      <c r="Q242" s="148" t="s">
        <v>411</v>
      </c>
      <c r="R242" s="149">
        <v>0</v>
      </c>
      <c r="T242" s="111">
        <v>7</v>
      </c>
      <c r="U242" s="112">
        <v>2005</v>
      </c>
      <c r="V242" s="113" t="s">
        <v>20</v>
      </c>
      <c r="W242" s="113" t="s">
        <v>638</v>
      </c>
      <c r="X242" s="113" t="s">
        <v>3404</v>
      </c>
      <c r="Y242" s="114" t="str">
        <f t="shared" si="7"/>
        <v>72005冷房設備用無し（一定速）</v>
      </c>
      <c r="Z242" s="115">
        <v>0.25</v>
      </c>
      <c r="AA242" s="115">
        <v>0.75</v>
      </c>
      <c r="AB242" s="116">
        <v>0.25</v>
      </c>
      <c r="AC242" s="116">
        <v>0.75</v>
      </c>
      <c r="AD242" s="117">
        <f>VLOOKUP(T242,既存設備・導入予定!$E$33:$S$44,13,0)</f>
        <v>0.24099999999999999</v>
      </c>
      <c r="AE242" s="118">
        <f t="shared" si="8"/>
        <v>0.81</v>
      </c>
    </row>
    <row r="243" spans="13:31" ht="14.25" customHeight="1">
      <c r="M243" s="147">
        <v>8</v>
      </c>
      <c r="N243" s="148" t="s">
        <v>9</v>
      </c>
      <c r="O243" s="148" t="s">
        <v>3507</v>
      </c>
      <c r="P243" s="148" t="s">
        <v>3509</v>
      </c>
      <c r="Q243" s="148" t="s">
        <v>415</v>
      </c>
      <c r="R243" s="149">
        <v>0</v>
      </c>
      <c r="T243" s="111">
        <v>7</v>
      </c>
      <c r="U243" s="112">
        <v>2005</v>
      </c>
      <c r="V243" s="113" t="s">
        <v>21</v>
      </c>
      <c r="W243" s="113" t="s">
        <v>643</v>
      </c>
      <c r="X243" s="113" t="s">
        <v>3403</v>
      </c>
      <c r="Y243" s="114" t="str">
        <f t="shared" si="7"/>
        <v>72005暖房店舗用有り</v>
      </c>
      <c r="Z243" s="115">
        <v>-0.65</v>
      </c>
      <c r="AA243" s="115">
        <v>1.65</v>
      </c>
      <c r="AB243" s="116">
        <v>1.0726</v>
      </c>
      <c r="AC243" s="116">
        <v>1.2194</v>
      </c>
      <c r="AD243" s="117">
        <f>VLOOKUP(T243,既存設備・導入予定!$E$33:$S$44,13,0)</f>
        <v>0.24099999999999999</v>
      </c>
      <c r="AE243" s="118">
        <f t="shared" si="8"/>
        <v>1.4770000000000001</v>
      </c>
    </row>
    <row r="244" spans="13:31" ht="13.5" customHeight="1">
      <c r="M244" s="147">
        <v>8</v>
      </c>
      <c r="N244" s="148" t="s">
        <v>10</v>
      </c>
      <c r="O244" s="148" t="s">
        <v>3507</v>
      </c>
      <c r="P244" s="148" t="s">
        <v>3509</v>
      </c>
      <c r="Q244" s="148" t="s">
        <v>419</v>
      </c>
      <c r="R244" s="149">
        <v>0</v>
      </c>
      <c r="T244" s="111">
        <v>7</v>
      </c>
      <c r="U244" s="112">
        <v>2005</v>
      </c>
      <c r="V244" s="113" t="s">
        <v>21</v>
      </c>
      <c r="W244" s="113" t="s">
        <v>637</v>
      </c>
      <c r="X244" s="113" t="s">
        <v>3403</v>
      </c>
      <c r="Y244" s="114" t="str">
        <f t="shared" si="7"/>
        <v>72005暖房ビル用マルチ有り</v>
      </c>
      <c r="Z244" s="115">
        <v>-0.56000000000000005</v>
      </c>
      <c r="AA244" s="115">
        <v>1.56</v>
      </c>
      <c r="AB244" s="116">
        <v>1.0330999999999999</v>
      </c>
      <c r="AC244" s="116">
        <v>1.1617</v>
      </c>
      <c r="AD244" s="117">
        <f>VLOOKUP(T244,既存設備・導入予定!$E$33:$S$44,13,0)</f>
        <v>0.24099999999999999</v>
      </c>
      <c r="AE244" s="118">
        <f t="shared" si="8"/>
        <v>1.41</v>
      </c>
    </row>
    <row r="245" spans="13:31" ht="13.5" customHeight="1">
      <c r="M245" s="147">
        <v>8</v>
      </c>
      <c r="N245" s="148" t="s">
        <v>11</v>
      </c>
      <c r="O245" s="148" t="s">
        <v>3507</v>
      </c>
      <c r="P245" s="148" t="s">
        <v>3509</v>
      </c>
      <c r="Q245" s="148" t="s">
        <v>423</v>
      </c>
      <c r="R245" s="149">
        <v>0</v>
      </c>
      <c r="T245" s="111">
        <v>7</v>
      </c>
      <c r="U245" s="112">
        <v>2005</v>
      </c>
      <c r="V245" s="113" t="s">
        <v>21</v>
      </c>
      <c r="W245" s="113" t="s">
        <v>638</v>
      </c>
      <c r="X245" s="113" t="s">
        <v>3403</v>
      </c>
      <c r="Y245" s="114" t="str">
        <f t="shared" si="7"/>
        <v>72005暖房設備用有り</v>
      </c>
      <c r="Z245" s="115">
        <v>-0.126</v>
      </c>
      <c r="AA245" s="115">
        <v>1.1259999999999999</v>
      </c>
      <c r="AB245" s="116">
        <v>1.0239</v>
      </c>
      <c r="AC245" s="116">
        <v>0.83850000000000002</v>
      </c>
      <c r="AD245" s="117">
        <f>VLOOKUP(T245,既存設備・導入予定!$E$33:$S$44,13,0)</f>
        <v>0.24099999999999999</v>
      </c>
      <c r="AE245" s="118">
        <f t="shared" si="8"/>
        <v>1.085</v>
      </c>
    </row>
    <row r="246" spans="13:31" ht="13.5" customHeight="1">
      <c r="M246" s="147">
        <v>8</v>
      </c>
      <c r="N246" s="148" t="s">
        <v>12</v>
      </c>
      <c r="O246" s="148" t="s">
        <v>3507</v>
      </c>
      <c r="P246" s="148" t="s">
        <v>3509</v>
      </c>
      <c r="Q246" s="148" t="s">
        <v>427</v>
      </c>
      <c r="R246" s="149">
        <v>0</v>
      </c>
      <c r="T246" s="111">
        <v>7</v>
      </c>
      <c r="U246" s="112">
        <v>2005</v>
      </c>
      <c r="V246" s="113" t="s">
        <v>21</v>
      </c>
      <c r="W246" s="113" t="s">
        <v>643</v>
      </c>
      <c r="X246" s="113" t="s">
        <v>3404</v>
      </c>
      <c r="Y246" s="114" t="str">
        <f t="shared" si="7"/>
        <v>72005暖房店舗用無し（一定速）</v>
      </c>
      <c r="Z246" s="115">
        <v>0.25</v>
      </c>
      <c r="AA246" s="115">
        <v>0.75</v>
      </c>
      <c r="AB246" s="116">
        <v>0.25</v>
      </c>
      <c r="AC246" s="116">
        <v>0.75</v>
      </c>
      <c r="AD246" s="117">
        <f>VLOOKUP(T246,既存設備・導入予定!$E$33:$S$44,13,0)</f>
        <v>0.24099999999999999</v>
      </c>
      <c r="AE246" s="118">
        <f t="shared" si="8"/>
        <v>0.81</v>
      </c>
    </row>
    <row r="247" spans="13:31" ht="13.5" customHeight="1">
      <c r="M247" s="147">
        <v>8</v>
      </c>
      <c r="N247" s="148" t="s">
        <v>13</v>
      </c>
      <c r="O247" s="148" t="s">
        <v>3507</v>
      </c>
      <c r="P247" s="148" t="s">
        <v>3509</v>
      </c>
      <c r="Q247" s="148" t="s">
        <v>431</v>
      </c>
      <c r="R247" s="149">
        <v>0</v>
      </c>
      <c r="T247" s="111">
        <v>7</v>
      </c>
      <c r="U247" s="112">
        <v>2005</v>
      </c>
      <c r="V247" s="113" t="s">
        <v>21</v>
      </c>
      <c r="W247" s="113" t="s">
        <v>637</v>
      </c>
      <c r="X247" s="113" t="s">
        <v>3404</v>
      </c>
      <c r="Y247" s="114" t="str">
        <f t="shared" si="7"/>
        <v>72005暖房ビル用マルチ無し（一定速）</v>
      </c>
      <c r="Z247" s="115">
        <v>0.25</v>
      </c>
      <c r="AA247" s="115">
        <v>0.75</v>
      </c>
      <c r="AB247" s="116">
        <v>0.25</v>
      </c>
      <c r="AC247" s="116">
        <v>0.75</v>
      </c>
      <c r="AD247" s="117">
        <f>VLOOKUP(T247,既存設備・導入予定!$E$33:$S$44,13,0)</f>
        <v>0.24099999999999999</v>
      </c>
      <c r="AE247" s="118">
        <f t="shared" si="8"/>
        <v>0.81</v>
      </c>
    </row>
    <row r="248" spans="13:31" ht="13.5" customHeight="1">
      <c r="M248" s="147">
        <v>9</v>
      </c>
      <c r="N248" s="148" t="s">
        <v>3506</v>
      </c>
      <c r="O248" s="148" t="s">
        <v>3507</v>
      </c>
      <c r="P248" s="148" t="s">
        <v>3509</v>
      </c>
      <c r="Q248" s="148" t="s">
        <v>435</v>
      </c>
      <c r="R248" s="149">
        <v>0</v>
      </c>
      <c r="T248" s="111">
        <v>7</v>
      </c>
      <c r="U248" s="112">
        <v>2005</v>
      </c>
      <c r="V248" s="113" t="s">
        <v>21</v>
      </c>
      <c r="W248" s="113" t="s">
        <v>638</v>
      </c>
      <c r="X248" s="113" t="s">
        <v>3404</v>
      </c>
      <c r="Y248" s="114" t="str">
        <f t="shared" si="7"/>
        <v>72005暖房設備用無し（一定速）</v>
      </c>
      <c r="Z248" s="115">
        <v>0.25</v>
      </c>
      <c r="AA248" s="115">
        <v>0.75</v>
      </c>
      <c r="AB248" s="116">
        <v>0.25</v>
      </c>
      <c r="AC248" s="116">
        <v>0.75</v>
      </c>
      <c r="AD248" s="117">
        <f>VLOOKUP(T248,既存設備・導入予定!$E$33:$S$44,13,0)</f>
        <v>0.24099999999999999</v>
      </c>
      <c r="AE248" s="118">
        <f t="shared" si="8"/>
        <v>0.81</v>
      </c>
    </row>
    <row r="249" spans="13:31" ht="13.5" customHeight="1">
      <c r="M249" s="147">
        <v>9</v>
      </c>
      <c r="N249" s="148" t="s">
        <v>3</v>
      </c>
      <c r="O249" s="148" t="s">
        <v>3507</v>
      </c>
      <c r="P249" s="148" t="s">
        <v>3509</v>
      </c>
      <c r="Q249" s="148" t="s">
        <v>439</v>
      </c>
      <c r="R249" s="149">
        <v>0</v>
      </c>
      <c r="T249" s="111">
        <v>7</v>
      </c>
      <c r="U249" s="112">
        <v>2015</v>
      </c>
      <c r="V249" s="113" t="s">
        <v>20</v>
      </c>
      <c r="W249" s="113" t="s">
        <v>643</v>
      </c>
      <c r="X249" s="113" t="s">
        <v>3403</v>
      </c>
      <c r="Y249" s="114" t="str">
        <f t="shared" si="7"/>
        <v>72015冷房店舗用有り</v>
      </c>
      <c r="Z249" s="115">
        <v>-1.38</v>
      </c>
      <c r="AA249" s="115">
        <v>2.38</v>
      </c>
      <c r="AB249" s="116">
        <v>1.0581</v>
      </c>
      <c r="AC249" s="116">
        <v>1.7705</v>
      </c>
      <c r="AD249" s="117">
        <f>VLOOKUP(T249,既存設備・導入予定!$E$33:$S$44,13,0)</f>
        <v>0.24099999999999999</v>
      </c>
      <c r="AE249" s="118">
        <f t="shared" si="8"/>
        <v>2.0249999999999999</v>
      </c>
    </row>
    <row r="250" spans="13:31" ht="13.5" customHeight="1">
      <c r="M250" s="147">
        <v>9</v>
      </c>
      <c r="N250" s="148" t="s">
        <v>4</v>
      </c>
      <c r="O250" s="148" t="s">
        <v>3507</v>
      </c>
      <c r="P250" s="148" t="s">
        <v>3509</v>
      </c>
      <c r="Q250" s="148" t="s">
        <v>443</v>
      </c>
      <c r="R250" s="149">
        <v>0</v>
      </c>
      <c r="T250" s="111">
        <v>7</v>
      </c>
      <c r="U250" s="112">
        <v>2015</v>
      </c>
      <c r="V250" s="113" t="s">
        <v>20</v>
      </c>
      <c r="W250" s="113" t="s">
        <v>637</v>
      </c>
      <c r="X250" s="113" t="s">
        <v>3403</v>
      </c>
      <c r="Y250" s="114" t="str">
        <f t="shared" si="7"/>
        <v>72015冷房ビル用マルチ有り</v>
      </c>
      <c r="Z250" s="115">
        <v>-1.5740000000000001</v>
      </c>
      <c r="AA250" s="115">
        <v>2.5739999999999998</v>
      </c>
      <c r="AB250" s="116">
        <v>1.0751999999999999</v>
      </c>
      <c r="AC250" s="116">
        <v>1.9117</v>
      </c>
      <c r="AD250" s="117">
        <f>VLOOKUP(T250,既存設備・導入予定!$E$33:$S$44,13,0)</f>
        <v>0.24099999999999999</v>
      </c>
      <c r="AE250" s="118">
        <f t="shared" si="8"/>
        <v>2.17</v>
      </c>
    </row>
    <row r="251" spans="13:31" ht="13.5" customHeight="1">
      <c r="M251" s="147">
        <v>9</v>
      </c>
      <c r="N251" s="148" t="s">
        <v>5</v>
      </c>
      <c r="O251" s="148" t="s">
        <v>3507</v>
      </c>
      <c r="P251" s="148" t="s">
        <v>3509</v>
      </c>
      <c r="Q251" s="148" t="s">
        <v>447</v>
      </c>
      <c r="R251" s="149">
        <v>0</v>
      </c>
      <c r="T251" s="111">
        <v>7</v>
      </c>
      <c r="U251" s="112">
        <v>2015</v>
      </c>
      <c r="V251" s="113" t="s">
        <v>20</v>
      </c>
      <c r="W251" s="113" t="s">
        <v>638</v>
      </c>
      <c r="X251" s="113" t="s">
        <v>3403</v>
      </c>
      <c r="Y251" s="114" t="str">
        <f t="shared" si="7"/>
        <v>72015冷房設備用有り</v>
      </c>
      <c r="Z251" s="115">
        <v>-0.62</v>
      </c>
      <c r="AA251" s="115">
        <v>1.62</v>
      </c>
      <c r="AB251" s="116">
        <v>1.0472999999999999</v>
      </c>
      <c r="AC251" s="116">
        <v>1.2032</v>
      </c>
      <c r="AD251" s="117">
        <f>VLOOKUP(T251,既存設備・導入予定!$E$33:$S$44,13,0)</f>
        <v>0.24099999999999999</v>
      </c>
      <c r="AE251" s="118">
        <f t="shared" si="8"/>
        <v>1.4550000000000001</v>
      </c>
    </row>
    <row r="252" spans="13:31" ht="13.5" customHeight="1">
      <c r="M252" s="147">
        <v>9</v>
      </c>
      <c r="N252" s="148" t="s">
        <v>6</v>
      </c>
      <c r="O252" s="148" t="s">
        <v>3507</v>
      </c>
      <c r="P252" s="148" t="s">
        <v>3509</v>
      </c>
      <c r="Q252" s="148" t="s">
        <v>451</v>
      </c>
      <c r="R252" s="149">
        <v>0</v>
      </c>
      <c r="T252" s="111">
        <v>7</v>
      </c>
      <c r="U252" s="112">
        <v>2015</v>
      </c>
      <c r="V252" s="113" t="s">
        <v>20</v>
      </c>
      <c r="W252" s="113" t="s">
        <v>643</v>
      </c>
      <c r="X252" s="113" t="s">
        <v>3404</v>
      </c>
      <c r="Y252" s="114" t="str">
        <f t="shared" si="7"/>
        <v>72015冷房店舗用無し（一定速）</v>
      </c>
      <c r="Z252" s="115">
        <v>0.25</v>
      </c>
      <c r="AA252" s="115">
        <v>0.75</v>
      </c>
      <c r="AB252" s="116">
        <v>0.25</v>
      </c>
      <c r="AC252" s="116">
        <v>0.75</v>
      </c>
      <c r="AD252" s="117">
        <f>VLOOKUP(T252,既存設備・導入予定!$E$33:$S$44,13,0)</f>
        <v>0.24099999999999999</v>
      </c>
      <c r="AE252" s="118">
        <f t="shared" si="8"/>
        <v>0.81</v>
      </c>
    </row>
    <row r="253" spans="13:31" ht="13.5" customHeight="1">
      <c r="M253" s="147">
        <v>9</v>
      </c>
      <c r="N253" s="148" t="s">
        <v>7</v>
      </c>
      <c r="O253" s="148" t="s">
        <v>3507</v>
      </c>
      <c r="P253" s="148" t="s">
        <v>3509</v>
      </c>
      <c r="Q253" s="148" t="s">
        <v>455</v>
      </c>
      <c r="R253" s="149">
        <v>0</v>
      </c>
      <c r="T253" s="111">
        <v>7</v>
      </c>
      <c r="U253" s="112">
        <v>2015</v>
      </c>
      <c r="V253" s="113" t="s">
        <v>20</v>
      </c>
      <c r="W253" s="113" t="s">
        <v>637</v>
      </c>
      <c r="X253" s="113" t="s">
        <v>3404</v>
      </c>
      <c r="Y253" s="114" t="str">
        <f t="shared" si="7"/>
        <v>72015冷房ビル用マルチ無し（一定速）</v>
      </c>
      <c r="Z253" s="115">
        <v>0.25</v>
      </c>
      <c r="AA253" s="115">
        <v>0.75</v>
      </c>
      <c r="AB253" s="116">
        <v>0.25</v>
      </c>
      <c r="AC253" s="116">
        <v>0.75</v>
      </c>
      <c r="AD253" s="117">
        <f>VLOOKUP(T253,既存設備・導入予定!$E$33:$S$44,13,0)</f>
        <v>0.24099999999999999</v>
      </c>
      <c r="AE253" s="118">
        <f t="shared" si="8"/>
        <v>0.81</v>
      </c>
    </row>
    <row r="254" spans="13:31" ht="13.5" customHeight="1">
      <c r="M254" s="147">
        <v>9</v>
      </c>
      <c r="N254" s="148" t="s">
        <v>8</v>
      </c>
      <c r="O254" s="148" t="s">
        <v>3507</v>
      </c>
      <c r="P254" s="148" t="s">
        <v>3509</v>
      </c>
      <c r="Q254" s="148" t="s">
        <v>459</v>
      </c>
      <c r="R254" s="149">
        <v>0</v>
      </c>
      <c r="T254" s="111">
        <v>7</v>
      </c>
      <c r="U254" s="112">
        <v>2015</v>
      </c>
      <c r="V254" s="113" t="s">
        <v>20</v>
      </c>
      <c r="W254" s="113" t="s">
        <v>638</v>
      </c>
      <c r="X254" s="113" t="s">
        <v>3404</v>
      </c>
      <c r="Y254" s="114" t="str">
        <f t="shared" si="7"/>
        <v>72015冷房設備用無し（一定速）</v>
      </c>
      <c r="Z254" s="115">
        <v>0.25</v>
      </c>
      <c r="AA254" s="115">
        <v>0.75</v>
      </c>
      <c r="AB254" s="116">
        <v>0.25</v>
      </c>
      <c r="AC254" s="116">
        <v>0.75</v>
      </c>
      <c r="AD254" s="117">
        <f>VLOOKUP(T254,既存設備・導入予定!$E$33:$S$44,13,0)</f>
        <v>0.24099999999999999</v>
      </c>
      <c r="AE254" s="118">
        <f t="shared" si="8"/>
        <v>0.81</v>
      </c>
    </row>
    <row r="255" spans="13:31" ht="13.5" customHeight="1">
      <c r="M255" s="147">
        <v>9</v>
      </c>
      <c r="N255" s="148" t="s">
        <v>9</v>
      </c>
      <c r="O255" s="148" t="s">
        <v>3507</v>
      </c>
      <c r="P255" s="148" t="s">
        <v>3509</v>
      </c>
      <c r="Q255" s="148" t="s">
        <v>463</v>
      </c>
      <c r="R255" s="149">
        <v>0</v>
      </c>
      <c r="T255" s="111">
        <v>7</v>
      </c>
      <c r="U255" s="112">
        <v>2015</v>
      </c>
      <c r="V255" s="113" t="s">
        <v>21</v>
      </c>
      <c r="W255" s="113" t="s">
        <v>643</v>
      </c>
      <c r="X255" s="113" t="s">
        <v>3403</v>
      </c>
      <c r="Y255" s="114" t="str">
        <f t="shared" si="7"/>
        <v>72015暖房店舗用有り</v>
      </c>
      <c r="Z255" s="115">
        <v>-0.97</v>
      </c>
      <c r="AA255" s="115">
        <v>1.97</v>
      </c>
      <c r="AB255" s="116">
        <v>1.0867</v>
      </c>
      <c r="AC255" s="116">
        <v>1.4558</v>
      </c>
      <c r="AD255" s="117">
        <f>VLOOKUP(T255,既存設備・導入予定!$E$33:$S$44,13,0)</f>
        <v>0.24099999999999999</v>
      </c>
      <c r="AE255" s="118">
        <f t="shared" si="8"/>
        <v>1.7170000000000001</v>
      </c>
    </row>
    <row r="256" spans="13:31" ht="13.5" customHeight="1">
      <c r="M256" s="147">
        <v>9</v>
      </c>
      <c r="N256" s="148" t="s">
        <v>10</v>
      </c>
      <c r="O256" s="148" t="s">
        <v>3507</v>
      </c>
      <c r="P256" s="148" t="s">
        <v>3509</v>
      </c>
      <c r="Q256" s="148" t="s">
        <v>467</v>
      </c>
      <c r="R256" s="149">
        <v>0</v>
      </c>
      <c r="T256" s="111">
        <v>7</v>
      </c>
      <c r="U256" s="112">
        <v>2015</v>
      </c>
      <c r="V256" s="113" t="s">
        <v>21</v>
      </c>
      <c r="W256" s="113" t="s">
        <v>637</v>
      </c>
      <c r="X256" s="113" t="s">
        <v>3403</v>
      </c>
      <c r="Y256" s="114" t="str">
        <f t="shared" si="7"/>
        <v>72015暖房ビル用マルチ有り</v>
      </c>
      <c r="Z256" s="115">
        <v>-0.876</v>
      </c>
      <c r="AA256" s="115">
        <v>1.8759999999999999</v>
      </c>
      <c r="AB256" s="116">
        <v>1.0398000000000001</v>
      </c>
      <c r="AC256" s="116">
        <v>1.3971</v>
      </c>
      <c r="AD256" s="117">
        <f>VLOOKUP(T256,既存設備・導入予定!$E$33:$S$44,13,0)</f>
        <v>0.24099999999999999</v>
      </c>
      <c r="AE256" s="118">
        <f t="shared" si="8"/>
        <v>1.647</v>
      </c>
    </row>
    <row r="257" spans="13:31" ht="13.5" customHeight="1">
      <c r="M257" s="147">
        <v>9</v>
      </c>
      <c r="N257" s="148" t="s">
        <v>11</v>
      </c>
      <c r="O257" s="148" t="s">
        <v>3507</v>
      </c>
      <c r="P257" s="148" t="s">
        <v>3509</v>
      </c>
      <c r="Q257" s="148" t="s">
        <v>471</v>
      </c>
      <c r="R257" s="149">
        <v>0.13</v>
      </c>
      <c r="T257" s="111">
        <v>7</v>
      </c>
      <c r="U257" s="112">
        <v>2015</v>
      </c>
      <c r="V257" s="113" t="s">
        <v>21</v>
      </c>
      <c r="W257" s="113" t="s">
        <v>638</v>
      </c>
      <c r="X257" s="113" t="s">
        <v>3403</v>
      </c>
      <c r="Y257" s="114" t="str">
        <f t="shared" si="7"/>
        <v>72015暖房設備用有り</v>
      </c>
      <c r="Z257" s="115">
        <v>-0.59799999999999998</v>
      </c>
      <c r="AA257" s="115">
        <v>1.5980000000000001</v>
      </c>
      <c r="AB257" s="116">
        <v>1.0339</v>
      </c>
      <c r="AC257" s="116">
        <v>1.19</v>
      </c>
      <c r="AD257" s="117">
        <f>VLOOKUP(T257,既存設備・導入予定!$E$33:$S$44,13,0)</f>
        <v>0.24099999999999999</v>
      </c>
      <c r="AE257" s="118">
        <f t="shared" si="8"/>
        <v>1.4390000000000001</v>
      </c>
    </row>
    <row r="258" spans="13:31" ht="13.5" customHeight="1">
      <c r="M258" s="147">
        <v>9</v>
      </c>
      <c r="N258" s="148" t="s">
        <v>12</v>
      </c>
      <c r="O258" s="148" t="s">
        <v>3507</v>
      </c>
      <c r="P258" s="148" t="s">
        <v>3509</v>
      </c>
      <c r="Q258" s="148" t="s">
        <v>475</v>
      </c>
      <c r="R258" s="149">
        <v>6.7000000000000004E-2</v>
      </c>
      <c r="T258" s="111">
        <v>7</v>
      </c>
      <c r="U258" s="112">
        <v>2015</v>
      </c>
      <c r="V258" s="113" t="s">
        <v>21</v>
      </c>
      <c r="W258" s="113" t="s">
        <v>643</v>
      </c>
      <c r="X258" s="113" t="s">
        <v>3404</v>
      </c>
      <c r="Y258" s="114" t="str">
        <f t="shared" si="7"/>
        <v>72015暖房店舗用無し（一定速）</v>
      </c>
      <c r="Z258" s="115">
        <v>0.25</v>
      </c>
      <c r="AA258" s="115">
        <v>0.75</v>
      </c>
      <c r="AB258" s="116">
        <v>0.25</v>
      </c>
      <c r="AC258" s="116">
        <v>0.75</v>
      </c>
      <c r="AD258" s="117">
        <f>VLOOKUP(T258,既存設備・導入予定!$E$33:$S$44,13,0)</f>
        <v>0.24099999999999999</v>
      </c>
      <c r="AE258" s="118">
        <f t="shared" si="8"/>
        <v>0.81</v>
      </c>
    </row>
    <row r="259" spans="13:31" ht="13.5" customHeight="1">
      <c r="M259" s="147">
        <v>9</v>
      </c>
      <c r="N259" s="148" t="s">
        <v>13</v>
      </c>
      <c r="O259" s="148" t="s">
        <v>3507</v>
      </c>
      <c r="P259" s="148" t="s">
        <v>3509</v>
      </c>
      <c r="Q259" s="148" t="s">
        <v>479</v>
      </c>
      <c r="R259" s="149">
        <v>0</v>
      </c>
      <c r="T259" s="111">
        <v>7</v>
      </c>
      <c r="U259" s="112">
        <v>2015</v>
      </c>
      <c r="V259" s="113" t="s">
        <v>21</v>
      </c>
      <c r="W259" s="113" t="s">
        <v>637</v>
      </c>
      <c r="X259" s="113" t="s">
        <v>3404</v>
      </c>
      <c r="Y259" s="114" t="str">
        <f t="shared" si="7"/>
        <v>72015暖房ビル用マルチ無し（一定速）</v>
      </c>
      <c r="Z259" s="115">
        <v>0.25</v>
      </c>
      <c r="AA259" s="115">
        <v>0.75</v>
      </c>
      <c r="AB259" s="116">
        <v>0.25</v>
      </c>
      <c r="AC259" s="116">
        <v>0.75</v>
      </c>
      <c r="AD259" s="117">
        <f>VLOOKUP(T259,既存設備・導入予定!$E$33:$S$44,13,0)</f>
        <v>0.24099999999999999</v>
      </c>
      <c r="AE259" s="118">
        <f t="shared" si="8"/>
        <v>0.81</v>
      </c>
    </row>
    <row r="260" spans="13:31" ht="13.5" customHeight="1">
      <c r="M260" s="147">
        <v>10</v>
      </c>
      <c r="N260" s="148" t="s">
        <v>3506</v>
      </c>
      <c r="O260" s="148" t="s">
        <v>3507</v>
      </c>
      <c r="P260" s="148" t="s">
        <v>3509</v>
      </c>
      <c r="Q260" s="148" t="s">
        <v>483</v>
      </c>
      <c r="R260" s="149">
        <v>6.2E-2</v>
      </c>
      <c r="T260" s="111">
        <v>7</v>
      </c>
      <c r="U260" s="113">
        <v>2015</v>
      </c>
      <c r="V260" s="113" t="s">
        <v>21</v>
      </c>
      <c r="W260" s="113" t="s">
        <v>638</v>
      </c>
      <c r="X260" s="113" t="s">
        <v>3404</v>
      </c>
      <c r="Y260" s="114" t="str">
        <f t="shared" si="7"/>
        <v>72015暖房設備用無し（一定速）</v>
      </c>
      <c r="Z260" s="115">
        <v>0.25</v>
      </c>
      <c r="AA260" s="115">
        <v>0.75</v>
      </c>
      <c r="AB260" s="116">
        <v>0.25</v>
      </c>
      <c r="AC260" s="116">
        <v>0.75</v>
      </c>
      <c r="AD260" s="117">
        <f>VLOOKUP(T260,既存設備・導入予定!$E$33:$S$44,13,0)</f>
        <v>0.24099999999999999</v>
      </c>
      <c r="AE260" s="118">
        <f t="shared" si="8"/>
        <v>0.81</v>
      </c>
    </row>
    <row r="261" spans="13:31" ht="13.5" customHeight="1">
      <c r="M261" s="147">
        <v>10</v>
      </c>
      <c r="N261" s="148" t="s">
        <v>3</v>
      </c>
      <c r="O261" s="148" t="s">
        <v>3507</v>
      </c>
      <c r="P261" s="148" t="s">
        <v>3509</v>
      </c>
      <c r="Q261" s="148" t="s">
        <v>487</v>
      </c>
      <c r="R261" s="149">
        <v>0</v>
      </c>
      <c r="T261" s="111">
        <v>8</v>
      </c>
      <c r="U261" s="112">
        <v>1995</v>
      </c>
      <c r="V261" s="113" t="s">
        <v>20</v>
      </c>
      <c r="W261" s="113" t="s">
        <v>643</v>
      </c>
      <c r="X261" s="113" t="s">
        <v>3403</v>
      </c>
      <c r="Y261" s="114" t="str">
        <f t="shared" si="7"/>
        <v>81995冷房店舗用有り</v>
      </c>
      <c r="Z261" s="115">
        <v>0.32</v>
      </c>
      <c r="AA261" s="115">
        <v>0.68</v>
      </c>
      <c r="AB261" s="116">
        <v>1.0165999999999999</v>
      </c>
      <c r="AC261" s="116">
        <v>0.50590000000000002</v>
      </c>
      <c r="AD261" s="117">
        <f>VLOOKUP(T261,既存設備・導入予定!$E$33:$S$44,13,0)</f>
        <v>0.25600000000000001</v>
      </c>
      <c r="AE261" s="118">
        <f t="shared" si="8"/>
        <v>0.76100000000000001</v>
      </c>
    </row>
    <row r="262" spans="13:31" ht="13.5" customHeight="1">
      <c r="M262" s="147">
        <v>10</v>
      </c>
      <c r="N262" s="148" t="s">
        <v>4</v>
      </c>
      <c r="O262" s="148" t="s">
        <v>3507</v>
      </c>
      <c r="P262" s="148" t="s">
        <v>3509</v>
      </c>
      <c r="Q262" s="148" t="s">
        <v>491</v>
      </c>
      <c r="R262" s="149">
        <v>8.1000000000000003E-2</v>
      </c>
      <c r="T262" s="111">
        <v>8</v>
      </c>
      <c r="U262" s="112">
        <v>1995</v>
      </c>
      <c r="V262" s="113" t="s">
        <v>20</v>
      </c>
      <c r="W262" s="113" t="s">
        <v>637</v>
      </c>
      <c r="X262" s="113" t="s">
        <v>3403</v>
      </c>
      <c r="Y262" s="114" t="str">
        <f t="shared" si="7"/>
        <v>81995冷房ビル用マルチ有り</v>
      </c>
      <c r="Z262" s="115">
        <v>-0.218</v>
      </c>
      <c r="AA262" s="115">
        <v>1.218</v>
      </c>
      <c r="AB262" s="116">
        <v>1.0356000000000001</v>
      </c>
      <c r="AC262" s="116">
        <v>0.90459999999999996</v>
      </c>
      <c r="AD262" s="117">
        <f>VLOOKUP(T262,既存設備・導入予定!$E$33:$S$44,13,0)</f>
        <v>0.25600000000000001</v>
      </c>
      <c r="AE262" s="118">
        <f t="shared" si="8"/>
        <v>1.1619999999999999</v>
      </c>
    </row>
    <row r="263" spans="13:31" ht="13.5" customHeight="1">
      <c r="M263" s="147">
        <v>10</v>
      </c>
      <c r="N263" s="148" t="s">
        <v>5</v>
      </c>
      <c r="O263" s="148" t="s">
        <v>3507</v>
      </c>
      <c r="P263" s="148" t="s">
        <v>3509</v>
      </c>
      <c r="Q263" s="148" t="s">
        <v>495</v>
      </c>
      <c r="R263" s="149">
        <v>0.13900000000000001</v>
      </c>
      <c r="T263" s="111">
        <v>8</v>
      </c>
      <c r="U263" s="112">
        <v>1995</v>
      </c>
      <c r="V263" s="113" t="s">
        <v>20</v>
      </c>
      <c r="W263" s="113" t="s">
        <v>638</v>
      </c>
      <c r="X263" s="113" t="s">
        <v>3403</v>
      </c>
      <c r="Y263" s="114" t="str">
        <f t="shared" si="7"/>
        <v>81995冷房設備用有り</v>
      </c>
      <c r="Z263" s="115">
        <v>0.25</v>
      </c>
      <c r="AA263" s="115">
        <v>0.75</v>
      </c>
      <c r="AB263" s="116">
        <v>1.0219</v>
      </c>
      <c r="AC263" s="116">
        <v>0.55700000000000005</v>
      </c>
      <c r="AD263" s="117">
        <f>VLOOKUP(T263,既存設備・導入予定!$E$33:$S$44,13,0)</f>
        <v>0.25600000000000001</v>
      </c>
      <c r="AE263" s="118">
        <f t="shared" si="8"/>
        <v>0.81399999999999995</v>
      </c>
    </row>
    <row r="264" spans="13:31" ht="13.5" customHeight="1">
      <c r="M264" s="147">
        <v>10</v>
      </c>
      <c r="N264" s="148" t="s">
        <v>6</v>
      </c>
      <c r="O264" s="148" t="s">
        <v>3507</v>
      </c>
      <c r="P264" s="148" t="s">
        <v>3509</v>
      </c>
      <c r="Q264" s="148" t="s">
        <v>499</v>
      </c>
      <c r="R264" s="149">
        <v>7.6999999999999999E-2</v>
      </c>
      <c r="T264" s="111">
        <v>8</v>
      </c>
      <c r="U264" s="112">
        <v>1995</v>
      </c>
      <c r="V264" s="113" t="s">
        <v>20</v>
      </c>
      <c r="W264" s="113" t="s">
        <v>643</v>
      </c>
      <c r="X264" s="113" t="s">
        <v>3404</v>
      </c>
      <c r="Y264" s="114" t="str">
        <f t="shared" si="7"/>
        <v>81995冷房店舗用無し（一定速）</v>
      </c>
      <c r="Z264" s="115">
        <v>0.26</v>
      </c>
      <c r="AA264" s="115">
        <v>0.74</v>
      </c>
      <c r="AB264" s="116">
        <v>0.26</v>
      </c>
      <c r="AC264" s="116">
        <v>0.74</v>
      </c>
      <c r="AD264" s="117">
        <f>VLOOKUP(T264,既存設備・導入予定!$E$33:$S$44,13,0)</f>
        <v>0.25600000000000001</v>
      </c>
      <c r="AE264" s="118">
        <f t="shared" si="8"/>
        <v>0.80600000000000005</v>
      </c>
    </row>
    <row r="265" spans="13:31" ht="13.5" customHeight="1">
      <c r="M265" s="147">
        <v>10</v>
      </c>
      <c r="N265" s="148" t="s">
        <v>7</v>
      </c>
      <c r="O265" s="148" t="s">
        <v>3507</v>
      </c>
      <c r="P265" s="148" t="s">
        <v>3509</v>
      </c>
      <c r="Q265" s="148" t="s">
        <v>503</v>
      </c>
      <c r="R265" s="149">
        <v>0.10299999999999999</v>
      </c>
      <c r="T265" s="111">
        <v>8</v>
      </c>
      <c r="U265" s="112">
        <v>1995</v>
      </c>
      <c r="V265" s="113" t="s">
        <v>20</v>
      </c>
      <c r="W265" s="113" t="s">
        <v>637</v>
      </c>
      <c r="X265" s="113" t="s">
        <v>3404</v>
      </c>
      <c r="Y265" s="114" t="str">
        <f t="shared" si="7"/>
        <v>81995冷房ビル用マルチ無し（一定速）</v>
      </c>
      <c r="Z265" s="115">
        <v>0.26</v>
      </c>
      <c r="AA265" s="115">
        <v>0.74</v>
      </c>
      <c r="AB265" s="116">
        <v>0.26</v>
      </c>
      <c r="AC265" s="116">
        <v>0.74</v>
      </c>
      <c r="AD265" s="117">
        <f>VLOOKUP(T265,既存設備・導入予定!$E$33:$S$44,13,0)</f>
        <v>0.25600000000000001</v>
      </c>
      <c r="AE265" s="118">
        <f t="shared" si="8"/>
        <v>0.80600000000000005</v>
      </c>
    </row>
    <row r="266" spans="13:31" ht="13.5" customHeight="1">
      <c r="M266" s="147">
        <v>10</v>
      </c>
      <c r="N266" s="148" t="s">
        <v>8</v>
      </c>
      <c r="O266" s="148" t="s">
        <v>3507</v>
      </c>
      <c r="P266" s="148" t="s">
        <v>3509</v>
      </c>
      <c r="Q266" s="148" t="s">
        <v>507</v>
      </c>
      <c r="R266" s="149">
        <v>0.124</v>
      </c>
      <c r="T266" s="111">
        <v>8</v>
      </c>
      <c r="U266" s="112">
        <v>1995</v>
      </c>
      <c r="V266" s="113" t="s">
        <v>20</v>
      </c>
      <c r="W266" s="113" t="s">
        <v>638</v>
      </c>
      <c r="X266" s="113" t="s">
        <v>3404</v>
      </c>
      <c r="Y266" s="114" t="str">
        <f t="shared" ref="Y266:Y329" si="9">T266&amp;U266&amp;V266&amp;W266&amp;X266</f>
        <v>81995冷房設備用無し（一定速）</v>
      </c>
      <c r="Z266" s="115">
        <v>0.26</v>
      </c>
      <c r="AA266" s="115">
        <v>0.74</v>
      </c>
      <c r="AB266" s="116">
        <v>0.26</v>
      </c>
      <c r="AC266" s="116">
        <v>0.74</v>
      </c>
      <c r="AD266" s="117">
        <f>VLOOKUP(T266,既存設備・導入予定!$E$33:$S$44,13,0)</f>
        <v>0.25600000000000001</v>
      </c>
      <c r="AE266" s="118">
        <f t="shared" si="8"/>
        <v>0.80600000000000005</v>
      </c>
    </row>
    <row r="267" spans="13:31" ht="13.5" customHeight="1">
      <c r="M267" s="147">
        <v>10</v>
      </c>
      <c r="N267" s="148" t="s">
        <v>9</v>
      </c>
      <c r="O267" s="148" t="s">
        <v>3507</v>
      </c>
      <c r="P267" s="148" t="s">
        <v>3509</v>
      </c>
      <c r="Q267" s="148" t="s">
        <v>511</v>
      </c>
      <c r="R267" s="149">
        <v>0.13300000000000001</v>
      </c>
      <c r="T267" s="111">
        <v>8</v>
      </c>
      <c r="U267" s="112">
        <v>1995</v>
      </c>
      <c r="V267" s="113" t="s">
        <v>21</v>
      </c>
      <c r="W267" s="113" t="s">
        <v>643</v>
      </c>
      <c r="X267" s="113" t="s">
        <v>3403</v>
      </c>
      <c r="Y267" s="114" t="str">
        <f t="shared" si="9"/>
        <v>81995暖房店舗用有り</v>
      </c>
      <c r="Z267" s="115">
        <v>0.374</v>
      </c>
      <c r="AA267" s="115">
        <v>0.626</v>
      </c>
      <c r="AB267" s="116">
        <v>1.0275000000000001</v>
      </c>
      <c r="AC267" s="116">
        <v>0.46260000000000001</v>
      </c>
      <c r="AD267" s="117">
        <f>VLOOKUP(T267,既存設備・導入予定!$E$33:$S$44,13,0)</f>
        <v>0.25600000000000001</v>
      </c>
      <c r="AE267" s="118">
        <f t="shared" si="8"/>
        <v>0.72099999999999997</v>
      </c>
    </row>
    <row r="268" spans="13:31" ht="13.5" customHeight="1">
      <c r="M268" s="147">
        <v>10</v>
      </c>
      <c r="N268" s="148" t="s">
        <v>10</v>
      </c>
      <c r="O268" s="148" t="s">
        <v>3507</v>
      </c>
      <c r="P268" s="148" t="s">
        <v>3509</v>
      </c>
      <c r="Q268" s="148" t="s">
        <v>515</v>
      </c>
      <c r="R268" s="149">
        <v>0.14799999999999999</v>
      </c>
      <c r="T268" s="111">
        <v>8</v>
      </c>
      <c r="U268" s="112">
        <v>1995</v>
      </c>
      <c r="V268" s="113" t="s">
        <v>21</v>
      </c>
      <c r="W268" s="113" t="s">
        <v>637</v>
      </c>
      <c r="X268" s="113" t="s">
        <v>3403</v>
      </c>
      <c r="Y268" s="114" t="str">
        <f t="shared" si="9"/>
        <v>81995暖房ビル用マルチ有り</v>
      </c>
      <c r="Z268" s="115">
        <v>-0.112</v>
      </c>
      <c r="AA268" s="115">
        <v>1.1120000000000001</v>
      </c>
      <c r="AB268" s="116">
        <v>1.0236000000000001</v>
      </c>
      <c r="AC268" s="116">
        <v>0.82809999999999995</v>
      </c>
      <c r="AD268" s="117">
        <f>VLOOKUP(T268,既存設備・導入予定!$E$33:$S$44,13,0)</f>
        <v>0.25600000000000001</v>
      </c>
      <c r="AE268" s="118">
        <f t="shared" si="8"/>
        <v>1.083</v>
      </c>
    </row>
    <row r="269" spans="13:31" ht="13.5" customHeight="1">
      <c r="M269" s="147">
        <v>10</v>
      </c>
      <c r="N269" s="148" t="s">
        <v>11</v>
      </c>
      <c r="O269" s="148" t="s">
        <v>3507</v>
      </c>
      <c r="P269" s="148" t="s">
        <v>3509</v>
      </c>
      <c r="Q269" s="148" t="s">
        <v>519</v>
      </c>
      <c r="R269" s="149">
        <v>0.23699999999999999</v>
      </c>
      <c r="T269" s="111">
        <v>8</v>
      </c>
      <c r="U269" s="112">
        <v>1995</v>
      </c>
      <c r="V269" s="113" t="s">
        <v>21</v>
      </c>
      <c r="W269" s="113" t="s">
        <v>638</v>
      </c>
      <c r="X269" s="113" t="s">
        <v>3403</v>
      </c>
      <c r="Y269" s="114" t="str">
        <f t="shared" si="9"/>
        <v>81995暖房設備用有り</v>
      </c>
      <c r="Z269" s="115">
        <v>0.25</v>
      </c>
      <c r="AA269" s="115">
        <v>0.75</v>
      </c>
      <c r="AB269" s="116">
        <v>1.0159</v>
      </c>
      <c r="AC269" s="116">
        <v>0.5585</v>
      </c>
      <c r="AD269" s="117">
        <f>VLOOKUP(T269,既存設備・導入予定!$E$33:$S$44,13,0)</f>
        <v>0.25600000000000001</v>
      </c>
      <c r="AE269" s="118">
        <f t="shared" si="8"/>
        <v>0.81399999999999995</v>
      </c>
    </row>
    <row r="270" spans="13:31" ht="13.5" customHeight="1">
      <c r="M270" s="147">
        <v>10</v>
      </c>
      <c r="N270" s="148" t="s">
        <v>12</v>
      </c>
      <c r="O270" s="148" t="s">
        <v>3507</v>
      </c>
      <c r="P270" s="148" t="s">
        <v>3509</v>
      </c>
      <c r="Q270" s="148" t="s">
        <v>523</v>
      </c>
      <c r="R270" s="149">
        <v>0.25700000000000001</v>
      </c>
      <c r="T270" s="111">
        <v>8</v>
      </c>
      <c r="U270" s="112">
        <v>1995</v>
      </c>
      <c r="V270" s="113" t="s">
        <v>21</v>
      </c>
      <c r="W270" s="113" t="s">
        <v>643</v>
      </c>
      <c r="X270" s="113" t="s">
        <v>3404</v>
      </c>
      <c r="Y270" s="114" t="str">
        <f t="shared" si="9"/>
        <v>81995暖房店舗用無し（一定速）</v>
      </c>
      <c r="Z270" s="115">
        <v>0.26</v>
      </c>
      <c r="AA270" s="115">
        <v>0.74</v>
      </c>
      <c r="AB270" s="116">
        <v>0.26</v>
      </c>
      <c r="AC270" s="116">
        <v>0.74</v>
      </c>
      <c r="AD270" s="117">
        <f>VLOOKUP(T270,既存設備・導入予定!$E$33:$S$44,13,0)</f>
        <v>0.25600000000000001</v>
      </c>
      <c r="AE270" s="118">
        <f t="shared" si="8"/>
        <v>0.80600000000000005</v>
      </c>
    </row>
    <row r="271" spans="13:31" ht="13.5" customHeight="1">
      <c r="M271" s="147">
        <v>10</v>
      </c>
      <c r="N271" s="148" t="s">
        <v>13</v>
      </c>
      <c r="O271" s="148" t="s">
        <v>3507</v>
      </c>
      <c r="P271" s="148" t="s">
        <v>3509</v>
      </c>
      <c r="Q271" s="148" t="s">
        <v>527</v>
      </c>
      <c r="R271" s="149">
        <v>0</v>
      </c>
      <c r="T271" s="111">
        <v>8</v>
      </c>
      <c r="U271" s="112">
        <v>1995</v>
      </c>
      <c r="V271" s="113" t="s">
        <v>21</v>
      </c>
      <c r="W271" s="113" t="s">
        <v>637</v>
      </c>
      <c r="X271" s="113" t="s">
        <v>3404</v>
      </c>
      <c r="Y271" s="114" t="str">
        <f t="shared" si="9"/>
        <v>81995暖房ビル用マルチ無し（一定速）</v>
      </c>
      <c r="Z271" s="115">
        <v>0.26</v>
      </c>
      <c r="AA271" s="115">
        <v>0.74</v>
      </c>
      <c r="AB271" s="116">
        <v>0.26</v>
      </c>
      <c r="AC271" s="116">
        <v>0.74</v>
      </c>
      <c r="AD271" s="117">
        <f>VLOOKUP(T271,既存設備・導入予定!$E$33:$S$44,13,0)</f>
        <v>0.25600000000000001</v>
      </c>
      <c r="AE271" s="118">
        <f t="shared" si="8"/>
        <v>0.80600000000000005</v>
      </c>
    </row>
    <row r="272" spans="13:31" ht="13.5" customHeight="1">
      <c r="M272" s="147">
        <v>11</v>
      </c>
      <c r="N272" s="148" t="s">
        <v>3506</v>
      </c>
      <c r="O272" s="148" t="s">
        <v>3507</v>
      </c>
      <c r="P272" s="148" t="s">
        <v>3509</v>
      </c>
      <c r="Q272" s="148" t="s">
        <v>531</v>
      </c>
      <c r="R272" s="149">
        <v>0.17100000000000001</v>
      </c>
      <c r="T272" s="111">
        <v>8</v>
      </c>
      <c r="U272" s="112">
        <v>1995</v>
      </c>
      <c r="V272" s="113" t="s">
        <v>21</v>
      </c>
      <c r="W272" s="113" t="s">
        <v>638</v>
      </c>
      <c r="X272" s="113" t="s">
        <v>3404</v>
      </c>
      <c r="Y272" s="114" t="str">
        <f t="shared" si="9"/>
        <v>81995暖房設備用無し（一定速）</v>
      </c>
      <c r="Z272" s="115">
        <v>0.26</v>
      </c>
      <c r="AA272" s="115">
        <v>0.74</v>
      </c>
      <c r="AB272" s="116">
        <v>0.26</v>
      </c>
      <c r="AC272" s="116">
        <v>0.74</v>
      </c>
      <c r="AD272" s="117">
        <f>VLOOKUP(T272,既存設備・導入予定!$E$33:$S$44,13,0)</f>
        <v>0.25600000000000001</v>
      </c>
      <c r="AE272" s="118">
        <f t="shared" si="8"/>
        <v>0.80600000000000005</v>
      </c>
    </row>
    <row r="273" spans="13:31" ht="13.5" customHeight="1">
      <c r="M273" s="147">
        <v>11</v>
      </c>
      <c r="N273" s="148" t="s">
        <v>3</v>
      </c>
      <c r="O273" s="148" t="s">
        <v>3507</v>
      </c>
      <c r="P273" s="148" t="s">
        <v>3509</v>
      </c>
      <c r="Q273" s="148" t="s">
        <v>535</v>
      </c>
      <c r="R273" s="149">
        <v>0.20300000000000001</v>
      </c>
      <c r="T273" s="111">
        <v>8</v>
      </c>
      <c r="U273" s="112">
        <v>2005</v>
      </c>
      <c r="V273" s="113" t="s">
        <v>20</v>
      </c>
      <c r="W273" s="113" t="s">
        <v>643</v>
      </c>
      <c r="X273" s="113" t="s">
        <v>3403</v>
      </c>
      <c r="Y273" s="114" t="str">
        <f t="shared" si="9"/>
        <v>82005冷房店舗用有り</v>
      </c>
      <c r="Z273" s="115">
        <v>-0.86599999999999999</v>
      </c>
      <c r="AA273" s="115">
        <v>1.8660000000000001</v>
      </c>
      <c r="AB273" s="116">
        <v>1.0455000000000001</v>
      </c>
      <c r="AC273" s="116">
        <v>1.3880999999999999</v>
      </c>
      <c r="AD273" s="117">
        <f>VLOOKUP(T273,既存設備・導入予定!$E$33:$S$44,13,0)</f>
        <v>0.25600000000000001</v>
      </c>
      <c r="AE273" s="118">
        <f t="shared" si="8"/>
        <v>1.6439999999999999</v>
      </c>
    </row>
    <row r="274" spans="13:31" ht="13.5" customHeight="1">
      <c r="M274" s="147">
        <v>11</v>
      </c>
      <c r="N274" s="148" t="s">
        <v>4</v>
      </c>
      <c r="O274" s="148" t="s">
        <v>3507</v>
      </c>
      <c r="P274" s="148" t="s">
        <v>3509</v>
      </c>
      <c r="Q274" s="148" t="s">
        <v>539</v>
      </c>
      <c r="R274" s="149">
        <v>0.183</v>
      </c>
      <c r="T274" s="111">
        <v>8</v>
      </c>
      <c r="U274" s="112">
        <v>2005</v>
      </c>
      <c r="V274" s="113" t="s">
        <v>20</v>
      </c>
      <c r="W274" s="113" t="s">
        <v>637</v>
      </c>
      <c r="X274" s="113" t="s">
        <v>3403</v>
      </c>
      <c r="Y274" s="114" t="str">
        <f t="shared" si="9"/>
        <v>82005冷房ビル用マルチ有り</v>
      </c>
      <c r="Z274" s="115">
        <v>-0.68200000000000005</v>
      </c>
      <c r="AA274" s="115">
        <v>1.6819999999999999</v>
      </c>
      <c r="AB274" s="116">
        <v>1.0490999999999999</v>
      </c>
      <c r="AC274" s="116">
        <v>1.2492000000000001</v>
      </c>
      <c r="AD274" s="117">
        <f>VLOOKUP(T274,既存設備・導入予定!$E$33:$S$44,13,0)</f>
        <v>0.25600000000000001</v>
      </c>
      <c r="AE274" s="118">
        <f t="shared" si="8"/>
        <v>1.5069999999999999</v>
      </c>
    </row>
    <row r="275" spans="13:31" ht="13.5" customHeight="1">
      <c r="M275" s="147">
        <v>11</v>
      </c>
      <c r="N275" s="148" t="s">
        <v>5</v>
      </c>
      <c r="O275" s="148" t="s">
        <v>3507</v>
      </c>
      <c r="P275" s="148" t="s">
        <v>3509</v>
      </c>
      <c r="Q275" s="148" t="s">
        <v>543</v>
      </c>
      <c r="R275" s="149">
        <v>0.27200000000000002</v>
      </c>
      <c r="T275" s="111">
        <v>8</v>
      </c>
      <c r="U275" s="112">
        <v>2005</v>
      </c>
      <c r="V275" s="113" t="s">
        <v>20</v>
      </c>
      <c r="W275" s="113" t="s">
        <v>638</v>
      </c>
      <c r="X275" s="113" t="s">
        <v>3403</v>
      </c>
      <c r="Y275" s="114" t="str">
        <f t="shared" si="9"/>
        <v>82005冷房設備用有り</v>
      </c>
      <c r="Z275" s="115">
        <v>-0.114</v>
      </c>
      <c r="AA275" s="115">
        <v>1.1140000000000001</v>
      </c>
      <c r="AB275" s="116">
        <v>1.0325</v>
      </c>
      <c r="AC275" s="116">
        <v>0.82740000000000002</v>
      </c>
      <c r="AD275" s="117">
        <f>VLOOKUP(T275,既存設備・導入予定!$E$33:$S$44,13,0)</f>
        <v>0.25600000000000001</v>
      </c>
      <c r="AE275" s="118">
        <f t="shared" si="8"/>
        <v>1.0840000000000001</v>
      </c>
    </row>
    <row r="276" spans="13:31" ht="13.5" customHeight="1">
      <c r="M276" s="147">
        <v>11</v>
      </c>
      <c r="N276" s="148" t="s">
        <v>6</v>
      </c>
      <c r="O276" s="148" t="s">
        <v>3507</v>
      </c>
      <c r="P276" s="148" t="s">
        <v>3509</v>
      </c>
      <c r="Q276" s="148" t="s">
        <v>547</v>
      </c>
      <c r="R276" s="149">
        <v>0.22500000000000001</v>
      </c>
      <c r="T276" s="111">
        <v>8</v>
      </c>
      <c r="U276" s="112">
        <v>2005</v>
      </c>
      <c r="V276" s="113" t="s">
        <v>20</v>
      </c>
      <c r="W276" s="113" t="s">
        <v>643</v>
      </c>
      <c r="X276" s="113" t="s">
        <v>3404</v>
      </c>
      <c r="Y276" s="114" t="str">
        <f t="shared" si="9"/>
        <v>82005冷房店舗用無し（一定速）</v>
      </c>
      <c r="Z276" s="115">
        <v>0.25</v>
      </c>
      <c r="AA276" s="115">
        <v>0.75</v>
      </c>
      <c r="AB276" s="116">
        <v>0.25</v>
      </c>
      <c r="AC276" s="116">
        <v>0.75</v>
      </c>
      <c r="AD276" s="117">
        <f>VLOOKUP(T276,既存設備・導入予定!$E$33:$S$44,13,0)</f>
        <v>0.25600000000000001</v>
      </c>
      <c r="AE276" s="118">
        <f t="shared" si="8"/>
        <v>0.81399999999999995</v>
      </c>
    </row>
    <row r="277" spans="13:31" ht="13.5" customHeight="1">
      <c r="M277" s="147">
        <v>11</v>
      </c>
      <c r="N277" s="148" t="s">
        <v>7</v>
      </c>
      <c r="O277" s="148" t="s">
        <v>3507</v>
      </c>
      <c r="P277" s="148" t="s">
        <v>3509</v>
      </c>
      <c r="Q277" s="148" t="s">
        <v>551</v>
      </c>
      <c r="R277" s="149">
        <v>0.215</v>
      </c>
      <c r="T277" s="111">
        <v>8</v>
      </c>
      <c r="U277" s="112">
        <v>2005</v>
      </c>
      <c r="V277" s="113" t="s">
        <v>20</v>
      </c>
      <c r="W277" s="113" t="s">
        <v>637</v>
      </c>
      <c r="X277" s="113" t="s">
        <v>3404</v>
      </c>
      <c r="Y277" s="114" t="str">
        <f t="shared" si="9"/>
        <v>82005冷房ビル用マルチ無し（一定速）</v>
      </c>
      <c r="Z277" s="115">
        <v>0.25</v>
      </c>
      <c r="AA277" s="115">
        <v>0.75</v>
      </c>
      <c r="AB277" s="116">
        <v>0.25</v>
      </c>
      <c r="AC277" s="116">
        <v>0.75</v>
      </c>
      <c r="AD277" s="117">
        <f>VLOOKUP(T277,既存設備・導入予定!$E$33:$S$44,13,0)</f>
        <v>0.25600000000000001</v>
      </c>
      <c r="AE277" s="118">
        <f t="shared" si="8"/>
        <v>0.81399999999999995</v>
      </c>
    </row>
    <row r="278" spans="13:31" ht="13.5" customHeight="1">
      <c r="M278" s="147">
        <v>11</v>
      </c>
      <c r="N278" s="148" t="s">
        <v>8</v>
      </c>
      <c r="O278" s="148" t="s">
        <v>3507</v>
      </c>
      <c r="P278" s="148" t="s">
        <v>3509</v>
      </c>
      <c r="Q278" s="148" t="s">
        <v>555</v>
      </c>
      <c r="R278" s="149">
        <v>0.20699999999999999</v>
      </c>
      <c r="T278" s="111">
        <v>8</v>
      </c>
      <c r="U278" s="112">
        <v>2005</v>
      </c>
      <c r="V278" s="113" t="s">
        <v>20</v>
      </c>
      <c r="W278" s="113" t="s">
        <v>638</v>
      </c>
      <c r="X278" s="113" t="s">
        <v>3404</v>
      </c>
      <c r="Y278" s="114" t="str">
        <f t="shared" si="9"/>
        <v>82005冷房設備用無し（一定速）</v>
      </c>
      <c r="Z278" s="115">
        <v>0.25</v>
      </c>
      <c r="AA278" s="115">
        <v>0.75</v>
      </c>
      <c r="AB278" s="116">
        <v>0.25</v>
      </c>
      <c r="AC278" s="116">
        <v>0.75</v>
      </c>
      <c r="AD278" s="117">
        <f>VLOOKUP(T278,既存設備・導入予定!$E$33:$S$44,13,0)</f>
        <v>0.25600000000000001</v>
      </c>
      <c r="AE278" s="118">
        <f t="shared" si="8"/>
        <v>0.81399999999999995</v>
      </c>
    </row>
    <row r="279" spans="13:31" ht="13.5" customHeight="1">
      <c r="M279" s="147">
        <v>11</v>
      </c>
      <c r="N279" s="148" t="s">
        <v>9</v>
      </c>
      <c r="O279" s="148" t="s">
        <v>3507</v>
      </c>
      <c r="P279" s="148" t="s">
        <v>3509</v>
      </c>
      <c r="Q279" s="148" t="s">
        <v>559</v>
      </c>
      <c r="R279" s="149">
        <v>0.29099999999999998</v>
      </c>
      <c r="T279" s="111">
        <v>8</v>
      </c>
      <c r="U279" s="112">
        <v>2005</v>
      </c>
      <c r="V279" s="113" t="s">
        <v>21</v>
      </c>
      <c r="W279" s="113" t="s">
        <v>643</v>
      </c>
      <c r="X279" s="113" t="s">
        <v>3403</v>
      </c>
      <c r="Y279" s="114" t="str">
        <f t="shared" si="9"/>
        <v>82005暖房店舗用有り</v>
      </c>
      <c r="Z279" s="115">
        <v>-0.65</v>
      </c>
      <c r="AA279" s="115">
        <v>1.65</v>
      </c>
      <c r="AB279" s="116">
        <v>1.0726</v>
      </c>
      <c r="AC279" s="116">
        <v>1.2194</v>
      </c>
      <c r="AD279" s="117">
        <f>VLOOKUP(T279,既存設備・導入予定!$E$33:$S$44,13,0)</f>
        <v>0.25600000000000001</v>
      </c>
      <c r="AE279" s="118">
        <f t="shared" si="8"/>
        <v>1.4830000000000001</v>
      </c>
    </row>
    <row r="280" spans="13:31" ht="13.5" customHeight="1">
      <c r="M280" s="147">
        <v>11</v>
      </c>
      <c r="N280" s="148" t="s">
        <v>10</v>
      </c>
      <c r="O280" s="148" t="s">
        <v>3507</v>
      </c>
      <c r="P280" s="148" t="s">
        <v>3509</v>
      </c>
      <c r="Q280" s="148" t="s">
        <v>563</v>
      </c>
      <c r="R280" s="149">
        <v>0.245</v>
      </c>
      <c r="T280" s="111">
        <v>8</v>
      </c>
      <c r="U280" s="112">
        <v>2005</v>
      </c>
      <c r="V280" s="113" t="s">
        <v>21</v>
      </c>
      <c r="W280" s="113" t="s">
        <v>637</v>
      </c>
      <c r="X280" s="113" t="s">
        <v>3403</v>
      </c>
      <c r="Y280" s="114" t="str">
        <f t="shared" si="9"/>
        <v>82005暖房ビル用マルチ有り</v>
      </c>
      <c r="Z280" s="115">
        <v>-0.56000000000000005</v>
      </c>
      <c r="AA280" s="115">
        <v>1.56</v>
      </c>
      <c r="AB280" s="116">
        <v>1.0330999999999999</v>
      </c>
      <c r="AC280" s="116">
        <v>1.1617</v>
      </c>
      <c r="AD280" s="117">
        <f>VLOOKUP(T280,既存設備・導入予定!$E$33:$S$44,13,0)</f>
        <v>0.25600000000000001</v>
      </c>
      <c r="AE280" s="118">
        <f t="shared" si="8"/>
        <v>1.4159999999999999</v>
      </c>
    </row>
    <row r="281" spans="13:31" ht="13.5" customHeight="1">
      <c r="M281" s="147">
        <v>11</v>
      </c>
      <c r="N281" s="148" t="s">
        <v>11</v>
      </c>
      <c r="O281" s="148" t="s">
        <v>3507</v>
      </c>
      <c r="P281" s="148" t="s">
        <v>3509</v>
      </c>
      <c r="Q281" s="148" t="s">
        <v>567</v>
      </c>
      <c r="R281" s="149">
        <v>0.51300000000000001</v>
      </c>
      <c r="T281" s="111">
        <v>8</v>
      </c>
      <c r="U281" s="112">
        <v>2005</v>
      </c>
      <c r="V281" s="113" t="s">
        <v>21</v>
      </c>
      <c r="W281" s="113" t="s">
        <v>638</v>
      </c>
      <c r="X281" s="113" t="s">
        <v>3403</v>
      </c>
      <c r="Y281" s="114" t="str">
        <f t="shared" si="9"/>
        <v>82005暖房設備用有り</v>
      </c>
      <c r="Z281" s="115">
        <v>-0.126</v>
      </c>
      <c r="AA281" s="115">
        <v>1.1259999999999999</v>
      </c>
      <c r="AB281" s="116">
        <v>1.0239</v>
      </c>
      <c r="AC281" s="116">
        <v>0.83850000000000002</v>
      </c>
      <c r="AD281" s="117">
        <f>VLOOKUP(T281,既存設備・導入予定!$E$33:$S$44,13,0)</f>
        <v>0.25600000000000001</v>
      </c>
      <c r="AE281" s="118">
        <f t="shared" si="8"/>
        <v>1.093</v>
      </c>
    </row>
    <row r="282" spans="13:31" ht="13.5" customHeight="1">
      <c r="M282" s="147">
        <v>11</v>
      </c>
      <c r="N282" s="148" t="s">
        <v>12</v>
      </c>
      <c r="O282" s="148" t="s">
        <v>3507</v>
      </c>
      <c r="P282" s="148" t="s">
        <v>3509</v>
      </c>
      <c r="Q282" s="148" t="s">
        <v>571</v>
      </c>
      <c r="R282" s="149">
        <v>0.57899999999999996</v>
      </c>
      <c r="T282" s="111">
        <v>8</v>
      </c>
      <c r="U282" s="112">
        <v>2005</v>
      </c>
      <c r="V282" s="113" t="s">
        <v>21</v>
      </c>
      <c r="W282" s="113" t="s">
        <v>643</v>
      </c>
      <c r="X282" s="113" t="s">
        <v>3404</v>
      </c>
      <c r="Y282" s="114" t="str">
        <f t="shared" si="9"/>
        <v>82005暖房店舗用無し（一定速）</v>
      </c>
      <c r="Z282" s="115">
        <v>0.25</v>
      </c>
      <c r="AA282" s="115">
        <v>0.75</v>
      </c>
      <c r="AB282" s="116">
        <v>0.25</v>
      </c>
      <c r="AC282" s="116">
        <v>0.75</v>
      </c>
      <c r="AD282" s="117">
        <f>VLOOKUP(T282,既存設備・導入予定!$E$33:$S$44,13,0)</f>
        <v>0.25600000000000001</v>
      </c>
      <c r="AE282" s="118">
        <f t="shared" si="8"/>
        <v>0.81399999999999995</v>
      </c>
    </row>
    <row r="283" spans="13:31" ht="13.5" customHeight="1">
      <c r="M283" s="147">
        <v>11</v>
      </c>
      <c r="N283" s="148" t="s">
        <v>13</v>
      </c>
      <c r="O283" s="148" t="s">
        <v>3507</v>
      </c>
      <c r="P283" s="148" t="s">
        <v>3509</v>
      </c>
      <c r="Q283" s="148" t="s">
        <v>575</v>
      </c>
      <c r="R283" s="149">
        <v>0.14099999999999999</v>
      </c>
      <c r="T283" s="111">
        <v>8</v>
      </c>
      <c r="U283" s="112">
        <v>2005</v>
      </c>
      <c r="V283" s="113" t="s">
        <v>21</v>
      </c>
      <c r="W283" s="113" t="s">
        <v>637</v>
      </c>
      <c r="X283" s="113" t="s">
        <v>3404</v>
      </c>
      <c r="Y283" s="114" t="str">
        <f t="shared" si="9"/>
        <v>82005暖房ビル用マルチ無し（一定速）</v>
      </c>
      <c r="Z283" s="115">
        <v>0.25</v>
      </c>
      <c r="AA283" s="115">
        <v>0.75</v>
      </c>
      <c r="AB283" s="116">
        <v>0.25</v>
      </c>
      <c r="AC283" s="116">
        <v>0.75</v>
      </c>
      <c r="AD283" s="117">
        <f>VLOOKUP(T283,既存設備・導入予定!$E$33:$S$44,13,0)</f>
        <v>0.25600000000000001</v>
      </c>
      <c r="AE283" s="118">
        <f t="shared" si="8"/>
        <v>0.81399999999999995</v>
      </c>
    </row>
    <row r="284" spans="13:31" ht="13.5" customHeight="1">
      <c r="M284" s="147">
        <v>12</v>
      </c>
      <c r="N284" s="148" t="s">
        <v>3506</v>
      </c>
      <c r="O284" s="148" t="s">
        <v>3507</v>
      </c>
      <c r="P284" s="148" t="s">
        <v>3509</v>
      </c>
      <c r="Q284" s="148" t="s">
        <v>579</v>
      </c>
      <c r="R284" s="149">
        <v>0.312</v>
      </c>
      <c r="T284" s="111">
        <v>8</v>
      </c>
      <c r="U284" s="112">
        <v>2005</v>
      </c>
      <c r="V284" s="113" t="s">
        <v>21</v>
      </c>
      <c r="W284" s="113" t="s">
        <v>638</v>
      </c>
      <c r="X284" s="113" t="s">
        <v>3404</v>
      </c>
      <c r="Y284" s="114" t="str">
        <f t="shared" si="9"/>
        <v>82005暖房設備用無し（一定速）</v>
      </c>
      <c r="Z284" s="115">
        <v>0.25</v>
      </c>
      <c r="AA284" s="115">
        <v>0.75</v>
      </c>
      <c r="AB284" s="116">
        <v>0.25</v>
      </c>
      <c r="AC284" s="116">
        <v>0.75</v>
      </c>
      <c r="AD284" s="117">
        <f>VLOOKUP(T284,既存設備・導入予定!$E$33:$S$44,13,0)</f>
        <v>0.25600000000000001</v>
      </c>
      <c r="AE284" s="118">
        <f t="shared" si="8"/>
        <v>0.81399999999999995</v>
      </c>
    </row>
    <row r="285" spans="13:31" ht="13.5" customHeight="1">
      <c r="M285" s="147">
        <v>12</v>
      </c>
      <c r="N285" s="148" t="s">
        <v>3</v>
      </c>
      <c r="O285" s="148" t="s">
        <v>3507</v>
      </c>
      <c r="P285" s="148" t="s">
        <v>3509</v>
      </c>
      <c r="Q285" s="148" t="s">
        <v>583</v>
      </c>
      <c r="R285" s="149">
        <v>0.32800000000000001</v>
      </c>
      <c r="T285" s="111">
        <v>8</v>
      </c>
      <c r="U285" s="112">
        <v>2015</v>
      </c>
      <c r="V285" s="113" t="s">
        <v>20</v>
      </c>
      <c r="W285" s="113" t="s">
        <v>643</v>
      </c>
      <c r="X285" s="113" t="s">
        <v>3403</v>
      </c>
      <c r="Y285" s="114" t="str">
        <f t="shared" si="9"/>
        <v>82015冷房店舗用有り</v>
      </c>
      <c r="Z285" s="115">
        <v>-1.38</v>
      </c>
      <c r="AA285" s="115">
        <v>2.38</v>
      </c>
      <c r="AB285" s="116">
        <v>1.0581</v>
      </c>
      <c r="AC285" s="116">
        <v>1.7705</v>
      </c>
      <c r="AD285" s="117">
        <f>VLOOKUP(T285,既存設備・導入予定!$E$33:$S$44,13,0)</f>
        <v>0.25600000000000001</v>
      </c>
      <c r="AE285" s="118">
        <f t="shared" si="8"/>
        <v>2.0259999999999998</v>
      </c>
    </row>
    <row r="286" spans="13:31" ht="13.5" customHeight="1">
      <c r="M286" s="147">
        <v>12</v>
      </c>
      <c r="N286" s="148" t="s">
        <v>4</v>
      </c>
      <c r="O286" s="148" t="s">
        <v>3507</v>
      </c>
      <c r="P286" s="148" t="s">
        <v>3509</v>
      </c>
      <c r="Q286" s="148" t="s">
        <v>587</v>
      </c>
      <c r="R286" s="149">
        <v>0.39800000000000002</v>
      </c>
      <c r="T286" s="111">
        <v>8</v>
      </c>
      <c r="U286" s="112">
        <v>2015</v>
      </c>
      <c r="V286" s="113" t="s">
        <v>20</v>
      </c>
      <c r="W286" s="113" t="s">
        <v>637</v>
      </c>
      <c r="X286" s="113" t="s">
        <v>3403</v>
      </c>
      <c r="Y286" s="114" t="str">
        <f t="shared" si="9"/>
        <v>82015冷房ビル用マルチ有り</v>
      </c>
      <c r="Z286" s="115">
        <v>-1.5740000000000001</v>
      </c>
      <c r="AA286" s="115">
        <v>2.5739999999999998</v>
      </c>
      <c r="AB286" s="116">
        <v>1.0751999999999999</v>
      </c>
      <c r="AC286" s="116">
        <v>1.9117</v>
      </c>
      <c r="AD286" s="117">
        <f>VLOOKUP(T286,既存設備・導入予定!$E$33:$S$44,13,0)</f>
        <v>0.25600000000000001</v>
      </c>
      <c r="AE286" s="118">
        <f t="shared" si="8"/>
        <v>2.1709999999999998</v>
      </c>
    </row>
    <row r="287" spans="13:31" ht="14.25" customHeight="1">
      <c r="M287" s="147">
        <v>12</v>
      </c>
      <c r="N287" s="148" t="s">
        <v>5</v>
      </c>
      <c r="O287" s="148" t="s">
        <v>3507</v>
      </c>
      <c r="P287" s="148" t="s">
        <v>3509</v>
      </c>
      <c r="Q287" s="148" t="s">
        <v>591</v>
      </c>
      <c r="R287" s="149">
        <v>0.59299999999999997</v>
      </c>
      <c r="T287" s="111">
        <v>8</v>
      </c>
      <c r="U287" s="112">
        <v>2015</v>
      </c>
      <c r="V287" s="113" t="s">
        <v>20</v>
      </c>
      <c r="W287" s="113" t="s">
        <v>638</v>
      </c>
      <c r="X287" s="113" t="s">
        <v>3403</v>
      </c>
      <c r="Y287" s="114" t="str">
        <f t="shared" si="9"/>
        <v>82015冷房設備用有り</v>
      </c>
      <c r="Z287" s="115">
        <v>-0.62</v>
      </c>
      <c r="AA287" s="115">
        <v>1.62</v>
      </c>
      <c r="AB287" s="116">
        <v>1.0472999999999999</v>
      </c>
      <c r="AC287" s="116">
        <v>1.2032</v>
      </c>
      <c r="AD287" s="117">
        <f>VLOOKUP(T287,既存設備・導入予定!$E$33:$S$44,13,0)</f>
        <v>0.25600000000000001</v>
      </c>
      <c r="AE287" s="118">
        <f t="shared" ref="AE287:AE350" si="10">ROUNDDOWN(IF(AD287&gt;=0.25,Z287*AD287+AA287,AB287*AD287+AC287),3)</f>
        <v>1.4610000000000001</v>
      </c>
    </row>
    <row r="288" spans="13:31" ht="13.5" customHeight="1">
      <c r="M288" s="147">
        <v>12</v>
      </c>
      <c r="N288" s="148" t="s">
        <v>6</v>
      </c>
      <c r="O288" s="148" t="s">
        <v>3507</v>
      </c>
      <c r="P288" s="148" t="s">
        <v>3509</v>
      </c>
      <c r="Q288" s="148" t="s">
        <v>595</v>
      </c>
      <c r="R288" s="149">
        <v>0.32200000000000001</v>
      </c>
      <c r="T288" s="111">
        <v>8</v>
      </c>
      <c r="U288" s="112">
        <v>2015</v>
      </c>
      <c r="V288" s="113" t="s">
        <v>20</v>
      </c>
      <c r="W288" s="113" t="s">
        <v>643</v>
      </c>
      <c r="X288" s="113" t="s">
        <v>3404</v>
      </c>
      <c r="Y288" s="114" t="str">
        <f t="shared" si="9"/>
        <v>82015冷房店舗用無し（一定速）</v>
      </c>
      <c r="Z288" s="115">
        <v>0.25</v>
      </c>
      <c r="AA288" s="115">
        <v>0.75</v>
      </c>
      <c r="AB288" s="116">
        <v>0.25</v>
      </c>
      <c r="AC288" s="116">
        <v>0.75</v>
      </c>
      <c r="AD288" s="117">
        <f>VLOOKUP(T288,既存設備・導入予定!$E$33:$S$44,13,0)</f>
        <v>0.25600000000000001</v>
      </c>
      <c r="AE288" s="118">
        <f t="shared" si="10"/>
        <v>0.81399999999999995</v>
      </c>
    </row>
    <row r="289" spans="13:31" ht="13.5" customHeight="1">
      <c r="M289" s="147">
        <v>12</v>
      </c>
      <c r="N289" s="148" t="s">
        <v>7</v>
      </c>
      <c r="O289" s="148" t="s">
        <v>3507</v>
      </c>
      <c r="P289" s="148" t="s">
        <v>3509</v>
      </c>
      <c r="Q289" s="148" t="s">
        <v>599</v>
      </c>
      <c r="R289" s="149">
        <v>0.34399999999999997</v>
      </c>
      <c r="T289" s="111">
        <v>8</v>
      </c>
      <c r="U289" s="112">
        <v>2015</v>
      </c>
      <c r="V289" s="113" t="s">
        <v>20</v>
      </c>
      <c r="W289" s="113" t="s">
        <v>637</v>
      </c>
      <c r="X289" s="113" t="s">
        <v>3404</v>
      </c>
      <c r="Y289" s="114" t="str">
        <f t="shared" si="9"/>
        <v>82015冷房ビル用マルチ無し（一定速）</v>
      </c>
      <c r="Z289" s="115">
        <v>0.25</v>
      </c>
      <c r="AA289" s="115">
        <v>0.75</v>
      </c>
      <c r="AB289" s="116">
        <v>0.25</v>
      </c>
      <c r="AC289" s="116">
        <v>0.75</v>
      </c>
      <c r="AD289" s="117">
        <f>VLOOKUP(T289,既存設備・導入予定!$E$33:$S$44,13,0)</f>
        <v>0.25600000000000001</v>
      </c>
      <c r="AE289" s="118">
        <f t="shared" si="10"/>
        <v>0.81399999999999995</v>
      </c>
    </row>
    <row r="290" spans="13:31" ht="13.5" customHeight="1">
      <c r="M290" s="147">
        <v>12</v>
      </c>
      <c r="N290" s="148" t="s">
        <v>8</v>
      </c>
      <c r="O290" s="148" t="s">
        <v>3507</v>
      </c>
      <c r="P290" s="148" t="s">
        <v>3509</v>
      </c>
      <c r="Q290" s="148" t="s">
        <v>603</v>
      </c>
      <c r="R290" s="149">
        <v>0.33600000000000002</v>
      </c>
      <c r="T290" s="111">
        <v>8</v>
      </c>
      <c r="U290" s="112">
        <v>2015</v>
      </c>
      <c r="V290" s="113" t="s">
        <v>20</v>
      </c>
      <c r="W290" s="113" t="s">
        <v>638</v>
      </c>
      <c r="X290" s="113" t="s">
        <v>3404</v>
      </c>
      <c r="Y290" s="114" t="str">
        <f t="shared" si="9"/>
        <v>82015冷房設備用無し（一定速）</v>
      </c>
      <c r="Z290" s="115">
        <v>0.25</v>
      </c>
      <c r="AA290" s="115">
        <v>0.75</v>
      </c>
      <c r="AB290" s="116">
        <v>0.25</v>
      </c>
      <c r="AC290" s="116">
        <v>0.75</v>
      </c>
      <c r="AD290" s="117">
        <f>VLOOKUP(T290,既存設備・導入予定!$E$33:$S$44,13,0)</f>
        <v>0.25600000000000001</v>
      </c>
      <c r="AE290" s="118">
        <f t="shared" si="10"/>
        <v>0.81399999999999995</v>
      </c>
    </row>
    <row r="291" spans="13:31" ht="14.25" customHeight="1">
      <c r="M291" s="147">
        <v>12</v>
      </c>
      <c r="N291" s="148" t="s">
        <v>9</v>
      </c>
      <c r="O291" s="148" t="s">
        <v>3507</v>
      </c>
      <c r="P291" s="148" t="s">
        <v>3509</v>
      </c>
      <c r="Q291" s="148" t="s">
        <v>607</v>
      </c>
      <c r="R291" s="149">
        <v>0.51200000000000001</v>
      </c>
      <c r="T291" s="111">
        <v>8</v>
      </c>
      <c r="U291" s="112">
        <v>2015</v>
      </c>
      <c r="V291" s="113" t="s">
        <v>21</v>
      </c>
      <c r="W291" s="113" t="s">
        <v>643</v>
      </c>
      <c r="X291" s="113" t="s">
        <v>3403</v>
      </c>
      <c r="Y291" s="114" t="str">
        <f t="shared" si="9"/>
        <v>82015暖房店舗用有り</v>
      </c>
      <c r="Z291" s="115">
        <v>-0.97</v>
      </c>
      <c r="AA291" s="115">
        <v>1.97</v>
      </c>
      <c r="AB291" s="116">
        <v>1.0867</v>
      </c>
      <c r="AC291" s="116">
        <v>1.4558</v>
      </c>
      <c r="AD291" s="117">
        <f>VLOOKUP(T291,既存設備・導入予定!$E$33:$S$44,13,0)</f>
        <v>0.25600000000000001</v>
      </c>
      <c r="AE291" s="118">
        <f t="shared" si="10"/>
        <v>1.7210000000000001</v>
      </c>
    </row>
    <row r="292" spans="13:31" ht="13.5" customHeight="1">
      <c r="M292" s="147">
        <v>12</v>
      </c>
      <c r="N292" s="148" t="s">
        <v>10</v>
      </c>
      <c r="O292" s="148" t="s">
        <v>3507</v>
      </c>
      <c r="P292" s="148" t="s">
        <v>3509</v>
      </c>
      <c r="Q292" s="148" t="s">
        <v>611</v>
      </c>
      <c r="R292" s="149">
        <v>0.45</v>
      </c>
      <c r="T292" s="111">
        <v>8</v>
      </c>
      <c r="U292" s="112">
        <v>2015</v>
      </c>
      <c r="V292" s="113" t="s">
        <v>21</v>
      </c>
      <c r="W292" s="113" t="s">
        <v>637</v>
      </c>
      <c r="X292" s="113" t="s">
        <v>3403</v>
      </c>
      <c r="Y292" s="114" t="str">
        <f t="shared" si="9"/>
        <v>82015暖房ビル用マルチ有り</v>
      </c>
      <c r="Z292" s="115">
        <v>-0.876</v>
      </c>
      <c r="AA292" s="115">
        <v>1.8759999999999999</v>
      </c>
      <c r="AB292" s="116">
        <v>1.0398000000000001</v>
      </c>
      <c r="AC292" s="116">
        <v>1.3971</v>
      </c>
      <c r="AD292" s="117">
        <f>VLOOKUP(T292,既存設備・導入予定!$E$33:$S$44,13,0)</f>
        <v>0.25600000000000001</v>
      </c>
      <c r="AE292" s="118">
        <f t="shared" si="10"/>
        <v>1.651</v>
      </c>
    </row>
    <row r="293" spans="13:31" ht="13.5" customHeight="1">
      <c r="M293" s="147">
        <v>12</v>
      </c>
      <c r="N293" s="148" t="s">
        <v>11</v>
      </c>
      <c r="O293" s="148" t="s">
        <v>3507</v>
      </c>
      <c r="P293" s="148" t="s">
        <v>3509</v>
      </c>
      <c r="Q293" s="148" t="s">
        <v>615</v>
      </c>
      <c r="R293" s="149">
        <v>0.78600000000000003</v>
      </c>
      <c r="T293" s="111">
        <v>8</v>
      </c>
      <c r="U293" s="112">
        <v>2015</v>
      </c>
      <c r="V293" s="113" t="s">
        <v>21</v>
      </c>
      <c r="W293" s="113" t="s">
        <v>638</v>
      </c>
      <c r="X293" s="113" t="s">
        <v>3403</v>
      </c>
      <c r="Y293" s="114" t="str">
        <f t="shared" si="9"/>
        <v>82015暖房設備用有り</v>
      </c>
      <c r="Z293" s="115">
        <v>-0.59799999999999998</v>
      </c>
      <c r="AA293" s="115">
        <v>1.5980000000000001</v>
      </c>
      <c r="AB293" s="116">
        <v>1.0339</v>
      </c>
      <c r="AC293" s="116">
        <v>1.19</v>
      </c>
      <c r="AD293" s="117">
        <f>VLOOKUP(T293,既存設備・導入予定!$E$33:$S$44,13,0)</f>
        <v>0.25600000000000001</v>
      </c>
      <c r="AE293" s="118">
        <f t="shared" si="10"/>
        <v>1.444</v>
      </c>
    </row>
    <row r="294" spans="13:31" ht="13.5" customHeight="1">
      <c r="M294" s="147">
        <v>12</v>
      </c>
      <c r="N294" s="148" t="s">
        <v>12</v>
      </c>
      <c r="O294" s="148" t="s">
        <v>3507</v>
      </c>
      <c r="P294" s="148" t="s">
        <v>3509</v>
      </c>
      <c r="Q294" s="148" t="s">
        <v>619</v>
      </c>
      <c r="R294" s="149">
        <v>0.92800000000000005</v>
      </c>
      <c r="T294" s="111">
        <v>8</v>
      </c>
      <c r="U294" s="112">
        <v>2015</v>
      </c>
      <c r="V294" s="113" t="s">
        <v>21</v>
      </c>
      <c r="W294" s="113" t="s">
        <v>643</v>
      </c>
      <c r="X294" s="113" t="s">
        <v>3404</v>
      </c>
      <c r="Y294" s="114" t="str">
        <f t="shared" si="9"/>
        <v>82015暖房店舗用無し（一定速）</v>
      </c>
      <c r="Z294" s="115">
        <v>0.25</v>
      </c>
      <c r="AA294" s="115">
        <v>0.75</v>
      </c>
      <c r="AB294" s="116">
        <v>0.25</v>
      </c>
      <c r="AC294" s="116">
        <v>0.75</v>
      </c>
      <c r="AD294" s="117">
        <f>VLOOKUP(T294,既存設備・導入予定!$E$33:$S$44,13,0)</f>
        <v>0.25600000000000001</v>
      </c>
      <c r="AE294" s="118">
        <f t="shared" si="10"/>
        <v>0.81399999999999995</v>
      </c>
    </row>
    <row r="295" spans="13:31" ht="13.5" customHeight="1">
      <c r="M295" s="147">
        <v>12</v>
      </c>
      <c r="N295" s="148" t="s">
        <v>13</v>
      </c>
      <c r="O295" s="148" t="s">
        <v>3507</v>
      </c>
      <c r="P295" s="148" t="s">
        <v>3509</v>
      </c>
      <c r="Q295" s="148" t="s">
        <v>623</v>
      </c>
      <c r="R295" s="149">
        <v>0.27600000000000002</v>
      </c>
      <c r="T295" s="111">
        <v>8</v>
      </c>
      <c r="U295" s="112">
        <v>2015</v>
      </c>
      <c r="V295" s="113" t="s">
        <v>21</v>
      </c>
      <c r="W295" s="113" t="s">
        <v>637</v>
      </c>
      <c r="X295" s="113" t="s">
        <v>3404</v>
      </c>
      <c r="Y295" s="114" t="str">
        <f t="shared" si="9"/>
        <v>82015暖房ビル用マルチ無し（一定速）</v>
      </c>
      <c r="Z295" s="115">
        <v>0.25</v>
      </c>
      <c r="AA295" s="115">
        <v>0.75</v>
      </c>
      <c r="AB295" s="116">
        <v>0.25</v>
      </c>
      <c r="AC295" s="116">
        <v>0.75</v>
      </c>
      <c r="AD295" s="117">
        <f>VLOOKUP(T295,既存設備・導入予定!$E$33:$S$44,13,0)</f>
        <v>0.25600000000000001</v>
      </c>
      <c r="AE295" s="118">
        <f t="shared" si="10"/>
        <v>0.81399999999999995</v>
      </c>
    </row>
    <row r="296" spans="13:31" ht="13.5" customHeight="1">
      <c r="M296" s="147">
        <v>1</v>
      </c>
      <c r="N296" s="148" t="s">
        <v>3506</v>
      </c>
      <c r="O296" s="148" t="s">
        <v>3510</v>
      </c>
      <c r="P296" s="148" t="s">
        <v>3508</v>
      </c>
      <c r="Q296" s="148" t="s">
        <v>52</v>
      </c>
      <c r="R296" s="149">
        <v>0</v>
      </c>
      <c r="T296" s="111">
        <v>8</v>
      </c>
      <c r="U296" s="113">
        <v>2015</v>
      </c>
      <c r="V296" s="113" t="s">
        <v>21</v>
      </c>
      <c r="W296" s="113" t="s">
        <v>638</v>
      </c>
      <c r="X296" s="113" t="s">
        <v>3404</v>
      </c>
      <c r="Y296" s="114" t="str">
        <f t="shared" si="9"/>
        <v>82015暖房設備用無し（一定速）</v>
      </c>
      <c r="Z296" s="115">
        <v>0.25</v>
      </c>
      <c r="AA296" s="115">
        <v>0.75</v>
      </c>
      <c r="AB296" s="116">
        <v>0.25</v>
      </c>
      <c r="AC296" s="116">
        <v>0.75</v>
      </c>
      <c r="AD296" s="117">
        <f>VLOOKUP(T296,既存設備・導入予定!$E$33:$S$44,13,0)</f>
        <v>0.25600000000000001</v>
      </c>
      <c r="AE296" s="118">
        <f t="shared" si="10"/>
        <v>0.81399999999999995</v>
      </c>
    </row>
    <row r="297" spans="13:31" ht="13.5" customHeight="1">
      <c r="M297" s="147">
        <v>1</v>
      </c>
      <c r="N297" s="148" t="s">
        <v>3</v>
      </c>
      <c r="O297" s="148" t="s">
        <v>3510</v>
      </c>
      <c r="P297" s="148" t="s">
        <v>3508</v>
      </c>
      <c r="Q297" s="148" t="s">
        <v>56</v>
      </c>
      <c r="R297" s="149">
        <v>0</v>
      </c>
      <c r="T297" s="111">
        <v>9</v>
      </c>
      <c r="U297" s="112">
        <v>1995</v>
      </c>
      <c r="V297" s="113" t="s">
        <v>20</v>
      </c>
      <c r="W297" s="113" t="s">
        <v>643</v>
      </c>
      <c r="X297" s="113" t="s">
        <v>3403</v>
      </c>
      <c r="Y297" s="114" t="str">
        <f t="shared" si="9"/>
        <v>91995冷房店舗用有り</v>
      </c>
      <c r="Z297" s="115">
        <v>0.32</v>
      </c>
      <c r="AA297" s="115">
        <v>0.68</v>
      </c>
      <c r="AB297" s="116">
        <v>1.0165999999999999</v>
      </c>
      <c r="AC297" s="116">
        <v>0.50590000000000002</v>
      </c>
      <c r="AD297" s="117">
        <f>VLOOKUP(T297,既存設備・導入予定!$E$33:$S$44,13,0)</f>
        <v>0.129</v>
      </c>
      <c r="AE297" s="118">
        <f t="shared" si="10"/>
        <v>0.63700000000000001</v>
      </c>
    </row>
    <row r="298" spans="13:31" ht="13.5" customHeight="1">
      <c r="M298" s="147">
        <v>1</v>
      </c>
      <c r="N298" s="148" t="s">
        <v>4</v>
      </c>
      <c r="O298" s="148" t="s">
        <v>3510</v>
      </c>
      <c r="P298" s="148" t="s">
        <v>3508</v>
      </c>
      <c r="Q298" s="148" t="s">
        <v>60</v>
      </c>
      <c r="R298" s="149">
        <v>0</v>
      </c>
      <c r="T298" s="111">
        <v>9</v>
      </c>
      <c r="U298" s="112">
        <v>1995</v>
      </c>
      <c r="V298" s="113" t="s">
        <v>20</v>
      </c>
      <c r="W298" s="113" t="s">
        <v>637</v>
      </c>
      <c r="X298" s="113" t="s">
        <v>3403</v>
      </c>
      <c r="Y298" s="114" t="str">
        <f t="shared" si="9"/>
        <v>91995冷房ビル用マルチ有り</v>
      </c>
      <c r="Z298" s="115">
        <v>-0.218</v>
      </c>
      <c r="AA298" s="115">
        <v>1.218</v>
      </c>
      <c r="AB298" s="116">
        <v>1.0356000000000001</v>
      </c>
      <c r="AC298" s="116">
        <v>0.90459999999999996</v>
      </c>
      <c r="AD298" s="117">
        <f>VLOOKUP(T298,既存設備・導入予定!$E$33:$S$44,13,0)</f>
        <v>0.129</v>
      </c>
      <c r="AE298" s="118">
        <f t="shared" si="10"/>
        <v>1.038</v>
      </c>
    </row>
    <row r="299" spans="13:31" ht="13.5" customHeight="1">
      <c r="M299" s="147">
        <v>1</v>
      </c>
      <c r="N299" s="148" t="s">
        <v>5</v>
      </c>
      <c r="O299" s="148" t="s">
        <v>3510</v>
      </c>
      <c r="P299" s="148" t="s">
        <v>3508</v>
      </c>
      <c r="Q299" s="148" t="s">
        <v>64</v>
      </c>
      <c r="R299" s="149">
        <v>0</v>
      </c>
      <c r="T299" s="111">
        <v>9</v>
      </c>
      <c r="U299" s="112">
        <v>1995</v>
      </c>
      <c r="V299" s="113" t="s">
        <v>20</v>
      </c>
      <c r="W299" s="113" t="s">
        <v>638</v>
      </c>
      <c r="X299" s="113" t="s">
        <v>3403</v>
      </c>
      <c r="Y299" s="114" t="str">
        <f t="shared" si="9"/>
        <v>91995冷房設備用有り</v>
      </c>
      <c r="Z299" s="115">
        <v>0.25</v>
      </c>
      <c r="AA299" s="115">
        <v>0.75</v>
      </c>
      <c r="AB299" s="116">
        <v>1.0219</v>
      </c>
      <c r="AC299" s="116">
        <v>0.55700000000000005</v>
      </c>
      <c r="AD299" s="117">
        <f>VLOOKUP(T299,既存設備・導入予定!$E$33:$S$44,13,0)</f>
        <v>0.129</v>
      </c>
      <c r="AE299" s="118">
        <f t="shared" si="10"/>
        <v>0.68799999999999994</v>
      </c>
    </row>
    <row r="300" spans="13:31" ht="13.5" customHeight="1">
      <c r="M300" s="147">
        <v>1</v>
      </c>
      <c r="N300" s="148" t="s">
        <v>6</v>
      </c>
      <c r="O300" s="148" t="s">
        <v>3510</v>
      </c>
      <c r="P300" s="148" t="s">
        <v>3508</v>
      </c>
      <c r="Q300" s="148" t="s">
        <v>68</v>
      </c>
      <c r="R300" s="149">
        <v>0</v>
      </c>
      <c r="T300" s="111">
        <v>9</v>
      </c>
      <c r="U300" s="112">
        <v>1995</v>
      </c>
      <c r="V300" s="113" t="s">
        <v>20</v>
      </c>
      <c r="W300" s="113" t="s">
        <v>643</v>
      </c>
      <c r="X300" s="113" t="s">
        <v>3404</v>
      </c>
      <c r="Y300" s="114" t="str">
        <f t="shared" si="9"/>
        <v>91995冷房店舗用無し（一定速）</v>
      </c>
      <c r="Z300" s="115">
        <v>0.26</v>
      </c>
      <c r="AA300" s="115">
        <v>0.74</v>
      </c>
      <c r="AB300" s="116">
        <v>0.26</v>
      </c>
      <c r="AC300" s="116">
        <v>0.74</v>
      </c>
      <c r="AD300" s="117">
        <f>VLOOKUP(T300,既存設備・導入予定!$E$33:$S$44,13,0)</f>
        <v>0.129</v>
      </c>
      <c r="AE300" s="118">
        <f t="shared" si="10"/>
        <v>0.77300000000000002</v>
      </c>
    </row>
    <row r="301" spans="13:31" ht="13.5" customHeight="1">
      <c r="M301" s="147">
        <v>1</v>
      </c>
      <c r="N301" s="148" t="s">
        <v>7</v>
      </c>
      <c r="O301" s="148" t="s">
        <v>3510</v>
      </c>
      <c r="P301" s="148" t="s">
        <v>3508</v>
      </c>
      <c r="Q301" s="148" t="s">
        <v>72</v>
      </c>
      <c r="R301" s="149">
        <v>0</v>
      </c>
      <c r="T301" s="111">
        <v>9</v>
      </c>
      <c r="U301" s="112">
        <v>1995</v>
      </c>
      <c r="V301" s="113" t="s">
        <v>20</v>
      </c>
      <c r="W301" s="113" t="s">
        <v>637</v>
      </c>
      <c r="X301" s="113" t="s">
        <v>3404</v>
      </c>
      <c r="Y301" s="114" t="str">
        <f t="shared" si="9"/>
        <v>91995冷房ビル用マルチ無し（一定速）</v>
      </c>
      <c r="Z301" s="115">
        <v>0.26</v>
      </c>
      <c r="AA301" s="115">
        <v>0.74</v>
      </c>
      <c r="AB301" s="116">
        <v>0.26</v>
      </c>
      <c r="AC301" s="116">
        <v>0.74</v>
      </c>
      <c r="AD301" s="117">
        <f>VLOOKUP(T301,既存設備・導入予定!$E$33:$S$44,13,0)</f>
        <v>0.129</v>
      </c>
      <c r="AE301" s="118">
        <f t="shared" si="10"/>
        <v>0.77300000000000002</v>
      </c>
    </row>
    <row r="302" spans="13:31" ht="13.5" customHeight="1">
      <c r="M302" s="147">
        <v>1</v>
      </c>
      <c r="N302" s="148" t="s">
        <v>8</v>
      </c>
      <c r="O302" s="148" t="s">
        <v>3510</v>
      </c>
      <c r="P302" s="148" t="s">
        <v>3508</v>
      </c>
      <c r="Q302" s="148" t="s">
        <v>76</v>
      </c>
      <c r="R302" s="149">
        <v>0</v>
      </c>
      <c r="T302" s="111">
        <v>9</v>
      </c>
      <c r="U302" s="112">
        <v>1995</v>
      </c>
      <c r="V302" s="113" t="s">
        <v>20</v>
      </c>
      <c r="W302" s="113" t="s">
        <v>638</v>
      </c>
      <c r="X302" s="113" t="s">
        <v>3404</v>
      </c>
      <c r="Y302" s="114" t="str">
        <f t="shared" si="9"/>
        <v>91995冷房設備用無し（一定速）</v>
      </c>
      <c r="Z302" s="115">
        <v>0.26</v>
      </c>
      <c r="AA302" s="115">
        <v>0.74</v>
      </c>
      <c r="AB302" s="116">
        <v>0.26</v>
      </c>
      <c r="AC302" s="116">
        <v>0.74</v>
      </c>
      <c r="AD302" s="117">
        <f>VLOOKUP(T302,既存設備・導入予定!$E$33:$S$44,13,0)</f>
        <v>0.129</v>
      </c>
      <c r="AE302" s="118">
        <f t="shared" si="10"/>
        <v>0.77300000000000002</v>
      </c>
    </row>
    <row r="303" spans="13:31" ht="13.5" customHeight="1">
      <c r="M303" s="147">
        <v>1</v>
      </c>
      <c r="N303" s="148" t="s">
        <v>9</v>
      </c>
      <c r="O303" s="148" t="s">
        <v>3510</v>
      </c>
      <c r="P303" s="148" t="s">
        <v>3508</v>
      </c>
      <c r="Q303" s="148" t="s">
        <v>80</v>
      </c>
      <c r="R303" s="149">
        <v>0</v>
      </c>
      <c r="T303" s="111">
        <v>9</v>
      </c>
      <c r="U303" s="112">
        <v>1995</v>
      </c>
      <c r="V303" s="113" t="s">
        <v>21</v>
      </c>
      <c r="W303" s="113" t="s">
        <v>643</v>
      </c>
      <c r="X303" s="113" t="s">
        <v>3403</v>
      </c>
      <c r="Y303" s="114" t="str">
        <f t="shared" si="9"/>
        <v>91995暖房店舗用有り</v>
      </c>
      <c r="Z303" s="115">
        <v>0.374</v>
      </c>
      <c r="AA303" s="115">
        <v>0.626</v>
      </c>
      <c r="AB303" s="116">
        <v>1.0275000000000001</v>
      </c>
      <c r="AC303" s="116">
        <v>0.46260000000000001</v>
      </c>
      <c r="AD303" s="117">
        <f>VLOOKUP(T303,既存設備・導入予定!$E$33:$S$44,13,0)</f>
        <v>0.129</v>
      </c>
      <c r="AE303" s="118">
        <f t="shared" si="10"/>
        <v>0.59499999999999997</v>
      </c>
    </row>
    <row r="304" spans="13:31" ht="13.5" customHeight="1">
      <c r="M304" s="147">
        <v>1</v>
      </c>
      <c r="N304" s="148" t="s">
        <v>10</v>
      </c>
      <c r="O304" s="148" t="s">
        <v>3510</v>
      </c>
      <c r="P304" s="148" t="s">
        <v>3508</v>
      </c>
      <c r="Q304" s="148" t="s">
        <v>84</v>
      </c>
      <c r="R304" s="149">
        <v>0</v>
      </c>
      <c r="T304" s="111">
        <v>9</v>
      </c>
      <c r="U304" s="112">
        <v>1995</v>
      </c>
      <c r="V304" s="113" t="s">
        <v>21</v>
      </c>
      <c r="W304" s="113" t="s">
        <v>637</v>
      </c>
      <c r="X304" s="113" t="s">
        <v>3403</v>
      </c>
      <c r="Y304" s="114" t="str">
        <f t="shared" si="9"/>
        <v>91995暖房ビル用マルチ有り</v>
      </c>
      <c r="Z304" s="115">
        <v>-0.112</v>
      </c>
      <c r="AA304" s="115">
        <v>1.1120000000000001</v>
      </c>
      <c r="AB304" s="116">
        <v>1.0236000000000001</v>
      </c>
      <c r="AC304" s="116">
        <v>0.82809999999999995</v>
      </c>
      <c r="AD304" s="117">
        <f>VLOOKUP(T304,既存設備・導入予定!$E$33:$S$44,13,0)</f>
        <v>0.129</v>
      </c>
      <c r="AE304" s="118">
        <f t="shared" si="10"/>
        <v>0.96</v>
      </c>
    </row>
    <row r="305" spans="13:31" ht="13.5" customHeight="1">
      <c r="M305" s="147">
        <v>1</v>
      </c>
      <c r="N305" s="148" t="s">
        <v>11</v>
      </c>
      <c r="O305" s="148" t="s">
        <v>3510</v>
      </c>
      <c r="P305" s="148" t="s">
        <v>3508</v>
      </c>
      <c r="Q305" s="148" t="s">
        <v>88</v>
      </c>
      <c r="R305" s="149">
        <v>0</v>
      </c>
      <c r="T305" s="111">
        <v>9</v>
      </c>
      <c r="U305" s="112">
        <v>1995</v>
      </c>
      <c r="V305" s="113" t="s">
        <v>21</v>
      </c>
      <c r="W305" s="113" t="s">
        <v>638</v>
      </c>
      <c r="X305" s="113" t="s">
        <v>3403</v>
      </c>
      <c r="Y305" s="114" t="str">
        <f t="shared" si="9"/>
        <v>91995暖房設備用有り</v>
      </c>
      <c r="Z305" s="115">
        <v>0.25</v>
      </c>
      <c r="AA305" s="115">
        <v>0.75</v>
      </c>
      <c r="AB305" s="116">
        <v>1.0159</v>
      </c>
      <c r="AC305" s="116">
        <v>0.5585</v>
      </c>
      <c r="AD305" s="117">
        <f>VLOOKUP(T305,既存設備・導入予定!$E$33:$S$44,13,0)</f>
        <v>0.129</v>
      </c>
      <c r="AE305" s="118">
        <f t="shared" si="10"/>
        <v>0.68899999999999995</v>
      </c>
    </row>
    <row r="306" spans="13:31" ht="13.5" customHeight="1">
      <c r="M306" s="147">
        <v>1</v>
      </c>
      <c r="N306" s="148" t="s">
        <v>12</v>
      </c>
      <c r="O306" s="148" t="s">
        <v>3510</v>
      </c>
      <c r="P306" s="148" t="s">
        <v>3508</v>
      </c>
      <c r="Q306" s="148" t="s">
        <v>92</v>
      </c>
      <c r="R306" s="149">
        <v>0</v>
      </c>
      <c r="T306" s="111">
        <v>9</v>
      </c>
      <c r="U306" s="112">
        <v>1995</v>
      </c>
      <c r="V306" s="113" t="s">
        <v>21</v>
      </c>
      <c r="W306" s="113" t="s">
        <v>643</v>
      </c>
      <c r="X306" s="113" t="s">
        <v>3404</v>
      </c>
      <c r="Y306" s="114" t="str">
        <f t="shared" si="9"/>
        <v>91995暖房店舗用無し（一定速）</v>
      </c>
      <c r="Z306" s="115">
        <v>0.26</v>
      </c>
      <c r="AA306" s="115">
        <v>0.74</v>
      </c>
      <c r="AB306" s="116">
        <v>0.26</v>
      </c>
      <c r="AC306" s="116">
        <v>0.74</v>
      </c>
      <c r="AD306" s="117">
        <f>VLOOKUP(T306,既存設備・導入予定!$E$33:$S$44,13,0)</f>
        <v>0.129</v>
      </c>
      <c r="AE306" s="118">
        <f t="shared" si="10"/>
        <v>0.77300000000000002</v>
      </c>
    </row>
    <row r="307" spans="13:31" ht="13.5" customHeight="1">
      <c r="M307" s="147">
        <v>1</v>
      </c>
      <c r="N307" s="148" t="s">
        <v>13</v>
      </c>
      <c r="O307" s="148" t="s">
        <v>3510</v>
      </c>
      <c r="P307" s="148" t="s">
        <v>3508</v>
      </c>
      <c r="Q307" s="148" t="s">
        <v>96</v>
      </c>
      <c r="R307" s="149">
        <v>5.8000000000000003E-2</v>
      </c>
      <c r="T307" s="111">
        <v>9</v>
      </c>
      <c r="U307" s="112">
        <v>1995</v>
      </c>
      <c r="V307" s="113" t="s">
        <v>21</v>
      </c>
      <c r="W307" s="113" t="s">
        <v>637</v>
      </c>
      <c r="X307" s="113" t="s">
        <v>3404</v>
      </c>
      <c r="Y307" s="114" t="str">
        <f t="shared" si="9"/>
        <v>91995暖房ビル用マルチ無し（一定速）</v>
      </c>
      <c r="Z307" s="115">
        <v>0.26</v>
      </c>
      <c r="AA307" s="115">
        <v>0.74</v>
      </c>
      <c r="AB307" s="116">
        <v>0.26</v>
      </c>
      <c r="AC307" s="116">
        <v>0.74</v>
      </c>
      <c r="AD307" s="117">
        <f>VLOOKUP(T307,既存設備・導入予定!$E$33:$S$44,13,0)</f>
        <v>0.129</v>
      </c>
      <c r="AE307" s="118">
        <f t="shared" si="10"/>
        <v>0.77300000000000002</v>
      </c>
    </row>
    <row r="308" spans="13:31" ht="13.5" customHeight="1">
      <c r="M308" s="147">
        <v>2</v>
      </c>
      <c r="N308" s="148" t="s">
        <v>3506</v>
      </c>
      <c r="O308" s="148" t="s">
        <v>3510</v>
      </c>
      <c r="P308" s="148" t="s">
        <v>3508</v>
      </c>
      <c r="Q308" s="148" t="s">
        <v>100</v>
      </c>
      <c r="R308" s="149">
        <v>0</v>
      </c>
      <c r="T308" s="111">
        <v>9</v>
      </c>
      <c r="U308" s="112">
        <v>1995</v>
      </c>
      <c r="V308" s="113" t="s">
        <v>21</v>
      </c>
      <c r="W308" s="113" t="s">
        <v>638</v>
      </c>
      <c r="X308" s="113" t="s">
        <v>3404</v>
      </c>
      <c r="Y308" s="114" t="str">
        <f t="shared" si="9"/>
        <v>91995暖房設備用無し（一定速）</v>
      </c>
      <c r="Z308" s="115">
        <v>0.26</v>
      </c>
      <c r="AA308" s="115">
        <v>0.74</v>
      </c>
      <c r="AB308" s="116">
        <v>0.26</v>
      </c>
      <c r="AC308" s="116">
        <v>0.74</v>
      </c>
      <c r="AD308" s="117">
        <f>VLOOKUP(T308,既存設備・導入予定!$E$33:$S$44,13,0)</f>
        <v>0.129</v>
      </c>
      <c r="AE308" s="118">
        <f t="shared" si="10"/>
        <v>0.77300000000000002</v>
      </c>
    </row>
    <row r="309" spans="13:31" ht="13.5" customHeight="1">
      <c r="M309" s="147">
        <v>2</v>
      </c>
      <c r="N309" s="148" t="s">
        <v>3</v>
      </c>
      <c r="O309" s="148" t="s">
        <v>3510</v>
      </c>
      <c r="P309" s="148" t="s">
        <v>3508</v>
      </c>
      <c r="Q309" s="148" t="s">
        <v>104</v>
      </c>
      <c r="R309" s="149">
        <v>0</v>
      </c>
      <c r="T309" s="111">
        <v>9</v>
      </c>
      <c r="U309" s="112">
        <v>2005</v>
      </c>
      <c r="V309" s="113" t="s">
        <v>20</v>
      </c>
      <c r="W309" s="113" t="s">
        <v>643</v>
      </c>
      <c r="X309" s="113" t="s">
        <v>3403</v>
      </c>
      <c r="Y309" s="114" t="str">
        <f t="shared" si="9"/>
        <v>92005冷房店舗用有り</v>
      </c>
      <c r="Z309" s="115">
        <v>-0.86599999999999999</v>
      </c>
      <c r="AA309" s="115">
        <v>1.8660000000000001</v>
      </c>
      <c r="AB309" s="116">
        <v>1.0455000000000001</v>
      </c>
      <c r="AC309" s="116">
        <v>1.3880999999999999</v>
      </c>
      <c r="AD309" s="117">
        <f>VLOOKUP(T309,既存設備・導入予定!$E$33:$S$44,13,0)</f>
        <v>0.129</v>
      </c>
      <c r="AE309" s="118">
        <f t="shared" si="10"/>
        <v>1.522</v>
      </c>
    </row>
    <row r="310" spans="13:31" ht="13.5" customHeight="1">
      <c r="M310" s="147">
        <v>2</v>
      </c>
      <c r="N310" s="148" t="s">
        <v>4</v>
      </c>
      <c r="O310" s="148" t="s">
        <v>3510</v>
      </c>
      <c r="P310" s="148" t="s">
        <v>3508</v>
      </c>
      <c r="Q310" s="148" t="s">
        <v>108</v>
      </c>
      <c r="R310" s="149">
        <v>0</v>
      </c>
      <c r="T310" s="111">
        <v>9</v>
      </c>
      <c r="U310" s="112">
        <v>2005</v>
      </c>
      <c r="V310" s="113" t="s">
        <v>20</v>
      </c>
      <c r="W310" s="113" t="s">
        <v>637</v>
      </c>
      <c r="X310" s="113" t="s">
        <v>3403</v>
      </c>
      <c r="Y310" s="114" t="str">
        <f t="shared" si="9"/>
        <v>92005冷房ビル用マルチ有り</v>
      </c>
      <c r="Z310" s="115">
        <v>-0.68200000000000005</v>
      </c>
      <c r="AA310" s="115">
        <v>1.6819999999999999</v>
      </c>
      <c r="AB310" s="116">
        <v>1.0490999999999999</v>
      </c>
      <c r="AC310" s="116">
        <v>1.2492000000000001</v>
      </c>
      <c r="AD310" s="117">
        <f>VLOOKUP(T310,既存設備・導入予定!$E$33:$S$44,13,0)</f>
        <v>0.129</v>
      </c>
      <c r="AE310" s="118">
        <f t="shared" si="10"/>
        <v>1.3839999999999999</v>
      </c>
    </row>
    <row r="311" spans="13:31" ht="13.5" customHeight="1">
      <c r="M311" s="147">
        <v>2</v>
      </c>
      <c r="N311" s="148" t="s">
        <v>5</v>
      </c>
      <c r="O311" s="148" t="s">
        <v>3510</v>
      </c>
      <c r="P311" s="148" t="s">
        <v>3508</v>
      </c>
      <c r="Q311" s="148" t="s">
        <v>112</v>
      </c>
      <c r="R311" s="149">
        <v>0</v>
      </c>
      <c r="T311" s="111">
        <v>9</v>
      </c>
      <c r="U311" s="112">
        <v>2005</v>
      </c>
      <c r="V311" s="113" t="s">
        <v>20</v>
      </c>
      <c r="W311" s="113" t="s">
        <v>638</v>
      </c>
      <c r="X311" s="113" t="s">
        <v>3403</v>
      </c>
      <c r="Y311" s="114" t="str">
        <f t="shared" si="9"/>
        <v>92005冷房設備用有り</v>
      </c>
      <c r="Z311" s="115">
        <v>-0.114</v>
      </c>
      <c r="AA311" s="115">
        <v>1.1140000000000001</v>
      </c>
      <c r="AB311" s="116">
        <v>1.0325</v>
      </c>
      <c r="AC311" s="116">
        <v>0.82740000000000002</v>
      </c>
      <c r="AD311" s="117">
        <f>VLOOKUP(T311,既存設備・導入予定!$E$33:$S$44,13,0)</f>
        <v>0.129</v>
      </c>
      <c r="AE311" s="118">
        <f t="shared" si="10"/>
        <v>0.96</v>
      </c>
    </row>
    <row r="312" spans="13:31" ht="13.5" customHeight="1">
      <c r="M312" s="147">
        <v>2</v>
      </c>
      <c r="N312" s="148" t="s">
        <v>6</v>
      </c>
      <c r="O312" s="148" t="s">
        <v>3510</v>
      </c>
      <c r="P312" s="148" t="s">
        <v>3508</v>
      </c>
      <c r="Q312" s="148" t="s">
        <v>116</v>
      </c>
      <c r="R312" s="149">
        <v>0</v>
      </c>
      <c r="T312" s="111">
        <v>9</v>
      </c>
      <c r="U312" s="112">
        <v>2005</v>
      </c>
      <c r="V312" s="113" t="s">
        <v>20</v>
      </c>
      <c r="W312" s="113" t="s">
        <v>643</v>
      </c>
      <c r="X312" s="113" t="s">
        <v>3404</v>
      </c>
      <c r="Y312" s="114" t="str">
        <f t="shared" si="9"/>
        <v>92005冷房店舗用無し（一定速）</v>
      </c>
      <c r="Z312" s="115">
        <v>0.25</v>
      </c>
      <c r="AA312" s="115">
        <v>0.75</v>
      </c>
      <c r="AB312" s="116">
        <v>0.25</v>
      </c>
      <c r="AC312" s="116">
        <v>0.75</v>
      </c>
      <c r="AD312" s="117">
        <f>VLOOKUP(T312,既存設備・導入予定!$E$33:$S$44,13,0)</f>
        <v>0.129</v>
      </c>
      <c r="AE312" s="118">
        <f t="shared" si="10"/>
        <v>0.78200000000000003</v>
      </c>
    </row>
    <row r="313" spans="13:31" ht="13.5" customHeight="1">
      <c r="M313" s="147">
        <v>2</v>
      </c>
      <c r="N313" s="148" t="s">
        <v>7</v>
      </c>
      <c r="O313" s="148" t="s">
        <v>3510</v>
      </c>
      <c r="P313" s="148" t="s">
        <v>3508</v>
      </c>
      <c r="Q313" s="148" t="s">
        <v>120</v>
      </c>
      <c r="R313" s="149">
        <v>0</v>
      </c>
      <c r="T313" s="111">
        <v>9</v>
      </c>
      <c r="U313" s="112">
        <v>2005</v>
      </c>
      <c r="V313" s="113" t="s">
        <v>20</v>
      </c>
      <c r="W313" s="113" t="s">
        <v>637</v>
      </c>
      <c r="X313" s="113" t="s">
        <v>3404</v>
      </c>
      <c r="Y313" s="114" t="str">
        <f t="shared" si="9"/>
        <v>92005冷房ビル用マルチ無し（一定速）</v>
      </c>
      <c r="Z313" s="115">
        <v>0.25</v>
      </c>
      <c r="AA313" s="115">
        <v>0.75</v>
      </c>
      <c r="AB313" s="116">
        <v>0.25</v>
      </c>
      <c r="AC313" s="116">
        <v>0.75</v>
      </c>
      <c r="AD313" s="117">
        <f>VLOOKUP(T313,既存設備・導入予定!$E$33:$S$44,13,0)</f>
        <v>0.129</v>
      </c>
      <c r="AE313" s="118">
        <f t="shared" si="10"/>
        <v>0.78200000000000003</v>
      </c>
    </row>
    <row r="314" spans="13:31" ht="13.5" customHeight="1">
      <c r="M314" s="147">
        <v>2</v>
      </c>
      <c r="N314" s="148" t="s">
        <v>8</v>
      </c>
      <c r="O314" s="148" t="s">
        <v>3510</v>
      </c>
      <c r="P314" s="148" t="s">
        <v>3508</v>
      </c>
      <c r="Q314" s="148" t="s">
        <v>124</v>
      </c>
      <c r="R314" s="149">
        <v>0</v>
      </c>
      <c r="T314" s="111">
        <v>9</v>
      </c>
      <c r="U314" s="112">
        <v>2005</v>
      </c>
      <c r="V314" s="113" t="s">
        <v>20</v>
      </c>
      <c r="W314" s="113" t="s">
        <v>638</v>
      </c>
      <c r="X314" s="113" t="s">
        <v>3404</v>
      </c>
      <c r="Y314" s="114" t="str">
        <f t="shared" si="9"/>
        <v>92005冷房設備用無し（一定速）</v>
      </c>
      <c r="Z314" s="115">
        <v>0.25</v>
      </c>
      <c r="AA314" s="115">
        <v>0.75</v>
      </c>
      <c r="AB314" s="116">
        <v>0.25</v>
      </c>
      <c r="AC314" s="116">
        <v>0.75</v>
      </c>
      <c r="AD314" s="117">
        <f>VLOOKUP(T314,既存設備・導入予定!$E$33:$S$44,13,0)</f>
        <v>0.129</v>
      </c>
      <c r="AE314" s="118">
        <f t="shared" si="10"/>
        <v>0.78200000000000003</v>
      </c>
    </row>
    <row r="315" spans="13:31" ht="13.5" customHeight="1">
      <c r="M315" s="147">
        <v>2</v>
      </c>
      <c r="N315" s="148" t="s">
        <v>9</v>
      </c>
      <c r="O315" s="148" t="s">
        <v>3510</v>
      </c>
      <c r="P315" s="148" t="s">
        <v>3508</v>
      </c>
      <c r="Q315" s="148" t="s">
        <v>128</v>
      </c>
      <c r="R315" s="149">
        <v>0</v>
      </c>
      <c r="T315" s="111">
        <v>9</v>
      </c>
      <c r="U315" s="112">
        <v>2005</v>
      </c>
      <c r="V315" s="113" t="s">
        <v>21</v>
      </c>
      <c r="W315" s="113" t="s">
        <v>643</v>
      </c>
      <c r="X315" s="113" t="s">
        <v>3403</v>
      </c>
      <c r="Y315" s="114" t="str">
        <f t="shared" si="9"/>
        <v>92005暖房店舗用有り</v>
      </c>
      <c r="Z315" s="115">
        <v>-0.65</v>
      </c>
      <c r="AA315" s="115">
        <v>1.65</v>
      </c>
      <c r="AB315" s="116">
        <v>1.0726</v>
      </c>
      <c r="AC315" s="116">
        <v>1.2194</v>
      </c>
      <c r="AD315" s="117">
        <f>VLOOKUP(T315,既存設備・導入予定!$E$33:$S$44,13,0)</f>
        <v>0.129</v>
      </c>
      <c r="AE315" s="118">
        <f t="shared" si="10"/>
        <v>1.357</v>
      </c>
    </row>
    <row r="316" spans="13:31" ht="13.5" customHeight="1">
      <c r="M316" s="147">
        <v>2</v>
      </c>
      <c r="N316" s="148" t="s">
        <v>10</v>
      </c>
      <c r="O316" s="148" t="s">
        <v>3510</v>
      </c>
      <c r="P316" s="148" t="s">
        <v>3508</v>
      </c>
      <c r="Q316" s="148" t="s">
        <v>132</v>
      </c>
      <c r="R316" s="149">
        <v>0</v>
      </c>
      <c r="T316" s="111">
        <v>9</v>
      </c>
      <c r="U316" s="112">
        <v>2005</v>
      </c>
      <c r="V316" s="113" t="s">
        <v>21</v>
      </c>
      <c r="W316" s="113" t="s">
        <v>637</v>
      </c>
      <c r="X316" s="113" t="s">
        <v>3403</v>
      </c>
      <c r="Y316" s="114" t="str">
        <f t="shared" si="9"/>
        <v>92005暖房ビル用マルチ有り</v>
      </c>
      <c r="Z316" s="115">
        <v>-0.56000000000000005</v>
      </c>
      <c r="AA316" s="115">
        <v>1.56</v>
      </c>
      <c r="AB316" s="116">
        <v>1.0330999999999999</v>
      </c>
      <c r="AC316" s="116">
        <v>1.1617</v>
      </c>
      <c r="AD316" s="117">
        <f>VLOOKUP(T316,既存設備・導入予定!$E$33:$S$44,13,0)</f>
        <v>0.129</v>
      </c>
      <c r="AE316" s="118">
        <f t="shared" si="10"/>
        <v>1.294</v>
      </c>
    </row>
    <row r="317" spans="13:31" ht="13.5" customHeight="1">
      <c r="M317" s="147">
        <v>2</v>
      </c>
      <c r="N317" s="148" t="s">
        <v>11</v>
      </c>
      <c r="O317" s="148" t="s">
        <v>3510</v>
      </c>
      <c r="P317" s="148" t="s">
        <v>3508</v>
      </c>
      <c r="Q317" s="148" t="s">
        <v>136</v>
      </c>
      <c r="R317" s="149">
        <v>0</v>
      </c>
      <c r="T317" s="111">
        <v>9</v>
      </c>
      <c r="U317" s="112">
        <v>2005</v>
      </c>
      <c r="V317" s="113" t="s">
        <v>21</v>
      </c>
      <c r="W317" s="113" t="s">
        <v>638</v>
      </c>
      <c r="X317" s="113" t="s">
        <v>3403</v>
      </c>
      <c r="Y317" s="114" t="str">
        <f t="shared" si="9"/>
        <v>92005暖房設備用有り</v>
      </c>
      <c r="Z317" s="115">
        <v>-0.126</v>
      </c>
      <c r="AA317" s="115">
        <v>1.1259999999999999</v>
      </c>
      <c r="AB317" s="116">
        <v>1.0239</v>
      </c>
      <c r="AC317" s="116">
        <v>0.83850000000000002</v>
      </c>
      <c r="AD317" s="117">
        <f>VLOOKUP(T317,既存設備・導入予定!$E$33:$S$44,13,0)</f>
        <v>0.129</v>
      </c>
      <c r="AE317" s="118">
        <f t="shared" si="10"/>
        <v>0.97</v>
      </c>
    </row>
    <row r="318" spans="13:31" ht="13.5" customHeight="1">
      <c r="M318" s="147">
        <v>2</v>
      </c>
      <c r="N318" s="148" t="s">
        <v>12</v>
      </c>
      <c r="O318" s="148" t="s">
        <v>3510</v>
      </c>
      <c r="P318" s="148" t="s">
        <v>3508</v>
      </c>
      <c r="Q318" s="148" t="s">
        <v>140</v>
      </c>
      <c r="R318" s="149">
        <v>0</v>
      </c>
      <c r="T318" s="111">
        <v>9</v>
      </c>
      <c r="U318" s="112">
        <v>2005</v>
      </c>
      <c r="V318" s="113" t="s">
        <v>21</v>
      </c>
      <c r="W318" s="113" t="s">
        <v>643</v>
      </c>
      <c r="X318" s="113" t="s">
        <v>3404</v>
      </c>
      <c r="Y318" s="114" t="str">
        <f t="shared" si="9"/>
        <v>92005暖房店舗用無し（一定速）</v>
      </c>
      <c r="Z318" s="115">
        <v>0.25</v>
      </c>
      <c r="AA318" s="115">
        <v>0.75</v>
      </c>
      <c r="AB318" s="116">
        <v>0.25</v>
      </c>
      <c r="AC318" s="116">
        <v>0.75</v>
      </c>
      <c r="AD318" s="117">
        <f>VLOOKUP(T318,既存設備・導入予定!$E$33:$S$44,13,0)</f>
        <v>0.129</v>
      </c>
      <c r="AE318" s="118">
        <f t="shared" si="10"/>
        <v>0.78200000000000003</v>
      </c>
    </row>
    <row r="319" spans="13:31" ht="13.5" customHeight="1">
      <c r="M319" s="147">
        <v>2</v>
      </c>
      <c r="N319" s="148" t="s">
        <v>13</v>
      </c>
      <c r="O319" s="148" t="s">
        <v>3510</v>
      </c>
      <c r="P319" s="148" t="s">
        <v>3508</v>
      </c>
      <c r="Q319" s="148" t="s">
        <v>144</v>
      </c>
      <c r="R319" s="149">
        <v>0</v>
      </c>
      <c r="T319" s="111">
        <v>9</v>
      </c>
      <c r="U319" s="112">
        <v>2005</v>
      </c>
      <c r="V319" s="113" t="s">
        <v>21</v>
      </c>
      <c r="W319" s="113" t="s">
        <v>637</v>
      </c>
      <c r="X319" s="113" t="s">
        <v>3404</v>
      </c>
      <c r="Y319" s="114" t="str">
        <f t="shared" si="9"/>
        <v>92005暖房ビル用マルチ無し（一定速）</v>
      </c>
      <c r="Z319" s="115">
        <v>0.25</v>
      </c>
      <c r="AA319" s="115">
        <v>0.75</v>
      </c>
      <c r="AB319" s="116">
        <v>0.25</v>
      </c>
      <c r="AC319" s="116">
        <v>0.75</v>
      </c>
      <c r="AD319" s="117">
        <f>VLOOKUP(T319,既存設備・導入予定!$E$33:$S$44,13,0)</f>
        <v>0.129</v>
      </c>
      <c r="AE319" s="118">
        <f t="shared" si="10"/>
        <v>0.78200000000000003</v>
      </c>
    </row>
    <row r="320" spans="13:31" ht="13.5" customHeight="1">
      <c r="M320" s="147">
        <v>3</v>
      </c>
      <c r="N320" s="148" t="s">
        <v>3506</v>
      </c>
      <c r="O320" s="148" t="s">
        <v>3510</v>
      </c>
      <c r="P320" s="148" t="s">
        <v>3508</v>
      </c>
      <c r="Q320" s="148" t="s">
        <v>148</v>
      </c>
      <c r="R320" s="149">
        <v>0.188</v>
      </c>
      <c r="T320" s="111">
        <v>9</v>
      </c>
      <c r="U320" s="112">
        <v>2005</v>
      </c>
      <c r="V320" s="113" t="s">
        <v>21</v>
      </c>
      <c r="W320" s="113" t="s">
        <v>638</v>
      </c>
      <c r="X320" s="113" t="s">
        <v>3404</v>
      </c>
      <c r="Y320" s="114" t="str">
        <f t="shared" si="9"/>
        <v>92005暖房設備用無し（一定速）</v>
      </c>
      <c r="Z320" s="115">
        <v>0.25</v>
      </c>
      <c r="AA320" s="115">
        <v>0.75</v>
      </c>
      <c r="AB320" s="116">
        <v>0.25</v>
      </c>
      <c r="AC320" s="116">
        <v>0.75</v>
      </c>
      <c r="AD320" s="117">
        <f>VLOOKUP(T320,既存設備・導入予定!$E$33:$S$44,13,0)</f>
        <v>0.129</v>
      </c>
      <c r="AE320" s="118">
        <f t="shared" si="10"/>
        <v>0.78200000000000003</v>
      </c>
    </row>
    <row r="321" spans="13:31" ht="13.5" customHeight="1">
      <c r="M321" s="147">
        <v>3</v>
      </c>
      <c r="N321" s="148" t="s">
        <v>3</v>
      </c>
      <c r="O321" s="148" t="s">
        <v>3510</v>
      </c>
      <c r="P321" s="148" t="s">
        <v>3508</v>
      </c>
      <c r="Q321" s="148" t="s">
        <v>152</v>
      </c>
      <c r="R321" s="149">
        <v>6.6000000000000003E-2</v>
      </c>
      <c r="T321" s="111">
        <v>9</v>
      </c>
      <c r="U321" s="112">
        <v>2015</v>
      </c>
      <c r="V321" s="113" t="s">
        <v>20</v>
      </c>
      <c r="W321" s="113" t="s">
        <v>643</v>
      </c>
      <c r="X321" s="113" t="s">
        <v>3403</v>
      </c>
      <c r="Y321" s="114" t="str">
        <f t="shared" si="9"/>
        <v>92015冷房店舗用有り</v>
      </c>
      <c r="Z321" s="115">
        <v>-1.38</v>
      </c>
      <c r="AA321" s="115">
        <v>2.38</v>
      </c>
      <c r="AB321" s="116">
        <v>1.0581</v>
      </c>
      <c r="AC321" s="116">
        <v>1.7705</v>
      </c>
      <c r="AD321" s="117">
        <f>VLOOKUP(T321,既存設備・導入予定!$E$33:$S$44,13,0)</f>
        <v>0.129</v>
      </c>
      <c r="AE321" s="118">
        <f t="shared" si="10"/>
        <v>1.9059999999999999</v>
      </c>
    </row>
    <row r="322" spans="13:31" ht="13.5" customHeight="1">
      <c r="M322" s="147">
        <v>3</v>
      </c>
      <c r="N322" s="148" t="s">
        <v>4</v>
      </c>
      <c r="O322" s="148" t="s">
        <v>3510</v>
      </c>
      <c r="P322" s="148" t="s">
        <v>3508</v>
      </c>
      <c r="Q322" s="148" t="s">
        <v>156</v>
      </c>
      <c r="R322" s="149">
        <v>7.4999999999999997E-2</v>
      </c>
      <c r="T322" s="111">
        <v>9</v>
      </c>
      <c r="U322" s="112">
        <v>2015</v>
      </c>
      <c r="V322" s="113" t="s">
        <v>20</v>
      </c>
      <c r="W322" s="113" t="s">
        <v>637</v>
      </c>
      <c r="X322" s="113" t="s">
        <v>3403</v>
      </c>
      <c r="Y322" s="114" t="str">
        <f t="shared" si="9"/>
        <v>92015冷房ビル用マルチ有り</v>
      </c>
      <c r="Z322" s="115">
        <v>-1.5740000000000001</v>
      </c>
      <c r="AA322" s="115">
        <v>2.5739999999999998</v>
      </c>
      <c r="AB322" s="116">
        <v>1.0751999999999999</v>
      </c>
      <c r="AC322" s="116">
        <v>1.9117</v>
      </c>
      <c r="AD322" s="117">
        <f>VLOOKUP(T322,既存設備・導入予定!$E$33:$S$44,13,0)</f>
        <v>0.129</v>
      </c>
      <c r="AE322" s="118">
        <f t="shared" si="10"/>
        <v>2.0499999999999998</v>
      </c>
    </row>
    <row r="323" spans="13:31" ht="13.5" customHeight="1">
      <c r="M323" s="147">
        <v>3</v>
      </c>
      <c r="N323" s="148" t="s">
        <v>5</v>
      </c>
      <c r="O323" s="148" t="s">
        <v>3510</v>
      </c>
      <c r="P323" s="148" t="s">
        <v>3508</v>
      </c>
      <c r="Q323" s="148" t="s">
        <v>160</v>
      </c>
      <c r="R323" s="149">
        <v>9.8000000000000004E-2</v>
      </c>
      <c r="T323" s="111">
        <v>9</v>
      </c>
      <c r="U323" s="112">
        <v>2015</v>
      </c>
      <c r="V323" s="113" t="s">
        <v>20</v>
      </c>
      <c r="W323" s="113" t="s">
        <v>638</v>
      </c>
      <c r="X323" s="113" t="s">
        <v>3403</v>
      </c>
      <c r="Y323" s="114" t="str">
        <f t="shared" si="9"/>
        <v>92015冷房設備用有り</v>
      </c>
      <c r="Z323" s="115">
        <v>-0.62</v>
      </c>
      <c r="AA323" s="115">
        <v>1.62</v>
      </c>
      <c r="AB323" s="116">
        <v>1.0472999999999999</v>
      </c>
      <c r="AC323" s="116">
        <v>1.2032</v>
      </c>
      <c r="AD323" s="117">
        <f>VLOOKUP(T323,既存設備・導入予定!$E$33:$S$44,13,0)</f>
        <v>0.129</v>
      </c>
      <c r="AE323" s="118">
        <f t="shared" si="10"/>
        <v>1.3380000000000001</v>
      </c>
    </row>
    <row r="324" spans="13:31" ht="13.5" customHeight="1">
      <c r="M324" s="147">
        <v>3</v>
      </c>
      <c r="N324" s="148" t="s">
        <v>6</v>
      </c>
      <c r="O324" s="148" t="s">
        <v>3510</v>
      </c>
      <c r="P324" s="148" t="s">
        <v>3508</v>
      </c>
      <c r="Q324" s="148" t="s">
        <v>164</v>
      </c>
      <c r="R324" s="149">
        <v>6.6000000000000003E-2</v>
      </c>
      <c r="T324" s="111">
        <v>9</v>
      </c>
      <c r="U324" s="112">
        <v>2015</v>
      </c>
      <c r="V324" s="113" t="s">
        <v>20</v>
      </c>
      <c r="W324" s="113" t="s">
        <v>643</v>
      </c>
      <c r="X324" s="113" t="s">
        <v>3404</v>
      </c>
      <c r="Y324" s="114" t="str">
        <f t="shared" si="9"/>
        <v>92015冷房店舗用無し（一定速）</v>
      </c>
      <c r="Z324" s="115">
        <v>0.25</v>
      </c>
      <c r="AA324" s="115">
        <v>0.75</v>
      </c>
      <c r="AB324" s="116">
        <v>0.25</v>
      </c>
      <c r="AC324" s="116">
        <v>0.75</v>
      </c>
      <c r="AD324" s="117">
        <f>VLOOKUP(T324,既存設備・導入予定!$E$33:$S$44,13,0)</f>
        <v>0.129</v>
      </c>
      <c r="AE324" s="118">
        <f t="shared" si="10"/>
        <v>0.78200000000000003</v>
      </c>
    </row>
    <row r="325" spans="13:31" ht="13.5" customHeight="1">
      <c r="M325" s="147">
        <v>3</v>
      </c>
      <c r="N325" s="148" t="s">
        <v>7</v>
      </c>
      <c r="O325" s="148" t="s">
        <v>3510</v>
      </c>
      <c r="P325" s="148" t="s">
        <v>3508</v>
      </c>
      <c r="Q325" s="148" t="s">
        <v>168</v>
      </c>
      <c r="R325" s="149">
        <v>5.8000000000000003E-2</v>
      </c>
      <c r="T325" s="111">
        <v>9</v>
      </c>
      <c r="U325" s="112">
        <v>2015</v>
      </c>
      <c r="V325" s="113" t="s">
        <v>20</v>
      </c>
      <c r="W325" s="113" t="s">
        <v>637</v>
      </c>
      <c r="X325" s="113" t="s">
        <v>3404</v>
      </c>
      <c r="Y325" s="114" t="str">
        <f t="shared" si="9"/>
        <v>92015冷房ビル用マルチ無し（一定速）</v>
      </c>
      <c r="Z325" s="115">
        <v>0.25</v>
      </c>
      <c r="AA325" s="115">
        <v>0.75</v>
      </c>
      <c r="AB325" s="116">
        <v>0.25</v>
      </c>
      <c r="AC325" s="116">
        <v>0.75</v>
      </c>
      <c r="AD325" s="117">
        <f>VLOOKUP(T325,既存設備・導入予定!$E$33:$S$44,13,0)</f>
        <v>0.129</v>
      </c>
      <c r="AE325" s="118">
        <f t="shared" si="10"/>
        <v>0.78200000000000003</v>
      </c>
    </row>
    <row r="326" spans="13:31" ht="13.5" customHeight="1">
      <c r="M326" s="147">
        <v>3</v>
      </c>
      <c r="N326" s="148" t="s">
        <v>8</v>
      </c>
      <c r="O326" s="148" t="s">
        <v>3510</v>
      </c>
      <c r="P326" s="148" t="s">
        <v>3508</v>
      </c>
      <c r="Q326" s="148" t="s">
        <v>172</v>
      </c>
      <c r="R326" s="149">
        <v>5.8000000000000003E-2</v>
      </c>
      <c r="T326" s="111">
        <v>9</v>
      </c>
      <c r="U326" s="112">
        <v>2015</v>
      </c>
      <c r="V326" s="113" t="s">
        <v>20</v>
      </c>
      <c r="W326" s="113" t="s">
        <v>638</v>
      </c>
      <c r="X326" s="113" t="s">
        <v>3404</v>
      </c>
      <c r="Y326" s="114" t="str">
        <f t="shared" si="9"/>
        <v>92015冷房設備用無し（一定速）</v>
      </c>
      <c r="Z326" s="115">
        <v>0.25</v>
      </c>
      <c r="AA326" s="115">
        <v>0.75</v>
      </c>
      <c r="AB326" s="116">
        <v>0.25</v>
      </c>
      <c r="AC326" s="116">
        <v>0.75</v>
      </c>
      <c r="AD326" s="117">
        <f>VLOOKUP(T326,既存設備・導入予定!$E$33:$S$44,13,0)</f>
        <v>0.129</v>
      </c>
      <c r="AE326" s="118">
        <f t="shared" si="10"/>
        <v>0.78200000000000003</v>
      </c>
    </row>
    <row r="327" spans="13:31" ht="13.5" customHeight="1">
      <c r="M327" s="147">
        <v>3</v>
      </c>
      <c r="N327" s="148" t="s">
        <v>9</v>
      </c>
      <c r="O327" s="148" t="s">
        <v>3510</v>
      </c>
      <c r="P327" s="148" t="s">
        <v>3508</v>
      </c>
      <c r="Q327" s="148" t="s">
        <v>176</v>
      </c>
      <c r="R327" s="149">
        <v>8.7999999999999995E-2</v>
      </c>
      <c r="T327" s="111">
        <v>9</v>
      </c>
      <c r="U327" s="112">
        <v>2015</v>
      </c>
      <c r="V327" s="113" t="s">
        <v>21</v>
      </c>
      <c r="W327" s="113" t="s">
        <v>643</v>
      </c>
      <c r="X327" s="113" t="s">
        <v>3403</v>
      </c>
      <c r="Y327" s="114" t="str">
        <f t="shared" si="9"/>
        <v>92015暖房店舗用有り</v>
      </c>
      <c r="Z327" s="115">
        <v>-0.97</v>
      </c>
      <c r="AA327" s="115">
        <v>1.97</v>
      </c>
      <c r="AB327" s="116">
        <v>1.0867</v>
      </c>
      <c r="AC327" s="116">
        <v>1.4558</v>
      </c>
      <c r="AD327" s="117">
        <f>VLOOKUP(T327,既存設備・導入予定!$E$33:$S$44,13,0)</f>
        <v>0.129</v>
      </c>
      <c r="AE327" s="118">
        <f t="shared" si="10"/>
        <v>1.595</v>
      </c>
    </row>
    <row r="328" spans="13:31" ht="13.5" customHeight="1">
      <c r="M328" s="147">
        <v>3</v>
      </c>
      <c r="N328" s="148" t="s">
        <v>10</v>
      </c>
      <c r="O328" s="148" t="s">
        <v>3510</v>
      </c>
      <c r="P328" s="148" t="s">
        <v>3508</v>
      </c>
      <c r="Q328" s="148" t="s">
        <v>180</v>
      </c>
      <c r="R328" s="149">
        <v>5.8000000000000003E-2</v>
      </c>
      <c r="T328" s="111">
        <v>9</v>
      </c>
      <c r="U328" s="112">
        <v>2015</v>
      </c>
      <c r="V328" s="113" t="s">
        <v>21</v>
      </c>
      <c r="W328" s="113" t="s">
        <v>637</v>
      </c>
      <c r="X328" s="113" t="s">
        <v>3403</v>
      </c>
      <c r="Y328" s="114" t="str">
        <f t="shared" si="9"/>
        <v>92015暖房ビル用マルチ有り</v>
      </c>
      <c r="Z328" s="115">
        <v>-0.876</v>
      </c>
      <c r="AA328" s="115">
        <v>1.8759999999999999</v>
      </c>
      <c r="AB328" s="116">
        <v>1.0398000000000001</v>
      </c>
      <c r="AC328" s="116">
        <v>1.3971</v>
      </c>
      <c r="AD328" s="117">
        <f>VLOOKUP(T328,既存設備・導入予定!$E$33:$S$44,13,0)</f>
        <v>0.129</v>
      </c>
      <c r="AE328" s="118">
        <f t="shared" si="10"/>
        <v>1.5309999999999999</v>
      </c>
    </row>
    <row r="329" spans="13:31" ht="13.5" customHeight="1">
      <c r="M329" s="147">
        <v>3</v>
      </c>
      <c r="N329" s="148" t="s">
        <v>11</v>
      </c>
      <c r="O329" s="148" t="s">
        <v>3510</v>
      </c>
      <c r="P329" s="148" t="s">
        <v>3508</v>
      </c>
      <c r="Q329" s="148" t="s">
        <v>184</v>
      </c>
      <c r="R329" s="149">
        <v>0</v>
      </c>
      <c r="T329" s="111">
        <v>9</v>
      </c>
      <c r="U329" s="112">
        <v>2015</v>
      </c>
      <c r="V329" s="113" t="s">
        <v>21</v>
      </c>
      <c r="W329" s="113" t="s">
        <v>638</v>
      </c>
      <c r="X329" s="113" t="s">
        <v>3403</v>
      </c>
      <c r="Y329" s="114" t="str">
        <f t="shared" si="9"/>
        <v>92015暖房設備用有り</v>
      </c>
      <c r="Z329" s="115">
        <v>-0.59799999999999998</v>
      </c>
      <c r="AA329" s="115">
        <v>1.5980000000000001</v>
      </c>
      <c r="AB329" s="116">
        <v>1.0339</v>
      </c>
      <c r="AC329" s="116">
        <v>1.19</v>
      </c>
      <c r="AD329" s="117">
        <f>VLOOKUP(T329,既存設備・導入予定!$E$33:$S$44,13,0)</f>
        <v>0.129</v>
      </c>
      <c r="AE329" s="118">
        <f t="shared" si="10"/>
        <v>1.323</v>
      </c>
    </row>
    <row r="330" spans="13:31" ht="13.5" customHeight="1">
      <c r="M330" s="147">
        <v>3</v>
      </c>
      <c r="N330" s="148" t="s">
        <v>12</v>
      </c>
      <c r="O330" s="148" t="s">
        <v>3510</v>
      </c>
      <c r="P330" s="148" t="s">
        <v>3508</v>
      </c>
      <c r="Q330" s="148" t="s">
        <v>188</v>
      </c>
      <c r="R330" s="149">
        <v>0</v>
      </c>
      <c r="T330" s="111">
        <v>9</v>
      </c>
      <c r="U330" s="112">
        <v>2015</v>
      </c>
      <c r="V330" s="113" t="s">
        <v>21</v>
      </c>
      <c r="W330" s="113" t="s">
        <v>643</v>
      </c>
      <c r="X330" s="113" t="s">
        <v>3404</v>
      </c>
      <c r="Y330" s="114" t="str">
        <f t="shared" ref="Y330:Y393" si="11">T330&amp;U330&amp;V330&amp;W330&amp;X330</f>
        <v>92015暖房店舗用無し（一定速）</v>
      </c>
      <c r="Z330" s="115">
        <v>0.25</v>
      </c>
      <c r="AA330" s="115">
        <v>0.75</v>
      </c>
      <c r="AB330" s="116">
        <v>0.25</v>
      </c>
      <c r="AC330" s="116">
        <v>0.75</v>
      </c>
      <c r="AD330" s="117">
        <f>VLOOKUP(T330,既存設備・導入予定!$E$33:$S$44,13,0)</f>
        <v>0.129</v>
      </c>
      <c r="AE330" s="118">
        <f t="shared" si="10"/>
        <v>0.78200000000000003</v>
      </c>
    </row>
    <row r="331" spans="13:31" ht="13.5" customHeight="1">
      <c r="M331" s="147">
        <v>3</v>
      </c>
      <c r="N331" s="148" t="s">
        <v>13</v>
      </c>
      <c r="O331" s="148" t="s">
        <v>3510</v>
      </c>
      <c r="P331" s="148" t="s">
        <v>3508</v>
      </c>
      <c r="Q331" s="148" t="s">
        <v>192</v>
      </c>
      <c r="R331" s="149">
        <v>0.151</v>
      </c>
      <c r="T331" s="111">
        <v>9</v>
      </c>
      <c r="U331" s="112">
        <v>2015</v>
      </c>
      <c r="V331" s="113" t="s">
        <v>21</v>
      </c>
      <c r="W331" s="113" t="s">
        <v>637</v>
      </c>
      <c r="X331" s="113" t="s">
        <v>3404</v>
      </c>
      <c r="Y331" s="114" t="str">
        <f t="shared" si="11"/>
        <v>92015暖房ビル用マルチ無し（一定速）</v>
      </c>
      <c r="Z331" s="115">
        <v>0.25</v>
      </c>
      <c r="AA331" s="115">
        <v>0.75</v>
      </c>
      <c r="AB331" s="116">
        <v>0.25</v>
      </c>
      <c r="AC331" s="116">
        <v>0.75</v>
      </c>
      <c r="AD331" s="117">
        <f>VLOOKUP(T331,既存設備・導入予定!$E$33:$S$44,13,0)</f>
        <v>0.129</v>
      </c>
      <c r="AE331" s="118">
        <f t="shared" si="10"/>
        <v>0.78200000000000003</v>
      </c>
    </row>
    <row r="332" spans="13:31" ht="13.5" customHeight="1">
      <c r="M332" s="147">
        <v>4</v>
      </c>
      <c r="N332" s="148" t="s">
        <v>3506</v>
      </c>
      <c r="O332" s="148" t="s">
        <v>3510</v>
      </c>
      <c r="P332" s="148" t="s">
        <v>3508</v>
      </c>
      <c r="Q332" s="148" t="s">
        <v>196</v>
      </c>
      <c r="R332" s="149">
        <v>0.16</v>
      </c>
      <c r="T332" s="111">
        <v>9</v>
      </c>
      <c r="U332" s="113">
        <v>2015</v>
      </c>
      <c r="V332" s="113" t="s">
        <v>21</v>
      </c>
      <c r="W332" s="113" t="s">
        <v>638</v>
      </c>
      <c r="X332" s="113" t="s">
        <v>3404</v>
      </c>
      <c r="Y332" s="114" t="str">
        <f t="shared" si="11"/>
        <v>92015暖房設備用無し（一定速）</v>
      </c>
      <c r="Z332" s="115">
        <v>0.25</v>
      </c>
      <c r="AA332" s="115">
        <v>0.75</v>
      </c>
      <c r="AB332" s="116">
        <v>0.25</v>
      </c>
      <c r="AC332" s="116">
        <v>0.75</v>
      </c>
      <c r="AD332" s="117">
        <f>VLOOKUP(T332,既存設備・導入予定!$E$33:$S$44,13,0)</f>
        <v>0.129</v>
      </c>
      <c r="AE332" s="118">
        <f t="shared" si="10"/>
        <v>0.78200000000000003</v>
      </c>
    </row>
    <row r="333" spans="13:31" ht="13.5" customHeight="1">
      <c r="M333" s="147">
        <v>4</v>
      </c>
      <c r="N333" s="148" t="s">
        <v>3</v>
      </c>
      <c r="O333" s="148" t="s">
        <v>3510</v>
      </c>
      <c r="P333" s="148" t="s">
        <v>3508</v>
      </c>
      <c r="Q333" s="148" t="s">
        <v>200</v>
      </c>
      <c r="R333" s="149">
        <v>0.17799999999999999</v>
      </c>
      <c r="T333" s="111">
        <v>10</v>
      </c>
      <c r="U333" s="112">
        <v>1995</v>
      </c>
      <c r="V333" s="113" t="s">
        <v>20</v>
      </c>
      <c r="W333" s="113" t="s">
        <v>643</v>
      </c>
      <c r="X333" s="113" t="s">
        <v>3403</v>
      </c>
      <c r="Y333" s="114" t="str">
        <f t="shared" si="11"/>
        <v>101995冷房店舗用有り</v>
      </c>
      <c r="Z333" s="115">
        <v>0.32</v>
      </c>
      <c r="AA333" s="115">
        <v>0.68</v>
      </c>
      <c r="AB333" s="116">
        <v>1.0165999999999999</v>
      </c>
      <c r="AC333" s="116">
        <v>0.50590000000000002</v>
      </c>
      <c r="AD333" s="117">
        <f>VLOOKUP(T333,既存設備・導入予定!$E$33:$S$44,13,0)</f>
        <v>0.25700000000000001</v>
      </c>
      <c r="AE333" s="118">
        <f t="shared" si="10"/>
        <v>0.76200000000000001</v>
      </c>
    </row>
    <row r="334" spans="13:31" ht="13.5" customHeight="1">
      <c r="M334" s="147">
        <v>4</v>
      </c>
      <c r="N334" s="148" t="s">
        <v>4</v>
      </c>
      <c r="O334" s="148" t="s">
        <v>3510</v>
      </c>
      <c r="P334" s="148" t="s">
        <v>3508</v>
      </c>
      <c r="Q334" s="148" t="s">
        <v>204</v>
      </c>
      <c r="R334" s="149">
        <v>0.192</v>
      </c>
      <c r="T334" s="111">
        <v>10</v>
      </c>
      <c r="U334" s="112">
        <v>1995</v>
      </c>
      <c r="V334" s="113" t="s">
        <v>20</v>
      </c>
      <c r="W334" s="113" t="s">
        <v>637</v>
      </c>
      <c r="X334" s="113" t="s">
        <v>3403</v>
      </c>
      <c r="Y334" s="114" t="str">
        <f t="shared" si="11"/>
        <v>101995冷房ビル用マルチ有り</v>
      </c>
      <c r="Z334" s="115">
        <v>-0.218</v>
      </c>
      <c r="AA334" s="115">
        <v>1.218</v>
      </c>
      <c r="AB334" s="116">
        <v>1.0356000000000001</v>
      </c>
      <c r="AC334" s="116">
        <v>0.90459999999999996</v>
      </c>
      <c r="AD334" s="117">
        <f>VLOOKUP(T334,既存設備・導入予定!$E$33:$S$44,13,0)</f>
        <v>0.25700000000000001</v>
      </c>
      <c r="AE334" s="118">
        <f t="shared" si="10"/>
        <v>1.161</v>
      </c>
    </row>
    <row r="335" spans="13:31" ht="14.25" customHeight="1">
      <c r="M335" s="147">
        <v>4</v>
      </c>
      <c r="N335" s="148" t="s">
        <v>5</v>
      </c>
      <c r="O335" s="148" t="s">
        <v>3510</v>
      </c>
      <c r="P335" s="148" t="s">
        <v>3508</v>
      </c>
      <c r="Q335" s="148" t="s">
        <v>208</v>
      </c>
      <c r="R335" s="149">
        <v>0.186</v>
      </c>
      <c r="T335" s="111">
        <v>10</v>
      </c>
      <c r="U335" s="112">
        <v>1995</v>
      </c>
      <c r="V335" s="113" t="s">
        <v>20</v>
      </c>
      <c r="W335" s="113" t="s">
        <v>638</v>
      </c>
      <c r="X335" s="113" t="s">
        <v>3403</v>
      </c>
      <c r="Y335" s="114" t="str">
        <f t="shared" si="11"/>
        <v>101995冷房設備用有り</v>
      </c>
      <c r="Z335" s="115">
        <v>0.25</v>
      </c>
      <c r="AA335" s="115">
        <v>0.75</v>
      </c>
      <c r="AB335" s="116">
        <v>1.0219</v>
      </c>
      <c r="AC335" s="116">
        <v>0.55700000000000005</v>
      </c>
      <c r="AD335" s="117">
        <f>VLOOKUP(T335,既存設備・導入予定!$E$33:$S$44,13,0)</f>
        <v>0.25700000000000001</v>
      </c>
      <c r="AE335" s="118">
        <f t="shared" si="10"/>
        <v>0.81399999999999995</v>
      </c>
    </row>
    <row r="336" spans="13:31" ht="13.5" customHeight="1">
      <c r="M336" s="147">
        <v>4</v>
      </c>
      <c r="N336" s="148" t="s">
        <v>6</v>
      </c>
      <c r="O336" s="148" t="s">
        <v>3510</v>
      </c>
      <c r="P336" s="148" t="s">
        <v>3508</v>
      </c>
      <c r="Q336" s="148" t="s">
        <v>212</v>
      </c>
      <c r="R336" s="149">
        <v>0.153</v>
      </c>
      <c r="T336" s="111">
        <v>10</v>
      </c>
      <c r="U336" s="112">
        <v>1995</v>
      </c>
      <c r="V336" s="113" t="s">
        <v>20</v>
      </c>
      <c r="W336" s="113" t="s">
        <v>643</v>
      </c>
      <c r="X336" s="113" t="s">
        <v>3404</v>
      </c>
      <c r="Y336" s="114" t="str">
        <f t="shared" si="11"/>
        <v>101995冷房店舗用無し（一定速）</v>
      </c>
      <c r="Z336" s="115">
        <v>0.26</v>
      </c>
      <c r="AA336" s="115">
        <v>0.74</v>
      </c>
      <c r="AB336" s="116">
        <v>0.26</v>
      </c>
      <c r="AC336" s="116">
        <v>0.74</v>
      </c>
      <c r="AD336" s="117">
        <f>VLOOKUP(T336,既存設備・導入予定!$E$33:$S$44,13,0)</f>
        <v>0.25700000000000001</v>
      </c>
      <c r="AE336" s="118">
        <f t="shared" si="10"/>
        <v>0.80600000000000005</v>
      </c>
    </row>
    <row r="337" spans="13:31" ht="13.5" customHeight="1">
      <c r="M337" s="147">
        <v>4</v>
      </c>
      <c r="N337" s="148" t="s">
        <v>7</v>
      </c>
      <c r="O337" s="148" t="s">
        <v>3510</v>
      </c>
      <c r="P337" s="148" t="s">
        <v>3508</v>
      </c>
      <c r="Q337" s="148" t="s">
        <v>216</v>
      </c>
      <c r="R337" s="149">
        <v>0.14299999999999999</v>
      </c>
      <c r="T337" s="111">
        <v>10</v>
      </c>
      <c r="U337" s="112">
        <v>1995</v>
      </c>
      <c r="V337" s="113" t="s">
        <v>20</v>
      </c>
      <c r="W337" s="113" t="s">
        <v>637</v>
      </c>
      <c r="X337" s="113" t="s">
        <v>3404</v>
      </c>
      <c r="Y337" s="114" t="str">
        <f t="shared" si="11"/>
        <v>101995冷房ビル用マルチ無し（一定速）</v>
      </c>
      <c r="Z337" s="115">
        <v>0.26</v>
      </c>
      <c r="AA337" s="115">
        <v>0.74</v>
      </c>
      <c r="AB337" s="116">
        <v>0.26</v>
      </c>
      <c r="AC337" s="116">
        <v>0.74</v>
      </c>
      <c r="AD337" s="117">
        <f>VLOOKUP(T337,既存設備・導入予定!$E$33:$S$44,13,0)</f>
        <v>0.25700000000000001</v>
      </c>
      <c r="AE337" s="118">
        <f t="shared" si="10"/>
        <v>0.80600000000000005</v>
      </c>
    </row>
    <row r="338" spans="13:31" ht="13.5" customHeight="1">
      <c r="M338" s="147">
        <v>4</v>
      </c>
      <c r="N338" s="148" t="s">
        <v>8</v>
      </c>
      <c r="O338" s="148" t="s">
        <v>3510</v>
      </c>
      <c r="P338" s="148" t="s">
        <v>3508</v>
      </c>
      <c r="Q338" s="148" t="s">
        <v>220</v>
      </c>
      <c r="R338" s="149">
        <v>0.193</v>
      </c>
      <c r="T338" s="111">
        <v>10</v>
      </c>
      <c r="U338" s="112">
        <v>1995</v>
      </c>
      <c r="V338" s="113" t="s">
        <v>20</v>
      </c>
      <c r="W338" s="113" t="s">
        <v>638</v>
      </c>
      <c r="X338" s="113" t="s">
        <v>3404</v>
      </c>
      <c r="Y338" s="114" t="str">
        <f t="shared" si="11"/>
        <v>101995冷房設備用無し（一定速）</v>
      </c>
      <c r="Z338" s="115">
        <v>0.26</v>
      </c>
      <c r="AA338" s="115">
        <v>0.74</v>
      </c>
      <c r="AB338" s="116">
        <v>0.26</v>
      </c>
      <c r="AC338" s="116">
        <v>0.74</v>
      </c>
      <c r="AD338" s="117">
        <f>VLOOKUP(T338,既存設備・導入予定!$E$33:$S$44,13,0)</f>
        <v>0.25700000000000001</v>
      </c>
      <c r="AE338" s="118">
        <f t="shared" si="10"/>
        <v>0.80600000000000005</v>
      </c>
    </row>
    <row r="339" spans="13:31" ht="14.25" customHeight="1">
      <c r="M339" s="147">
        <v>4</v>
      </c>
      <c r="N339" s="148" t="s">
        <v>9</v>
      </c>
      <c r="O339" s="148" t="s">
        <v>3510</v>
      </c>
      <c r="P339" s="148" t="s">
        <v>3508</v>
      </c>
      <c r="Q339" s="148" t="s">
        <v>224</v>
      </c>
      <c r="R339" s="149">
        <v>0.14000000000000001</v>
      </c>
      <c r="T339" s="111">
        <v>10</v>
      </c>
      <c r="U339" s="112">
        <v>1995</v>
      </c>
      <c r="V339" s="113" t="s">
        <v>21</v>
      </c>
      <c r="W339" s="113" t="s">
        <v>643</v>
      </c>
      <c r="X339" s="113" t="s">
        <v>3403</v>
      </c>
      <c r="Y339" s="114" t="str">
        <f t="shared" si="11"/>
        <v>101995暖房店舗用有り</v>
      </c>
      <c r="Z339" s="115">
        <v>0.374</v>
      </c>
      <c r="AA339" s="115">
        <v>0.626</v>
      </c>
      <c r="AB339" s="116">
        <v>1.0275000000000001</v>
      </c>
      <c r="AC339" s="116">
        <v>0.46260000000000001</v>
      </c>
      <c r="AD339" s="117">
        <f>VLOOKUP(T339,既存設備・導入予定!$E$33:$S$44,13,0)</f>
        <v>0.25700000000000001</v>
      </c>
      <c r="AE339" s="118">
        <f t="shared" si="10"/>
        <v>0.72199999999999998</v>
      </c>
    </row>
    <row r="340" spans="13:31" ht="13.5" customHeight="1">
      <c r="M340" s="147">
        <v>4</v>
      </c>
      <c r="N340" s="148" t="s">
        <v>10</v>
      </c>
      <c r="O340" s="148" t="s">
        <v>3510</v>
      </c>
      <c r="P340" s="148" t="s">
        <v>3508</v>
      </c>
      <c r="Q340" s="148" t="s">
        <v>228</v>
      </c>
      <c r="R340" s="149">
        <v>0.16400000000000001</v>
      </c>
      <c r="T340" s="111">
        <v>10</v>
      </c>
      <c r="U340" s="112">
        <v>1995</v>
      </c>
      <c r="V340" s="113" t="s">
        <v>21</v>
      </c>
      <c r="W340" s="113" t="s">
        <v>637</v>
      </c>
      <c r="X340" s="113" t="s">
        <v>3403</v>
      </c>
      <c r="Y340" s="114" t="str">
        <f t="shared" si="11"/>
        <v>101995暖房ビル用マルチ有り</v>
      </c>
      <c r="Z340" s="115">
        <v>-0.112</v>
      </c>
      <c r="AA340" s="115">
        <v>1.1120000000000001</v>
      </c>
      <c r="AB340" s="116">
        <v>1.0236000000000001</v>
      </c>
      <c r="AC340" s="116">
        <v>0.82809999999999995</v>
      </c>
      <c r="AD340" s="117">
        <f>VLOOKUP(T340,既存設備・導入予定!$E$33:$S$44,13,0)</f>
        <v>0.25700000000000001</v>
      </c>
      <c r="AE340" s="118">
        <f t="shared" si="10"/>
        <v>1.083</v>
      </c>
    </row>
    <row r="341" spans="13:31" ht="13.5" customHeight="1">
      <c r="M341" s="147">
        <v>4</v>
      </c>
      <c r="N341" s="148" t="s">
        <v>11</v>
      </c>
      <c r="O341" s="148" t="s">
        <v>3510</v>
      </c>
      <c r="P341" s="148" t="s">
        <v>3508</v>
      </c>
      <c r="Q341" s="148" t="s">
        <v>232</v>
      </c>
      <c r="R341" s="149">
        <v>0.184</v>
      </c>
      <c r="T341" s="111">
        <v>10</v>
      </c>
      <c r="U341" s="112">
        <v>1995</v>
      </c>
      <c r="V341" s="113" t="s">
        <v>21</v>
      </c>
      <c r="W341" s="113" t="s">
        <v>638</v>
      </c>
      <c r="X341" s="113" t="s">
        <v>3403</v>
      </c>
      <c r="Y341" s="114" t="str">
        <f t="shared" si="11"/>
        <v>101995暖房設備用有り</v>
      </c>
      <c r="Z341" s="115">
        <v>0.25</v>
      </c>
      <c r="AA341" s="115">
        <v>0.75</v>
      </c>
      <c r="AB341" s="116">
        <v>1.0159</v>
      </c>
      <c r="AC341" s="116">
        <v>0.5585</v>
      </c>
      <c r="AD341" s="117">
        <f>VLOOKUP(T341,既存設備・導入予定!$E$33:$S$44,13,0)</f>
        <v>0.25700000000000001</v>
      </c>
      <c r="AE341" s="118">
        <f t="shared" si="10"/>
        <v>0.81399999999999995</v>
      </c>
    </row>
    <row r="342" spans="13:31" ht="13.5" customHeight="1">
      <c r="M342" s="147">
        <v>4</v>
      </c>
      <c r="N342" s="148" t="s">
        <v>12</v>
      </c>
      <c r="O342" s="148" t="s">
        <v>3510</v>
      </c>
      <c r="P342" s="148" t="s">
        <v>3508</v>
      </c>
      <c r="Q342" s="148" t="s">
        <v>236</v>
      </c>
      <c r="R342" s="149">
        <v>0.184</v>
      </c>
      <c r="T342" s="111">
        <v>10</v>
      </c>
      <c r="U342" s="112">
        <v>1995</v>
      </c>
      <c r="V342" s="113" t="s">
        <v>21</v>
      </c>
      <c r="W342" s="113" t="s">
        <v>643</v>
      </c>
      <c r="X342" s="113" t="s">
        <v>3404</v>
      </c>
      <c r="Y342" s="114" t="str">
        <f t="shared" si="11"/>
        <v>101995暖房店舗用無し（一定速）</v>
      </c>
      <c r="Z342" s="115">
        <v>0.26</v>
      </c>
      <c r="AA342" s="115">
        <v>0.74</v>
      </c>
      <c r="AB342" s="116">
        <v>0.26</v>
      </c>
      <c r="AC342" s="116">
        <v>0.74</v>
      </c>
      <c r="AD342" s="117">
        <f>VLOOKUP(T342,既存設備・導入予定!$E$33:$S$44,13,0)</f>
        <v>0.25700000000000001</v>
      </c>
      <c r="AE342" s="118">
        <f t="shared" si="10"/>
        <v>0.80600000000000005</v>
      </c>
    </row>
    <row r="343" spans="13:31" ht="13.5" customHeight="1">
      <c r="M343" s="147">
        <v>4</v>
      </c>
      <c r="N343" s="148" t="s">
        <v>13</v>
      </c>
      <c r="O343" s="148" t="s">
        <v>3510</v>
      </c>
      <c r="P343" s="148" t="s">
        <v>3508</v>
      </c>
      <c r="Q343" s="148" t="s">
        <v>240</v>
      </c>
      <c r="R343" s="149">
        <v>0.187</v>
      </c>
      <c r="T343" s="111">
        <v>10</v>
      </c>
      <c r="U343" s="112">
        <v>1995</v>
      </c>
      <c r="V343" s="113" t="s">
        <v>21</v>
      </c>
      <c r="W343" s="113" t="s">
        <v>637</v>
      </c>
      <c r="X343" s="113" t="s">
        <v>3404</v>
      </c>
      <c r="Y343" s="114" t="str">
        <f t="shared" si="11"/>
        <v>101995暖房ビル用マルチ無し（一定速）</v>
      </c>
      <c r="Z343" s="115">
        <v>0.26</v>
      </c>
      <c r="AA343" s="115">
        <v>0.74</v>
      </c>
      <c r="AB343" s="116">
        <v>0.26</v>
      </c>
      <c r="AC343" s="116">
        <v>0.74</v>
      </c>
      <c r="AD343" s="117">
        <f>VLOOKUP(T343,既存設備・導入予定!$E$33:$S$44,13,0)</f>
        <v>0.25700000000000001</v>
      </c>
      <c r="AE343" s="118">
        <f t="shared" si="10"/>
        <v>0.80600000000000005</v>
      </c>
    </row>
    <row r="344" spans="13:31" ht="13.5" customHeight="1">
      <c r="M344" s="147">
        <v>5</v>
      </c>
      <c r="N344" s="148" t="s">
        <v>3506</v>
      </c>
      <c r="O344" s="148" t="s">
        <v>3510</v>
      </c>
      <c r="P344" s="148" t="s">
        <v>3508</v>
      </c>
      <c r="Q344" s="148" t="s">
        <v>244</v>
      </c>
      <c r="R344" s="149">
        <v>0.25700000000000001</v>
      </c>
      <c r="T344" s="111">
        <v>10</v>
      </c>
      <c r="U344" s="112">
        <v>1995</v>
      </c>
      <c r="V344" s="113" t="s">
        <v>21</v>
      </c>
      <c r="W344" s="113" t="s">
        <v>638</v>
      </c>
      <c r="X344" s="113" t="s">
        <v>3404</v>
      </c>
      <c r="Y344" s="114" t="str">
        <f t="shared" si="11"/>
        <v>101995暖房設備用無し（一定速）</v>
      </c>
      <c r="Z344" s="115">
        <v>0.26</v>
      </c>
      <c r="AA344" s="115">
        <v>0.74</v>
      </c>
      <c r="AB344" s="116">
        <v>0.26</v>
      </c>
      <c r="AC344" s="116">
        <v>0.74</v>
      </c>
      <c r="AD344" s="117">
        <f>VLOOKUP(T344,既存設備・導入予定!$E$33:$S$44,13,0)</f>
        <v>0.25700000000000001</v>
      </c>
      <c r="AE344" s="118">
        <f t="shared" si="10"/>
        <v>0.80600000000000005</v>
      </c>
    </row>
    <row r="345" spans="13:31" ht="13.5" customHeight="1">
      <c r="M345" s="147">
        <v>5</v>
      </c>
      <c r="N345" s="148" t="s">
        <v>3</v>
      </c>
      <c r="O345" s="148" t="s">
        <v>3510</v>
      </c>
      <c r="P345" s="148" t="s">
        <v>3508</v>
      </c>
      <c r="Q345" s="148" t="s">
        <v>248</v>
      </c>
      <c r="R345" s="149">
        <v>0.30299999999999999</v>
      </c>
      <c r="T345" s="111">
        <v>10</v>
      </c>
      <c r="U345" s="112">
        <v>2005</v>
      </c>
      <c r="V345" s="113" t="s">
        <v>20</v>
      </c>
      <c r="W345" s="113" t="s">
        <v>643</v>
      </c>
      <c r="X345" s="113" t="s">
        <v>3403</v>
      </c>
      <c r="Y345" s="114" t="str">
        <f t="shared" si="11"/>
        <v>102005冷房店舗用有り</v>
      </c>
      <c r="Z345" s="115">
        <v>-0.86599999999999999</v>
      </c>
      <c r="AA345" s="115">
        <v>1.8660000000000001</v>
      </c>
      <c r="AB345" s="116">
        <v>1.0455000000000001</v>
      </c>
      <c r="AC345" s="116">
        <v>1.3880999999999999</v>
      </c>
      <c r="AD345" s="117">
        <f>VLOOKUP(T345,既存設備・導入予定!$E$33:$S$44,13,0)</f>
        <v>0.25700000000000001</v>
      </c>
      <c r="AE345" s="118">
        <f t="shared" si="10"/>
        <v>1.643</v>
      </c>
    </row>
    <row r="346" spans="13:31" ht="13.5" customHeight="1">
      <c r="M346" s="147">
        <v>5</v>
      </c>
      <c r="N346" s="148" t="s">
        <v>4</v>
      </c>
      <c r="O346" s="148" t="s">
        <v>3510</v>
      </c>
      <c r="P346" s="148" t="s">
        <v>3508</v>
      </c>
      <c r="Q346" s="148" t="s">
        <v>252</v>
      </c>
      <c r="R346" s="149">
        <v>0.27500000000000002</v>
      </c>
      <c r="T346" s="111">
        <v>10</v>
      </c>
      <c r="U346" s="112">
        <v>2005</v>
      </c>
      <c r="V346" s="113" t="s">
        <v>20</v>
      </c>
      <c r="W346" s="113" t="s">
        <v>637</v>
      </c>
      <c r="X346" s="113" t="s">
        <v>3403</v>
      </c>
      <c r="Y346" s="114" t="str">
        <f t="shared" si="11"/>
        <v>102005冷房ビル用マルチ有り</v>
      </c>
      <c r="Z346" s="115">
        <v>-0.68200000000000005</v>
      </c>
      <c r="AA346" s="115">
        <v>1.6819999999999999</v>
      </c>
      <c r="AB346" s="116">
        <v>1.0490999999999999</v>
      </c>
      <c r="AC346" s="116">
        <v>1.2492000000000001</v>
      </c>
      <c r="AD346" s="117">
        <f>VLOOKUP(T346,既存設備・導入予定!$E$33:$S$44,13,0)</f>
        <v>0.25700000000000001</v>
      </c>
      <c r="AE346" s="118">
        <f t="shared" si="10"/>
        <v>1.506</v>
      </c>
    </row>
    <row r="347" spans="13:31" ht="13.5" customHeight="1">
      <c r="M347" s="147">
        <v>5</v>
      </c>
      <c r="N347" s="148" t="s">
        <v>5</v>
      </c>
      <c r="O347" s="148" t="s">
        <v>3510</v>
      </c>
      <c r="P347" s="148" t="s">
        <v>3508</v>
      </c>
      <c r="Q347" s="148" t="s">
        <v>256</v>
      </c>
      <c r="R347" s="149">
        <v>0.16900000000000001</v>
      </c>
      <c r="T347" s="111">
        <v>10</v>
      </c>
      <c r="U347" s="112">
        <v>2005</v>
      </c>
      <c r="V347" s="113" t="s">
        <v>20</v>
      </c>
      <c r="W347" s="113" t="s">
        <v>638</v>
      </c>
      <c r="X347" s="113" t="s">
        <v>3403</v>
      </c>
      <c r="Y347" s="114" t="str">
        <f t="shared" si="11"/>
        <v>102005冷房設備用有り</v>
      </c>
      <c r="Z347" s="115">
        <v>-0.114</v>
      </c>
      <c r="AA347" s="115">
        <v>1.1140000000000001</v>
      </c>
      <c r="AB347" s="116">
        <v>1.0325</v>
      </c>
      <c r="AC347" s="116">
        <v>0.82740000000000002</v>
      </c>
      <c r="AD347" s="117">
        <f>VLOOKUP(T347,既存設備・導入予定!$E$33:$S$44,13,0)</f>
        <v>0.25700000000000001</v>
      </c>
      <c r="AE347" s="118">
        <f t="shared" si="10"/>
        <v>1.0840000000000001</v>
      </c>
    </row>
    <row r="348" spans="13:31" ht="13.5" customHeight="1">
      <c r="M348" s="147">
        <v>5</v>
      </c>
      <c r="N348" s="148" t="s">
        <v>6</v>
      </c>
      <c r="O348" s="148" t="s">
        <v>3510</v>
      </c>
      <c r="P348" s="148" t="s">
        <v>3508</v>
      </c>
      <c r="Q348" s="148" t="s">
        <v>260</v>
      </c>
      <c r="R348" s="149">
        <v>0.248</v>
      </c>
      <c r="T348" s="111">
        <v>10</v>
      </c>
      <c r="U348" s="112">
        <v>2005</v>
      </c>
      <c r="V348" s="113" t="s">
        <v>20</v>
      </c>
      <c r="W348" s="113" t="s">
        <v>643</v>
      </c>
      <c r="X348" s="113" t="s">
        <v>3404</v>
      </c>
      <c r="Y348" s="114" t="str">
        <f t="shared" si="11"/>
        <v>102005冷房店舗用無し（一定速）</v>
      </c>
      <c r="Z348" s="115">
        <v>0.25</v>
      </c>
      <c r="AA348" s="115">
        <v>0.75</v>
      </c>
      <c r="AB348" s="116">
        <v>0.25</v>
      </c>
      <c r="AC348" s="116">
        <v>0.75</v>
      </c>
      <c r="AD348" s="117">
        <f>VLOOKUP(T348,既存設備・導入予定!$E$33:$S$44,13,0)</f>
        <v>0.25700000000000001</v>
      </c>
      <c r="AE348" s="118">
        <f t="shared" si="10"/>
        <v>0.81399999999999995</v>
      </c>
    </row>
    <row r="349" spans="13:31" ht="13.5" customHeight="1">
      <c r="M349" s="147">
        <v>5</v>
      </c>
      <c r="N349" s="148" t="s">
        <v>7</v>
      </c>
      <c r="O349" s="148" t="s">
        <v>3510</v>
      </c>
      <c r="P349" s="148" t="s">
        <v>3508</v>
      </c>
      <c r="Q349" s="148" t="s">
        <v>264</v>
      </c>
      <c r="R349" s="149">
        <v>0.28999999999999998</v>
      </c>
      <c r="T349" s="111">
        <v>10</v>
      </c>
      <c r="U349" s="112">
        <v>2005</v>
      </c>
      <c r="V349" s="113" t="s">
        <v>20</v>
      </c>
      <c r="W349" s="113" t="s">
        <v>637</v>
      </c>
      <c r="X349" s="113" t="s">
        <v>3404</v>
      </c>
      <c r="Y349" s="114" t="str">
        <f t="shared" si="11"/>
        <v>102005冷房ビル用マルチ無し（一定速）</v>
      </c>
      <c r="Z349" s="115">
        <v>0.25</v>
      </c>
      <c r="AA349" s="115">
        <v>0.75</v>
      </c>
      <c r="AB349" s="116">
        <v>0.25</v>
      </c>
      <c r="AC349" s="116">
        <v>0.75</v>
      </c>
      <c r="AD349" s="117">
        <f>VLOOKUP(T349,既存設備・導入予定!$E$33:$S$44,13,0)</f>
        <v>0.25700000000000001</v>
      </c>
      <c r="AE349" s="118">
        <f t="shared" si="10"/>
        <v>0.81399999999999995</v>
      </c>
    </row>
    <row r="350" spans="13:31" ht="13.5" customHeight="1">
      <c r="M350" s="147">
        <v>5</v>
      </c>
      <c r="N350" s="148" t="s">
        <v>8</v>
      </c>
      <c r="O350" s="148" t="s">
        <v>3510</v>
      </c>
      <c r="P350" s="148" t="s">
        <v>3508</v>
      </c>
      <c r="Q350" s="148" t="s">
        <v>268</v>
      </c>
      <c r="R350" s="149">
        <v>0.27500000000000002</v>
      </c>
      <c r="T350" s="111">
        <v>10</v>
      </c>
      <c r="U350" s="112">
        <v>2005</v>
      </c>
      <c r="V350" s="113" t="s">
        <v>20</v>
      </c>
      <c r="W350" s="113" t="s">
        <v>638</v>
      </c>
      <c r="X350" s="113" t="s">
        <v>3404</v>
      </c>
      <c r="Y350" s="114" t="str">
        <f t="shared" si="11"/>
        <v>102005冷房設備用無し（一定速）</v>
      </c>
      <c r="Z350" s="115">
        <v>0.25</v>
      </c>
      <c r="AA350" s="115">
        <v>0.75</v>
      </c>
      <c r="AB350" s="116">
        <v>0.25</v>
      </c>
      <c r="AC350" s="116">
        <v>0.75</v>
      </c>
      <c r="AD350" s="117">
        <f>VLOOKUP(T350,既存設備・導入予定!$E$33:$S$44,13,0)</f>
        <v>0.25700000000000001</v>
      </c>
      <c r="AE350" s="118">
        <f t="shared" si="10"/>
        <v>0.81399999999999995</v>
      </c>
    </row>
    <row r="351" spans="13:31" ht="13.5" customHeight="1">
      <c r="M351" s="147">
        <v>5</v>
      </c>
      <c r="N351" s="148" t="s">
        <v>9</v>
      </c>
      <c r="O351" s="148" t="s">
        <v>3510</v>
      </c>
      <c r="P351" s="148" t="s">
        <v>3508</v>
      </c>
      <c r="Q351" s="148" t="s">
        <v>272</v>
      </c>
      <c r="R351" s="149">
        <v>0.26100000000000001</v>
      </c>
      <c r="T351" s="111">
        <v>10</v>
      </c>
      <c r="U351" s="112">
        <v>2005</v>
      </c>
      <c r="V351" s="113" t="s">
        <v>21</v>
      </c>
      <c r="W351" s="113" t="s">
        <v>643</v>
      </c>
      <c r="X351" s="113" t="s">
        <v>3403</v>
      </c>
      <c r="Y351" s="114" t="str">
        <f t="shared" si="11"/>
        <v>102005暖房店舗用有り</v>
      </c>
      <c r="Z351" s="115">
        <v>-0.65</v>
      </c>
      <c r="AA351" s="115">
        <v>1.65</v>
      </c>
      <c r="AB351" s="116">
        <v>1.0726</v>
      </c>
      <c r="AC351" s="116">
        <v>1.2194</v>
      </c>
      <c r="AD351" s="117">
        <f>VLOOKUP(T351,既存設備・導入予定!$E$33:$S$44,13,0)</f>
        <v>0.25700000000000001</v>
      </c>
      <c r="AE351" s="118">
        <f t="shared" ref="AE351:AE414" si="12">ROUNDDOWN(IF(AD351&gt;=0.25,Z351*AD351+AA351,AB351*AD351+AC351),3)</f>
        <v>1.482</v>
      </c>
    </row>
    <row r="352" spans="13:31" ht="13.5" customHeight="1">
      <c r="M352" s="147">
        <v>5</v>
      </c>
      <c r="N352" s="148" t="s">
        <v>10</v>
      </c>
      <c r="O352" s="148" t="s">
        <v>3510</v>
      </c>
      <c r="P352" s="148" t="s">
        <v>3508</v>
      </c>
      <c r="Q352" s="148" t="s">
        <v>276</v>
      </c>
      <c r="R352" s="149">
        <v>0.26800000000000002</v>
      </c>
      <c r="T352" s="111">
        <v>10</v>
      </c>
      <c r="U352" s="112">
        <v>2005</v>
      </c>
      <c r="V352" s="113" t="s">
        <v>21</v>
      </c>
      <c r="W352" s="113" t="s">
        <v>637</v>
      </c>
      <c r="X352" s="113" t="s">
        <v>3403</v>
      </c>
      <c r="Y352" s="114" t="str">
        <f t="shared" si="11"/>
        <v>102005暖房ビル用マルチ有り</v>
      </c>
      <c r="Z352" s="115">
        <v>-0.56000000000000005</v>
      </c>
      <c r="AA352" s="115">
        <v>1.56</v>
      </c>
      <c r="AB352" s="116">
        <v>1.0330999999999999</v>
      </c>
      <c r="AC352" s="116">
        <v>1.1617</v>
      </c>
      <c r="AD352" s="117">
        <f>VLOOKUP(T352,既存設備・導入予定!$E$33:$S$44,13,0)</f>
        <v>0.25700000000000001</v>
      </c>
      <c r="AE352" s="118">
        <f t="shared" si="12"/>
        <v>1.4159999999999999</v>
      </c>
    </row>
    <row r="353" spans="13:31" ht="13.5" customHeight="1">
      <c r="M353" s="147">
        <v>5</v>
      </c>
      <c r="N353" s="148" t="s">
        <v>11</v>
      </c>
      <c r="O353" s="148" t="s">
        <v>3510</v>
      </c>
      <c r="P353" s="148" t="s">
        <v>3508</v>
      </c>
      <c r="Q353" s="148" t="s">
        <v>280</v>
      </c>
      <c r="R353" s="149">
        <v>0.20499999999999999</v>
      </c>
      <c r="T353" s="111">
        <v>10</v>
      </c>
      <c r="U353" s="112">
        <v>2005</v>
      </c>
      <c r="V353" s="113" t="s">
        <v>21</v>
      </c>
      <c r="W353" s="113" t="s">
        <v>638</v>
      </c>
      <c r="X353" s="113" t="s">
        <v>3403</v>
      </c>
      <c r="Y353" s="114" t="str">
        <f t="shared" si="11"/>
        <v>102005暖房設備用有り</v>
      </c>
      <c r="Z353" s="115">
        <v>-0.126</v>
      </c>
      <c r="AA353" s="115">
        <v>1.1259999999999999</v>
      </c>
      <c r="AB353" s="116">
        <v>1.0239</v>
      </c>
      <c r="AC353" s="116">
        <v>0.83850000000000002</v>
      </c>
      <c r="AD353" s="117">
        <f>VLOOKUP(T353,既存設備・導入予定!$E$33:$S$44,13,0)</f>
        <v>0.25700000000000001</v>
      </c>
      <c r="AE353" s="118">
        <f t="shared" si="12"/>
        <v>1.093</v>
      </c>
    </row>
    <row r="354" spans="13:31" ht="13.5" customHeight="1">
      <c r="M354" s="147">
        <v>5</v>
      </c>
      <c r="N354" s="148" t="s">
        <v>12</v>
      </c>
      <c r="O354" s="148" t="s">
        <v>3510</v>
      </c>
      <c r="P354" s="148" t="s">
        <v>3508</v>
      </c>
      <c r="Q354" s="148" t="s">
        <v>284</v>
      </c>
      <c r="R354" s="149">
        <v>9.5000000000000001E-2</v>
      </c>
      <c r="T354" s="111">
        <v>10</v>
      </c>
      <c r="U354" s="112">
        <v>2005</v>
      </c>
      <c r="V354" s="113" t="s">
        <v>21</v>
      </c>
      <c r="W354" s="113" t="s">
        <v>643</v>
      </c>
      <c r="X354" s="113" t="s">
        <v>3404</v>
      </c>
      <c r="Y354" s="114" t="str">
        <f t="shared" si="11"/>
        <v>102005暖房店舗用無し（一定速）</v>
      </c>
      <c r="Z354" s="115">
        <v>0.25</v>
      </c>
      <c r="AA354" s="115">
        <v>0.75</v>
      </c>
      <c r="AB354" s="116">
        <v>0.25</v>
      </c>
      <c r="AC354" s="116">
        <v>0.75</v>
      </c>
      <c r="AD354" s="117">
        <f>VLOOKUP(T354,既存設備・導入予定!$E$33:$S$44,13,0)</f>
        <v>0.25700000000000001</v>
      </c>
      <c r="AE354" s="118">
        <f t="shared" si="12"/>
        <v>0.81399999999999995</v>
      </c>
    </row>
    <row r="355" spans="13:31" ht="13.5" customHeight="1">
      <c r="M355" s="147">
        <v>5</v>
      </c>
      <c r="N355" s="148" t="s">
        <v>13</v>
      </c>
      <c r="O355" s="148" t="s">
        <v>3510</v>
      </c>
      <c r="P355" s="148" t="s">
        <v>3508</v>
      </c>
      <c r="Q355" s="148" t="s">
        <v>288</v>
      </c>
      <c r="R355" s="149">
        <v>0.30399999999999999</v>
      </c>
      <c r="T355" s="111">
        <v>10</v>
      </c>
      <c r="U355" s="112">
        <v>2005</v>
      </c>
      <c r="V355" s="113" t="s">
        <v>21</v>
      </c>
      <c r="W355" s="113" t="s">
        <v>637</v>
      </c>
      <c r="X355" s="113" t="s">
        <v>3404</v>
      </c>
      <c r="Y355" s="114" t="str">
        <f t="shared" si="11"/>
        <v>102005暖房ビル用マルチ無し（一定速）</v>
      </c>
      <c r="Z355" s="115">
        <v>0.25</v>
      </c>
      <c r="AA355" s="115">
        <v>0.75</v>
      </c>
      <c r="AB355" s="116">
        <v>0.25</v>
      </c>
      <c r="AC355" s="116">
        <v>0.75</v>
      </c>
      <c r="AD355" s="117">
        <f>VLOOKUP(T355,既存設備・導入予定!$E$33:$S$44,13,0)</f>
        <v>0.25700000000000001</v>
      </c>
      <c r="AE355" s="118">
        <f t="shared" si="12"/>
        <v>0.81399999999999995</v>
      </c>
    </row>
    <row r="356" spans="13:31" ht="13.5" customHeight="1">
      <c r="M356" s="147">
        <v>6</v>
      </c>
      <c r="N356" s="148" t="s">
        <v>3506</v>
      </c>
      <c r="O356" s="148" t="s">
        <v>3510</v>
      </c>
      <c r="P356" s="148" t="s">
        <v>3508</v>
      </c>
      <c r="Q356" s="148" t="s">
        <v>292</v>
      </c>
      <c r="R356" s="149">
        <v>0.317</v>
      </c>
      <c r="T356" s="111">
        <v>10</v>
      </c>
      <c r="U356" s="112">
        <v>2005</v>
      </c>
      <c r="V356" s="113" t="s">
        <v>21</v>
      </c>
      <c r="W356" s="113" t="s">
        <v>638</v>
      </c>
      <c r="X356" s="113" t="s">
        <v>3404</v>
      </c>
      <c r="Y356" s="114" t="str">
        <f t="shared" si="11"/>
        <v>102005暖房設備用無し（一定速）</v>
      </c>
      <c r="Z356" s="115">
        <v>0.25</v>
      </c>
      <c r="AA356" s="115">
        <v>0.75</v>
      </c>
      <c r="AB356" s="116">
        <v>0.25</v>
      </c>
      <c r="AC356" s="116">
        <v>0.75</v>
      </c>
      <c r="AD356" s="117">
        <f>VLOOKUP(T356,既存設備・導入予定!$E$33:$S$44,13,0)</f>
        <v>0.25700000000000001</v>
      </c>
      <c r="AE356" s="118">
        <f t="shared" si="12"/>
        <v>0.81399999999999995</v>
      </c>
    </row>
    <row r="357" spans="13:31" ht="13.5" customHeight="1">
      <c r="M357" s="147">
        <v>6</v>
      </c>
      <c r="N357" s="148" t="s">
        <v>3</v>
      </c>
      <c r="O357" s="148" t="s">
        <v>3510</v>
      </c>
      <c r="P357" s="148" t="s">
        <v>3508</v>
      </c>
      <c r="Q357" s="148" t="s">
        <v>296</v>
      </c>
      <c r="R357" s="149">
        <v>0.41499999999999998</v>
      </c>
      <c r="T357" s="111">
        <v>10</v>
      </c>
      <c r="U357" s="112">
        <v>2015</v>
      </c>
      <c r="V357" s="113" t="s">
        <v>20</v>
      </c>
      <c r="W357" s="113" t="s">
        <v>643</v>
      </c>
      <c r="X357" s="113" t="s">
        <v>3403</v>
      </c>
      <c r="Y357" s="114" t="str">
        <f t="shared" si="11"/>
        <v>102015冷房店舗用有り</v>
      </c>
      <c r="Z357" s="115">
        <v>-1.38</v>
      </c>
      <c r="AA357" s="115">
        <v>2.38</v>
      </c>
      <c r="AB357" s="116">
        <v>1.0581</v>
      </c>
      <c r="AC357" s="116">
        <v>1.7705</v>
      </c>
      <c r="AD357" s="117">
        <f>VLOOKUP(T357,既存設備・導入予定!$E$33:$S$44,13,0)</f>
        <v>0.25700000000000001</v>
      </c>
      <c r="AE357" s="118">
        <f t="shared" si="12"/>
        <v>2.0249999999999999</v>
      </c>
    </row>
    <row r="358" spans="13:31" ht="13.5" customHeight="1">
      <c r="M358" s="147">
        <v>6</v>
      </c>
      <c r="N358" s="148" t="s">
        <v>4</v>
      </c>
      <c r="O358" s="148" t="s">
        <v>3510</v>
      </c>
      <c r="P358" s="148" t="s">
        <v>3508</v>
      </c>
      <c r="Q358" s="148" t="s">
        <v>300</v>
      </c>
      <c r="R358" s="149">
        <v>0.38200000000000001</v>
      </c>
      <c r="T358" s="111">
        <v>10</v>
      </c>
      <c r="U358" s="112">
        <v>2015</v>
      </c>
      <c r="V358" s="113" t="s">
        <v>20</v>
      </c>
      <c r="W358" s="113" t="s">
        <v>637</v>
      </c>
      <c r="X358" s="113" t="s">
        <v>3403</v>
      </c>
      <c r="Y358" s="114" t="str">
        <f t="shared" si="11"/>
        <v>102015冷房ビル用マルチ有り</v>
      </c>
      <c r="Z358" s="115">
        <v>-1.5740000000000001</v>
      </c>
      <c r="AA358" s="115">
        <v>2.5739999999999998</v>
      </c>
      <c r="AB358" s="116">
        <v>1.0751999999999999</v>
      </c>
      <c r="AC358" s="116">
        <v>1.9117</v>
      </c>
      <c r="AD358" s="117">
        <f>VLOOKUP(T358,既存設備・導入予定!$E$33:$S$44,13,0)</f>
        <v>0.25700000000000001</v>
      </c>
      <c r="AE358" s="118">
        <f t="shared" si="12"/>
        <v>2.169</v>
      </c>
    </row>
    <row r="359" spans="13:31" ht="13.5" customHeight="1">
      <c r="M359" s="147">
        <v>6</v>
      </c>
      <c r="N359" s="148" t="s">
        <v>5</v>
      </c>
      <c r="O359" s="148" t="s">
        <v>3510</v>
      </c>
      <c r="P359" s="148" t="s">
        <v>3508</v>
      </c>
      <c r="Q359" s="148" t="s">
        <v>304</v>
      </c>
      <c r="R359" s="149">
        <v>0.23799999999999999</v>
      </c>
      <c r="T359" s="111">
        <v>10</v>
      </c>
      <c r="U359" s="112">
        <v>2015</v>
      </c>
      <c r="V359" s="113" t="s">
        <v>20</v>
      </c>
      <c r="W359" s="113" t="s">
        <v>638</v>
      </c>
      <c r="X359" s="113" t="s">
        <v>3403</v>
      </c>
      <c r="Y359" s="114" t="str">
        <f t="shared" si="11"/>
        <v>102015冷房設備用有り</v>
      </c>
      <c r="Z359" s="115">
        <v>-0.62</v>
      </c>
      <c r="AA359" s="115">
        <v>1.62</v>
      </c>
      <c r="AB359" s="116">
        <v>1.0472999999999999</v>
      </c>
      <c r="AC359" s="116">
        <v>1.2032</v>
      </c>
      <c r="AD359" s="117">
        <f>VLOOKUP(T359,既存設備・導入予定!$E$33:$S$44,13,0)</f>
        <v>0.25700000000000001</v>
      </c>
      <c r="AE359" s="118">
        <f t="shared" si="12"/>
        <v>1.46</v>
      </c>
    </row>
    <row r="360" spans="13:31" ht="13.5" customHeight="1">
      <c r="M360" s="147">
        <v>6</v>
      </c>
      <c r="N360" s="148" t="s">
        <v>6</v>
      </c>
      <c r="O360" s="148" t="s">
        <v>3510</v>
      </c>
      <c r="P360" s="148" t="s">
        <v>3508</v>
      </c>
      <c r="Q360" s="148" t="s">
        <v>308</v>
      </c>
      <c r="R360" s="149">
        <v>0.375</v>
      </c>
      <c r="T360" s="111">
        <v>10</v>
      </c>
      <c r="U360" s="112">
        <v>2015</v>
      </c>
      <c r="V360" s="113" t="s">
        <v>20</v>
      </c>
      <c r="W360" s="113" t="s">
        <v>643</v>
      </c>
      <c r="X360" s="113" t="s">
        <v>3404</v>
      </c>
      <c r="Y360" s="114" t="str">
        <f t="shared" si="11"/>
        <v>102015冷房店舗用無し（一定速）</v>
      </c>
      <c r="Z360" s="115">
        <v>0.25</v>
      </c>
      <c r="AA360" s="115">
        <v>0.75</v>
      </c>
      <c r="AB360" s="116">
        <v>0.25</v>
      </c>
      <c r="AC360" s="116">
        <v>0.75</v>
      </c>
      <c r="AD360" s="117">
        <f>VLOOKUP(T360,既存設備・導入予定!$E$33:$S$44,13,0)</f>
        <v>0.25700000000000001</v>
      </c>
      <c r="AE360" s="118">
        <f t="shared" si="12"/>
        <v>0.81399999999999995</v>
      </c>
    </row>
    <row r="361" spans="13:31" ht="13.5" customHeight="1">
      <c r="M361" s="147">
        <v>6</v>
      </c>
      <c r="N361" s="148" t="s">
        <v>7</v>
      </c>
      <c r="O361" s="148" t="s">
        <v>3510</v>
      </c>
      <c r="P361" s="148" t="s">
        <v>3508</v>
      </c>
      <c r="Q361" s="148" t="s">
        <v>312</v>
      </c>
      <c r="R361" s="149">
        <v>0.40200000000000002</v>
      </c>
      <c r="T361" s="111">
        <v>10</v>
      </c>
      <c r="U361" s="112">
        <v>2015</v>
      </c>
      <c r="V361" s="113" t="s">
        <v>20</v>
      </c>
      <c r="W361" s="113" t="s">
        <v>637</v>
      </c>
      <c r="X361" s="113" t="s">
        <v>3404</v>
      </c>
      <c r="Y361" s="114" t="str">
        <f t="shared" si="11"/>
        <v>102015冷房ビル用マルチ無し（一定速）</v>
      </c>
      <c r="Z361" s="115">
        <v>0.25</v>
      </c>
      <c r="AA361" s="115">
        <v>0.75</v>
      </c>
      <c r="AB361" s="116">
        <v>0.25</v>
      </c>
      <c r="AC361" s="116">
        <v>0.75</v>
      </c>
      <c r="AD361" s="117">
        <f>VLOOKUP(T361,既存設備・導入予定!$E$33:$S$44,13,0)</f>
        <v>0.25700000000000001</v>
      </c>
      <c r="AE361" s="118">
        <f t="shared" si="12"/>
        <v>0.81399999999999995</v>
      </c>
    </row>
    <row r="362" spans="13:31" ht="13.5" customHeight="1">
      <c r="M362" s="147">
        <v>6</v>
      </c>
      <c r="N362" s="148" t="s">
        <v>8</v>
      </c>
      <c r="O362" s="148" t="s">
        <v>3510</v>
      </c>
      <c r="P362" s="148" t="s">
        <v>3508</v>
      </c>
      <c r="Q362" s="148" t="s">
        <v>316</v>
      </c>
      <c r="R362" s="149">
        <v>0.38500000000000001</v>
      </c>
      <c r="T362" s="111">
        <v>10</v>
      </c>
      <c r="U362" s="112">
        <v>2015</v>
      </c>
      <c r="V362" s="113" t="s">
        <v>20</v>
      </c>
      <c r="W362" s="113" t="s">
        <v>638</v>
      </c>
      <c r="X362" s="113" t="s">
        <v>3404</v>
      </c>
      <c r="Y362" s="114" t="str">
        <f t="shared" si="11"/>
        <v>102015冷房設備用無し（一定速）</v>
      </c>
      <c r="Z362" s="115">
        <v>0.25</v>
      </c>
      <c r="AA362" s="115">
        <v>0.75</v>
      </c>
      <c r="AB362" s="116">
        <v>0.25</v>
      </c>
      <c r="AC362" s="116">
        <v>0.75</v>
      </c>
      <c r="AD362" s="117">
        <f>VLOOKUP(T362,既存設備・導入予定!$E$33:$S$44,13,0)</f>
        <v>0.25700000000000001</v>
      </c>
      <c r="AE362" s="118">
        <f t="shared" si="12"/>
        <v>0.81399999999999995</v>
      </c>
    </row>
    <row r="363" spans="13:31" ht="13.5" customHeight="1">
      <c r="M363" s="147">
        <v>6</v>
      </c>
      <c r="N363" s="148" t="s">
        <v>9</v>
      </c>
      <c r="O363" s="148" t="s">
        <v>3510</v>
      </c>
      <c r="P363" s="148" t="s">
        <v>3508</v>
      </c>
      <c r="Q363" s="148" t="s">
        <v>320</v>
      </c>
      <c r="R363" s="149">
        <v>0.29399999999999998</v>
      </c>
      <c r="T363" s="111">
        <v>10</v>
      </c>
      <c r="U363" s="112">
        <v>2015</v>
      </c>
      <c r="V363" s="113" t="s">
        <v>21</v>
      </c>
      <c r="W363" s="113" t="s">
        <v>643</v>
      </c>
      <c r="X363" s="113" t="s">
        <v>3403</v>
      </c>
      <c r="Y363" s="114" t="str">
        <f t="shared" si="11"/>
        <v>102015暖房店舗用有り</v>
      </c>
      <c r="Z363" s="115">
        <v>-0.97</v>
      </c>
      <c r="AA363" s="115">
        <v>1.97</v>
      </c>
      <c r="AB363" s="116">
        <v>1.0867</v>
      </c>
      <c r="AC363" s="116">
        <v>1.4558</v>
      </c>
      <c r="AD363" s="117">
        <f>VLOOKUP(T363,既存設備・導入予定!$E$33:$S$44,13,0)</f>
        <v>0.25700000000000001</v>
      </c>
      <c r="AE363" s="118">
        <f t="shared" si="12"/>
        <v>1.72</v>
      </c>
    </row>
    <row r="364" spans="13:31" ht="13.5" customHeight="1">
      <c r="M364" s="147">
        <v>6</v>
      </c>
      <c r="N364" s="148" t="s">
        <v>10</v>
      </c>
      <c r="O364" s="148" t="s">
        <v>3510</v>
      </c>
      <c r="P364" s="148" t="s">
        <v>3508</v>
      </c>
      <c r="Q364" s="148" t="s">
        <v>324</v>
      </c>
      <c r="R364" s="149">
        <v>0.378</v>
      </c>
      <c r="T364" s="111">
        <v>10</v>
      </c>
      <c r="U364" s="112">
        <v>2015</v>
      </c>
      <c r="V364" s="113" t="s">
        <v>21</v>
      </c>
      <c r="W364" s="113" t="s">
        <v>637</v>
      </c>
      <c r="X364" s="113" t="s">
        <v>3403</v>
      </c>
      <c r="Y364" s="114" t="str">
        <f t="shared" si="11"/>
        <v>102015暖房ビル用マルチ有り</v>
      </c>
      <c r="Z364" s="115">
        <v>-0.876</v>
      </c>
      <c r="AA364" s="115">
        <v>1.8759999999999999</v>
      </c>
      <c r="AB364" s="116">
        <v>1.0398000000000001</v>
      </c>
      <c r="AC364" s="116">
        <v>1.3971</v>
      </c>
      <c r="AD364" s="117">
        <f>VLOOKUP(T364,既存設備・導入予定!$E$33:$S$44,13,0)</f>
        <v>0.25700000000000001</v>
      </c>
      <c r="AE364" s="118">
        <f t="shared" si="12"/>
        <v>1.65</v>
      </c>
    </row>
    <row r="365" spans="13:31" ht="13.5" customHeight="1">
      <c r="M365" s="147">
        <v>6</v>
      </c>
      <c r="N365" s="148" t="s">
        <v>11</v>
      </c>
      <c r="O365" s="148" t="s">
        <v>3510</v>
      </c>
      <c r="P365" s="148" t="s">
        <v>3508</v>
      </c>
      <c r="Q365" s="148" t="s">
        <v>328</v>
      </c>
      <c r="R365" s="149">
        <v>0.27900000000000003</v>
      </c>
      <c r="T365" s="111">
        <v>10</v>
      </c>
      <c r="U365" s="112">
        <v>2015</v>
      </c>
      <c r="V365" s="113" t="s">
        <v>21</v>
      </c>
      <c r="W365" s="113" t="s">
        <v>638</v>
      </c>
      <c r="X365" s="113" t="s">
        <v>3403</v>
      </c>
      <c r="Y365" s="114" t="str">
        <f t="shared" si="11"/>
        <v>102015暖房設備用有り</v>
      </c>
      <c r="Z365" s="115">
        <v>-0.59799999999999998</v>
      </c>
      <c r="AA365" s="115">
        <v>1.5980000000000001</v>
      </c>
      <c r="AB365" s="116">
        <v>1.0339</v>
      </c>
      <c r="AC365" s="116">
        <v>1.19</v>
      </c>
      <c r="AD365" s="117">
        <f>VLOOKUP(T365,既存設備・導入予定!$E$33:$S$44,13,0)</f>
        <v>0.25700000000000001</v>
      </c>
      <c r="AE365" s="118">
        <f t="shared" si="12"/>
        <v>1.444</v>
      </c>
    </row>
    <row r="366" spans="13:31" ht="13.5" customHeight="1">
      <c r="M366" s="147">
        <v>6</v>
      </c>
      <c r="N366" s="148" t="s">
        <v>12</v>
      </c>
      <c r="O366" s="148" t="s">
        <v>3510</v>
      </c>
      <c r="P366" s="148" t="s">
        <v>3508</v>
      </c>
      <c r="Q366" s="148" t="s">
        <v>332</v>
      </c>
      <c r="R366" s="149">
        <v>0.249</v>
      </c>
      <c r="T366" s="111">
        <v>10</v>
      </c>
      <c r="U366" s="112">
        <v>2015</v>
      </c>
      <c r="V366" s="113" t="s">
        <v>21</v>
      </c>
      <c r="W366" s="113" t="s">
        <v>643</v>
      </c>
      <c r="X366" s="113" t="s">
        <v>3404</v>
      </c>
      <c r="Y366" s="114" t="str">
        <f t="shared" si="11"/>
        <v>102015暖房店舗用無し（一定速）</v>
      </c>
      <c r="Z366" s="115">
        <v>0.25</v>
      </c>
      <c r="AA366" s="115">
        <v>0.75</v>
      </c>
      <c r="AB366" s="116">
        <v>0.25</v>
      </c>
      <c r="AC366" s="116">
        <v>0.75</v>
      </c>
      <c r="AD366" s="117">
        <f>VLOOKUP(T366,既存設備・導入予定!$E$33:$S$44,13,0)</f>
        <v>0.25700000000000001</v>
      </c>
      <c r="AE366" s="118">
        <f t="shared" si="12"/>
        <v>0.81399999999999995</v>
      </c>
    </row>
    <row r="367" spans="13:31" ht="13.5" customHeight="1">
      <c r="M367" s="147">
        <v>6</v>
      </c>
      <c r="N367" s="148" t="s">
        <v>13</v>
      </c>
      <c r="O367" s="148" t="s">
        <v>3510</v>
      </c>
      <c r="P367" s="148" t="s">
        <v>3508</v>
      </c>
      <c r="Q367" s="148" t="s">
        <v>336</v>
      </c>
      <c r="R367" s="149">
        <v>0.41699999999999998</v>
      </c>
      <c r="T367" s="111">
        <v>10</v>
      </c>
      <c r="U367" s="112">
        <v>2015</v>
      </c>
      <c r="V367" s="113" t="s">
        <v>21</v>
      </c>
      <c r="W367" s="113" t="s">
        <v>637</v>
      </c>
      <c r="X367" s="113" t="s">
        <v>3404</v>
      </c>
      <c r="Y367" s="114" t="str">
        <f t="shared" si="11"/>
        <v>102015暖房ビル用マルチ無し（一定速）</v>
      </c>
      <c r="Z367" s="115">
        <v>0.25</v>
      </c>
      <c r="AA367" s="115">
        <v>0.75</v>
      </c>
      <c r="AB367" s="116">
        <v>0.25</v>
      </c>
      <c r="AC367" s="116">
        <v>0.75</v>
      </c>
      <c r="AD367" s="117">
        <f>VLOOKUP(T367,既存設備・導入予定!$E$33:$S$44,13,0)</f>
        <v>0.25700000000000001</v>
      </c>
      <c r="AE367" s="118">
        <f t="shared" si="12"/>
        <v>0.81399999999999995</v>
      </c>
    </row>
    <row r="368" spans="13:31" ht="13.5" customHeight="1">
      <c r="M368" s="147">
        <v>7</v>
      </c>
      <c r="N368" s="148" t="s">
        <v>3506</v>
      </c>
      <c r="O368" s="148" t="s">
        <v>3510</v>
      </c>
      <c r="P368" s="148" t="s">
        <v>3508</v>
      </c>
      <c r="Q368" s="148" t="s">
        <v>340</v>
      </c>
      <c r="R368" s="149">
        <v>0.57299999999999995</v>
      </c>
      <c r="T368" s="111">
        <v>10</v>
      </c>
      <c r="U368" s="113">
        <v>2015</v>
      </c>
      <c r="V368" s="113" t="s">
        <v>21</v>
      </c>
      <c r="W368" s="113" t="s">
        <v>638</v>
      </c>
      <c r="X368" s="113" t="s">
        <v>3404</v>
      </c>
      <c r="Y368" s="114" t="str">
        <f t="shared" si="11"/>
        <v>102015暖房設備用無し（一定速）</v>
      </c>
      <c r="Z368" s="115">
        <v>0.25</v>
      </c>
      <c r="AA368" s="115">
        <v>0.75</v>
      </c>
      <c r="AB368" s="116">
        <v>0.25</v>
      </c>
      <c r="AC368" s="116">
        <v>0.75</v>
      </c>
      <c r="AD368" s="117">
        <f>VLOOKUP(T368,既存設備・導入予定!$E$33:$S$44,13,0)</f>
        <v>0.25700000000000001</v>
      </c>
      <c r="AE368" s="118">
        <f t="shared" si="12"/>
        <v>0.81399999999999995</v>
      </c>
    </row>
    <row r="369" spans="13:31" ht="13.5" customHeight="1">
      <c r="M369" s="147">
        <v>7</v>
      </c>
      <c r="N369" s="148" t="s">
        <v>3</v>
      </c>
      <c r="O369" s="148" t="s">
        <v>3510</v>
      </c>
      <c r="P369" s="148" t="s">
        <v>3508</v>
      </c>
      <c r="Q369" s="148" t="s">
        <v>344</v>
      </c>
      <c r="R369" s="149">
        <v>0.65600000000000003</v>
      </c>
      <c r="T369" s="111">
        <v>11</v>
      </c>
      <c r="U369" s="112">
        <v>1995</v>
      </c>
      <c r="V369" s="113" t="s">
        <v>20</v>
      </c>
      <c r="W369" s="113" t="s">
        <v>643</v>
      </c>
      <c r="X369" s="113" t="s">
        <v>3403</v>
      </c>
      <c r="Y369" s="114" t="str">
        <f t="shared" si="11"/>
        <v>111995冷房店舗用有り</v>
      </c>
      <c r="Z369" s="115">
        <v>0.32</v>
      </c>
      <c r="AA369" s="115">
        <v>0.68</v>
      </c>
      <c r="AB369" s="116">
        <v>1.0165999999999999</v>
      </c>
      <c r="AC369" s="116">
        <v>0.50590000000000002</v>
      </c>
      <c r="AD369" s="117">
        <f>VLOOKUP(T369,既存設備・導入予定!$E$33:$S$44,13,0)</f>
        <v>0.57899999999999996</v>
      </c>
      <c r="AE369" s="118">
        <f t="shared" si="12"/>
        <v>0.86499999999999999</v>
      </c>
    </row>
    <row r="370" spans="13:31" ht="13.5" customHeight="1">
      <c r="M370" s="147">
        <v>7</v>
      </c>
      <c r="N370" s="148" t="s">
        <v>4</v>
      </c>
      <c r="O370" s="148" t="s">
        <v>3510</v>
      </c>
      <c r="P370" s="148" t="s">
        <v>3508</v>
      </c>
      <c r="Q370" s="148" t="s">
        <v>348</v>
      </c>
      <c r="R370" s="149">
        <v>0.61899999999999999</v>
      </c>
      <c r="T370" s="111">
        <v>11</v>
      </c>
      <c r="U370" s="112">
        <v>1995</v>
      </c>
      <c r="V370" s="113" t="s">
        <v>20</v>
      </c>
      <c r="W370" s="113" t="s">
        <v>637</v>
      </c>
      <c r="X370" s="113" t="s">
        <v>3403</v>
      </c>
      <c r="Y370" s="114" t="str">
        <f t="shared" si="11"/>
        <v>111995冷房ビル用マルチ有り</v>
      </c>
      <c r="Z370" s="115">
        <v>-0.218</v>
      </c>
      <c r="AA370" s="115">
        <v>1.218</v>
      </c>
      <c r="AB370" s="116">
        <v>1.0356000000000001</v>
      </c>
      <c r="AC370" s="116">
        <v>0.90459999999999996</v>
      </c>
      <c r="AD370" s="117">
        <f>VLOOKUP(T370,既存設備・導入予定!$E$33:$S$44,13,0)</f>
        <v>0.57899999999999996</v>
      </c>
      <c r="AE370" s="118">
        <f t="shared" si="12"/>
        <v>1.091</v>
      </c>
    </row>
    <row r="371" spans="13:31" ht="13.5" customHeight="1">
      <c r="M371" s="147">
        <v>7</v>
      </c>
      <c r="N371" s="148" t="s">
        <v>5</v>
      </c>
      <c r="O371" s="148" t="s">
        <v>3510</v>
      </c>
      <c r="P371" s="148" t="s">
        <v>3508</v>
      </c>
      <c r="Q371" s="148" t="s">
        <v>352</v>
      </c>
      <c r="R371" s="149">
        <v>0.41099999999999998</v>
      </c>
      <c r="T371" s="111">
        <v>11</v>
      </c>
      <c r="U371" s="112">
        <v>1995</v>
      </c>
      <c r="V371" s="113" t="s">
        <v>20</v>
      </c>
      <c r="W371" s="113" t="s">
        <v>638</v>
      </c>
      <c r="X371" s="113" t="s">
        <v>3403</v>
      </c>
      <c r="Y371" s="114" t="str">
        <f t="shared" si="11"/>
        <v>111995冷房設備用有り</v>
      </c>
      <c r="Z371" s="115">
        <v>0.25</v>
      </c>
      <c r="AA371" s="115">
        <v>0.75</v>
      </c>
      <c r="AB371" s="116">
        <v>1.0219</v>
      </c>
      <c r="AC371" s="116">
        <v>0.55700000000000005</v>
      </c>
      <c r="AD371" s="117">
        <f>VLOOKUP(T371,既存設備・導入予定!$E$33:$S$44,13,0)</f>
        <v>0.57899999999999996</v>
      </c>
      <c r="AE371" s="118">
        <f t="shared" si="12"/>
        <v>0.89400000000000002</v>
      </c>
    </row>
    <row r="372" spans="13:31" ht="13.5" customHeight="1">
      <c r="M372" s="147">
        <v>7</v>
      </c>
      <c r="N372" s="148" t="s">
        <v>6</v>
      </c>
      <c r="O372" s="148" t="s">
        <v>3510</v>
      </c>
      <c r="P372" s="148" t="s">
        <v>3508</v>
      </c>
      <c r="Q372" s="148" t="s">
        <v>356</v>
      </c>
      <c r="R372" s="149">
        <v>0.63500000000000001</v>
      </c>
      <c r="T372" s="111">
        <v>11</v>
      </c>
      <c r="U372" s="112">
        <v>1995</v>
      </c>
      <c r="V372" s="113" t="s">
        <v>20</v>
      </c>
      <c r="W372" s="113" t="s">
        <v>643</v>
      </c>
      <c r="X372" s="113" t="s">
        <v>3404</v>
      </c>
      <c r="Y372" s="114" t="str">
        <f t="shared" si="11"/>
        <v>111995冷房店舗用無し（一定速）</v>
      </c>
      <c r="Z372" s="115">
        <v>0.26</v>
      </c>
      <c r="AA372" s="115">
        <v>0.74</v>
      </c>
      <c r="AB372" s="116">
        <v>0.26</v>
      </c>
      <c r="AC372" s="116">
        <v>0.74</v>
      </c>
      <c r="AD372" s="117">
        <f>VLOOKUP(T372,既存設備・導入予定!$E$33:$S$44,13,0)</f>
        <v>0.57899999999999996</v>
      </c>
      <c r="AE372" s="118">
        <f t="shared" si="12"/>
        <v>0.89</v>
      </c>
    </row>
    <row r="373" spans="13:31" ht="13.5" customHeight="1">
      <c r="M373" s="147">
        <v>7</v>
      </c>
      <c r="N373" s="148" t="s">
        <v>7</v>
      </c>
      <c r="O373" s="148" t="s">
        <v>3510</v>
      </c>
      <c r="P373" s="148" t="s">
        <v>3508</v>
      </c>
      <c r="Q373" s="148" t="s">
        <v>360</v>
      </c>
      <c r="R373" s="149">
        <v>0.64300000000000002</v>
      </c>
      <c r="T373" s="111">
        <v>11</v>
      </c>
      <c r="U373" s="112">
        <v>1995</v>
      </c>
      <c r="V373" s="113" t="s">
        <v>20</v>
      </c>
      <c r="W373" s="113" t="s">
        <v>637</v>
      </c>
      <c r="X373" s="113" t="s">
        <v>3404</v>
      </c>
      <c r="Y373" s="114" t="str">
        <f t="shared" si="11"/>
        <v>111995冷房ビル用マルチ無し（一定速）</v>
      </c>
      <c r="Z373" s="115">
        <v>0.26</v>
      </c>
      <c r="AA373" s="115">
        <v>0.74</v>
      </c>
      <c r="AB373" s="116">
        <v>0.26</v>
      </c>
      <c r="AC373" s="116">
        <v>0.74</v>
      </c>
      <c r="AD373" s="117">
        <f>VLOOKUP(T373,既存設備・導入予定!$E$33:$S$44,13,0)</f>
        <v>0.57899999999999996</v>
      </c>
      <c r="AE373" s="118">
        <f t="shared" si="12"/>
        <v>0.89</v>
      </c>
    </row>
    <row r="374" spans="13:31" ht="13.5" customHeight="1">
      <c r="M374" s="147">
        <v>7</v>
      </c>
      <c r="N374" s="148" t="s">
        <v>8</v>
      </c>
      <c r="O374" s="148" t="s">
        <v>3510</v>
      </c>
      <c r="P374" s="148" t="s">
        <v>3508</v>
      </c>
      <c r="Q374" s="148" t="s">
        <v>364</v>
      </c>
      <c r="R374" s="149">
        <v>0.66600000000000004</v>
      </c>
      <c r="T374" s="111">
        <v>11</v>
      </c>
      <c r="U374" s="112">
        <v>1995</v>
      </c>
      <c r="V374" s="113" t="s">
        <v>20</v>
      </c>
      <c r="W374" s="113" t="s">
        <v>638</v>
      </c>
      <c r="X374" s="113" t="s">
        <v>3404</v>
      </c>
      <c r="Y374" s="114" t="str">
        <f t="shared" si="11"/>
        <v>111995冷房設備用無し（一定速）</v>
      </c>
      <c r="Z374" s="115">
        <v>0.26</v>
      </c>
      <c r="AA374" s="115">
        <v>0.74</v>
      </c>
      <c r="AB374" s="116">
        <v>0.26</v>
      </c>
      <c r="AC374" s="116">
        <v>0.74</v>
      </c>
      <c r="AD374" s="117">
        <f>VLOOKUP(T374,既存設備・導入予定!$E$33:$S$44,13,0)</f>
        <v>0.57899999999999996</v>
      </c>
      <c r="AE374" s="118">
        <f t="shared" si="12"/>
        <v>0.89</v>
      </c>
    </row>
    <row r="375" spans="13:31" ht="13.5" customHeight="1">
      <c r="M375" s="147">
        <v>7</v>
      </c>
      <c r="N375" s="148" t="s">
        <v>9</v>
      </c>
      <c r="O375" s="148" t="s">
        <v>3510</v>
      </c>
      <c r="P375" s="148" t="s">
        <v>3508</v>
      </c>
      <c r="Q375" s="148" t="s">
        <v>368</v>
      </c>
      <c r="R375" s="149">
        <v>0.51800000000000002</v>
      </c>
      <c r="T375" s="111">
        <v>11</v>
      </c>
      <c r="U375" s="112">
        <v>1995</v>
      </c>
      <c r="V375" s="113" t="s">
        <v>21</v>
      </c>
      <c r="W375" s="113" t="s">
        <v>643</v>
      </c>
      <c r="X375" s="113" t="s">
        <v>3403</v>
      </c>
      <c r="Y375" s="114" t="str">
        <f t="shared" si="11"/>
        <v>111995暖房店舗用有り</v>
      </c>
      <c r="Z375" s="115">
        <v>0.374</v>
      </c>
      <c r="AA375" s="115">
        <v>0.626</v>
      </c>
      <c r="AB375" s="116">
        <v>1.0275000000000001</v>
      </c>
      <c r="AC375" s="116">
        <v>0.46260000000000001</v>
      </c>
      <c r="AD375" s="117">
        <f>VLOOKUP(T375,既存設備・導入予定!$E$33:$S$44,13,0)</f>
        <v>0.57899999999999996</v>
      </c>
      <c r="AE375" s="118">
        <f t="shared" si="12"/>
        <v>0.84199999999999997</v>
      </c>
    </row>
    <row r="376" spans="13:31" ht="13.5" customHeight="1">
      <c r="M376" s="147">
        <v>7</v>
      </c>
      <c r="N376" s="148" t="s">
        <v>10</v>
      </c>
      <c r="O376" s="148" t="s">
        <v>3510</v>
      </c>
      <c r="P376" s="148" t="s">
        <v>3508</v>
      </c>
      <c r="Q376" s="148" t="s">
        <v>372</v>
      </c>
      <c r="R376" s="149">
        <v>0.58699999999999997</v>
      </c>
      <c r="T376" s="111">
        <v>11</v>
      </c>
      <c r="U376" s="112">
        <v>1995</v>
      </c>
      <c r="V376" s="113" t="s">
        <v>21</v>
      </c>
      <c r="W376" s="113" t="s">
        <v>637</v>
      </c>
      <c r="X376" s="113" t="s">
        <v>3403</v>
      </c>
      <c r="Y376" s="114" t="str">
        <f t="shared" si="11"/>
        <v>111995暖房ビル用マルチ有り</v>
      </c>
      <c r="Z376" s="115">
        <v>-0.112</v>
      </c>
      <c r="AA376" s="115">
        <v>1.1120000000000001</v>
      </c>
      <c r="AB376" s="116">
        <v>1.0236000000000001</v>
      </c>
      <c r="AC376" s="116">
        <v>0.82809999999999995</v>
      </c>
      <c r="AD376" s="117">
        <f>VLOOKUP(T376,既存設備・導入予定!$E$33:$S$44,13,0)</f>
        <v>0.57899999999999996</v>
      </c>
      <c r="AE376" s="118">
        <f t="shared" si="12"/>
        <v>1.0469999999999999</v>
      </c>
    </row>
    <row r="377" spans="13:31" ht="13.5" customHeight="1">
      <c r="M377" s="147">
        <v>7</v>
      </c>
      <c r="N377" s="148" t="s">
        <v>11</v>
      </c>
      <c r="O377" s="148" t="s">
        <v>3510</v>
      </c>
      <c r="P377" s="148" t="s">
        <v>3508</v>
      </c>
      <c r="Q377" s="148" t="s">
        <v>376</v>
      </c>
      <c r="R377" s="149">
        <v>0.38600000000000001</v>
      </c>
      <c r="T377" s="111">
        <v>11</v>
      </c>
      <c r="U377" s="112">
        <v>1995</v>
      </c>
      <c r="V377" s="113" t="s">
        <v>21</v>
      </c>
      <c r="W377" s="113" t="s">
        <v>638</v>
      </c>
      <c r="X377" s="113" t="s">
        <v>3403</v>
      </c>
      <c r="Y377" s="114" t="str">
        <f t="shared" si="11"/>
        <v>111995暖房設備用有り</v>
      </c>
      <c r="Z377" s="115">
        <v>0.25</v>
      </c>
      <c r="AA377" s="115">
        <v>0.75</v>
      </c>
      <c r="AB377" s="116">
        <v>1.0159</v>
      </c>
      <c r="AC377" s="116">
        <v>0.5585</v>
      </c>
      <c r="AD377" s="117">
        <f>VLOOKUP(T377,既存設備・導入予定!$E$33:$S$44,13,0)</f>
        <v>0.57899999999999996</v>
      </c>
      <c r="AE377" s="118">
        <f t="shared" si="12"/>
        <v>0.89400000000000002</v>
      </c>
    </row>
    <row r="378" spans="13:31" ht="13.5" customHeight="1">
      <c r="M378" s="147">
        <v>7</v>
      </c>
      <c r="N378" s="148" t="s">
        <v>12</v>
      </c>
      <c r="O378" s="148" t="s">
        <v>3510</v>
      </c>
      <c r="P378" s="148" t="s">
        <v>3508</v>
      </c>
      <c r="Q378" s="148" t="s">
        <v>380</v>
      </c>
      <c r="R378" s="149">
        <v>0.28899999999999998</v>
      </c>
      <c r="T378" s="111">
        <v>11</v>
      </c>
      <c r="U378" s="112">
        <v>1995</v>
      </c>
      <c r="V378" s="113" t="s">
        <v>21</v>
      </c>
      <c r="W378" s="113" t="s">
        <v>643</v>
      </c>
      <c r="X378" s="113" t="s">
        <v>3404</v>
      </c>
      <c r="Y378" s="114" t="str">
        <f t="shared" si="11"/>
        <v>111995暖房店舗用無し（一定速）</v>
      </c>
      <c r="Z378" s="115">
        <v>0.26</v>
      </c>
      <c r="AA378" s="115">
        <v>0.74</v>
      </c>
      <c r="AB378" s="116">
        <v>0.26</v>
      </c>
      <c r="AC378" s="116">
        <v>0.74</v>
      </c>
      <c r="AD378" s="117">
        <f>VLOOKUP(T378,既存設備・導入予定!$E$33:$S$44,13,0)</f>
        <v>0.57899999999999996</v>
      </c>
      <c r="AE378" s="118">
        <f t="shared" si="12"/>
        <v>0.89</v>
      </c>
    </row>
    <row r="379" spans="13:31" ht="13.5" customHeight="1">
      <c r="M379" s="147">
        <v>7</v>
      </c>
      <c r="N379" s="148" t="s">
        <v>13</v>
      </c>
      <c r="O379" s="148" t="s">
        <v>3510</v>
      </c>
      <c r="P379" s="148" t="s">
        <v>3508</v>
      </c>
      <c r="Q379" s="148" t="s">
        <v>384</v>
      </c>
      <c r="R379" s="149">
        <v>0.66600000000000004</v>
      </c>
      <c r="T379" s="111">
        <v>11</v>
      </c>
      <c r="U379" s="112">
        <v>1995</v>
      </c>
      <c r="V379" s="113" t="s">
        <v>21</v>
      </c>
      <c r="W379" s="113" t="s">
        <v>637</v>
      </c>
      <c r="X379" s="113" t="s">
        <v>3404</v>
      </c>
      <c r="Y379" s="114" t="str">
        <f t="shared" si="11"/>
        <v>111995暖房ビル用マルチ無し（一定速）</v>
      </c>
      <c r="Z379" s="115">
        <v>0.26</v>
      </c>
      <c r="AA379" s="115">
        <v>0.74</v>
      </c>
      <c r="AB379" s="116">
        <v>0.26</v>
      </c>
      <c r="AC379" s="116">
        <v>0.74</v>
      </c>
      <c r="AD379" s="117">
        <f>VLOOKUP(T379,既存設備・導入予定!$E$33:$S$44,13,0)</f>
        <v>0.57899999999999996</v>
      </c>
      <c r="AE379" s="118">
        <f t="shared" si="12"/>
        <v>0.89</v>
      </c>
    </row>
    <row r="380" spans="13:31" ht="13.5" customHeight="1">
      <c r="M380" s="147">
        <v>8</v>
      </c>
      <c r="N380" s="148" t="s">
        <v>3506</v>
      </c>
      <c r="O380" s="148" t="s">
        <v>3510</v>
      </c>
      <c r="P380" s="148" t="s">
        <v>3508</v>
      </c>
      <c r="Q380" s="148" t="s">
        <v>388</v>
      </c>
      <c r="R380" s="149">
        <v>0.61499999999999999</v>
      </c>
      <c r="T380" s="111">
        <v>11</v>
      </c>
      <c r="U380" s="112">
        <v>1995</v>
      </c>
      <c r="V380" s="113" t="s">
        <v>21</v>
      </c>
      <c r="W380" s="113" t="s">
        <v>638</v>
      </c>
      <c r="X380" s="113" t="s">
        <v>3404</v>
      </c>
      <c r="Y380" s="114" t="str">
        <f t="shared" si="11"/>
        <v>111995暖房設備用無し（一定速）</v>
      </c>
      <c r="Z380" s="115">
        <v>0.26</v>
      </c>
      <c r="AA380" s="115">
        <v>0.74</v>
      </c>
      <c r="AB380" s="116">
        <v>0.26</v>
      </c>
      <c r="AC380" s="116">
        <v>0.74</v>
      </c>
      <c r="AD380" s="117">
        <f>VLOOKUP(T380,既存設備・導入予定!$E$33:$S$44,13,0)</f>
        <v>0.57899999999999996</v>
      </c>
      <c r="AE380" s="118">
        <f t="shared" si="12"/>
        <v>0.89</v>
      </c>
    </row>
    <row r="381" spans="13:31" ht="13.5" customHeight="1">
      <c r="M381" s="147">
        <v>8</v>
      </c>
      <c r="N381" s="148" t="s">
        <v>3</v>
      </c>
      <c r="O381" s="148" t="s">
        <v>3510</v>
      </c>
      <c r="P381" s="148" t="s">
        <v>3508</v>
      </c>
      <c r="Q381" s="148" t="s">
        <v>392</v>
      </c>
      <c r="R381" s="149">
        <v>0.72199999999999998</v>
      </c>
      <c r="T381" s="111">
        <v>11</v>
      </c>
      <c r="U381" s="112">
        <v>2005</v>
      </c>
      <c r="V381" s="113" t="s">
        <v>20</v>
      </c>
      <c r="W381" s="113" t="s">
        <v>643</v>
      </c>
      <c r="X381" s="113" t="s">
        <v>3403</v>
      </c>
      <c r="Y381" s="114" t="str">
        <f t="shared" si="11"/>
        <v>112005冷房店舗用有り</v>
      </c>
      <c r="Z381" s="115">
        <v>-0.86599999999999999</v>
      </c>
      <c r="AA381" s="115">
        <v>1.8660000000000001</v>
      </c>
      <c r="AB381" s="116">
        <v>1.0455000000000001</v>
      </c>
      <c r="AC381" s="116">
        <v>1.3880999999999999</v>
      </c>
      <c r="AD381" s="117">
        <f>VLOOKUP(T381,既存設備・導入予定!$E$33:$S$44,13,0)</f>
        <v>0.57899999999999996</v>
      </c>
      <c r="AE381" s="118">
        <f t="shared" si="12"/>
        <v>1.3640000000000001</v>
      </c>
    </row>
    <row r="382" spans="13:31" ht="13.5" customHeight="1">
      <c r="M382" s="147">
        <v>8</v>
      </c>
      <c r="N382" s="148" t="s">
        <v>4</v>
      </c>
      <c r="O382" s="148" t="s">
        <v>3510</v>
      </c>
      <c r="P382" s="148" t="s">
        <v>3508</v>
      </c>
      <c r="Q382" s="148" t="s">
        <v>396</v>
      </c>
      <c r="R382" s="149">
        <v>0.67300000000000004</v>
      </c>
      <c r="T382" s="111">
        <v>11</v>
      </c>
      <c r="U382" s="112">
        <v>2005</v>
      </c>
      <c r="V382" s="113" t="s">
        <v>20</v>
      </c>
      <c r="W382" s="113" t="s">
        <v>637</v>
      </c>
      <c r="X382" s="113" t="s">
        <v>3403</v>
      </c>
      <c r="Y382" s="114" t="str">
        <f t="shared" si="11"/>
        <v>112005冷房ビル用マルチ有り</v>
      </c>
      <c r="Z382" s="115">
        <v>-0.68200000000000005</v>
      </c>
      <c r="AA382" s="115">
        <v>1.6819999999999999</v>
      </c>
      <c r="AB382" s="116">
        <v>1.0490999999999999</v>
      </c>
      <c r="AC382" s="116">
        <v>1.2492000000000001</v>
      </c>
      <c r="AD382" s="117">
        <f>VLOOKUP(T382,既存設備・導入予定!$E$33:$S$44,13,0)</f>
        <v>0.57899999999999996</v>
      </c>
      <c r="AE382" s="118">
        <f t="shared" si="12"/>
        <v>1.2869999999999999</v>
      </c>
    </row>
    <row r="383" spans="13:31" ht="14.25" customHeight="1">
      <c r="M383" s="147">
        <v>8</v>
      </c>
      <c r="N383" s="148" t="s">
        <v>5</v>
      </c>
      <c r="O383" s="148" t="s">
        <v>3510</v>
      </c>
      <c r="P383" s="148" t="s">
        <v>3508</v>
      </c>
      <c r="Q383" s="148" t="s">
        <v>400</v>
      </c>
      <c r="R383" s="149">
        <v>0.435</v>
      </c>
      <c r="T383" s="111">
        <v>11</v>
      </c>
      <c r="U383" s="112">
        <v>2005</v>
      </c>
      <c r="V383" s="113" t="s">
        <v>20</v>
      </c>
      <c r="W383" s="113" t="s">
        <v>638</v>
      </c>
      <c r="X383" s="113" t="s">
        <v>3403</v>
      </c>
      <c r="Y383" s="114" t="str">
        <f t="shared" si="11"/>
        <v>112005冷房設備用有り</v>
      </c>
      <c r="Z383" s="115">
        <v>-0.114</v>
      </c>
      <c r="AA383" s="115">
        <v>1.1140000000000001</v>
      </c>
      <c r="AB383" s="116">
        <v>1.0325</v>
      </c>
      <c r="AC383" s="116">
        <v>0.82740000000000002</v>
      </c>
      <c r="AD383" s="117">
        <f>VLOOKUP(T383,既存設備・導入予定!$E$33:$S$44,13,0)</f>
        <v>0.57899999999999996</v>
      </c>
      <c r="AE383" s="118">
        <f t="shared" si="12"/>
        <v>1.0469999999999999</v>
      </c>
    </row>
    <row r="384" spans="13:31" ht="13.5" customHeight="1">
      <c r="M384" s="147">
        <v>8</v>
      </c>
      <c r="N384" s="148" t="s">
        <v>6</v>
      </c>
      <c r="O384" s="148" t="s">
        <v>3510</v>
      </c>
      <c r="P384" s="148" t="s">
        <v>3508</v>
      </c>
      <c r="Q384" s="148" t="s">
        <v>404</v>
      </c>
      <c r="R384" s="149">
        <v>0.68600000000000005</v>
      </c>
      <c r="T384" s="111">
        <v>11</v>
      </c>
      <c r="U384" s="112">
        <v>2005</v>
      </c>
      <c r="V384" s="113" t="s">
        <v>20</v>
      </c>
      <c r="W384" s="113" t="s">
        <v>643</v>
      </c>
      <c r="X384" s="113" t="s">
        <v>3404</v>
      </c>
      <c r="Y384" s="114" t="str">
        <f t="shared" si="11"/>
        <v>112005冷房店舗用無し（一定速）</v>
      </c>
      <c r="Z384" s="115">
        <v>0.25</v>
      </c>
      <c r="AA384" s="115">
        <v>0.75</v>
      </c>
      <c r="AB384" s="116">
        <v>0.25</v>
      </c>
      <c r="AC384" s="116">
        <v>0.75</v>
      </c>
      <c r="AD384" s="117">
        <f>VLOOKUP(T384,既存設備・導入予定!$E$33:$S$44,13,0)</f>
        <v>0.57899999999999996</v>
      </c>
      <c r="AE384" s="118">
        <f t="shared" si="12"/>
        <v>0.89400000000000002</v>
      </c>
    </row>
    <row r="385" spans="13:31" ht="13.5" customHeight="1">
      <c r="M385" s="147">
        <v>8</v>
      </c>
      <c r="N385" s="148" t="s">
        <v>7</v>
      </c>
      <c r="O385" s="148" t="s">
        <v>3510</v>
      </c>
      <c r="P385" s="148" t="s">
        <v>3508</v>
      </c>
      <c r="Q385" s="148" t="s">
        <v>408</v>
      </c>
      <c r="R385" s="149">
        <v>0.71899999999999997</v>
      </c>
      <c r="T385" s="111">
        <v>11</v>
      </c>
      <c r="U385" s="112">
        <v>2005</v>
      </c>
      <c r="V385" s="113" t="s">
        <v>20</v>
      </c>
      <c r="W385" s="113" t="s">
        <v>637</v>
      </c>
      <c r="X385" s="113" t="s">
        <v>3404</v>
      </c>
      <c r="Y385" s="114" t="str">
        <f t="shared" si="11"/>
        <v>112005冷房ビル用マルチ無し（一定速）</v>
      </c>
      <c r="Z385" s="115">
        <v>0.25</v>
      </c>
      <c r="AA385" s="115">
        <v>0.75</v>
      </c>
      <c r="AB385" s="116">
        <v>0.25</v>
      </c>
      <c r="AC385" s="116">
        <v>0.75</v>
      </c>
      <c r="AD385" s="117">
        <f>VLOOKUP(T385,既存設備・導入予定!$E$33:$S$44,13,0)</f>
        <v>0.57899999999999996</v>
      </c>
      <c r="AE385" s="118">
        <f t="shared" si="12"/>
        <v>0.89400000000000002</v>
      </c>
    </row>
    <row r="386" spans="13:31" ht="13.5" customHeight="1">
      <c r="M386" s="147">
        <v>8</v>
      </c>
      <c r="N386" s="148" t="s">
        <v>8</v>
      </c>
      <c r="O386" s="148" t="s">
        <v>3510</v>
      </c>
      <c r="P386" s="148" t="s">
        <v>3508</v>
      </c>
      <c r="Q386" s="148" t="s">
        <v>412</v>
      </c>
      <c r="R386" s="149">
        <v>0.70699999999999996</v>
      </c>
      <c r="T386" s="111">
        <v>11</v>
      </c>
      <c r="U386" s="112">
        <v>2005</v>
      </c>
      <c r="V386" s="113" t="s">
        <v>20</v>
      </c>
      <c r="W386" s="113" t="s">
        <v>638</v>
      </c>
      <c r="X386" s="113" t="s">
        <v>3404</v>
      </c>
      <c r="Y386" s="114" t="str">
        <f t="shared" si="11"/>
        <v>112005冷房設備用無し（一定速）</v>
      </c>
      <c r="Z386" s="115">
        <v>0.25</v>
      </c>
      <c r="AA386" s="115">
        <v>0.75</v>
      </c>
      <c r="AB386" s="116">
        <v>0.25</v>
      </c>
      <c r="AC386" s="116">
        <v>0.75</v>
      </c>
      <c r="AD386" s="117">
        <f>VLOOKUP(T386,既存設備・導入予定!$E$33:$S$44,13,0)</f>
        <v>0.57899999999999996</v>
      </c>
      <c r="AE386" s="118">
        <f t="shared" si="12"/>
        <v>0.89400000000000002</v>
      </c>
    </row>
    <row r="387" spans="13:31" ht="14.25" customHeight="1">
      <c r="M387" s="147">
        <v>8</v>
      </c>
      <c r="N387" s="148" t="s">
        <v>9</v>
      </c>
      <c r="O387" s="148" t="s">
        <v>3510</v>
      </c>
      <c r="P387" s="148" t="s">
        <v>3508</v>
      </c>
      <c r="Q387" s="148" t="s">
        <v>416</v>
      </c>
      <c r="R387" s="149">
        <v>0.59199999999999997</v>
      </c>
      <c r="T387" s="111">
        <v>11</v>
      </c>
      <c r="U387" s="112">
        <v>2005</v>
      </c>
      <c r="V387" s="113" t="s">
        <v>21</v>
      </c>
      <c r="W387" s="113" t="s">
        <v>643</v>
      </c>
      <c r="X387" s="113" t="s">
        <v>3403</v>
      </c>
      <c r="Y387" s="114" t="str">
        <f t="shared" si="11"/>
        <v>112005暖房店舗用有り</v>
      </c>
      <c r="Z387" s="115">
        <v>-0.65</v>
      </c>
      <c r="AA387" s="115">
        <v>1.65</v>
      </c>
      <c r="AB387" s="116">
        <v>1.0726</v>
      </c>
      <c r="AC387" s="116">
        <v>1.2194</v>
      </c>
      <c r="AD387" s="117">
        <f>VLOOKUP(T387,既存設備・導入予定!$E$33:$S$44,13,0)</f>
        <v>0.57899999999999996</v>
      </c>
      <c r="AE387" s="118">
        <f t="shared" si="12"/>
        <v>1.2729999999999999</v>
      </c>
    </row>
    <row r="388" spans="13:31" ht="13.5" customHeight="1">
      <c r="M388" s="147">
        <v>8</v>
      </c>
      <c r="N388" s="148" t="s">
        <v>10</v>
      </c>
      <c r="O388" s="148" t="s">
        <v>3510</v>
      </c>
      <c r="P388" s="148" t="s">
        <v>3508</v>
      </c>
      <c r="Q388" s="148" t="s">
        <v>420</v>
      </c>
      <c r="R388" s="149">
        <v>0.626</v>
      </c>
      <c r="T388" s="111">
        <v>11</v>
      </c>
      <c r="U388" s="112">
        <v>2005</v>
      </c>
      <c r="V388" s="113" t="s">
        <v>21</v>
      </c>
      <c r="W388" s="113" t="s">
        <v>637</v>
      </c>
      <c r="X388" s="113" t="s">
        <v>3403</v>
      </c>
      <c r="Y388" s="114" t="str">
        <f t="shared" si="11"/>
        <v>112005暖房ビル用マルチ有り</v>
      </c>
      <c r="Z388" s="115">
        <v>-0.56000000000000005</v>
      </c>
      <c r="AA388" s="115">
        <v>1.56</v>
      </c>
      <c r="AB388" s="116">
        <v>1.0330999999999999</v>
      </c>
      <c r="AC388" s="116">
        <v>1.1617</v>
      </c>
      <c r="AD388" s="117">
        <f>VLOOKUP(T388,既存設備・導入予定!$E$33:$S$44,13,0)</f>
        <v>0.57899999999999996</v>
      </c>
      <c r="AE388" s="118">
        <f t="shared" si="12"/>
        <v>1.2350000000000001</v>
      </c>
    </row>
    <row r="389" spans="13:31" ht="13.5" customHeight="1">
      <c r="M389" s="147">
        <v>8</v>
      </c>
      <c r="N389" s="148" t="s">
        <v>11</v>
      </c>
      <c r="O389" s="148" t="s">
        <v>3510</v>
      </c>
      <c r="P389" s="148" t="s">
        <v>3508</v>
      </c>
      <c r="Q389" s="148" t="s">
        <v>424</v>
      </c>
      <c r="R389" s="149">
        <v>0.41799999999999998</v>
      </c>
      <c r="T389" s="111">
        <v>11</v>
      </c>
      <c r="U389" s="112">
        <v>2005</v>
      </c>
      <c r="V389" s="113" t="s">
        <v>21</v>
      </c>
      <c r="W389" s="113" t="s">
        <v>638</v>
      </c>
      <c r="X389" s="113" t="s">
        <v>3403</v>
      </c>
      <c r="Y389" s="114" t="str">
        <f t="shared" si="11"/>
        <v>112005暖房設備用有り</v>
      </c>
      <c r="Z389" s="115">
        <v>-0.126</v>
      </c>
      <c r="AA389" s="115">
        <v>1.1259999999999999</v>
      </c>
      <c r="AB389" s="116">
        <v>1.0239</v>
      </c>
      <c r="AC389" s="116">
        <v>0.83850000000000002</v>
      </c>
      <c r="AD389" s="117">
        <f>VLOOKUP(T389,既存設備・導入予定!$E$33:$S$44,13,0)</f>
        <v>0.57899999999999996</v>
      </c>
      <c r="AE389" s="118">
        <f t="shared" si="12"/>
        <v>1.0529999999999999</v>
      </c>
    </row>
    <row r="390" spans="13:31" ht="13.5" customHeight="1">
      <c r="M390" s="147">
        <v>8</v>
      </c>
      <c r="N390" s="148" t="s">
        <v>12</v>
      </c>
      <c r="O390" s="148" t="s">
        <v>3510</v>
      </c>
      <c r="P390" s="148" t="s">
        <v>3508</v>
      </c>
      <c r="Q390" s="148" t="s">
        <v>428</v>
      </c>
      <c r="R390" s="149">
        <v>0.307</v>
      </c>
      <c r="T390" s="111">
        <v>11</v>
      </c>
      <c r="U390" s="112">
        <v>2005</v>
      </c>
      <c r="V390" s="113" t="s">
        <v>21</v>
      </c>
      <c r="W390" s="113" t="s">
        <v>643</v>
      </c>
      <c r="X390" s="113" t="s">
        <v>3404</v>
      </c>
      <c r="Y390" s="114" t="str">
        <f t="shared" si="11"/>
        <v>112005暖房店舗用無し（一定速）</v>
      </c>
      <c r="Z390" s="115">
        <v>0.25</v>
      </c>
      <c r="AA390" s="115">
        <v>0.75</v>
      </c>
      <c r="AB390" s="116">
        <v>0.25</v>
      </c>
      <c r="AC390" s="116">
        <v>0.75</v>
      </c>
      <c r="AD390" s="117">
        <f>VLOOKUP(T390,既存設備・導入予定!$E$33:$S$44,13,0)</f>
        <v>0.57899999999999996</v>
      </c>
      <c r="AE390" s="118">
        <f t="shared" si="12"/>
        <v>0.89400000000000002</v>
      </c>
    </row>
    <row r="391" spans="13:31" ht="13.5" customHeight="1">
      <c r="M391" s="147">
        <v>8</v>
      </c>
      <c r="N391" s="148" t="s">
        <v>13</v>
      </c>
      <c r="O391" s="148" t="s">
        <v>3510</v>
      </c>
      <c r="P391" s="148" t="s">
        <v>3508</v>
      </c>
      <c r="Q391" s="148" t="s">
        <v>432</v>
      </c>
      <c r="R391" s="149">
        <v>0.70399999999999996</v>
      </c>
      <c r="T391" s="111">
        <v>11</v>
      </c>
      <c r="U391" s="112">
        <v>2005</v>
      </c>
      <c r="V391" s="113" t="s">
        <v>21</v>
      </c>
      <c r="W391" s="113" t="s">
        <v>637</v>
      </c>
      <c r="X391" s="113" t="s">
        <v>3404</v>
      </c>
      <c r="Y391" s="114" t="str">
        <f t="shared" si="11"/>
        <v>112005暖房ビル用マルチ無し（一定速）</v>
      </c>
      <c r="Z391" s="115">
        <v>0.25</v>
      </c>
      <c r="AA391" s="115">
        <v>0.75</v>
      </c>
      <c r="AB391" s="116">
        <v>0.25</v>
      </c>
      <c r="AC391" s="116">
        <v>0.75</v>
      </c>
      <c r="AD391" s="117">
        <f>VLOOKUP(T391,既存設備・導入予定!$E$33:$S$44,13,0)</f>
        <v>0.57899999999999996</v>
      </c>
      <c r="AE391" s="118">
        <f t="shared" si="12"/>
        <v>0.89400000000000002</v>
      </c>
    </row>
    <row r="392" spans="13:31" ht="13.5" customHeight="1">
      <c r="M392" s="147">
        <v>9</v>
      </c>
      <c r="N392" s="148" t="s">
        <v>3506</v>
      </c>
      <c r="O392" s="148" t="s">
        <v>3510</v>
      </c>
      <c r="P392" s="148" t="s">
        <v>3508</v>
      </c>
      <c r="Q392" s="148" t="s">
        <v>436</v>
      </c>
      <c r="R392" s="149">
        <v>0.48399999999999999</v>
      </c>
      <c r="T392" s="111">
        <v>11</v>
      </c>
      <c r="U392" s="112">
        <v>2005</v>
      </c>
      <c r="V392" s="113" t="s">
        <v>21</v>
      </c>
      <c r="W392" s="113" t="s">
        <v>638</v>
      </c>
      <c r="X392" s="113" t="s">
        <v>3404</v>
      </c>
      <c r="Y392" s="114" t="str">
        <f t="shared" si="11"/>
        <v>112005暖房設備用無し（一定速）</v>
      </c>
      <c r="Z392" s="115">
        <v>0.25</v>
      </c>
      <c r="AA392" s="115">
        <v>0.75</v>
      </c>
      <c r="AB392" s="116">
        <v>0.25</v>
      </c>
      <c r="AC392" s="116">
        <v>0.75</v>
      </c>
      <c r="AD392" s="117">
        <f>VLOOKUP(T392,既存設備・導入予定!$E$33:$S$44,13,0)</f>
        <v>0.57899999999999996</v>
      </c>
      <c r="AE392" s="118">
        <f t="shared" si="12"/>
        <v>0.89400000000000002</v>
      </c>
    </row>
    <row r="393" spans="13:31" ht="13.5" customHeight="1">
      <c r="M393" s="147">
        <v>9</v>
      </c>
      <c r="N393" s="148" t="s">
        <v>3</v>
      </c>
      <c r="O393" s="148" t="s">
        <v>3510</v>
      </c>
      <c r="P393" s="148" t="s">
        <v>3508</v>
      </c>
      <c r="Q393" s="148" t="s">
        <v>440</v>
      </c>
      <c r="R393" s="149">
        <v>0.54300000000000004</v>
      </c>
      <c r="T393" s="111">
        <v>11</v>
      </c>
      <c r="U393" s="112">
        <v>2015</v>
      </c>
      <c r="V393" s="113" t="s">
        <v>20</v>
      </c>
      <c r="W393" s="113" t="s">
        <v>643</v>
      </c>
      <c r="X393" s="113" t="s">
        <v>3403</v>
      </c>
      <c r="Y393" s="114" t="str">
        <f t="shared" si="11"/>
        <v>112015冷房店舗用有り</v>
      </c>
      <c r="Z393" s="115">
        <v>-1.38</v>
      </c>
      <c r="AA393" s="115">
        <v>2.38</v>
      </c>
      <c r="AB393" s="116">
        <v>1.0581</v>
      </c>
      <c r="AC393" s="116">
        <v>1.7705</v>
      </c>
      <c r="AD393" s="117">
        <f>VLOOKUP(T393,既存設備・導入予定!$E$33:$S$44,13,0)</f>
        <v>0.57899999999999996</v>
      </c>
      <c r="AE393" s="118">
        <f t="shared" si="12"/>
        <v>1.58</v>
      </c>
    </row>
    <row r="394" spans="13:31" ht="13.5" customHeight="1">
      <c r="M394" s="147">
        <v>9</v>
      </c>
      <c r="N394" s="148" t="s">
        <v>4</v>
      </c>
      <c r="O394" s="148" t="s">
        <v>3510</v>
      </c>
      <c r="P394" s="148" t="s">
        <v>3508</v>
      </c>
      <c r="Q394" s="148" t="s">
        <v>444</v>
      </c>
      <c r="R394" s="149">
        <v>0.46300000000000002</v>
      </c>
      <c r="T394" s="111">
        <v>11</v>
      </c>
      <c r="U394" s="112">
        <v>2015</v>
      </c>
      <c r="V394" s="113" t="s">
        <v>20</v>
      </c>
      <c r="W394" s="113" t="s">
        <v>637</v>
      </c>
      <c r="X394" s="113" t="s">
        <v>3403</v>
      </c>
      <c r="Y394" s="114" t="str">
        <f t="shared" ref="Y394:Y440" si="13">T394&amp;U394&amp;V394&amp;W394&amp;X394</f>
        <v>112015冷房ビル用マルチ有り</v>
      </c>
      <c r="Z394" s="115">
        <v>-1.5740000000000001</v>
      </c>
      <c r="AA394" s="115">
        <v>2.5739999999999998</v>
      </c>
      <c r="AB394" s="116">
        <v>1.0751999999999999</v>
      </c>
      <c r="AC394" s="116">
        <v>1.9117</v>
      </c>
      <c r="AD394" s="117">
        <f>VLOOKUP(T394,既存設備・導入予定!$E$33:$S$44,13,0)</f>
        <v>0.57899999999999996</v>
      </c>
      <c r="AE394" s="118">
        <f t="shared" si="12"/>
        <v>1.6619999999999999</v>
      </c>
    </row>
    <row r="395" spans="13:31" ht="13.5" customHeight="1">
      <c r="M395" s="147">
        <v>9</v>
      </c>
      <c r="N395" s="148" t="s">
        <v>5</v>
      </c>
      <c r="O395" s="148" t="s">
        <v>3510</v>
      </c>
      <c r="P395" s="148" t="s">
        <v>3508</v>
      </c>
      <c r="Q395" s="148" t="s">
        <v>448</v>
      </c>
      <c r="R395" s="149">
        <v>0.27700000000000002</v>
      </c>
      <c r="T395" s="111">
        <v>11</v>
      </c>
      <c r="U395" s="112">
        <v>2015</v>
      </c>
      <c r="V395" s="113" t="s">
        <v>20</v>
      </c>
      <c r="W395" s="113" t="s">
        <v>638</v>
      </c>
      <c r="X395" s="113" t="s">
        <v>3403</v>
      </c>
      <c r="Y395" s="114" t="str">
        <f t="shared" si="13"/>
        <v>112015冷房設備用有り</v>
      </c>
      <c r="Z395" s="115">
        <v>-0.62</v>
      </c>
      <c r="AA395" s="115">
        <v>1.62</v>
      </c>
      <c r="AB395" s="116">
        <v>1.0472999999999999</v>
      </c>
      <c r="AC395" s="116">
        <v>1.2032</v>
      </c>
      <c r="AD395" s="117">
        <f>VLOOKUP(T395,既存設備・導入予定!$E$33:$S$44,13,0)</f>
        <v>0.57899999999999996</v>
      </c>
      <c r="AE395" s="118">
        <f t="shared" si="12"/>
        <v>1.2609999999999999</v>
      </c>
    </row>
    <row r="396" spans="13:31" ht="13.5" customHeight="1">
      <c r="M396" s="147">
        <v>9</v>
      </c>
      <c r="N396" s="148" t="s">
        <v>6</v>
      </c>
      <c r="O396" s="148" t="s">
        <v>3510</v>
      </c>
      <c r="P396" s="148" t="s">
        <v>3508</v>
      </c>
      <c r="Q396" s="148" t="s">
        <v>452</v>
      </c>
      <c r="R396" s="149">
        <v>0.46300000000000002</v>
      </c>
      <c r="T396" s="111">
        <v>11</v>
      </c>
      <c r="U396" s="112">
        <v>2015</v>
      </c>
      <c r="V396" s="113" t="s">
        <v>20</v>
      </c>
      <c r="W396" s="113" t="s">
        <v>643</v>
      </c>
      <c r="X396" s="113" t="s">
        <v>3404</v>
      </c>
      <c r="Y396" s="114" t="str">
        <f t="shared" si="13"/>
        <v>112015冷房店舗用無し（一定速）</v>
      </c>
      <c r="Z396" s="115">
        <v>0.25</v>
      </c>
      <c r="AA396" s="115">
        <v>0.75</v>
      </c>
      <c r="AB396" s="116">
        <v>0.25</v>
      </c>
      <c r="AC396" s="116">
        <v>0.75</v>
      </c>
      <c r="AD396" s="117">
        <f>VLOOKUP(T396,既存設備・導入予定!$E$33:$S$44,13,0)</f>
        <v>0.57899999999999996</v>
      </c>
      <c r="AE396" s="118">
        <f t="shared" si="12"/>
        <v>0.89400000000000002</v>
      </c>
    </row>
    <row r="397" spans="13:31" ht="13.5" customHeight="1">
      <c r="M397" s="147">
        <v>9</v>
      </c>
      <c r="N397" s="148" t="s">
        <v>7</v>
      </c>
      <c r="O397" s="148" t="s">
        <v>3510</v>
      </c>
      <c r="P397" s="148" t="s">
        <v>3508</v>
      </c>
      <c r="Q397" s="148" t="s">
        <v>456</v>
      </c>
      <c r="R397" s="149">
        <v>0.48499999999999999</v>
      </c>
      <c r="T397" s="111">
        <v>11</v>
      </c>
      <c r="U397" s="112">
        <v>2015</v>
      </c>
      <c r="V397" s="113" t="s">
        <v>20</v>
      </c>
      <c r="W397" s="113" t="s">
        <v>637</v>
      </c>
      <c r="X397" s="113" t="s">
        <v>3404</v>
      </c>
      <c r="Y397" s="114" t="str">
        <f t="shared" si="13"/>
        <v>112015冷房ビル用マルチ無し（一定速）</v>
      </c>
      <c r="Z397" s="115">
        <v>0.25</v>
      </c>
      <c r="AA397" s="115">
        <v>0.75</v>
      </c>
      <c r="AB397" s="116">
        <v>0.25</v>
      </c>
      <c r="AC397" s="116">
        <v>0.75</v>
      </c>
      <c r="AD397" s="117">
        <f>VLOOKUP(T397,既存設備・導入予定!$E$33:$S$44,13,0)</f>
        <v>0.57899999999999996</v>
      </c>
      <c r="AE397" s="118">
        <f t="shared" si="12"/>
        <v>0.89400000000000002</v>
      </c>
    </row>
    <row r="398" spans="13:31" ht="13.5" customHeight="1">
      <c r="M398" s="147">
        <v>9</v>
      </c>
      <c r="N398" s="148" t="s">
        <v>8</v>
      </c>
      <c r="O398" s="148" t="s">
        <v>3510</v>
      </c>
      <c r="P398" s="148" t="s">
        <v>3508</v>
      </c>
      <c r="Q398" s="148" t="s">
        <v>460</v>
      </c>
      <c r="R398" s="149">
        <v>0.48599999999999999</v>
      </c>
      <c r="T398" s="111">
        <v>11</v>
      </c>
      <c r="U398" s="112">
        <v>2015</v>
      </c>
      <c r="V398" s="113" t="s">
        <v>20</v>
      </c>
      <c r="W398" s="113" t="s">
        <v>638</v>
      </c>
      <c r="X398" s="113" t="s">
        <v>3404</v>
      </c>
      <c r="Y398" s="114" t="str">
        <f t="shared" si="13"/>
        <v>112015冷房設備用無し（一定速）</v>
      </c>
      <c r="Z398" s="115">
        <v>0.25</v>
      </c>
      <c r="AA398" s="115">
        <v>0.75</v>
      </c>
      <c r="AB398" s="116">
        <v>0.25</v>
      </c>
      <c r="AC398" s="116">
        <v>0.75</v>
      </c>
      <c r="AD398" s="117">
        <f>VLOOKUP(T398,既存設備・導入予定!$E$33:$S$44,13,0)</f>
        <v>0.57899999999999996</v>
      </c>
      <c r="AE398" s="118">
        <f t="shared" si="12"/>
        <v>0.89400000000000002</v>
      </c>
    </row>
    <row r="399" spans="13:31" ht="13.5" customHeight="1">
      <c r="M399" s="147">
        <v>9</v>
      </c>
      <c r="N399" s="148" t="s">
        <v>9</v>
      </c>
      <c r="O399" s="148" t="s">
        <v>3510</v>
      </c>
      <c r="P399" s="148" t="s">
        <v>3508</v>
      </c>
      <c r="Q399" s="148" t="s">
        <v>464</v>
      </c>
      <c r="R399" s="149">
        <v>0.34100000000000003</v>
      </c>
      <c r="T399" s="111">
        <v>11</v>
      </c>
      <c r="U399" s="112">
        <v>2015</v>
      </c>
      <c r="V399" s="113" t="s">
        <v>21</v>
      </c>
      <c r="W399" s="113" t="s">
        <v>643</v>
      </c>
      <c r="X399" s="113" t="s">
        <v>3403</v>
      </c>
      <c r="Y399" s="114" t="str">
        <f t="shared" si="13"/>
        <v>112015暖房店舗用有り</v>
      </c>
      <c r="Z399" s="115">
        <v>-0.97</v>
      </c>
      <c r="AA399" s="115">
        <v>1.97</v>
      </c>
      <c r="AB399" s="116">
        <v>1.0867</v>
      </c>
      <c r="AC399" s="116">
        <v>1.4558</v>
      </c>
      <c r="AD399" s="117">
        <f>VLOOKUP(T399,既存設備・導入予定!$E$33:$S$44,13,0)</f>
        <v>0.57899999999999996</v>
      </c>
      <c r="AE399" s="118">
        <f t="shared" si="12"/>
        <v>1.4079999999999999</v>
      </c>
    </row>
    <row r="400" spans="13:31" ht="13.5" customHeight="1">
      <c r="M400" s="147">
        <v>9</v>
      </c>
      <c r="N400" s="148" t="s">
        <v>10</v>
      </c>
      <c r="O400" s="148" t="s">
        <v>3510</v>
      </c>
      <c r="P400" s="148" t="s">
        <v>3508</v>
      </c>
      <c r="Q400" s="148" t="s">
        <v>468</v>
      </c>
      <c r="R400" s="149">
        <v>0.436</v>
      </c>
      <c r="T400" s="111">
        <v>11</v>
      </c>
      <c r="U400" s="112">
        <v>2015</v>
      </c>
      <c r="V400" s="113" t="s">
        <v>21</v>
      </c>
      <c r="W400" s="113" t="s">
        <v>637</v>
      </c>
      <c r="X400" s="113" t="s">
        <v>3403</v>
      </c>
      <c r="Y400" s="114" t="str">
        <f t="shared" si="13"/>
        <v>112015暖房ビル用マルチ有り</v>
      </c>
      <c r="Z400" s="115">
        <v>-0.876</v>
      </c>
      <c r="AA400" s="115">
        <v>1.8759999999999999</v>
      </c>
      <c r="AB400" s="116">
        <v>1.0398000000000001</v>
      </c>
      <c r="AC400" s="116">
        <v>1.3971</v>
      </c>
      <c r="AD400" s="117">
        <f>VLOOKUP(T400,既存設備・導入予定!$E$33:$S$44,13,0)</f>
        <v>0.57899999999999996</v>
      </c>
      <c r="AE400" s="118">
        <f t="shared" si="12"/>
        <v>1.3680000000000001</v>
      </c>
    </row>
    <row r="401" spans="13:31" ht="13.5" customHeight="1">
      <c r="M401" s="147">
        <v>9</v>
      </c>
      <c r="N401" s="148" t="s">
        <v>11</v>
      </c>
      <c r="O401" s="148" t="s">
        <v>3510</v>
      </c>
      <c r="P401" s="148" t="s">
        <v>3508</v>
      </c>
      <c r="Q401" s="148" t="s">
        <v>472</v>
      </c>
      <c r="R401" s="149">
        <v>0.26400000000000001</v>
      </c>
      <c r="T401" s="111">
        <v>11</v>
      </c>
      <c r="U401" s="112">
        <v>2015</v>
      </c>
      <c r="V401" s="113" t="s">
        <v>21</v>
      </c>
      <c r="W401" s="113" t="s">
        <v>638</v>
      </c>
      <c r="X401" s="113" t="s">
        <v>3403</v>
      </c>
      <c r="Y401" s="114" t="str">
        <f t="shared" si="13"/>
        <v>112015暖房設備用有り</v>
      </c>
      <c r="Z401" s="115">
        <v>-0.59799999999999998</v>
      </c>
      <c r="AA401" s="115">
        <v>1.5980000000000001</v>
      </c>
      <c r="AB401" s="116">
        <v>1.0339</v>
      </c>
      <c r="AC401" s="116">
        <v>1.19</v>
      </c>
      <c r="AD401" s="117">
        <f>VLOOKUP(T401,既存設備・導入予定!$E$33:$S$44,13,0)</f>
        <v>0.57899999999999996</v>
      </c>
      <c r="AE401" s="118">
        <f t="shared" si="12"/>
        <v>1.2509999999999999</v>
      </c>
    </row>
    <row r="402" spans="13:31" ht="13.5" customHeight="1">
      <c r="M402" s="147">
        <v>9</v>
      </c>
      <c r="N402" s="148" t="s">
        <v>12</v>
      </c>
      <c r="O402" s="148" t="s">
        <v>3510</v>
      </c>
      <c r="P402" s="148" t="s">
        <v>3508</v>
      </c>
      <c r="Q402" s="148" t="s">
        <v>476</v>
      </c>
      <c r="R402" s="149">
        <v>0.17299999999999999</v>
      </c>
      <c r="T402" s="111">
        <v>11</v>
      </c>
      <c r="U402" s="112">
        <v>2015</v>
      </c>
      <c r="V402" s="113" t="s">
        <v>21</v>
      </c>
      <c r="W402" s="113" t="s">
        <v>643</v>
      </c>
      <c r="X402" s="113" t="s">
        <v>3404</v>
      </c>
      <c r="Y402" s="114" t="str">
        <f t="shared" si="13"/>
        <v>112015暖房店舗用無し（一定速）</v>
      </c>
      <c r="Z402" s="115">
        <v>0.25</v>
      </c>
      <c r="AA402" s="115">
        <v>0.75</v>
      </c>
      <c r="AB402" s="116">
        <v>0.25</v>
      </c>
      <c r="AC402" s="116">
        <v>0.75</v>
      </c>
      <c r="AD402" s="117">
        <f>VLOOKUP(T402,既存設備・導入予定!$E$33:$S$44,13,0)</f>
        <v>0.57899999999999996</v>
      </c>
      <c r="AE402" s="118">
        <f t="shared" si="12"/>
        <v>0.89400000000000002</v>
      </c>
    </row>
    <row r="403" spans="13:31" ht="13.5" customHeight="1">
      <c r="M403" s="147">
        <v>9</v>
      </c>
      <c r="N403" s="148" t="s">
        <v>13</v>
      </c>
      <c r="O403" s="148" t="s">
        <v>3510</v>
      </c>
      <c r="P403" s="148" t="s">
        <v>3508</v>
      </c>
      <c r="Q403" s="148" t="s">
        <v>480</v>
      </c>
      <c r="R403" s="149">
        <v>0.57499999999999996</v>
      </c>
      <c r="T403" s="111">
        <v>11</v>
      </c>
      <c r="U403" s="112">
        <v>2015</v>
      </c>
      <c r="V403" s="113" t="s">
        <v>21</v>
      </c>
      <c r="W403" s="113" t="s">
        <v>637</v>
      </c>
      <c r="X403" s="113" t="s">
        <v>3404</v>
      </c>
      <c r="Y403" s="114" t="str">
        <f t="shared" si="13"/>
        <v>112015暖房ビル用マルチ無し（一定速）</v>
      </c>
      <c r="Z403" s="115">
        <v>0.25</v>
      </c>
      <c r="AA403" s="115">
        <v>0.75</v>
      </c>
      <c r="AB403" s="116">
        <v>0.25</v>
      </c>
      <c r="AC403" s="116">
        <v>0.75</v>
      </c>
      <c r="AD403" s="117">
        <f>VLOOKUP(T403,既存設備・導入予定!$E$33:$S$44,13,0)</f>
        <v>0.57899999999999996</v>
      </c>
      <c r="AE403" s="118">
        <f t="shared" si="12"/>
        <v>0.89400000000000002</v>
      </c>
    </row>
    <row r="404" spans="13:31" ht="13.5" customHeight="1">
      <c r="M404" s="147">
        <v>10</v>
      </c>
      <c r="N404" s="148" t="s">
        <v>3506</v>
      </c>
      <c r="O404" s="148" t="s">
        <v>3510</v>
      </c>
      <c r="P404" s="148" t="s">
        <v>3508</v>
      </c>
      <c r="Q404" s="148" t="s">
        <v>484</v>
      </c>
      <c r="R404" s="149">
        <v>0.23499999999999999</v>
      </c>
      <c r="T404" s="111">
        <v>11</v>
      </c>
      <c r="U404" s="113">
        <v>2015</v>
      </c>
      <c r="V404" s="113" t="s">
        <v>21</v>
      </c>
      <c r="W404" s="113" t="s">
        <v>638</v>
      </c>
      <c r="X404" s="113" t="s">
        <v>3404</v>
      </c>
      <c r="Y404" s="114" t="str">
        <f t="shared" si="13"/>
        <v>112015暖房設備用無し（一定速）</v>
      </c>
      <c r="Z404" s="115">
        <v>0.25</v>
      </c>
      <c r="AA404" s="115">
        <v>0.75</v>
      </c>
      <c r="AB404" s="116">
        <v>0.25</v>
      </c>
      <c r="AC404" s="116">
        <v>0.75</v>
      </c>
      <c r="AD404" s="117">
        <f>VLOOKUP(T404,既存設備・導入予定!$E$33:$S$44,13,0)</f>
        <v>0.57899999999999996</v>
      </c>
      <c r="AE404" s="118">
        <f t="shared" si="12"/>
        <v>0.89400000000000002</v>
      </c>
    </row>
    <row r="405" spans="13:31" ht="13.5" customHeight="1">
      <c r="M405" s="147">
        <v>10</v>
      </c>
      <c r="N405" s="148" t="s">
        <v>3</v>
      </c>
      <c r="O405" s="148" t="s">
        <v>3510</v>
      </c>
      <c r="P405" s="148" t="s">
        <v>3508</v>
      </c>
      <c r="Q405" s="148" t="s">
        <v>488</v>
      </c>
      <c r="R405" s="149">
        <v>0.223</v>
      </c>
      <c r="T405" s="111">
        <v>12</v>
      </c>
      <c r="U405" s="112">
        <v>1995</v>
      </c>
      <c r="V405" s="113" t="s">
        <v>20</v>
      </c>
      <c r="W405" s="113" t="s">
        <v>643</v>
      </c>
      <c r="X405" s="113" t="s">
        <v>3403</v>
      </c>
      <c r="Y405" s="114" t="str">
        <f t="shared" si="13"/>
        <v>121995冷房店舗用有り</v>
      </c>
      <c r="Z405" s="115">
        <v>0.32</v>
      </c>
      <c r="AA405" s="115">
        <v>0.68</v>
      </c>
      <c r="AB405" s="116">
        <v>1.0165999999999999</v>
      </c>
      <c r="AC405" s="116">
        <v>0.50590000000000002</v>
      </c>
      <c r="AD405" s="117">
        <f>VLOOKUP(T405,既存設備・導入予定!$E$33:$S$44,13,0)</f>
        <v>0.92800000000000005</v>
      </c>
      <c r="AE405" s="118">
        <f t="shared" si="12"/>
        <v>0.97599999999999998</v>
      </c>
    </row>
    <row r="406" spans="13:31" ht="13.5" customHeight="1">
      <c r="M406" s="147">
        <v>10</v>
      </c>
      <c r="N406" s="148" t="s">
        <v>4</v>
      </c>
      <c r="O406" s="148" t="s">
        <v>3510</v>
      </c>
      <c r="P406" s="148" t="s">
        <v>3508</v>
      </c>
      <c r="Q406" s="148" t="s">
        <v>492</v>
      </c>
      <c r="R406" s="149">
        <v>0.251</v>
      </c>
      <c r="T406" s="111">
        <v>12</v>
      </c>
      <c r="U406" s="112">
        <v>1995</v>
      </c>
      <c r="V406" s="113" t="s">
        <v>20</v>
      </c>
      <c r="W406" s="113" t="s">
        <v>637</v>
      </c>
      <c r="X406" s="113" t="s">
        <v>3403</v>
      </c>
      <c r="Y406" s="114" t="str">
        <f t="shared" si="13"/>
        <v>121995冷房ビル用マルチ有り</v>
      </c>
      <c r="Z406" s="115">
        <v>-0.218</v>
      </c>
      <c r="AA406" s="115">
        <v>1.218</v>
      </c>
      <c r="AB406" s="116">
        <v>1.0356000000000001</v>
      </c>
      <c r="AC406" s="116">
        <v>0.90459999999999996</v>
      </c>
      <c r="AD406" s="117">
        <f>VLOOKUP(T406,既存設備・導入予定!$E$33:$S$44,13,0)</f>
        <v>0.92800000000000005</v>
      </c>
      <c r="AE406" s="118">
        <f t="shared" si="12"/>
        <v>1.0149999999999999</v>
      </c>
    </row>
    <row r="407" spans="13:31" ht="13.5" customHeight="1">
      <c r="M407" s="147">
        <v>10</v>
      </c>
      <c r="N407" s="148" t="s">
        <v>5</v>
      </c>
      <c r="O407" s="148" t="s">
        <v>3510</v>
      </c>
      <c r="P407" s="148" t="s">
        <v>3508</v>
      </c>
      <c r="Q407" s="148" t="s">
        <v>496</v>
      </c>
      <c r="R407" s="149">
        <v>0.13</v>
      </c>
      <c r="T407" s="111">
        <v>12</v>
      </c>
      <c r="U407" s="112">
        <v>1995</v>
      </c>
      <c r="V407" s="113" t="s">
        <v>20</v>
      </c>
      <c r="W407" s="113" t="s">
        <v>638</v>
      </c>
      <c r="X407" s="113" t="s">
        <v>3403</v>
      </c>
      <c r="Y407" s="114" t="str">
        <f t="shared" si="13"/>
        <v>121995冷房設備用有り</v>
      </c>
      <c r="Z407" s="115">
        <v>0.25</v>
      </c>
      <c r="AA407" s="115">
        <v>0.75</v>
      </c>
      <c r="AB407" s="116">
        <v>1.0219</v>
      </c>
      <c r="AC407" s="116">
        <v>0.55700000000000005</v>
      </c>
      <c r="AD407" s="117">
        <f>VLOOKUP(T407,既存設備・導入予定!$E$33:$S$44,13,0)</f>
        <v>0.92800000000000005</v>
      </c>
      <c r="AE407" s="118">
        <f t="shared" si="12"/>
        <v>0.98199999999999998</v>
      </c>
    </row>
    <row r="408" spans="13:31" ht="13.5" customHeight="1">
      <c r="M408" s="147">
        <v>10</v>
      </c>
      <c r="N408" s="148" t="s">
        <v>6</v>
      </c>
      <c r="O408" s="148" t="s">
        <v>3510</v>
      </c>
      <c r="P408" s="148" t="s">
        <v>3508</v>
      </c>
      <c r="Q408" s="148" t="s">
        <v>500</v>
      </c>
      <c r="R408" s="149">
        <v>0.22500000000000001</v>
      </c>
      <c r="T408" s="111">
        <v>12</v>
      </c>
      <c r="U408" s="112">
        <v>1995</v>
      </c>
      <c r="V408" s="113" t="s">
        <v>20</v>
      </c>
      <c r="W408" s="113" t="s">
        <v>643</v>
      </c>
      <c r="X408" s="113" t="s">
        <v>3404</v>
      </c>
      <c r="Y408" s="114" t="str">
        <f t="shared" si="13"/>
        <v>121995冷房店舗用無し（一定速）</v>
      </c>
      <c r="Z408" s="115">
        <v>0.26</v>
      </c>
      <c r="AA408" s="115">
        <v>0.74</v>
      </c>
      <c r="AB408" s="116">
        <v>0.26</v>
      </c>
      <c r="AC408" s="116">
        <v>0.74</v>
      </c>
      <c r="AD408" s="117">
        <f>VLOOKUP(T408,既存設備・導入予定!$E$33:$S$44,13,0)</f>
        <v>0.92800000000000005</v>
      </c>
      <c r="AE408" s="118">
        <f t="shared" si="12"/>
        <v>0.98099999999999998</v>
      </c>
    </row>
    <row r="409" spans="13:31" ht="13.5" customHeight="1">
      <c r="M409" s="147">
        <v>10</v>
      </c>
      <c r="N409" s="148" t="s">
        <v>7</v>
      </c>
      <c r="O409" s="148" t="s">
        <v>3510</v>
      </c>
      <c r="P409" s="148" t="s">
        <v>3508</v>
      </c>
      <c r="Q409" s="148" t="s">
        <v>504</v>
      </c>
      <c r="R409" s="149">
        <v>0.23400000000000001</v>
      </c>
      <c r="T409" s="111">
        <v>12</v>
      </c>
      <c r="U409" s="112">
        <v>1995</v>
      </c>
      <c r="V409" s="113" t="s">
        <v>20</v>
      </c>
      <c r="W409" s="113" t="s">
        <v>637</v>
      </c>
      <c r="X409" s="113" t="s">
        <v>3404</v>
      </c>
      <c r="Y409" s="114" t="str">
        <f t="shared" si="13"/>
        <v>121995冷房ビル用マルチ無し（一定速）</v>
      </c>
      <c r="Z409" s="115">
        <v>0.26</v>
      </c>
      <c r="AA409" s="115">
        <v>0.74</v>
      </c>
      <c r="AB409" s="116">
        <v>0.26</v>
      </c>
      <c r="AC409" s="116">
        <v>0.74</v>
      </c>
      <c r="AD409" s="117">
        <f>VLOOKUP(T409,既存設備・導入予定!$E$33:$S$44,13,0)</f>
        <v>0.92800000000000005</v>
      </c>
      <c r="AE409" s="118">
        <f t="shared" si="12"/>
        <v>0.98099999999999998</v>
      </c>
    </row>
    <row r="410" spans="13:31" ht="13.5" customHeight="1">
      <c r="M410" s="147">
        <v>10</v>
      </c>
      <c r="N410" s="148" t="s">
        <v>8</v>
      </c>
      <c r="O410" s="148" t="s">
        <v>3510</v>
      </c>
      <c r="P410" s="148" t="s">
        <v>3508</v>
      </c>
      <c r="Q410" s="148" t="s">
        <v>508</v>
      </c>
      <c r="R410" s="149">
        <v>0.185</v>
      </c>
      <c r="T410" s="111">
        <v>12</v>
      </c>
      <c r="U410" s="112">
        <v>1995</v>
      </c>
      <c r="V410" s="113" t="s">
        <v>20</v>
      </c>
      <c r="W410" s="113" t="s">
        <v>638</v>
      </c>
      <c r="X410" s="113" t="s">
        <v>3404</v>
      </c>
      <c r="Y410" s="114" t="str">
        <f t="shared" si="13"/>
        <v>121995冷房設備用無し（一定速）</v>
      </c>
      <c r="Z410" s="115">
        <v>0.26</v>
      </c>
      <c r="AA410" s="115">
        <v>0.74</v>
      </c>
      <c r="AB410" s="116">
        <v>0.26</v>
      </c>
      <c r="AC410" s="116">
        <v>0.74</v>
      </c>
      <c r="AD410" s="117">
        <f>VLOOKUP(T410,既存設備・導入予定!$E$33:$S$44,13,0)</f>
        <v>0.92800000000000005</v>
      </c>
      <c r="AE410" s="118">
        <f t="shared" si="12"/>
        <v>0.98099999999999998</v>
      </c>
    </row>
    <row r="411" spans="13:31" ht="13.5" customHeight="1">
      <c r="M411" s="147">
        <v>10</v>
      </c>
      <c r="N411" s="148" t="s">
        <v>9</v>
      </c>
      <c r="O411" s="148" t="s">
        <v>3510</v>
      </c>
      <c r="P411" s="148" t="s">
        <v>3508</v>
      </c>
      <c r="Q411" s="148" t="s">
        <v>512</v>
      </c>
      <c r="R411" s="149">
        <v>0.185</v>
      </c>
      <c r="T411" s="111">
        <v>12</v>
      </c>
      <c r="U411" s="112">
        <v>1995</v>
      </c>
      <c r="V411" s="113" t="s">
        <v>21</v>
      </c>
      <c r="W411" s="113" t="s">
        <v>643</v>
      </c>
      <c r="X411" s="113" t="s">
        <v>3403</v>
      </c>
      <c r="Y411" s="114" t="str">
        <f t="shared" si="13"/>
        <v>121995暖房店舗用有り</v>
      </c>
      <c r="Z411" s="115">
        <v>0.374</v>
      </c>
      <c r="AA411" s="115">
        <v>0.626</v>
      </c>
      <c r="AB411" s="116">
        <v>1.0275000000000001</v>
      </c>
      <c r="AC411" s="116">
        <v>0.46260000000000001</v>
      </c>
      <c r="AD411" s="117">
        <f>VLOOKUP(T411,既存設備・導入予定!$E$33:$S$44,13,0)</f>
        <v>0.92800000000000005</v>
      </c>
      <c r="AE411" s="118">
        <f t="shared" si="12"/>
        <v>0.97299999999999998</v>
      </c>
    </row>
    <row r="412" spans="13:31" ht="13.5" customHeight="1">
      <c r="M412" s="147">
        <v>10</v>
      </c>
      <c r="N412" s="148" t="s">
        <v>10</v>
      </c>
      <c r="O412" s="148" t="s">
        <v>3510</v>
      </c>
      <c r="P412" s="148" t="s">
        <v>3508</v>
      </c>
      <c r="Q412" s="148" t="s">
        <v>516</v>
      </c>
      <c r="R412" s="149">
        <v>0.21</v>
      </c>
      <c r="T412" s="111">
        <v>12</v>
      </c>
      <c r="U412" s="112">
        <v>1995</v>
      </c>
      <c r="V412" s="113" t="s">
        <v>21</v>
      </c>
      <c r="W412" s="113" t="s">
        <v>637</v>
      </c>
      <c r="X412" s="113" t="s">
        <v>3403</v>
      </c>
      <c r="Y412" s="114" t="str">
        <f t="shared" si="13"/>
        <v>121995暖房ビル用マルチ有り</v>
      </c>
      <c r="Z412" s="115">
        <v>-0.112</v>
      </c>
      <c r="AA412" s="115">
        <v>1.1120000000000001</v>
      </c>
      <c r="AB412" s="116">
        <v>1.0236000000000001</v>
      </c>
      <c r="AC412" s="116">
        <v>0.82809999999999995</v>
      </c>
      <c r="AD412" s="117">
        <f>VLOOKUP(T412,既存設備・導入予定!$E$33:$S$44,13,0)</f>
        <v>0.92800000000000005</v>
      </c>
      <c r="AE412" s="118">
        <f t="shared" si="12"/>
        <v>1.008</v>
      </c>
    </row>
    <row r="413" spans="13:31" ht="13.5" customHeight="1">
      <c r="M413" s="147">
        <v>10</v>
      </c>
      <c r="N413" s="148" t="s">
        <v>11</v>
      </c>
      <c r="O413" s="148" t="s">
        <v>3510</v>
      </c>
      <c r="P413" s="148" t="s">
        <v>3508</v>
      </c>
      <c r="Q413" s="148" t="s">
        <v>520</v>
      </c>
      <c r="R413" s="149">
        <v>0.105</v>
      </c>
      <c r="T413" s="111">
        <v>12</v>
      </c>
      <c r="U413" s="112">
        <v>1995</v>
      </c>
      <c r="V413" s="113" t="s">
        <v>21</v>
      </c>
      <c r="W413" s="113" t="s">
        <v>638</v>
      </c>
      <c r="X413" s="113" t="s">
        <v>3403</v>
      </c>
      <c r="Y413" s="114" t="str">
        <f t="shared" si="13"/>
        <v>121995暖房設備用有り</v>
      </c>
      <c r="Z413" s="115">
        <v>0.25</v>
      </c>
      <c r="AA413" s="115">
        <v>0.75</v>
      </c>
      <c r="AB413" s="116">
        <v>1.0159</v>
      </c>
      <c r="AC413" s="116">
        <v>0.5585</v>
      </c>
      <c r="AD413" s="117">
        <f>VLOOKUP(T413,既存設備・導入予定!$E$33:$S$44,13,0)</f>
        <v>0.92800000000000005</v>
      </c>
      <c r="AE413" s="118">
        <f t="shared" si="12"/>
        <v>0.98199999999999998</v>
      </c>
    </row>
    <row r="414" spans="13:31" ht="13.5" customHeight="1">
      <c r="M414" s="147">
        <v>10</v>
      </c>
      <c r="N414" s="148" t="s">
        <v>12</v>
      </c>
      <c r="O414" s="148" t="s">
        <v>3510</v>
      </c>
      <c r="P414" s="148" t="s">
        <v>3508</v>
      </c>
      <c r="Q414" s="148" t="s">
        <v>524</v>
      </c>
      <c r="R414" s="149">
        <v>0.08</v>
      </c>
      <c r="T414" s="111">
        <v>12</v>
      </c>
      <c r="U414" s="112">
        <v>1995</v>
      </c>
      <c r="V414" s="113" t="s">
        <v>21</v>
      </c>
      <c r="W414" s="113" t="s">
        <v>643</v>
      </c>
      <c r="X414" s="113" t="s">
        <v>3404</v>
      </c>
      <c r="Y414" s="114" t="str">
        <f t="shared" si="13"/>
        <v>121995暖房店舗用無し（一定速）</v>
      </c>
      <c r="Z414" s="115">
        <v>0.26</v>
      </c>
      <c r="AA414" s="115">
        <v>0.74</v>
      </c>
      <c r="AB414" s="116">
        <v>0.26</v>
      </c>
      <c r="AC414" s="116">
        <v>0.74</v>
      </c>
      <c r="AD414" s="117">
        <f>VLOOKUP(T414,既存設備・導入予定!$E$33:$S$44,13,0)</f>
        <v>0.92800000000000005</v>
      </c>
      <c r="AE414" s="118">
        <f t="shared" si="12"/>
        <v>0.98099999999999998</v>
      </c>
    </row>
    <row r="415" spans="13:31" ht="13.5" customHeight="1">
      <c r="M415" s="147">
        <v>10</v>
      </c>
      <c r="N415" s="148" t="s">
        <v>13</v>
      </c>
      <c r="O415" s="148" t="s">
        <v>3510</v>
      </c>
      <c r="P415" s="148" t="s">
        <v>3508</v>
      </c>
      <c r="Q415" s="148" t="s">
        <v>528</v>
      </c>
      <c r="R415" s="149">
        <v>0.29699999999999999</v>
      </c>
      <c r="T415" s="111">
        <v>12</v>
      </c>
      <c r="U415" s="112">
        <v>1995</v>
      </c>
      <c r="V415" s="113" t="s">
        <v>21</v>
      </c>
      <c r="W415" s="113" t="s">
        <v>637</v>
      </c>
      <c r="X415" s="113" t="s">
        <v>3404</v>
      </c>
      <c r="Y415" s="114" t="str">
        <f t="shared" si="13"/>
        <v>121995暖房ビル用マルチ無し（一定速）</v>
      </c>
      <c r="Z415" s="115">
        <v>0.26</v>
      </c>
      <c r="AA415" s="115">
        <v>0.74</v>
      </c>
      <c r="AB415" s="116">
        <v>0.26</v>
      </c>
      <c r="AC415" s="116">
        <v>0.74</v>
      </c>
      <c r="AD415" s="117">
        <f>VLOOKUP(T415,既存設備・導入予定!$E$33:$S$44,13,0)</f>
        <v>0.92800000000000005</v>
      </c>
      <c r="AE415" s="118">
        <f t="shared" ref="AE415:AE440" si="14">ROUNDDOWN(IF(AD415&gt;=0.25,Z415*AD415+AA415,AB415*AD415+AC415),3)</f>
        <v>0.98099999999999998</v>
      </c>
    </row>
    <row r="416" spans="13:31" ht="13.5" customHeight="1">
      <c r="M416" s="147">
        <v>11</v>
      </c>
      <c r="N416" s="148" t="s">
        <v>3506</v>
      </c>
      <c r="O416" s="148" t="s">
        <v>3510</v>
      </c>
      <c r="P416" s="148" t="s">
        <v>3508</v>
      </c>
      <c r="Q416" s="148" t="s">
        <v>532</v>
      </c>
      <c r="R416" s="149">
        <v>0.13600000000000001</v>
      </c>
      <c r="T416" s="111">
        <v>12</v>
      </c>
      <c r="U416" s="112">
        <v>1995</v>
      </c>
      <c r="V416" s="113" t="s">
        <v>21</v>
      </c>
      <c r="W416" s="113" t="s">
        <v>638</v>
      </c>
      <c r="X416" s="113" t="s">
        <v>3404</v>
      </c>
      <c r="Y416" s="114" t="str">
        <f t="shared" si="13"/>
        <v>121995暖房設備用無し（一定速）</v>
      </c>
      <c r="Z416" s="115">
        <v>0.26</v>
      </c>
      <c r="AA416" s="115">
        <v>0.74</v>
      </c>
      <c r="AB416" s="116">
        <v>0.26</v>
      </c>
      <c r="AC416" s="116">
        <v>0.74</v>
      </c>
      <c r="AD416" s="117">
        <f>VLOOKUP(T416,既存設備・導入予定!$E$33:$S$44,13,0)</f>
        <v>0.92800000000000005</v>
      </c>
      <c r="AE416" s="118">
        <f t="shared" si="14"/>
        <v>0.98099999999999998</v>
      </c>
    </row>
    <row r="417" spans="13:31" ht="13.5" customHeight="1">
      <c r="M417" s="147">
        <v>11</v>
      </c>
      <c r="N417" s="148" t="s">
        <v>3</v>
      </c>
      <c r="O417" s="148" t="s">
        <v>3510</v>
      </c>
      <c r="P417" s="148" t="s">
        <v>3508</v>
      </c>
      <c r="Q417" s="148" t="s">
        <v>536</v>
      </c>
      <c r="R417" s="149">
        <v>0.14799999999999999</v>
      </c>
      <c r="T417" s="111">
        <v>12</v>
      </c>
      <c r="U417" s="112">
        <v>2005</v>
      </c>
      <c r="V417" s="113" t="s">
        <v>20</v>
      </c>
      <c r="W417" s="113" t="s">
        <v>643</v>
      </c>
      <c r="X417" s="113" t="s">
        <v>3403</v>
      </c>
      <c r="Y417" s="114" t="str">
        <f t="shared" si="13"/>
        <v>122005冷房店舗用有り</v>
      </c>
      <c r="Z417" s="115">
        <v>-0.86599999999999999</v>
      </c>
      <c r="AA417" s="115">
        <v>1.8660000000000001</v>
      </c>
      <c r="AB417" s="116">
        <v>1.0455000000000001</v>
      </c>
      <c r="AC417" s="116">
        <v>1.3880999999999999</v>
      </c>
      <c r="AD417" s="117">
        <f>VLOOKUP(T417,既存設備・導入予定!$E$33:$S$44,13,0)</f>
        <v>0.92800000000000005</v>
      </c>
      <c r="AE417" s="118">
        <f t="shared" si="14"/>
        <v>1.0620000000000001</v>
      </c>
    </row>
    <row r="418" spans="13:31" ht="13.5" customHeight="1">
      <c r="M418" s="147">
        <v>11</v>
      </c>
      <c r="N418" s="148" t="s">
        <v>4</v>
      </c>
      <c r="O418" s="148" t="s">
        <v>3510</v>
      </c>
      <c r="P418" s="148" t="s">
        <v>3508</v>
      </c>
      <c r="Q418" s="148" t="s">
        <v>540</v>
      </c>
      <c r="R418" s="149">
        <v>9.5000000000000001E-2</v>
      </c>
      <c r="T418" s="111">
        <v>12</v>
      </c>
      <c r="U418" s="112">
        <v>2005</v>
      </c>
      <c r="V418" s="113" t="s">
        <v>20</v>
      </c>
      <c r="W418" s="113" t="s">
        <v>637</v>
      </c>
      <c r="X418" s="113" t="s">
        <v>3403</v>
      </c>
      <c r="Y418" s="114" t="str">
        <f t="shared" si="13"/>
        <v>122005冷房ビル用マルチ有り</v>
      </c>
      <c r="Z418" s="115">
        <v>-0.68200000000000005</v>
      </c>
      <c r="AA418" s="115">
        <v>1.6819999999999999</v>
      </c>
      <c r="AB418" s="116">
        <v>1.0490999999999999</v>
      </c>
      <c r="AC418" s="116">
        <v>1.2492000000000001</v>
      </c>
      <c r="AD418" s="117">
        <f>VLOOKUP(T418,既存設備・導入予定!$E$33:$S$44,13,0)</f>
        <v>0.92800000000000005</v>
      </c>
      <c r="AE418" s="118">
        <f t="shared" si="14"/>
        <v>1.0489999999999999</v>
      </c>
    </row>
    <row r="419" spans="13:31" ht="13.5" customHeight="1">
      <c r="M419" s="147">
        <v>11</v>
      </c>
      <c r="N419" s="148" t="s">
        <v>5</v>
      </c>
      <c r="O419" s="148" t="s">
        <v>3510</v>
      </c>
      <c r="P419" s="148" t="s">
        <v>3508</v>
      </c>
      <c r="Q419" s="148" t="s">
        <v>544</v>
      </c>
      <c r="R419" s="149">
        <v>5.8000000000000003E-2</v>
      </c>
      <c r="T419" s="111">
        <v>12</v>
      </c>
      <c r="U419" s="112">
        <v>2005</v>
      </c>
      <c r="V419" s="113" t="s">
        <v>20</v>
      </c>
      <c r="W419" s="113" t="s">
        <v>638</v>
      </c>
      <c r="X419" s="113" t="s">
        <v>3403</v>
      </c>
      <c r="Y419" s="114" t="str">
        <f t="shared" si="13"/>
        <v>122005冷房設備用有り</v>
      </c>
      <c r="Z419" s="115">
        <v>-0.114</v>
      </c>
      <c r="AA419" s="115">
        <v>1.1140000000000001</v>
      </c>
      <c r="AB419" s="116">
        <v>1.0325</v>
      </c>
      <c r="AC419" s="116">
        <v>0.82740000000000002</v>
      </c>
      <c r="AD419" s="117">
        <f>VLOOKUP(T419,既存設備・導入予定!$E$33:$S$44,13,0)</f>
        <v>0.92800000000000005</v>
      </c>
      <c r="AE419" s="118">
        <f t="shared" si="14"/>
        <v>1.008</v>
      </c>
    </row>
    <row r="420" spans="13:31" ht="13.5" customHeight="1">
      <c r="M420" s="147">
        <v>11</v>
      </c>
      <c r="N420" s="148" t="s">
        <v>6</v>
      </c>
      <c r="O420" s="148" t="s">
        <v>3510</v>
      </c>
      <c r="P420" s="148" t="s">
        <v>3508</v>
      </c>
      <c r="Q420" s="148" t="s">
        <v>548</v>
      </c>
      <c r="R420" s="149">
        <v>0.126</v>
      </c>
      <c r="T420" s="111">
        <v>12</v>
      </c>
      <c r="U420" s="112">
        <v>2005</v>
      </c>
      <c r="V420" s="113" t="s">
        <v>20</v>
      </c>
      <c r="W420" s="113" t="s">
        <v>643</v>
      </c>
      <c r="X420" s="113" t="s">
        <v>3404</v>
      </c>
      <c r="Y420" s="114" t="str">
        <f t="shared" si="13"/>
        <v>122005冷房店舗用無し（一定速）</v>
      </c>
      <c r="Z420" s="115">
        <v>0.25</v>
      </c>
      <c r="AA420" s="115">
        <v>0.75</v>
      </c>
      <c r="AB420" s="116">
        <v>0.25</v>
      </c>
      <c r="AC420" s="116">
        <v>0.75</v>
      </c>
      <c r="AD420" s="117">
        <f>VLOOKUP(T420,既存設備・導入予定!$E$33:$S$44,13,0)</f>
        <v>0.92800000000000005</v>
      </c>
      <c r="AE420" s="118">
        <f t="shared" si="14"/>
        <v>0.98199999999999998</v>
      </c>
    </row>
    <row r="421" spans="13:31" ht="13.5" customHeight="1">
      <c r="M421" s="147">
        <v>11</v>
      </c>
      <c r="N421" s="148" t="s">
        <v>7</v>
      </c>
      <c r="O421" s="148" t="s">
        <v>3510</v>
      </c>
      <c r="P421" s="148" t="s">
        <v>3508</v>
      </c>
      <c r="Q421" s="148" t="s">
        <v>552</v>
      </c>
      <c r="R421" s="149">
        <v>0.11</v>
      </c>
      <c r="T421" s="111">
        <v>12</v>
      </c>
      <c r="U421" s="112">
        <v>2005</v>
      </c>
      <c r="V421" s="113" t="s">
        <v>20</v>
      </c>
      <c r="W421" s="113" t="s">
        <v>637</v>
      </c>
      <c r="X421" s="113" t="s">
        <v>3404</v>
      </c>
      <c r="Y421" s="114" t="str">
        <f t="shared" si="13"/>
        <v>122005冷房ビル用マルチ無し（一定速）</v>
      </c>
      <c r="Z421" s="115">
        <v>0.25</v>
      </c>
      <c r="AA421" s="115">
        <v>0.75</v>
      </c>
      <c r="AB421" s="116">
        <v>0.25</v>
      </c>
      <c r="AC421" s="116">
        <v>0.75</v>
      </c>
      <c r="AD421" s="117">
        <f>VLOOKUP(T421,既存設備・導入予定!$E$33:$S$44,13,0)</f>
        <v>0.92800000000000005</v>
      </c>
      <c r="AE421" s="118">
        <f t="shared" si="14"/>
        <v>0.98199999999999998</v>
      </c>
    </row>
    <row r="422" spans="13:31" ht="13.5" customHeight="1">
      <c r="M422" s="147">
        <v>11</v>
      </c>
      <c r="N422" s="148" t="s">
        <v>8</v>
      </c>
      <c r="O422" s="148" t="s">
        <v>3510</v>
      </c>
      <c r="P422" s="148" t="s">
        <v>3508</v>
      </c>
      <c r="Q422" s="148" t="s">
        <v>556</v>
      </c>
      <c r="R422" s="149">
        <v>0.109</v>
      </c>
      <c r="T422" s="111">
        <v>12</v>
      </c>
      <c r="U422" s="112">
        <v>2005</v>
      </c>
      <c r="V422" s="113" t="s">
        <v>20</v>
      </c>
      <c r="W422" s="113" t="s">
        <v>638</v>
      </c>
      <c r="X422" s="113" t="s">
        <v>3404</v>
      </c>
      <c r="Y422" s="114" t="str">
        <f t="shared" si="13"/>
        <v>122005冷房設備用無し（一定速）</v>
      </c>
      <c r="Z422" s="115">
        <v>0.25</v>
      </c>
      <c r="AA422" s="115">
        <v>0.75</v>
      </c>
      <c r="AB422" s="116">
        <v>0.25</v>
      </c>
      <c r="AC422" s="116">
        <v>0.75</v>
      </c>
      <c r="AD422" s="117">
        <f>VLOOKUP(T422,既存設備・導入予定!$E$33:$S$44,13,0)</f>
        <v>0.92800000000000005</v>
      </c>
      <c r="AE422" s="118">
        <f t="shared" si="14"/>
        <v>0.98199999999999998</v>
      </c>
    </row>
    <row r="423" spans="13:31" ht="13.5" customHeight="1">
      <c r="M423" s="147">
        <v>11</v>
      </c>
      <c r="N423" s="148" t="s">
        <v>9</v>
      </c>
      <c r="O423" s="148" t="s">
        <v>3510</v>
      </c>
      <c r="P423" s="148" t="s">
        <v>3508</v>
      </c>
      <c r="Q423" s="148" t="s">
        <v>560</v>
      </c>
      <c r="R423" s="149">
        <v>0.104</v>
      </c>
      <c r="T423" s="111">
        <v>12</v>
      </c>
      <c r="U423" s="112">
        <v>2005</v>
      </c>
      <c r="V423" s="113" t="s">
        <v>21</v>
      </c>
      <c r="W423" s="113" t="s">
        <v>643</v>
      </c>
      <c r="X423" s="113" t="s">
        <v>3403</v>
      </c>
      <c r="Y423" s="114" t="str">
        <f t="shared" si="13"/>
        <v>122005暖房店舗用有り</v>
      </c>
      <c r="Z423" s="115">
        <v>-0.65</v>
      </c>
      <c r="AA423" s="115">
        <v>1.65</v>
      </c>
      <c r="AB423" s="116">
        <v>1.0726</v>
      </c>
      <c r="AC423" s="116">
        <v>1.2194</v>
      </c>
      <c r="AD423" s="117">
        <f>VLOOKUP(T423,既存設備・導入予定!$E$33:$S$44,13,0)</f>
        <v>0.92800000000000005</v>
      </c>
      <c r="AE423" s="118">
        <f t="shared" si="14"/>
        <v>1.046</v>
      </c>
    </row>
    <row r="424" spans="13:31" ht="13.5" customHeight="1">
      <c r="M424" s="147">
        <v>11</v>
      </c>
      <c r="N424" s="148" t="s">
        <v>10</v>
      </c>
      <c r="O424" s="148" t="s">
        <v>3510</v>
      </c>
      <c r="P424" s="148" t="s">
        <v>3508</v>
      </c>
      <c r="Q424" s="148" t="s">
        <v>564</v>
      </c>
      <c r="R424" s="149">
        <v>0.16900000000000001</v>
      </c>
      <c r="T424" s="111">
        <v>12</v>
      </c>
      <c r="U424" s="112">
        <v>2005</v>
      </c>
      <c r="V424" s="113" t="s">
        <v>21</v>
      </c>
      <c r="W424" s="113" t="s">
        <v>637</v>
      </c>
      <c r="X424" s="113" t="s">
        <v>3403</v>
      </c>
      <c r="Y424" s="114" t="str">
        <f t="shared" si="13"/>
        <v>122005暖房ビル用マルチ有り</v>
      </c>
      <c r="Z424" s="115">
        <v>-0.56000000000000005</v>
      </c>
      <c r="AA424" s="115">
        <v>1.56</v>
      </c>
      <c r="AB424" s="116">
        <v>1.0330999999999999</v>
      </c>
      <c r="AC424" s="116">
        <v>1.1617</v>
      </c>
      <c r="AD424" s="117">
        <f>VLOOKUP(T424,既存設備・導入予定!$E$33:$S$44,13,0)</f>
        <v>0.92800000000000005</v>
      </c>
      <c r="AE424" s="118">
        <f t="shared" si="14"/>
        <v>1.04</v>
      </c>
    </row>
    <row r="425" spans="13:31" ht="13.5" customHeight="1">
      <c r="M425" s="147">
        <v>11</v>
      </c>
      <c r="N425" s="148" t="s">
        <v>11</v>
      </c>
      <c r="O425" s="148" t="s">
        <v>3510</v>
      </c>
      <c r="P425" s="148" t="s">
        <v>3508</v>
      </c>
      <c r="Q425" s="148" t="s">
        <v>568</v>
      </c>
      <c r="R425" s="149">
        <v>0</v>
      </c>
      <c r="T425" s="111">
        <v>12</v>
      </c>
      <c r="U425" s="112">
        <v>2005</v>
      </c>
      <c r="V425" s="113" t="s">
        <v>21</v>
      </c>
      <c r="W425" s="113" t="s">
        <v>638</v>
      </c>
      <c r="X425" s="113" t="s">
        <v>3403</v>
      </c>
      <c r="Y425" s="114" t="str">
        <f t="shared" si="13"/>
        <v>122005暖房設備用有り</v>
      </c>
      <c r="Z425" s="115">
        <v>-0.126</v>
      </c>
      <c r="AA425" s="115">
        <v>1.1259999999999999</v>
      </c>
      <c r="AB425" s="116">
        <v>1.0239</v>
      </c>
      <c r="AC425" s="116">
        <v>0.83850000000000002</v>
      </c>
      <c r="AD425" s="117">
        <f>VLOOKUP(T425,既存設備・導入予定!$E$33:$S$44,13,0)</f>
        <v>0.92800000000000005</v>
      </c>
      <c r="AE425" s="118">
        <f t="shared" si="14"/>
        <v>1.0089999999999999</v>
      </c>
    </row>
    <row r="426" spans="13:31" ht="13.5" customHeight="1">
      <c r="M426" s="147">
        <v>11</v>
      </c>
      <c r="N426" s="148" t="s">
        <v>12</v>
      </c>
      <c r="O426" s="148" t="s">
        <v>3510</v>
      </c>
      <c r="P426" s="148" t="s">
        <v>3508</v>
      </c>
      <c r="Q426" s="148" t="s">
        <v>572</v>
      </c>
      <c r="R426" s="149">
        <v>0</v>
      </c>
      <c r="T426" s="111">
        <v>12</v>
      </c>
      <c r="U426" s="112">
        <v>2005</v>
      </c>
      <c r="V426" s="113" t="s">
        <v>21</v>
      </c>
      <c r="W426" s="113" t="s">
        <v>643</v>
      </c>
      <c r="X426" s="113" t="s">
        <v>3404</v>
      </c>
      <c r="Y426" s="114" t="str">
        <f t="shared" si="13"/>
        <v>122005暖房店舗用無し（一定速）</v>
      </c>
      <c r="Z426" s="115">
        <v>0.25</v>
      </c>
      <c r="AA426" s="115">
        <v>0.75</v>
      </c>
      <c r="AB426" s="116">
        <v>0.25</v>
      </c>
      <c r="AC426" s="116">
        <v>0.75</v>
      </c>
      <c r="AD426" s="117">
        <f>VLOOKUP(T426,既存設備・導入予定!$E$33:$S$44,13,0)</f>
        <v>0.92800000000000005</v>
      </c>
      <c r="AE426" s="118">
        <f t="shared" si="14"/>
        <v>0.98199999999999998</v>
      </c>
    </row>
    <row r="427" spans="13:31" ht="13.5" customHeight="1">
      <c r="M427" s="147">
        <v>11</v>
      </c>
      <c r="N427" s="148" t="s">
        <v>13</v>
      </c>
      <c r="O427" s="148" t="s">
        <v>3510</v>
      </c>
      <c r="P427" s="148" t="s">
        <v>3508</v>
      </c>
      <c r="Q427" s="148" t="s">
        <v>576</v>
      </c>
      <c r="R427" s="149">
        <v>0.18</v>
      </c>
      <c r="T427" s="111">
        <v>12</v>
      </c>
      <c r="U427" s="112">
        <v>2005</v>
      </c>
      <c r="V427" s="113" t="s">
        <v>21</v>
      </c>
      <c r="W427" s="113" t="s">
        <v>637</v>
      </c>
      <c r="X427" s="113" t="s">
        <v>3404</v>
      </c>
      <c r="Y427" s="114" t="str">
        <f t="shared" si="13"/>
        <v>122005暖房ビル用マルチ無し（一定速）</v>
      </c>
      <c r="Z427" s="115">
        <v>0.25</v>
      </c>
      <c r="AA427" s="115">
        <v>0.75</v>
      </c>
      <c r="AB427" s="116">
        <v>0.25</v>
      </c>
      <c r="AC427" s="116">
        <v>0.75</v>
      </c>
      <c r="AD427" s="117">
        <f>VLOOKUP(T427,既存設備・導入予定!$E$33:$S$44,13,0)</f>
        <v>0.92800000000000005</v>
      </c>
      <c r="AE427" s="118">
        <f t="shared" si="14"/>
        <v>0.98199999999999998</v>
      </c>
    </row>
    <row r="428" spans="13:31" ht="13.5" customHeight="1">
      <c r="M428" s="147">
        <v>12</v>
      </c>
      <c r="N428" s="148" t="s">
        <v>3506</v>
      </c>
      <c r="O428" s="148" t="s">
        <v>3510</v>
      </c>
      <c r="P428" s="148" t="s">
        <v>3508</v>
      </c>
      <c r="Q428" s="148" t="s">
        <v>580</v>
      </c>
      <c r="R428" s="149">
        <v>0</v>
      </c>
      <c r="T428" s="111">
        <v>12</v>
      </c>
      <c r="U428" s="112">
        <v>2005</v>
      </c>
      <c r="V428" s="113" t="s">
        <v>21</v>
      </c>
      <c r="W428" s="113" t="s">
        <v>638</v>
      </c>
      <c r="X428" s="113" t="s">
        <v>3404</v>
      </c>
      <c r="Y428" s="114" t="str">
        <f t="shared" si="13"/>
        <v>122005暖房設備用無し（一定速）</v>
      </c>
      <c r="Z428" s="115">
        <v>0.25</v>
      </c>
      <c r="AA428" s="115">
        <v>0.75</v>
      </c>
      <c r="AB428" s="116">
        <v>0.25</v>
      </c>
      <c r="AC428" s="116">
        <v>0.75</v>
      </c>
      <c r="AD428" s="117">
        <f>VLOOKUP(T428,既存設備・導入予定!$E$33:$S$44,13,0)</f>
        <v>0.92800000000000005</v>
      </c>
      <c r="AE428" s="118">
        <f t="shared" si="14"/>
        <v>0.98199999999999998</v>
      </c>
    </row>
    <row r="429" spans="13:31" ht="13.5" customHeight="1">
      <c r="M429" s="147">
        <v>12</v>
      </c>
      <c r="N429" s="148" t="s">
        <v>3</v>
      </c>
      <c r="O429" s="148" t="s">
        <v>3510</v>
      </c>
      <c r="P429" s="148" t="s">
        <v>3508</v>
      </c>
      <c r="Q429" s="148" t="s">
        <v>584</v>
      </c>
      <c r="R429" s="149">
        <v>0.109</v>
      </c>
      <c r="T429" s="111">
        <v>12</v>
      </c>
      <c r="U429" s="112">
        <v>2015</v>
      </c>
      <c r="V429" s="113" t="s">
        <v>20</v>
      </c>
      <c r="W429" s="113" t="s">
        <v>643</v>
      </c>
      <c r="X429" s="113" t="s">
        <v>3403</v>
      </c>
      <c r="Y429" s="114" t="str">
        <f t="shared" si="13"/>
        <v>122015冷房店舗用有り</v>
      </c>
      <c r="Z429" s="115">
        <v>-1.38</v>
      </c>
      <c r="AA429" s="115">
        <v>2.38</v>
      </c>
      <c r="AB429" s="116">
        <v>1.0581</v>
      </c>
      <c r="AC429" s="116">
        <v>1.7705</v>
      </c>
      <c r="AD429" s="117">
        <f>VLOOKUP(T429,既存設備・導入予定!$E$33:$S$44,13,0)</f>
        <v>0.92800000000000005</v>
      </c>
      <c r="AE429" s="118">
        <f t="shared" si="14"/>
        <v>1.099</v>
      </c>
    </row>
    <row r="430" spans="13:31" ht="13.5" customHeight="1">
      <c r="M430" s="147">
        <v>12</v>
      </c>
      <c r="N430" s="148" t="s">
        <v>4</v>
      </c>
      <c r="O430" s="148" t="s">
        <v>3510</v>
      </c>
      <c r="P430" s="148" t="s">
        <v>3508</v>
      </c>
      <c r="Q430" s="148" t="s">
        <v>588</v>
      </c>
      <c r="R430" s="149">
        <v>0</v>
      </c>
      <c r="T430" s="111">
        <v>12</v>
      </c>
      <c r="U430" s="112">
        <v>2015</v>
      </c>
      <c r="V430" s="113" t="s">
        <v>20</v>
      </c>
      <c r="W430" s="113" t="s">
        <v>637</v>
      </c>
      <c r="X430" s="113" t="s">
        <v>3403</v>
      </c>
      <c r="Y430" s="114" t="str">
        <f t="shared" si="13"/>
        <v>122015冷房ビル用マルチ有り</v>
      </c>
      <c r="Z430" s="115">
        <v>-1.5740000000000001</v>
      </c>
      <c r="AA430" s="115">
        <v>2.5739999999999998</v>
      </c>
      <c r="AB430" s="116">
        <v>1.0751999999999999</v>
      </c>
      <c r="AC430" s="116">
        <v>1.9117</v>
      </c>
      <c r="AD430" s="117">
        <f>VLOOKUP(T430,既存設備・導入予定!$E$33:$S$44,13,0)</f>
        <v>0.92800000000000005</v>
      </c>
      <c r="AE430" s="118">
        <f t="shared" si="14"/>
        <v>1.113</v>
      </c>
    </row>
    <row r="431" spans="13:31" ht="14.25" customHeight="1">
      <c r="M431" s="147">
        <v>12</v>
      </c>
      <c r="N431" s="148" t="s">
        <v>5</v>
      </c>
      <c r="O431" s="148" t="s">
        <v>3510</v>
      </c>
      <c r="P431" s="148" t="s">
        <v>3508</v>
      </c>
      <c r="Q431" s="148" t="s">
        <v>592</v>
      </c>
      <c r="R431" s="149">
        <v>0</v>
      </c>
      <c r="T431" s="111">
        <v>12</v>
      </c>
      <c r="U431" s="112">
        <v>2015</v>
      </c>
      <c r="V431" s="113" t="s">
        <v>20</v>
      </c>
      <c r="W431" s="113" t="s">
        <v>638</v>
      </c>
      <c r="X431" s="113" t="s">
        <v>3403</v>
      </c>
      <c r="Y431" s="114" t="str">
        <f t="shared" si="13"/>
        <v>122015冷房設備用有り</v>
      </c>
      <c r="Z431" s="115">
        <v>-0.62</v>
      </c>
      <c r="AA431" s="115">
        <v>1.62</v>
      </c>
      <c r="AB431" s="116">
        <v>1.0472999999999999</v>
      </c>
      <c r="AC431" s="116">
        <v>1.2032</v>
      </c>
      <c r="AD431" s="117">
        <f>VLOOKUP(T431,既存設備・導入予定!$E$33:$S$44,13,0)</f>
        <v>0.92800000000000005</v>
      </c>
      <c r="AE431" s="118">
        <f t="shared" si="14"/>
        <v>1.044</v>
      </c>
    </row>
    <row r="432" spans="13:31" ht="13.5" customHeight="1">
      <c r="M432" s="147">
        <v>12</v>
      </c>
      <c r="N432" s="148" t="s">
        <v>6</v>
      </c>
      <c r="O432" s="148" t="s">
        <v>3510</v>
      </c>
      <c r="P432" s="148" t="s">
        <v>3508</v>
      </c>
      <c r="Q432" s="148" t="s">
        <v>596</v>
      </c>
      <c r="R432" s="149">
        <v>0.13200000000000001</v>
      </c>
      <c r="T432" s="111">
        <v>12</v>
      </c>
      <c r="U432" s="112">
        <v>2015</v>
      </c>
      <c r="V432" s="113" t="s">
        <v>20</v>
      </c>
      <c r="W432" s="113" t="s">
        <v>643</v>
      </c>
      <c r="X432" s="113" t="s">
        <v>3404</v>
      </c>
      <c r="Y432" s="114" t="str">
        <f t="shared" si="13"/>
        <v>122015冷房店舗用無し（一定速）</v>
      </c>
      <c r="Z432" s="115">
        <v>0.25</v>
      </c>
      <c r="AA432" s="115">
        <v>0.75</v>
      </c>
      <c r="AB432" s="116">
        <v>0.25</v>
      </c>
      <c r="AC432" s="116">
        <v>0.75</v>
      </c>
      <c r="AD432" s="117">
        <f>VLOOKUP(T432,既存設備・導入予定!$E$33:$S$44,13,0)</f>
        <v>0.92800000000000005</v>
      </c>
      <c r="AE432" s="118">
        <f t="shared" si="14"/>
        <v>0.98199999999999998</v>
      </c>
    </row>
    <row r="433" spans="13:31" ht="13.5" customHeight="1">
      <c r="M433" s="147">
        <v>12</v>
      </c>
      <c r="N433" s="148" t="s">
        <v>7</v>
      </c>
      <c r="O433" s="148" t="s">
        <v>3510</v>
      </c>
      <c r="P433" s="148" t="s">
        <v>3508</v>
      </c>
      <c r="Q433" s="148" t="s">
        <v>600</v>
      </c>
      <c r="R433" s="149">
        <v>0</v>
      </c>
      <c r="T433" s="111">
        <v>12</v>
      </c>
      <c r="U433" s="112">
        <v>2015</v>
      </c>
      <c r="V433" s="113" t="s">
        <v>20</v>
      </c>
      <c r="W433" s="113" t="s">
        <v>637</v>
      </c>
      <c r="X433" s="113" t="s">
        <v>3404</v>
      </c>
      <c r="Y433" s="114" t="str">
        <f t="shared" si="13"/>
        <v>122015冷房ビル用マルチ無し（一定速）</v>
      </c>
      <c r="Z433" s="115">
        <v>0.25</v>
      </c>
      <c r="AA433" s="115">
        <v>0.75</v>
      </c>
      <c r="AB433" s="116">
        <v>0.25</v>
      </c>
      <c r="AC433" s="116">
        <v>0.75</v>
      </c>
      <c r="AD433" s="117">
        <f>VLOOKUP(T433,既存設備・導入予定!$E$33:$S$44,13,0)</f>
        <v>0.92800000000000005</v>
      </c>
      <c r="AE433" s="118">
        <f t="shared" si="14"/>
        <v>0.98199999999999998</v>
      </c>
    </row>
    <row r="434" spans="13:31" ht="13.5" customHeight="1">
      <c r="M434" s="147">
        <v>12</v>
      </c>
      <c r="N434" s="148" t="s">
        <v>8</v>
      </c>
      <c r="O434" s="148" t="s">
        <v>3510</v>
      </c>
      <c r="P434" s="148" t="s">
        <v>3508</v>
      </c>
      <c r="Q434" s="148" t="s">
        <v>604</v>
      </c>
      <c r="R434" s="149">
        <v>0</v>
      </c>
      <c r="T434" s="111">
        <v>12</v>
      </c>
      <c r="U434" s="112">
        <v>2015</v>
      </c>
      <c r="V434" s="113" t="s">
        <v>20</v>
      </c>
      <c r="W434" s="113" t="s">
        <v>638</v>
      </c>
      <c r="X434" s="113" t="s">
        <v>3404</v>
      </c>
      <c r="Y434" s="114" t="str">
        <f t="shared" si="13"/>
        <v>122015冷房設備用無し（一定速）</v>
      </c>
      <c r="Z434" s="115">
        <v>0.25</v>
      </c>
      <c r="AA434" s="115">
        <v>0.75</v>
      </c>
      <c r="AB434" s="116">
        <v>0.25</v>
      </c>
      <c r="AC434" s="116">
        <v>0.75</v>
      </c>
      <c r="AD434" s="117">
        <f>VLOOKUP(T434,既存設備・導入予定!$E$33:$S$44,13,0)</f>
        <v>0.92800000000000005</v>
      </c>
      <c r="AE434" s="118">
        <f t="shared" si="14"/>
        <v>0.98199999999999998</v>
      </c>
    </row>
    <row r="435" spans="13:31" ht="14.25" customHeight="1">
      <c r="M435" s="147">
        <v>12</v>
      </c>
      <c r="N435" s="148" t="s">
        <v>9</v>
      </c>
      <c r="O435" s="148" t="s">
        <v>3510</v>
      </c>
      <c r="P435" s="148" t="s">
        <v>3508</v>
      </c>
      <c r="Q435" s="148" t="s">
        <v>608</v>
      </c>
      <c r="R435" s="149">
        <v>7.2999999999999995E-2</v>
      </c>
      <c r="T435" s="111">
        <v>12</v>
      </c>
      <c r="U435" s="112">
        <v>2015</v>
      </c>
      <c r="V435" s="113" t="s">
        <v>21</v>
      </c>
      <c r="W435" s="113" t="s">
        <v>643</v>
      </c>
      <c r="X435" s="113" t="s">
        <v>3403</v>
      </c>
      <c r="Y435" s="114" t="str">
        <f t="shared" si="13"/>
        <v>122015暖房店舗用有り</v>
      </c>
      <c r="Z435" s="115">
        <v>-0.97</v>
      </c>
      <c r="AA435" s="115">
        <v>1.97</v>
      </c>
      <c r="AB435" s="116">
        <v>1.0867</v>
      </c>
      <c r="AC435" s="116">
        <v>1.4558</v>
      </c>
      <c r="AD435" s="117">
        <f>VLOOKUP(T435,既存設備・導入予定!$E$33:$S$44,13,0)</f>
        <v>0.92800000000000005</v>
      </c>
      <c r="AE435" s="118">
        <f t="shared" si="14"/>
        <v>1.069</v>
      </c>
    </row>
    <row r="436" spans="13:31" ht="13.5" customHeight="1">
      <c r="M436" s="147">
        <v>12</v>
      </c>
      <c r="N436" s="148" t="s">
        <v>10</v>
      </c>
      <c r="O436" s="148" t="s">
        <v>3510</v>
      </c>
      <c r="P436" s="148" t="s">
        <v>3508</v>
      </c>
      <c r="Q436" s="148" t="s">
        <v>612</v>
      </c>
      <c r="R436" s="149">
        <v>0</v>
      </c>
      <c r="T436" s="111">
        <v>12</v>
      </c>
      <c r="U436" s="112">
        <v>2015</v>
      </c>
      <c r="V436" s="113" t="s">
        <v>21</v>
      </c>
      <c r="W436" s="113" t="s">
        <v>637</v>
      </c>
      <c r="X436" s="113" t="s">
        <v>3403</v>
      </c>
      <c r="Y436" s="114" t="str">
        <f t="shared" si="13"/>
        <v>122015暖房ビル用マルチ有り</v>
      </c>
      <c r="Z436" s="115">
        <v>-0.876</v>
      </c>
      <c r="AA436" s="115">
        <v>1.8759999999999999</v>
      </c>
      <c r="AB436" s="116">
        <v>1.0398000000000001</v>
      </c>
      <c r="AC436" s="116">
        <v>1.3971</v>
      </c>
      <c r="AD436" s="117">
        <f>VLOOKUP(T436,既存設備・導入予定!$E$33:$S$44,13,0)</f>
        <v>0.92800000000000005</v>
      </c>
      <c r="AE436" s="118">
        <f t="shared" si="14"/>
        <v>1.0629999999999999</v>
      </c>
    </row>
    <row r="437" spans="13:31" ht="13.5" customHeight="1">
      <c r="M437" s="147">
        <v>12</v>
      </c>
      <c r="N437" s="148" t="s">
        <v>11</v>
      </c>
      <c r="O437" s="148" t="s">
        <v>3510</v>
      </c>
      <c r="P437" s="148" t="s">
        <v>3508</v>
      </c>
      <c r="Q437" s="148" t="s">
        <v>616</v>
      </c>
      <c r="R437" s="149">
        <v>0</v>
      </c>
      <c r="T437" s="111">
        <v>12</v>
      </c>
      <c r="U437" s="112">
        <v>2015</v>
      </c>
      <c r="V437" s="113" t="s">
        <v>21</v>
      </c>
      <c r="W437" s="113" t="s">
        <v>638</v>
      </c>
      <c r="X437" s="113" t="s">
        <v>3403</v>
      </c>
      <c r="Y437" s="114" t="str">
        <f t="shared" si="13"/>
        <v>122015暖房設備用有り</v>
      </c>
      <c r="Z437" s="115">
        <v>-0.59799999999999998</v>
      </c>
      <c r="AA437" s="115">
        <v>1.5980000000000001</v>
      </c>
      <c r="AB437" s="116">
        <v>1.0339</v>
      </c>
      <c r="AC437" s="116">
        <v>1.19</v>
      </c>
      <c r="AD437" s="117">
        <f>VLOOKUP(T437,既存設備・導入予定!$E$33:$S$44,13,0)</f>
        <v>0.92800000000000005</v>
      </c>
      <c r="AE437" s="118">
        <f t="shared" si="14"/>
        <v>1.0429999999999999</v>
      </c>
    </row>
    <row r="438" spans="13:31" ht="13.5" customHeight="1">
      <c r="M438" s="147">
        <v>12</v>
      </c>
      <c r="N438" s="148" t="s">
        <v>12</v>
      </c>
      <c r="O438" s="148" t="s">
        <v>3510</v>
      </c>
      <c r="P438" s="148" t="s">
        <v>3508</v>
      </c>
      <c r="Q438" s="148" t="s">
        <v>620</v>
      </c>
      <c r="R438" s="149">
        <v>0</v>
      </c>
      <c r="T438" s="111">
        <v>12</v>
      </c>
      <c r="U438" s="112">
        <v>2015</v>
      </c>
      <c r="V438" s="113" t="s">
        <v>21</v>
      </c>
      <c r="W438" s="113" t="s">
        <v>643</v>
      </c>
      <c r="X438" s="113" t="s">
        <v>3404</v>
      </c>
      <c r="Y438" s="114" t="str">
        <f t="shared" si="13"/>
        <v>122015暖房店舗用無し（一定速）</v>
      </c>
      <c r="Z438" s="115">
        <v>0.25</v>
      </c>
      <c r="AA438" s="115">
        <v>0.75</v>
      </c>
      <c r="AB438" s="116">
        <v>0.25</v>
      </c>
      <c r="AC438" s="116">
        <v>0.75</v>
      </c>
      <c r="AD438" s="117">
        <f>VLOOKUP(T438,既存設備・導入予定!$E$33:$S$44,13,0)</f>
        <v>0.92800000000000005</v>
      </c>
      <c r="AE438" s="118">
        <f t="shared" si="14"/>
        <v>0.98199999999999998</v>
      </c>
    </row>
    <row r="439" spans="13:31" ht="13.5" customHeight="1">
      <c r="M439" s="147">
        <v>12</v>
      </c>
      <c r="N439" s="148" t="s">
        <v>13</v>
      </c>
      <c r="O439" s="148" t="s">
        <v>3510</v>
      </c>
      <c r="P439" s="148" t="s">
        <v>3508</v>
      </c>
      <c r="Q439" s="148" t="s">
        <v>624</v>
      </c>
      <c r="R439" s="149">
        <v>7.8E-2</v>
      </c>
      <c r="T439" s="111">
        <v>12</v>
      </c>
      <c r="U439" s="112">
        <v>2015</v>
      </c>
      <c r="V439" s="113" t="s">
        <v>21</v>
      </c>
      <c r="W439" s="113" t="s">
        <v>637</v>
      </c>
      <c r="X439" s="113" t="s">
        <v>3404</v>
      </c>
      <c r="Y439" s="114" t="str">
        <f t="shared" si="13"/>
        <v>122015暖房ビル用マルチ無し（一定速）</v>
      </c>
      <c r="Z439" s="115">
        <v>0.25</v>
      </c>
      <c r="AA439" s="115">
        <v>0.75</v>
      </c>
      <c r="AB439" s="116">
        <v>0.25</v>
      </c>
      <c r="AC439" s="116">
        <v>0.75</v>
      </c>
      <c r="AD439" s="117">
        <f>VLOOKUP(T439,既存設備・導入予定!$E$33:$S$44,13,0)</f>
        <v>0.92800000000000005</v>
      </c>
      <c r="AE439" s="118">
        <f t="shared" si="14"/>
        <v>0.98199999999999998</v>
      </c>
    </row>
    <row r="440" spans="13:31" ht="13.5" customHeight="1">
      <c r="M440" s="147">
        <v>1</v>
      </c>
      <c r="N440" s="148" t="s">
        <v>3506</v>
      </c>
      <c r="O440" s="148" t="s">
        <v>3510</v>
      </c>
      <c r="P440" s="148" t="s">
        <v>3509</v>
      </c>
      <c r="Q440" s="148" t="s">
        <v>53</v>
      </c>
      <c r="R440" s="149">
        <v>0.19900000000000001</v>
      </c>
      <c r="T440" s="111">
        <v>12</v>
      </c>
      <c r="U440" s="113">
        <v>2015</v>
      </c>
      <c r="V440" s="113" t="s">
        <v>21</v>
      </c>
      <c r="W440" s="113" t="s">
        <v>638</v>
      </c>
      <c r="X440" s="113" t="s">
        <v>3404</v>
      </c>
      <c r="Y440" s="114" t="str">
        <f t="shared" si="13"/>
        <v>122015暖房設備用無し（一定速）</v>
      </c>
      <c r="Z440" s="115">
        <v>0.25</v>
      </c>
      <c r="AA440" s="115">
        <v>0.75</v>
      </c>
      <c r="AB440" s="116">
        <v>0.25</v>
      </c>
      <c r="AC440" s="116">
        <v>0.75</v>
      </c>
      <c r="AD440" s="117">
        <f>VLOOKUP(T440,既存設備・導入予定!$E$33:$S$44,13,0)</f>
        <v>0.92800000000000005</v>
      </c>
      <c r="AE440" s="118">
        <f t="shared" si="14"/>
        <v>0.98199999999999998</v>
      </c>
    </row>
    <row r="441" spans="13:31" ht="13.5" customHeight="1">
      <c r="M441" s="147">
        <v>1</v>
      </c>
      <c r="N441" s="148" t="s">
        <v>3</v>
      </c>
      <c r="O441" s="148" t="s">
        <v>3510</v>
      </c>
      <c r="P441" s="148" t="s">
        <v>3509</v>
      </c>
      <c r="Q441" s="148" t="s">
        <v>57</v>
      </c>
      <c r="R441" s="149">
        <v>0.221</v>
      </c>
    </row>
    <row r="442" spans="13:31">
      <c r="M442" s="147">
        <v>1</v>
      </c>
      <c r="N442" s="148" t="s">
        <v>4</v>
      </c>
      <c r="O442" s="148" t="s">
        <v>3510</v>
      </c>
      <c r="P442" s="148" t="s">
        <v>3509</v>
      </c>
      <c r="Q442" s="148" t="s">
        <v>61</v>
      </c>
      <c r="R442" s="149">
        <v>0.26300000000000001</v>
      </c>
    </row>
    <row r="443" spans="13:31" ht="13.5" customHeight="1">
      <c r="M443" s="147">
        <v>1</v>
      </c>
      <c r="N443" s="148" t="s">
        <v>5</v>
      </c>
      <c r="O443" s="148" t="s">
        <v>3510</v>
      </c>
      <c r="P443" s="148" t="s">
        <v>3509</v>
      </c>
      <c r="Q443" s="148" t="s">
        <v>65</v>
      </c>
      <c r="R443" s="149">
        <v>0.42499999999999999</v>
      </c>
    </row>
    <row r="444" spans="13:31" ht="13.5" customHeight="1">
      <c r="M444" s="147">
        <v>1</v>
      </c>
      <c r="N444" s="148" t="s">
        <v>6</v>
      </c>
      <c r="O444" s="148" t="s">
        <v>3510</v>
      </c>
      <c r="P444" s="148" t="s">
        <v>3509</v>
      </c>
      <c r="Q444" s="148" t="s">
        <v>69</v>
      </c>
      <c r="R444" s="149">
        <v>0.21</v>
      </c>
    </row>
    <row r="445" spans="13:31" ht="13.5" customHeight="1">
      <c r="M445" s="147">
        <v>1</v>
      </c>
      <c r="N445" s="148" t="s">
        <v>7</v>
      </c>
      <c r="O445" s="148" t="s">
        <v>3510</v>
      </c>
      <c r="P445" s="148" t="s">
        <v>3509</v>
      </c>
      <c r="Q445" s="148" t="s">
        <v>73</v>
      </c>
      <c r="R445" s="149">
        <v>0.23699999999999999</v>
      </c>
    </row>
    <row r="446" spans="13:31" ht="13.5" customHeight="1">
      <c r="M446" s="147">
        <v>1</v>
      </c>
      <c r="N446" s="148" t="s">
        <v>8</v>
      </c>
      <c r="O446" s="148" t="s">
        <v>3510</v>
      </c>
      <c r="P446" s="148" t="s">
        <v>3509</v>
      </c>
      <c r="Q446" s="148" t="s">
        <v>77</v>
      </c>
      <c r="R446" s="149">
        <v>0.23300000000000001</v>
      </c>
    </row>
    <row r="447" spans="13:31" ht="13.5" customHeight="1">
      <c r="M447" s="147">
        <v>1</v>
      </c>
      <c r="N447" s="148" t="s">
        <v>9</v>
      </c>
      <c r="O447" s="148" t="s">
        <v>3510</v>
      </c>
      <c r="P447" s="148" t="s">
        <v>3509</v>
      </c>
      <c r="Q447" s="148" t="s">
        <v>81</v>
      </c>
      <c r="R447" s="149">
        <v>0.37</v>
      </c>
    </row>
    <row r="448" spans="13:31">
      <c r="M448" s="147">
        <v>1</v>
      </c>
      <c r="N448" s="148" t="s">
        <v>10</v>
      </c>
      <c r="O448" s="148" t="s">
        <v>3510</v>
      </c>
      <c r="P448" s="148" t="s">
        <v>3509</v>
      </c>
      <c r="Q448" s="148" t="s">
        <v>85</v>
      </c>
      <c r="R448" s="149">
        <v>0.27800000000000002</v>
      </c>
    </row>
    <row r="449" spans="13:18" ht="13.5" customHeight="1">
      <c r="M449" s="147">
        <v>1</v>
      </c>
      <c r="N449" s="148" t="s">
        <v>11</v>
      </c>
      <c r="O449" s="148" t="s">
        <v>3510</v>
      </c>
      <c r="P449" s="148" t="s">
        <v>3509</v>
      </c>
      <c r="Q449" s="148" t="s">
        <v>89</v>
      </c>
      <c r="R449" s="149">
        <v>0.56100000000000005</v>
      </c>
    </row>
    <row r="450" spans="13:18" ht="13.5" customHeight="1">
      <c r="M450" s="147">
        <v>1</v>
      </c>
      <c r="N450" s="148" t="s">
        <v>12</v>
      </c>
      <c r="O450" s="148" t="s">
        <v>3510</v>
      </c>
      <c r="P450" s="148" t="s">
        <v>3509</v>
      </c>
      <c r="Q450" s="148" t="s">
        <v>93</v>
      </c>
      <c r="R450" s="149">
        <v>0.66600000000000004</v>
      </c>
    </row>
    <row r="451" spans="13:18" ht="13.5" customHeight="1">
      <c r="M451" s="147">
        <v>1</v>
      </c>
      <c r="N451" s="148" t="s">
        <v>13</v>
      </c>
      <c r="O451" s="148" t="s">
        <v>3510</v>
      </c>
      <c r="P451" s="148" t="s">
        <v>3509</v>
      </c>
      <c r="Q451" s="148" t="s">
        <v>97</v>
      </c>
      <c r="R451" s="149">
        <v>0.158</v>
      </c>
    </row>
    <row r="452" spans="13:18" ht="13.5" customHeight="1">
      <c r="M452" s="147">
        <v>2</v>
      </c>
      <c r="N452" s="148" t="s">
        <v>3506</v>
      </c>
      <c r="O452" s="148" t="s">
        <v>3510</v>
      </c>
      <c r="P452" s="148" t="s">
        <v>3509</v>
      </c>
      <c r="Q452" s="148" t="s">
        <v>101</v>
      </c>
      <c r="R452" s="149">
        <v>0.193</v>
      </c>
    </row>
    <row r="453" spans="13:18" ht="13.5" customHeight="1">
      <c r="M453" s="147">
        <v>2</v>
      </c>
      <c r="N453" s="148" t="s">
        <v>3</v>
      </c>
      <c r="O453" s="148" t="s">
        <v>3510</v>
      </c>
      <c r="P453" s="148" t="s">
        <v>3509</v>
      </c>
      <c r="Q453" s="148" t="s">
        <v>105</v>
      </c>
      <c r="R453" s="149">
        <v>0.22900000000000001</v>
      </c>
    </row>
    <row r="454" spans="13:18">
      <c r="M454" s="147">
        <v>2</v>
      </c>
      <c r="N454" s="148" t="s">
        <v>4</v>
      </c>
      <c r="O454" s="148" t="s">
        <v>3510</v>
      </c>
      <c r="P454" s="148" t="s">
        <v>3509</v>
      </c>
      <c r="Q454" s="148" t="s">
        <v>109</v>
      </c>
      <c r="R454" s="149">
        <v>0.254</v>
      </c>
    </row>
    <row r="455" spans="13:18" ht="13.5" customHeight="1">
      <c r="M455" s="147">
        <v>2</v>
      </c>
      <c r="N455" s="148" t="s">
        <v>5</v>
      </c>
      <c r="O455" s="148" t="s">
        <v>3510</v>
      </c>
      <c r="P455" s="148" t="s">
        <v>3509</v>
      </c>
      <c r="Q455" s="148" t="s">
        <v>113</v>
      </c>
      <c r="R455" s="149">
        <v>0.36699999999999999</v>
      </c>
    </row>
    <row r="456" spans="13:18" ht="13.5" customHeight="1">
      <c r="M456" s="147">
        <v>2</v>
      </c>
      <c r="N456" s="148" t="s">
        <v>6</v>
      </c>
      <c r="O456" s="148" t="s">
        <v>3510</v>
      </c>
      <c r="P456" s="148" t="s">
        <v>3509</v>
      </c>
      <c r="Q456" s="148" t="s">
        <v>117</v>
      </c>
      <c r="R456" s="149">
        <v>0.224</v>
      </c>
    </row>
    <row r="457" spans="13:18" ht="13.5" customHeight="1">
      <c r="M457" s="147">
        <v>2</v>
      </c>
      <c r="N457" s="148" t="s">
        <v>7</v>
      </c>
      <c r="O457" s="148" t="s">
        <v>3510</v>
      </c>
      <c r="P457" s="148" t="s">
        <v>3509</v>
      </c>
      <c r="Q457" s="148" t="s">
        <v>121</v>
      </c>
      <c r="R457" s="149">
        <v>0.23499999999999999</v>
      </c>
    </row>
    <row r="458" spans="13:18" ht="13.5" customHeight="1">
      <c r="M458" s="147">
        <v>2</v>
      </c>
      <c r="N458" s="148" t="s">
        <v>8</v>
      </c>
      <c r="O458" s="148" t="s">
        <v>3510</v>
      </c>
      <c r="P458" s="148" t="s">
        <v>3509</v>
      </c>
      <c r="Q458" s="148" t="s">
        <v>125</v>
      </c>
      <c r="R458" s="149">
        <v>0.21</v>
      </c>
    </row>
    <row r="459" spans="13:18" ht="13.5" customHeight="1">
      <c r="M459" s="147">
        <v>2</v>
      </c>
      <c r="N459" s="148" t="s">
        <v>9</v>
      </c>
      <c r="O459" s="148" t="s">
        <v>3510</v>
      </c>
      <c r="P459" s="148" t="s">
        <v>3509</v>
      </c>
      <c r="Q459" s="148" t="s">
        <v>129</v>
      </c>
      <c r="R459" s="149">
        <v>0.35899999999999999</v>
      </c>
    </row>
    <row r="460" spans="13:18">
      <c r="M460" s="147">
        <v>2</v>
      </c>
      <c r="N460" s="148" t="s">
        <v>10</v>
      </c>
      <c r="O460" s="148" t="s">
        <v>3510</v>
      </c>
      <c r="P460" s="148" t="s">
        <v>3509</v>
      </c>
      <c r="Q460" s="148" t="s">
        <v>133</v>
      </c>
      <c r="R460" s="149">
        <v>0.25</v>
      </c>
    </row>
    <row r="461" spans="13:18" ht="13.5" customHeight="1">
      <c r="M461" s="147">
        <v>2</v>
      </c>
      <c r="N461" s="148" t="s">
        <v>11</v>
      </c>
      <c r="O461" s="148" t="s">
        <v>3510</v>
      </c>
      <c r="P461" s="148" t="s">
        <v>3509</v>
      </c>
      <c r="Q461" s="148" t="s">
        <v>137</v>
      </c>
      <c r="R461" s="149">
        <v>0.51700000000000002</v>
      </c>
    </row>
    <row r="462" spans="13:18" ht="13.5" customHeight="1">
      <c r="M462" s="147">
        <v>2</v>
      </c>
      <c r="N462" s="148" t="s">
        <v>12</v>
      </c>
      <c r="O462" s="148" t="s">
        <v>3510</v>
      </c>
      <c r="P462" s="148" t="s">
        <v>3509</v>
      </c>
      <c r="Q462" s="148" t="s">
        <v>141</v>
      </c>
      <c r="R462" s="149">
        <v>0.627</v>
      </c>
    </row>
    <row r="463" spans="13:18" ht="13.5" customHeight="1">
      <c r="M463" s="147">
        <v>2</v>
      </c>
      <c r="N463" s="148" t="s">
        <v>13</v>
      </c>
      <c r="O463" s="148" t="s">
        <v>3510</v>
      </c>
      <c r="P463" s="148" t="s">
        <v>3509</v>
      </c>
      <c r="Q463" s="148" t="s">
        <v>145</v>
      </c>
      <c r="R463" s="149">
        <v>0.11899999999999999</v>
      </c>
    </row>
    <row r="464" spans="13:18" ht="13.5" customHeight="1">
      <c r="M464" s="147">
        <v>3</v>
      </c>
      <c r="N464" s="148" t="s">
        <v>3506</v>
      </c>
      <c r="O464" s="148" t="s">
        <v>3510</v>
      </c>
      <c r="P464" s="148" t="s">
        <v>3509</v>
      </c>
      <c r="Q464" s="148" t="s">
        <v>149</v>
      </c>
      <c r="R464" s="149">
        <v>0.14599999999999999</v>
      </c>
    </row>
    <row r="465" spans="13:18" ht="13.5" customHeight="1">
      <c r="M465" s="147">
        <v>3</v>
      </c>
      <c r="N465" s="148" t="s">
        <v>3</v>
      </c>
      <c r="O465" s="148" t="s">
        <v>3510</v>
      </c>
      <c r="P465" s="148" t="s">
        <v>3509</v>
      </c>
      <c r="Q465" s="148" t="s">
        <v>153</v>
      </c>
      <c r="R465" s="149">
        <v>0.123</v>
      </c>
    </row>
    <row r="466" spans="13:18">
      <c r="M466" s="147">
        <v>3</v>
      </c>
      <c r="N466" s="148" t="s">
        <v>4</v>
      </c>
      <c r="O466" s="148" t="s">
        <v>3510</v>
      </c>
      <c r="P466" s="148" t="s">
        <v>3509</v>
      </c>
      <c r="Q466" s="148" t="s">
        <v>157</v>
      </c>
      <c r="R466" s="149">
        <v>0.15</v>
      </c>
    </row>
    <row r="467" spans="13:18" ht="13.5" customHeight="1">
      <c r="M467" s="147">
        <v>3</v>
      </c>
      <c r="N467" s="148" t="s">
        <v>5</v>
      </c>
      <c r="O467" s="148" t="s">
        <v>3510</v>
      </c>
      <c r="P467" s="148" t="s">
        <v>3509</v>
      </c>
      <c r="Q467" s="148" t="s">
        <v>161</v>
      </c>
      <c r="R467" s="149">
        <v>0.28999999999999998</v>
      </c>
    </row>
    <row r="468" spans="13:18" ht="13.5" customHeight="1">
      <c r="M468" s="147">
        <v>3</v>
      </c>
      <c r="N468" s="148" t="s">
        <v>6</v>
      </c>
      <c r="O468" s="148" t="s">
        <v>3510</v>
      </c>
      <c r="P468" s="148" t="s">
        <v>3509</v>
      </c>
      <c r="Q468" s="148" t="s">
        <v>165</v>
      </c>
      <c r="R468" s="149">
        <v>0.14299999999999999</v>
      </c>
    </row>
    <row r="469" spans="13:18" ht="13.5" customHeight="1">
      <c r="M469" s="147">
        <v>3</v>
      </c>
      <c r="N469" s="148" t="s">
        <v>7</v>
      </c>
      <c r="O469" s="148" t="s">
        <v>3510</v>
      </c>
      <c r="P469" s="148" t="s">
        <v>3509</v>
      </c>
      <c r="Q469" s="148" t="s">
        <v>169</v>
      </c>
      <c r="R469" s="149">
        <v>0.14199999999999999</v>
      </c>
    </row>
    <row r="470" spans="13:18" ht="13.5" customHeight="1">
      <c r="M470" s="147">
        <v>3</v>
      </c>
      <c r="N470" s="148" t="s">
        <v>8</v>
      </c>
      <c r="O470" s="148" t="s">
        <v>3510</v>
      </c>
      <c r="P470" s="148" t="s">
        <v>3509</v>
      </c>
      <c r="Q470" s="148" t="s">
        <v>173</v>
      </c>
      <c r="R470" s="149">
        <v>0.13</v>
      </c>
    </row>
    <row r="471" spans="13:18" ht="13.5" customHeight="1">
      <c r="M471" s="147">
        <v>3</v>
      </c>
      <c r="N471" s="148" t="s">
        <v>9</v>
      </c>
      <c r="O471" s="148" t="s">
        <v>3510</v>
      </c>
      <c r="P471" s="148" t="s">
        <v>3509</v>
      </c>
      <c r="Q471" s="148" t="s">
        <v>177</v>
      </c>
      <c r="R471" s="149">
        <v>0.22</v>
      </c>
    </row>
    <row r="472" spans="13:18">
      <c r="M472" s="147">
        <v>3</v>
      </c>
      <c r="N472" s="148" t="s">
        <v>10</v>
      </c>
      <c r="O472" s="148" t="s">
        <v>3510</v>
      </c>
      <c r="P472" s="148" t="s">
        <v>3509</v>
      </c>
      <c r="Q472" s="148" t="s">
        <v>181</v>
      </c>
      <c r="R472" s="149">
        <v>0.20100000000000001</v>
      </c>
    </row>
    <row r="473" spans="13:18" ht="13.5" customHeight="1">
      <c r="M473" s="147">
        <v>3</v>
      </c>
      <c r="N473" s="148" t="s">
        <v>11</v>
      </c>
      <c r="O473" s="148" t="s">
        <v>3510</v>
      </c>
      <c r="P473" s="148" t="s">
        <v>3509</v>
      </c>
      <c r="Q473" s="148" t="s">
        <v>185</v>
      </c>
      <c r="R473" s="149">
        <v>0.36099999999999999</v>
      </c>
    </row>
    <row r="474" spans="13:18" ht="13.5" customHeight="1">
      <c r="M474" s="147">
        <v>3</v>
      </c>
      <c r="N474" s="148" t="s">
        <v>12</v>
      </c>
      <c r="O474" s="148" t="s">
        <v>3510</v>
      </c>
      <c r="P474" s="148" t="s">
        <v>3509</v>
      </c>
      <c r="Q474" s="148" t="s">
        <v>189</v>
      </c>
      <c r="R474" s="149">
        <v>0.48299999999999998</v>
      </c>
    </row>
    <row r="475" spans="13:18" ht="13.5" customHeight="1">
      <c r="M475" s="147">
        <v>3</v>
      </c>
      <c r="N475" s="148" t="s">
        <v>13</v>
      </c>
      <c r="O475" s="148" t="s">
        <v>3510</v>
      </c>
      <c r="P475" s="148" t="s">
        <v>3509</v>
      </c>
      <c r="Q475" s="148" t="s">
        <v>193</v>
      </c>
      <c r="R475" s="149">
        <v>7.9000000000000001E-2</v>
      </c>
    </row>
    <row r="476" spans="13:18" ht="13.5" customHeight="1">
      <c r="M476" s="147">
        <v>4</v>
      </c>
      <c r="N476" s="148" t="s">
        <v>3506</v>
      </c>
      <c r="O476" s="148" t="s">
        <v>3510</v>
      </c>
      <c r="P476" s="148" t="s">
        <v>3509</v>
      </c>
      <c r="Q476" s="148" t="s">
        <v>197</v>
      </c>
      <c r="R476" s="149">
        <v>8.7999999999999995E-2</v>
      </c>
    </row>
    <row r="477" spans="13:18" ht="13.5" customHeight="1">
      <c r="M477" s="147">
        <v>4</v>
      </c>
      <c r="N477" s="148" t="s">
        <v>3</v>
      </c>
      <c r="O477" s="148" t="s">
        <v>3510</v>
      </c>
      <c r="P477" s="148" t="s">
        <v>3509</v>
      </c>
      <c r="Q477" s="148" t="s">
        <v>201</v>
      </c>
      <c r="R477" s="149">
        <v>8.4000000000000005E-2</v>
      </c>
    </row>
    <row r="478" spans="13:18">
      <c r="M478" s="147">
        <v>4</v>
      </c>
      <c r="N478" s="148" t="s">
        <v>4</v>
      </c>
      <c r="O478" s="148" t="s">
        <v>3510</v>
      </c>
      <c r="P478" s="148" t="s">
        <v>3509</v>
      </c>
      <c r="Q478" s="148" t="s">
        <v>205</v>
      </c>
      <c r="R478" s="149">
        <v>9.8000000000000004E-2</v>
      </c>
    </row>
    <row r="479" spans="13:18" ht="14.25" customHeight="1">
      <c r="M479" s="147">
        <v>4</v>
      </c>
      <c r="N479" s="148" t="s">
        <v>5</v>
      </c>
      <c r="O479" s="148" t="s">
        <v>3510</v>
      </c>
      <c r="P479" s="148" t="s">
        <v>3509</v>
      </c>
      <c r="Q479" s="148" t="s">
        <v>209</v>
      </c>
      <c r="R479" s="149">
        <v>0.128</v>
      </c>
    </row>
    <row r="480" spans="13:18" ht="13.5" customHeight="1">
      <c r="M480" s="147">
        <v>4</v>
      </c>
      <c r="N480" s="148" t="s">
        <v>6</v>
      </c>
      <c r="O480" s="148" t="s">
        <v>3510</v>
      </c>
      <c r="P480" s="148" t="s">
        <v>3509</v>
      </c>
      <c r="Q480" s="148" t="s">
        <v>213</v>
      </c>
      <c r="R480" s="149">
        <v>0</v>
      </c>
    </row>
    <row r="481" spans="13:18" ht="13.5" customHeight="1">
      <c r="M481" s="147">
        <v>4</v>
      </c>
      <c r="N481" s="148" t="s">
        <v>7</v>
      </c>
      <c r="O481" s="148" t="s">
        <v>3510</v>
      </c>
      <c r="P481" s="148" t="s">
        <v>3509</v>
      </c>
      <c r="Q481" s="148" t="s">
        <v>217</v>
      </c>
      <c r="R481" s="149">
        <v>6.8000000000000005E-2</v>
      </c>
    </row>
    <row r="482" spans="13:18" ht="13.5" customHeight="1">
      <c r="M482" s="147">
        <v>4</v>
      </c>
      <c r="N482" s="148" t="s">
        <v>8</v>
      </c>
      <c r="O482" s="148" t="s">
        <v>3510</v>
      </c>
      <c r="P482" s="148" t="s">
        <v>3509</v>
      </c>
      <c r="Q482" s="148" t="s">
        <v>221</v>
      </c>
      <c r="R482" s="149">
        <v>6.8000000000000005E-2</v>
      </c>
    </row>
    <row r="483" spans="13:18" ht="14.25" customHeight="1">
      <c r="M483" s="147">
        <v>4</v>
      </c>
      <c r="N483" s="148" t="s">
        <v>9</v>
      </c>
      <c r="O483" s="148" t="s">
        <v>3510</v>
      </c>
      <c r="P483" s="148" t="s">
        <v>3509</v>
      </c>
      <c r="Q483" s="148" t="s">
        <v>225</v>
      </c>
      <c r="R483" s="149">
        <v>0.14899999999999999</v>
      </c>
    </row>
    <row r="484" spans="13:18">
      <c r="M484" s="147">
        <v>4</v>
      </c>
      <c r="N484" s="148" t="s">
        <v>10</v>
      </c>
      <c r="O484" s="148" t="s">
        <v>3510</v>
      </c>
      <c r="P484" s="148" t="s">
        <v>3509</v>
      </c>
      <c r="Q484" s="148" t="s">
        <v>229</v>
      </c>
      <c r="R484" s="149">
        <v>0.10199999999999999</v>
      </c>
    </row>
    <row r="485" spans="13:18" ht="13.5" customHeight="1">
      <c r="M485" s="147">
        <v>4</v>
      </c>
      <c r="N485" s="148" t="s">
        <v>11</v>
      </c>
      <c r="O485" s="148" t="s">
        <v>3510</v>
      </c>
      <c r="P485" s="148" t="s">
        <v>3509</v>
      </c>
      <c r="Q485" s="148" t="s">
        <v>233</v>
      </c>
      <c r="R485" s="149">
        <v>0.14499999999999999</v>
      </c>
    </row>
    <row r="486" spans="13:18" ht="13.5" customHeight="1">
      <c r="M486" s="147">
        <v>4</v>
      </c>
      <c r="N486" s="148" t="s">
        <v>12</v>
      </c>
      <c r="O486" s="148" t="s">
        <v>3510</v>
      </c>
      <c r="P486" s="148" t="s">
        <v>3509</v>
      </c>
      <c r="Q486" s="148" t="s">
        <v>237</v>
      </c>
      <c r="R486" s="149">
        <v>0.30099999999999999</v>
      </c>
    </row>
    <row r="487" spans="13:18" ht="13.5" customHeight="1">
      <c r="M487" s="147">
        <v>4</v>
      </c>
      <c r="N487" s="148" t="s">
        <v>13</v>
      </c>
      <c r="O487" s="148" t="s">
        <v>3510</v>
      </c>
      <c r="P487" s="148" t="s">
        <v>3509</v>
      </c>
      <c r="Q487" s="148" t="s">
        <v>241</v>
      </c>
      <c r="R487" s="149">
        <v>0</v>
      </c>
    </row>
    <row r="488" spans="13:18" ht="13.5" customHeight="1">
      <c r="M488" s="147">
        <v>5</v>
      </c>
      <c r="N488" s="148" t="s">
        <v>3506</v>
      </c>
      <c r="O488" s="148" t="s">
        <v>3510</v>
      </c>
      <c r="P488" s="148" t="s">
        <v>3509</v>
      </c>
      <c r="Q488" s="148" t="s">
        <v>245</v>
      </c>
      <c r="R488" s="149">
        <v>4.4999999999999998E-2</v>
      </c>
    </row>
    <row r="489" spans="13:18" ht="13.5" customHeight="1">
      <c r="M489" s="147">
        <v>5</v>
      </c>
      <c r="N489" s="148" t="s">
        <v>3</v>
      </c>
      <c r="O489" s="148" t="s">
        <v>3510</v>
      </c>
      <c r="P489" s="148" t="s">
        <v>3509</v>
      </c>
      <c r="Q489" s="148" t="s">
        <v>249</v>
      </c>
      <c r="R489" s="149">
        <v>0</v>
      </c>
    </row>
    <row r="490" spans="13:18">
      <c r="M490" s="147">
        <v>5</v>
      </c>
      <c r="N490" s="148" t="s">
        <v>4</v>
      </c>
      <c r="O490" s="148" t="s">
        <v>3510</v>
      </c>
      <c r="P490" s="148" t="s">
        <v>3509</v>
      </c>
      <c r="Q490" s="148" t="s">
        <v>253</v>
      </c>
      <c r="R490" s="149">
        <v>0</v>
      </c>
    </row>
    <row r="491" spans="13:18" ht="13.5" customHeight="1">
      <c r="M491" s="147">
        <v>5</v>
      </c>
      <c r="N491" s="148" t="s">
        <v>5</v>
      </c>
      <c r="O491" s="148" t="s">
        <v>3510</v>
      </c>
      <c r="P491" s="148" t="s">
        <v>3509</v>
      </c>
      <c r="Q491" s="148" t="s">
        <v>257</v>
      </c>
      <c r="R491" s="149">
        <v>0.155</v>
      </c>
    </row>
    <row r="492" spans="13:18" ht="13.5" customHeight="1">
      <c r="M492" s="147">
        <v>5</v>
      </c>
      <c r="N492" s="148" t="s">
        <v>6</v>
      </c>
      <c r="O492" s="148" t="s">
        <v>3510</v>
      </c>
      <c r="P492" s="148" t="s">
        <v>3509</v>
      </c>
      <c r="Q492" s="148" t="s">
        <v>261</v>
      </c>
      <c r="R492" s="149">
        <v>0</v>
      </c>
    </row>
    <row r="493" spans="13:18" ht="13.5" customHeight="1">
      <c r="M493" s="147">
        <v>5</v>
      </c>
      <c r="N493" s="148" t="s">
        <v>7</v>
      </c>
      <c r="O493" s="148" t="s">
        <v>3510</v>
      </c>
      <c r="P493" s="148" t="s">
        <v>3509</v>
      </c>
      <c r="Q493" s="148" t="s">
        <v>265</v>
      </c>
      <c r="R493" s="149">
        <v>0</v>
      </c>
    </row>
    <row r="494" spans="13:18" ht="13.5" customHeight="1">
      <c r="M494" s="147">
        <v>5</v>
      </c>
      <c r="N494" s="148" t="s">
        <v>8</v>
      </c>
      <c r="O494" s="148" t="s">
        <v>3510</v>
      </c>
      <c r="P494" s="148" t="s">
        <v>3509</v>
      </c>
      <c r="Q494" s="148" t="s">
        <v>269</v>
      </c>
      <c r="R494" s="149">
        <v>0</v>
      </c>
    </row>
    <row r="495" spans="13:18" ht="13.5" customHeight="1">
      <c r="M495" s="147">
        <v>5</v>
      </c>
      <c r="N495" s="148" t="s">
        <v>9</v>
      </c>
      <c r="O495" s="148" t="s">
        <v>3510</v>
      </c>
      <c r="P495" s="148" t="s">
        <v>3509</v>
      </c>
      <c r="Q495" s="148" t="s">
        <v>273</v>
      </c>
      <c r="R495" s="149">
        <v>4.4999999999999998E-2</v>
      </c>
    </row>
    <row r="496" spans="13:18">
      <c r="M496" s="147">
        <v>5</v>
      </c>
      <c r="N496" s="148" t="s">
        <v>10</v>
      </c>
      <c r="O496" s="148" t="s">
        <v>3510</v>
      </c>
      <c r="P496" s="148" t="s">
        <v>3509</v>
      </c>
      <c r="Q496" s="148" t="s">
        <v>277</v>
      </c>
      <c r="R496" s="149">
        <v>7.5999999999999998E-2</v>
      </c>
    </row>
    <row r="497" spans="13:18" ht="13.5" customHeight="1">
      <c r="M497" s="147">
        <v>5</v>
      </c>
      <c r="N497" s="148" t="s">
        <v>11</v>
      </c>
      <c r="O497" s="148" t="s">
        <v>3510</v>
      </c>
      <c r="P497" s="148" t="s">
        <v>3509</v>
      </c>
      <c r="Q497" s="148" t="s">
        <v>281</v>
      </c>
      <c r="R497" s="149">
        <v>0.10100000000000001</v>
      </c>
    </row>
    <row r="498" spans="13:18" ht="13.5" customHeight="1">
      <c r="M498" s="147">
        <v>5</v>
      </c>
      <c r="N498" s="148" t="s">
        <v>12</v>
      </c>
      <c r="O498" s="148" t="s">
        <v>3510</v>
      </c>
      <c r="P498" s="148" t="s">
        <v>3509</v>
      </c>
      <c r="Q498" s="148" t="s">
        <v>285</v>
      </c>
      <c r="R498" s="149">
        <v>0.10199999999999999</v>
      </c>
    </row>
    <row r="499" spans="13:18" ht="13.5" customHeight="1">
      <c r="M499" s="147">
        <v>5</v>
      </c>
      <c r="N499" s="148" t="s">
        <v>13</v>
      </c>
      <c r="O499" s="148" t="s">
        <v>3510</v>
      </c>
      <c r="P499" s="148" t="s">
        <v>3509</v>
      </c>
      <c r="Q499" s="148" t="s">
        <v>289</v>
      </c>
      <c r="R499" s="149">
        <v>0</v>
      </c>
    </row>
    <row r="500" spans="13:18" ht="13.5" customHeight="1">
      <c r="M500" s="147">
        <v>6</v>
      </c>
      <c r="N500" s="148" t="s">
        <v>3506</v>
      </c>
      <c r="O500" s="148" t="s">
        <v>3510</v>
      </c>
      <c r="P500" s="148" t="s">
        <v>3509</v>
      </c>
      <c r="Q500" s="148" t="s">
        <v>293</v>
      </c>
      <c r="R500" s="149">
        <v>0</v>
      </c>
    </row>
    <row r="501" spans="13:18" ht="13.5" customHeight="1">
      <c r="M501" s="147">
        <v>6</v>
      </c>
      <c r="N501" s="148" t="s">
        <v>3</v>
      </c>
      <c r="O501" s="148" t="s">
        <v>3510</v>
      </c>
      <c r="P501" s="148" t="s">
        <v>3509</v>
      </c>
      <c r="Q501" s="148" t="s">
        <v>297</v>
      </c>
      <c r="R501" s="149">
        <v>0</v>
      </c>
    </row>
    <row r="502" spans="13:18">
      <c r="M502" s="147">
        <v>6</v>
      </c>
      <c r="N502" s="148" t="s">
        <v>4</v>
      </c>
      <c r="O502" s="148" t="s">
        <v>3510</v>
      </c>
      <c r="P502" s="148" t="s">
        <v>3509</v>
      </c>
      <c r="Q502" s="148" t="s">
        <v>301</v>
      </c>
      <c r="R502" s="149">
        <v>0</v>
      </c>
    </row>
    <row r="503" spans="13:18" ht="13.5" customHeight="1">
      <c r="M503" s="147">
        <v>6</v>
      </c>
      <c r="N503" s="148" t="s">
        <v>5</v>
      </c>
      <c r="O503" s="148" t="s">
        <v>3510</v>
      </c>
      <c r="P503" s="148" t="s">
        <v>3509</v>
      </c>
      <c r="Q503" s="148" t="s">
        <v>305</v>
      </c>
      <c r="R503" s="149">
        <v>0</v>
      </c>
    </row>
    <row r="504" spans="13:18" ht="13.5" customHeight="1">
      <c r="M504" s="147">
        <v>6</v>
      </c>
      <c r="N504" s="148" t="s">
        <v>6</v>
      </c>
      <c r="O504" s="148" t="s">
        <v>3510</v>
      </c>
      <c r="P504" s="148" t="s">
        <v>3509</v>
      </c>
      <c r="Q504" s="148" t="s">
        <v>309</v>
      </c>
      <c r="R504" s="149">
        <v>0</v>
      </c>
    </row>
    <row r="505" spans="13:18" ht="13.5" customHeight="1">
      <c r="M505" s="147">
        <v>6</v>
      </c>
      <c r="N505" s="148" t="s">
        <v>7</v>
      </c>
      <c r="O505" s="148" t="s">
        <v>3510</v>
      </c>
      <c r="P505" s="148" t="s">
        <v>3509</v>
      </c>
      <c r="Q505" s="148" t="s">
        <v>313</v>
      </c>
      <c r="R505" s="149">
        <v>0</v>
      </c>
    </row>
    <row r="506" spans="13:18" ht="13.5" customHeight="1">
      <c r="M506" s="147">
        <v>6</v>
      </c>
      <c r="N506" s="148" t="s">
        <v>8</v>
      </c>
      <c r="O506" s="148" t="s">
        <v>3510</v>
      </c>
      <c r="P506" s="148" t="s">
        <v>3509</v>
      </c>
      <c r="Q506" s="148" t="s">
        <v>317</v>
      </c>
      <c r="R506" s="149">
        <v>0</v>
      </c>
    </row>
    <row r="507" spans="13:18" ht="13.5" customHeight="1">
      <c r="M507" s="147">
        <v>6</v>
      </c>
      <c r="N507" s="148" t="s">
        <v>9</v>
      </c>
      <c r="O507" s="148" t="s">
        <v>3510</v>
      </c>
      <c r="P507" s="148" t="s">
        <v>3509</v>
      </c>
      <c r="Q507" s="148" t="s">
        <v>321</v>
      </c>
      <c r="R507" s="149">
        <v>0</v>
      </c>
    </row>
    <row r="508" spans="13:18">
      <c r="M508" s="147">
        <v>6</v>
      </c>
      <c r="N508" s="148" t="s">
        <v>10</v>
      </c>
      <c r="O508" s="148" t="s">
        <v>3510</v>
      </c>
      <c r="P508" s="148" t="s">
        <v>3509</v>
      </c>
      <c r="Q508" s="148" t="s">
        <v>325</v>
      </c>
      <c r="R508" s="149">
        <v>0</v>
      </c>
    </row>
    <row r="509" spans="13:18" ht="13.5" customHeight="1">
      <c r="M509" s="147">
        <v>6</v>
      </c>
      <c r="N509" s="148" t="s">
        <v>11</v>
      </c>
      <c r="O509" s="148" t="s">
        <v>3510</v>
      </c>
      <c r="P509" s="148" t="s">
        <v>3509</v>
      </c>
      <c r="Q509" s="148" t="s">
        <v>329</v>
      </c>
      <c r="R509" s="149">
        <v>0</v>
      </c>
    </row>
    <row r="510" spans="13:18" ht="13.5" customHeight="1">
      <c r="M510" s="147">
        <v>6</v>
      </c>
      <c r="N510" s="148" t="s">
        <v>12</v>
      </c>
      <c r="O510" s="148" t="s">
        <v>3510</v>
      </c>
      <c r="P510" s="148" t="s">
        <v>3509</v>
      </c>
      <c r="Q510" s="148" t="s">
        <v>333</v>
      </c>
      <c r="R510" s="149">
        <v>7.4999999999999997E-2</v>
      </c>
    </row>
    <row r="511" spans="13:18" ht="13.5" customHeight="1">
      <c r="M511" s="147">
        <v>6</v>
      </c>
      <c r="N511" s="148" t="s">
        <v>13</v>
      </c>
      <c r="O511" s="148" t="s">
        <v>3510</v>
      </c>
      <c r="P511" s="148" t="s">
        <v>3509</v>
      </c>
      <c r="Q511" s="148" t="s">
        <v>337</v>
      </c>
      <c r="R511" s="149">
        <v>0</v>
      </c>
    </row>
    <row r="512" spans="13:18" ht="13.5" customHeight="1">
      <c r="M512" s="147">
        <v>7</v>
      </c>
      <c r="N512" s="148" t="s">
        <v>3506</v>
      </c>
      <c r="O512" s="148" t="s">
        <v>3510</v>
      </c>
      <c r="P512" s="148" t="s">
        <v>3509</v>
      </c>
      <c r="Q512" s="148" t="s">
        <v>341</v>
      </c>
      <c r="R512" s="149">
        <v>0</v>
      </c>
    </row>
    <row r="513" spans="13:18" ht="13.5" customHeight="1">
      <c r="M513" s="147">
        <v>7</v>
      </c>
      <c r="N513" s="148" t="s">
        <v>3</v>
      </c>
      <c r="O513" s="148" t="s">
        <v>3510</v>
      </c>
      <c r="P513" s="148" t="s">
        <v>3509</v>
      </c>
      <c r="Q513" s="148" t="s">
        <v>345</v>
      </c>
      <c r="R513" s="149">
        <v>0</v>
      </c>
    </row>
    <row r="514" spans="13:18">
      <c r="M514" s="147">
        <v>7</v>
      </c>
      <c r="N514" s="148" t="s">
        <v>4</v>
      </c>
      <c r="O514" s="148" t="s">
        <v>3510</v>
      </c>
      <c r="P514" s="148" t="s">
        <v>3509</v>
      </c>
      <c r="Q514" s="148" t="s">
        <v>349</v>
      </c>
      <c r="R514" s="149">
        <v>0</v>
      </c>
    </row>
    <row r="515" spans="13:18">
      <c r="M515" s="147">
        <v>7</v>
      </c>
      <c r="N515" s="148" t="s">
        <v>5</v>
      </c>
      <c r="O515" s="148" t="s">
        <v>3510</v>
      </c>
      <c r="P515" s="148" t="s">
        <v>3509</v>
      </c>
      <c r="Q515" s="148" t="s">
        <v>353</v>
      </c>
      <c r="R515" s="149">
        <v>0</v>
      </c>
    </row>
    <row r="516" spans="13:18">
      <c r="M516" s="147">
        <v>7</v>
      </c>
      <c r="N516" s="148" t="s">
        <v>6</v>
      </c>
      <c r="O516" s="148" t="s">
        <v>3510</v>
      </c>
      <c r="P516" s="148" t="s">
        <v>3509</v>
      </c>
      <c r="Q516" s="148" t="s">
        <v>357</v>
      </c>
      <c r="R516" s="149">
        <v>0</v>
      </c>
    </row>
    <row r="517" spans="13:18">
      <c r="M517" s="147">
        <v>7</v>
      </c>
      <c r="N517" s="148" t="s">
        <v>7</v>
      </c>
      <c r="O517" s="148" t="s">
        <v>3510</v>
      </c>
      <c r="P517" s="148" t="s">
        <v>3509</v>
      </c>
      <c r="Q517" s="148" t="s">
        <v>361</v>
      </c>
      <c r="R517" s="149">
        <v>0</v>
      </c>
    </row>
    <row r="518" spans="13:18">
      <c r="M518" s="147">
        <v>7</v>
      </c>
      <c r="N518" s="148" t="s">
        <v>8</v>
      </c>
      <c r="O518" s="148" t="s">
        <v>3510</v>
      </c>
      <c r="P518" s="148" t="s">
        <v>3509</v>
      </c>
      <c r="Q518" s="148" t="s">
        <v>365</v>
      </c>
      <c r="R518" s="149">
        <v>0</v>
      </c>
    </row>
    <row r="519" spans="13:18">
      <c r="M519" s="147">
        <v>7</v>
      </c>
      <c r="N519" s="148" t="s">
        <v>9</v>
      </c>
      <c r="O519" s="148" t="s">
        <v>3510</v>
      </c>
      <c r="P519" s="148" t="s">
        <v>3509</v>
      </c>
      <c r="Q519" s="148" t="s">
        <v>369</v>
      </c>
      <c r="R519" s="149">
        <v>0</v>
      </c>
    </row>
    <row r="520" spans="13:18">
      <c r="M520" s="147">
        <v>7</v>
      </c>
      <c r="N520" s="148" t="s">
        <v>10</v>
      </c>
      <c r="O520" s="148" t="s">
        <v>3510</v>
      </c>
      <c r="P520" s="148" t="s">
        <v>3509</v>
      </c>
      <c r="Q520" s="148" t="s">
        <v>373</v>
      </c>
      <c r="R520" s="149">
        <v>0</v>
      </c>
    </row>
    <row r="521" spans="13:18">
      <c r="M521" s="147">
        <v>7</v>
      </c>
      <c r="N521" s="148" t="s">
        <v>11</v>
      </c>
      <c r="O521" s="148" t="s">
        <v>3510</v>
      </c>
      <c r="P521" s="148" t="s">
        <v>3509</v>
      </c>
      <c r="Q521" s="148" t="s">
        <v>377</v>
      </c>
      <c r="R521" s="149">
        <v>0</v>
      </c>
    </row>
    <row r="522" spans="13:18">
      <c r="M522" s="147">
        <v>7</v>
      </c>
      <c r="N522" s="148" t="s">
        <v>12</v>
      </c>
      <c r="O522" s="148" t="s">
        <v>3510</v>
      </c>
      <c r="P522" s="148" t="s">
        <v>3509</v>
      </c>
      <c r="Q522" s="148" t="s">
        <v>381</v>
      </c>
      <c r="R522" s="149">
        <v>0</v>
      </c>
    </row>
    <row r="523" spans="13:18">
      <c r="M523" s="147">
        <v>7</v>
      </c>
      <c r="N523" s="148" t="s">
        <v>13</v>
      </c>
      <c r="O523" s="148" t="s">
        <v>3510</v>
      </c>
      <c r="P523" s="148" t="s">
        <v>3509</v>
      </c>
      <c r="Q523" s="148" t="s">
        <v>385</v>
      </c>
      <c r="R523" s="149">
        <v>0</v>
      </c>
    </row>
    <row r="524" spans="13:18">
      <c r="M524" s="147">
        <v>8</v>
      </c>
      <c r="N524" s="148" t="s">
        <v>3506</v>
      </c>
      <c r="O524" s="148" t="s">
        <v>3510</v>
      </c>
      <c r="P524" s="148" t="s">
        <v>3509</v>
      </c>
      <c r="Q524" s="148" t="s">
        <v>389</v>
      </c>
      <c r="R524" s="149">
        <v>0</v>
      </c>
    </row>
    <row r="525" spans="13:18">
      <c r="M525" s="147">
        <v>8</v>
      </c>
      <c r="N525" s="148" t="s">
        <v>3</v>
      </c>
      <c r="O525" s="148" t="s">
        <v>3510</v>
      </c>
      <c r="P525" s="148" t="s">
        <v>3509</v>
      </c>
      <c r="Q525" s="148" t="s">
        <v>393</v>
      </c>
      <c r="R525" s="149">
        <v>0</v>
      </c>
    </row>
    <row r="526" spans="13:18">
      <c r="M526" s="147">
        <v>8</v>
      </c>
      <c r="N526" s="148" t="s">
        <v>4</v>
      </c>
      <c r="O526" s="148" t="s">
        <v>3510</v>
      </c>
      <c r="P526" s="148" t="s">
        <v>3509</v>
      </c>
      <c r="Q526" s="148" t="s">
        <v>397</v>
      </c>
      <c r="R526" s="149">
        <v>0</v>
      </c>
    </row>
    <row r="527" spans="13:18">
      <c r="M527" s="147">
        <v>8</v>
      </c>
      <c r="N527" s="148" t="s">
        <v>5</v>
      </c>
      <c r="O527" s="148" t="s">
        <v>3510</v>
      </c>
      <c r="P527" s="148" t="s">
        <v>3509</v>
      </c>
      <c r="Q527" s="148" t="s">
        <v>401</v>
      </c>
      <c r="R527" s="149">
        <v>0</v>
      </c>
    </row>
    <row r="528" spans="13:18">
      <c r="M528" s="147">
        <v>8</v>
      </c>
      <c r="N528" s="148" t="s">
        <v>6</v>
      </c>
      <c r="O528" s="148" t="s">
        <v>3510</v>
      </c>
      <c r="P528" s="148" t="s">
        <v>3509</v>
      </c>
      <c r="Q528" s="148" t="s">
        <v>405</v>
      </c>
      <c r="R528" s="149">
        <v>0</v>
      </c>
    </row>
    <row r="529" spans="13:18">
      <c r="M529" s="147">
        <v>8</v>
      </c>
      <c r="N529" s="148" t="s">
        <v>7</v>
      </c>
      <c r="O529" s="148" t="s">
        <v>3510</v>
      </c>
      <c r="P529" s="148" t="s">
        <v>3509</v>
      </c>
      <c r="Q529" s="148" t="s">
        <v>409</v>
      </c>
      <c r="R529" s="149">
        <v>0</v>
      </c>
    </row>
    <row r="530" spans="13:18">
      <c r="M530" s="147">
        <v>8</v>
      </c>
      <c r="N530" s="148" t="s">
        <v>8</v>
      </c>
      <c r="O530" s="148" t="s">
        <v>3510</v>
      </c>
      <c r="P530" s="148" t="s">
        <v>3509</v>
      </c>
      <c r="Q530" s="148" t="s">
        <v>413</v>
      </c>
      <c r="R530" s="149">
        <v>0</v>
      </c>
    </row>
    <row r="531" spans="13:18">
      <c r="M531" s="147">
        <v>8</v>
      </c>
      <c r="N531" s="148" t="s">
        <v>9</v>
      </c>
      <c r="O531" s="148" t="s">
        <v>3510</v>
      </c>
      <c r="P531" s="148" t="s">
        <v>3509</v>
      </c>
      <c r="Q531" s="148" t="s">
        <v>417</v>
      </c>
      <c r="R531" s="149">
        <v>0</v>
      </c>
    </row>
    <row r="532" spans="13:18">
      <c r="M532" s="147">
        <v>8</v>
      </c>
      <c r="N532" s="148" t="s">
        <v>10</v>
      </c>
      <c r="O532" s="148" t="s">
        <v>3510</v>
      </c>
      <c r="P532" s="148" t="s">
        <v>3509</v>
      </c>
      <c r="Q532" s="148" t="s">
        <v>421</v>
      </c>
      <c r="R532" s="149">
        <v>0</v>
      </c>
    </row>
    <row r="533" spans="13:18">
      <c r="M533" s="147">
        <v>8</v>
      </c>
      <c r="N533" s="148" t="s">
        <v>11</v>
      </c>
      <c r="O533" s="148" t="s">
        <v>3510</v>
      </c>
      <c r="P533" s="148" t="s">
        <v>3509</v>
      </c>
      <c r="Q533" s="148" t="s">
        <v>425</v>
      </c>
      <c r="R533" s="149">
        <v>0</v>
      </c>
    </row>
    <row r="534" spans="13:18">
      <c r="M534" s="147">
        <v>8</v>
      </c>
      <c r="N534" s="148" t="s">
        <v>12</v>
      </c>
      <c r="O534" s="148" t="s">
        <v>3510</v>
      </c>
      <c r="P534" s="148" t="s">
        <v>3509</v>
      </c>
      <c r="Q534" s="148" t="s">
        <v>429</v>
      </c>
      <c r="R534" s="149">
        <v>0</v>
      </c>
    </row>
    <row r="535" spans="13:18">
      <c r="M535" s="147">
        <v>8</v>
      </c>
      <c r="N535" s="148" t="s">
        <v>13</v>
      </c>
      <c r="O535" s="148" t="s">
        <v>3510</v>
      </c>
      <c r="P535" s="148" t="s">
        <v>3509</v>
      </c>
      <c r="Q535" s="148" t="s">
        <v>433</v>
      </c>
      <c r="R535" s="149">
        <v>0</v>
      </c>
    </row>
    <row r="536" spans="13:18">
      <c r="M536" s="147">
        <v>9</v>
      </c>
      <c r="N536" s="148" t="s">
        <v>3506</v>
      </c>
      <c r="O536" s="148" t="s">
        <v>3510</v>
      </c>
      <c r="P536" s="148" t="s">
        <v>3509</v>
      </c>
      <c r="Q536" s="148" t="s">
        <v>437</v>
      </c>
      <c r="R536" s="149">
        <v>0</v>
      </c>
    </row>
    <row r="537" spans="13:18">
      <c r="M537" s="147">
        <v>9</v>
      </c>
      <c r="N537" s="148" t="s">
        <v>3</v>
      </c>
      <c r="O537" s="148" t="s">
        <v>3510</v>
      </c>
      <c r="P537" s="148" t="s">
        <v>3509</v>
      </c>
      <c r="Q537" s="148" t="s">
        <v>441</v>
      </c>
      <c r="R537" s="149">
        <v>0</v>
      </c>
    </row>
    <row r="538" spans="13:18">
      <c r="M538" s="147">
        <v>9</v>
      </c>
      <c r="N538" s="148" t="s">
        <v>4</v>
      </c>
      <c r="O538" s="148" t="s">
        <v>3510</v>
      </c>
      <c r="P538" s="148" t="s">
        <v>3509</v>
      </c>
      <c r="Q538" s="148" t="s">
        <v>445</v>
      </c>
      <c r="R538" s="149">
        <v>0</v>
      </c>
    </row>
    <row r="539" spans="13:18">
      <c r="M539" s="147">
        <v>9</v>
      </c>
      <c r="N539" s="148" t="s">
        <v>5</v>
      </c>
      <c r="O539" s="148" t="s">
        <v>3510</v>
      </c>
      <c r="P539" s="148" t="s">
        <v>3509</v>
      </c>
      <c r="Q539" s="148" t="s">
        <v>449</v>
      </c>
      <c r="R539" s="149">
        <v>0</v>
      </c>
    </row>
    <row r="540" spans="13:18">
      <c r="M540" s="147">
        <v>9</v>
      </c>
      <c r="N540" s="148" t="s">
        <v>6</v>
      </c>
      <c r="O540" s="148" t="s">
        <v>3510</v>
      </c>
      <c r="P540" s="148" t="s">
        <v>3509</v>
      </c>
      <c r="Q540" s="148" t="s">
        <v>453</v>
      </c>
      <c r="R540" s="149">
        <v>0</v>
      </c>
    </row>
    <row r="541" spans="13:18">
      <c r="M541" s="147">
        <v>9</v>
      </c>
      <c r="N541" s="148" t="s">
        <v>7</v>
      </c>
      <c r="O541" s="148" t="s">
        <v>3510</v>
      </c>
      <c r="P541" s="148" t="s">
        <v>3509</v>
      </c>
      <c r="Q541" s="148" t="s">
        <v>457</v>
      </c>
      <c r="R541" s="149">
        <v>0</v>
      </c>
    </row>
    <row r="542" spans="13:18">
      <c r="M542" s="147">
        <v>9</v>
      </c>
      <c r="N542" s="148" t="s">
        <v>8</v>
      </c>
      <c r="O542" s="148" t="s">
        <v>3510</v>
      </c>
      <c r="P542" s="148" t="s">
        <v>3509</v>
      </c>
      <c r="Q542" s="148" t="s">
        <v>461</v>
      </c>
      <c r="R542" s="149">
        <v>0</v>
      </c>
    </row>
    <row r="543" spans="13:18">
      <c r="M543" s="147">
        <v>9</v>
      </c>
      <c r="N543" s="148" t="s">
        <v>9</v>
      </c>
      <c r="O543" s="148" t="s">
        <v>3510</v>
      </c>
      <c r="P543" s="148" t="s">
        <v>3509</v>
      </c>
      <c r="Q543" s="148" t="s">
        <v>465</v>
      </c>
      <c r="R543" s="149">
        <v>0</v>
      </c>
    </row>
    <row r="544" spans="13:18">
      <c r="M544" s="147">
        <v>9</v>
      </c>
      <c r="N544" s="148" t="s">
        <v>10</v>
      </c>
      <c r="O544" s="148" t="s">
        <v>3510</v>
      </c>
      <c r="P544" s="148" t="s">
        <v>3509</v>
      </c>
      <c r="Q544" s="148" t="s">
        <v>469</v>
      </c>
      <c r="R544" s="149">
        <v>0</v>
      </c>
    </row>
    <row r="545" spans="13:18">
      <c r="M545" s="147">
        <v>9</v>
      </c>
      <c r="N545" s="148" t="s">
        <v>11</v>
      </c>
      <c r="O545" s="148" t="s">
        <v>3510</v>
      </c>
      <c r="P545" s="148" t="s">
        <v>3509</v>
      </c>
      <c r="Q545" s="148" t="s">
        <v>473</v>
      </c>
      <c r="R545" s="149">
        <v>4.4999999999999998E-2</v>
      </c>
    </row>
    <row r="546" spans="13:18">
      <c r="M546" s="147">
        <v>9</v>
      </c>
      <c r="N546" s="148" t="s">
        <v>12</v>
      </c>
      <c r="O546" s="148" t="s">
        <v>3510</v>
      </c>
      <c r="P546" s="148" t="s">
        <v>3509</v>
      </c>
      <c r="Q546" s="148" t="s">
        <v>477</v>
      </c>
      <c r="R546" s="149">
        <v>0</v>
      </c>
    </row>
    <row r="547" spans="13:18">
      <c r="M547" s="147">
        <v>9</v>
      </c>
      <c r="N547" s="148" t="s">
        <v>13</v>
      </c>
      <c r="O547" s="148" t="s">
        <v>3510</v>
      </c>
      <c r="P547" s="148" t="s">
        <v>3509</v>
      </c>
      <c r="Q547" s="148" t="s">
        <v>481</v>
      </c>
      <c r="R547" s="149">
        <v>0</v>
      </c>
    </row>
    <row r="548" spans="13:18">
      <c r="M548" s="147">
        <v>10</v>
      </c>
      <c r="N548" s="148" t="s">
        <v>3506</v>
      </c>
      <c r="O548" s="148" t="s">
        <v>3510</v>
      </c>
      <c r="P548" s="148" t="s">
        <v>3509</v>
      </c>
      <c r="Q548" s="148" t="s">
        <v>485</v>
      </c>
      <c r="R548" s="149">
        <v>0</v>
      </c>
    </row>
    <row r="549" spans="13:18">
      <c r="M549" s="147">
        <v>10</v>
      </c>
      <c r="N549" s="148" t="s">
        <v>3</v>
      </c>
      <c r="O549" s="148" t="s">
        <v>3510</v>
      </c>
      <c r="P549" s="148" t="s">
        <v>3509</v>
      </c>
      <c r="Q549" s="148" t="s">
        <v>489</v>
      </c>
      <c r="R549" s="149">
        <v>0</v>
      </c>
    </row>
    <row r="550" spans="13:18">
      <c r="M550" s="147">
        <v>10</v>
      </c>
      <c r="N550" s="148" t="s">
        <v>4</v>
      </c>
      <c r="O550" s="148" t="s">
        <v>3510</v>
      </c>
      <c r="P550" s="148" t="s">
        <v>3509</v>
      </c>
      <c r="Q550" s="148" t="s">
        <v>493</v>
      </c>
      <c r="R550" s="149">
        <v>0</v>
      </c>
    </row>
    <row r="551" spans="13:18">
      <c r="M551" s="147">
        <v>10</v>
      </c>
      <c r="N551" s="148" t="s">
        <v>5</v>
      </c>
      <c r="O551" s="148" t="s">
        <v>3510</v>
      </c>
      <c r="P551" s="148" t="s">
        <v>3509</v>
      </c>
      <c r="Q551" s="148" t="s">
        <v>497</v>
      </c>
      <c r="R551" s="149">
        <v>6.8000000000000005E-2</v>
      </c>
    </row>
    <row r="552" spans="13:18">
      <c r="M552" s="147">
        <v>10</v>
      </c>
      <c r="N552" s="148" t="s">
        <v>6</v>
      </c>
      <c r="O552" s="148" t="s">
        <v>3510</v>
      </c>
      <c r="P552" s="148" t="s">
        <v>3509</v>
      </c>
      <c r="Q552" s="148" t="s">
        <v>501</v>
      </c>
      <c r="R552" s="149">
        <v>0</v>
      </c>
    </row>
    <row r="553" spans="13:18">
      <c r="M553" s="147">
        <v>10</v>
      </c>
      <c r="N553" s="148" t="s">
        <v>7</v>
      </c>
      <c r="O553" s="148" t="s">
        <v>3510</v>
      </c>
      <c r="P553" s="148" t="s">
        <v>3509</v>
      </c>
      <c r="Q553" s="148" t="s">
        <v>505</v>
      </c>
      <c r="R553" s="149">
        <v>0</v>
      </c>
    </row>
    <row r="554" spans="13:18">
      <c r="M554" s="147">
        <v>10</v>
      </c>
      <c r="N554" s="148" t="s">
        <v>8</v>
      </c>
      <c r="O554" s="148" t="s">
        <v>3510</v>
      </c>
      <c r="P554" s="148" t="s">
        <v>3509</v>
      </c>
      <c r="Q554" s="148" t="s">
        <v>509</v>
      </c>
      <c r="R554" s="149">
        <v>0</v>
      </c>
    </row>
    <row r="555" spans="13:18">
      <c r="M555" s="147">
        <v>10</v>
      </c>
      <c r="N555" s="148" t="s">
        <v>9</v>
      </c>
      <c r="O555" s="148" t="s">
        <v>3510</v>
      </c>
      <c r="P555" s="148" t="s">
        <v>3509</v>
      </c>
      <c r="Q555" s="148" t="s">
        <v>513</v>
      </c>
      <c r="R555" s="149">
        <v>4.4999999999999998E-2</v>
      </c>
    </row>
    <row r="556" spans="13:18">
      <c r="M556" s="147">
        <v>10</v>
      </c>
      <c r="N556" s="148" t="s">
        <v>10</v>
      </c>
      <c r="O556" s="148" t="s">
        <v>3510</v>
      </c>
      <c r="P556" s="148" t="s">
        <v>3509</v>
      </c>
      <c r="Q556" s="148" t="s">
        <v>517</v>
      </c>
      <c r="R556" s="149">
        <v>4.4999999999999998E-2</v>
      </c>
    </row>
    <row r="557" spans="13:18">
      <c r="M557" s="147">
        <v>10</v>
      </c>
      <c r="N557" s="148" t="s">
        <v>11</v>
      </c>
      <c r="O557" s="148" t="s">
        <v>3510</v>
      </c>
      <c r="P557" s="148" t="s">
        <v>3509</v>
      </c>
      <c r="Q557" s="148" t="s">
        <v>521</v>
      </c>
      <c r="R557" s="149">
        <v>0.121</v>
      </c>
    </row>
    <row r="558" spans="13:18">
      <c r="M558" s="147">
        <v>10</v>
      </c>
      <c r="N558" s="148" t="s">
        <v>12</v>
      </c>
      <c r="O558" s="148" t="s">
        <v>3510</v>
      </c>
      <c r="P558" s="148" t="s">
        <v>3509</v>
      </c>
      <c r="Q558" s="148" t="s">
        <v>525</v>
      </c>
      <c r="R558" s="149">
        <v>0.16900000000000001</v>
      </c>
    </row>
    <row r="559" spans="13:18">
      <c r="M559" s="147">
        <v>10</v>
      </c>
      <c r="N559" s="148" t="s">
        <v>13</v>
      </c>
      <c r="O559" s="148" t="s">
        <v>3510</v>
      </c>
      <c r="P559" s="148" t="s">
        <v>3509</v>
      </c>
      <c r="Q559" s="148" t="s">
        <v>529</v>
      </c>
      <c r="R559" s="149">
        <v>0</v>
      </c>
    </row>
    <row r="560" spans="13:18">
      <c r="M560" s="147">
        <v>11</v>
      </c>
      <c r="N560" s="148" t="s">
        <v>3506</v>
      </c>
      <c r="O560" s="148" t="s">
        <v>3510</v>
      </c>
      <c r="P560" s="148" t="s">
        <v>3509</v>
      </c>
      <c r="Q560" s="148" t="s">
        <v>533</v>
      </c>
      <c r="R560" s="149">
        <v>0.09</v>
      </c>
    </row>
    <row r="561" spans="13:18">
      <c r="M561" s="147">
        <v>11</v>
      </c>
      <c r="N561" s="148" t="s">
        <v>3</v>
      </c>
      <c r="O561" s="148" t="s">
        <v>3510</v>
      </c>
      <c r="P561" s="148" t="s">
        <v>3509</v>
      </c>
      <c r="Q561" s="148" t="s">
        <v>537</v>
      </c>
      <c r="R561" s="149">
        <v>9.7000000000000003E-2</v>
      </c>
    </row>
    <row r="562" spans="13:18">
      <c r="M562" s="147">
        <v>11</v>
      </c>
      <c r="N562" s="148" t="s">
        <v>4</v>
      </c>
      <c r="O562" s="148" t="s">
        <v>3510</v>
      </c>
      <c r="P562" s="148" t="s">
        <v>3509</v>
      </c>
      <c r="Q562" s="148" t="s">
        <v>541</v>
      </c>
      <c r="R562" s="149">
        <v>8.1000000000000003E-2</v>
      </c>
    </row>
    <row r="563" spans="13:18">
      <c r="M563" s="147">
        <v>11</v>
      </c>
      <c r="N563" s="148" t="s">
        <v>5</v>
      </c>
      <c r="O563" s="148" t="s">
        <v>3510</v>
      </c>
      <c r="P563" s="148" t="s">
        <v>3509</v>
      </c>
      <c r="Q563" s="148" t="s">
        <v>545</v>
      </c>
      <c r="R563" s="149">
        <v>0.16600000000000001</v>
      </c>
    </row>
    <row r="564" spans="13:18">
      <c r="M564" s="147">
        <v>11</v>
      </c>
      <c r="N564" s="148" t="s">
        <v>6</v>
      </c>
      <c r="O564" s="148" t="s">
        <v>3510</v>
      </c>
      <c r="P564" s="148" t="s">
        <v>3509</v>
      </c>
      <c r="Q564" s="148" t="s">
        <v>549</v>
      </c>
      <c r="R564" s="149">
        <v>9.5000000000000001E-2</v>
      </c>
    </row>
    <row r="565" spans="13:18">
      <c r="M565" s="147">
        <v>11</v>
      </c>
      <c r="N565" s="148" t="s">
        <v>7</v>
      </c>
      <c r="O565" s="148" t="s">
        <v>3510</v>
      </c>
      <c r="P565" s="148" t="s">
        <v>3509</v>
      </c>
      <c r="Q565" s="148" t="s">
        <v>553</v>
      </c>
      <c r="R565" s="149">
        <v>0.114</v>
      </c>
    </row>
    <row r="566" spans="13:18">
      <c r="M566" s="147">
        <v>11</v>
      </c>
      <c r="N566" s="148" t="s">
        <v>8</v>
      </c>
      <c r="O566" s="148" t="s">
        <v>3510</v>
      </c>
      <c r="P566" s="148" t="s">
        <v>3509</v>
      </c>
      <c r="Q566" s="148" t="s">
        <v>557</v>
      </c>
      <c r="R566" s="149">
        <v>0.104</v>
      </c>
    </row>
    <row r="567" spans="13:18">
      <c r="M567" s="147">
        <v>11</v>
      </c>
      <c r="N567" s="148" t="s">
        <v>9</v>
      </c>
      <c r="O567" s="148" t="s">
        <v>3510</v>
      </c>
      <c r="P567" s="148" t="s">
        <v>3509</v>
      </c>
      <c r="Q567" s="148" t="s">
        <v>561</v>
      </c>
      <c r="R567" s="149">
        <v>0.20200000000000001</v>
      </c>
    </row>
    <row r="568" spans="13:18">
      <c r="M568" s="147">
        <v>11</v>
      </c>
      <c r="N568" s="148" t="s">
        <v>10</v>
      </c>
      <c r="O568" s="148" t="s">
        <v>3510</v>
      </c>
      <c r="P568" s="148" t="s">
        <v>3509</v>
      </c>
      <c r="Q568" s="148" t="s">
        <v>565</v>
      </c>
      <c r="R568" s="149">
        <v>0.13100000000000001</v>
      </c>
    </row>
    <row r="569" spans="13:18">
      <c r="M569" s="147">
        <v>11</v>
      </c>
      <c r="N569" s="148" t="s">
        <v>11</v>
      </c>
      <c r="O569" s="148" t="s">
        <v>3510</v>
      </c>
      <c r="P569" s="148" t="s">
        <v>3509</v>
      </c>
      <c r="Q569" s="148" t="s">
        <v>569</v>
      </c>
      <c r="R569" s="149">
        <v>0.254</v>
      </c>
    </row>
    <row r="570" spans="13:18">
      <c r="M570" s="147">
        <v>11</v>
      </c>
      <c r="N570" s="148" t="s">
        <v>12</v>
      </c>
      <c r="O570" s="148" t="s">
        <v>3510</v>
      </c>
      <c r="P570" s="148" t="s">
        <v>3509</v>
      </c>
      <c r="Q570" s="148" t="s">
        <v>573</v>
      </c>
      <c r="R570" s="149">
        <v>0.309</v>
      </c>
    </row>
    <row r="571" spans="13:18">
      <c r="M571" s="147">
        <v>11</v>
      </c>
      <c r="N571" s="148" t="s">
        <v>13</v>
      </c>
      <c r="O571" s="148" t="s">
        <v>3510</v>
      </c>
      <c r="P571" s="148" t="s">
        <v>3509</v>
      </c>
      <c r="Q571" s="148" t="s">
        <v>577</v>
      </c>
      <c r="R571" s="149">
        <v>5.0999999999999997E-2</v>
      </c>
    </row>
    <row r="572" spans="13:18">
      <c r="M572" s="147">
        <v>12</v>
      </c>
      <c r="N572" s="148" t="s">
        <v>3506</v>
      </c>
      <c r="O572" s="148" t="s">
        <v>3510</v>
      </c>
      <c r="P572" s="148" t="s">
        <v>3509</v>
      </c>
      <c r="Q572" s="148" t="s">
        <v>581</v>
      </c>
      <c r="R572" s="149">
        <v>0.151</v>
      </c>
    </row>
    <row r="573" spans="13:18">
      <c r="M573" s="147">
        <v>12</v>
      </c>
      <c r="N573" s="148" t="s">
        <v>3</v>
      </c>
      <c r="O573" s="148" t="s">
        <v>3510</v>
      </c>
      <c r="P573" s="148" t="s">
        <v>3509</v>
      </c>
      <c r="Q573" s="148" t="s">
        <v>585</v>
      </c>
      <c r="R573" s="149">
        <v>0.156</v>
      </c>
    </row>
    <row r="574" spans="13:18">
      <c r="M574" s="147">
        <v>12</v>
      </c>
      <c r="N574" s="148" t="s">
        <v>4</v>
      </c>
      <c r="O574" s="148" t="s">
        <v>3510</v>
      </c>
      <c r="P574" s="148" t="s">
        <v>3509</v>
      </c>
      <c r="Q574" s="148" t="s">
        <v>589</v>
      </c>
      <c r="R574" s="149">
        <v>0.191</v>
      </c>
    </row>
    <row r="575" spans="13:18">
      <c r="M575" s="147">
        <v>12</v>
      </c>
      <c r="N575" s="148" t="s">
        <v>5</v>
      </c>
      <c r="O575" s="148" t="s">
        <v>3510</v>
      </c>
      <c r="P575" s="148" t="s">
        <v>3509</v>
      </c>
      <c r="Q575" s="148" t="s">
        <v>593</v>
      </c>
      <c r="R575" s="149">
        <v>0.316</v>
      </c>
    </row>
    <row r="576" spans="13:18">
      <c r="M576" s="147">
        <v>12</v>
      </c>
      <c r="N576" s="148" t="s">
        <v>6</v>
      </c>
      <c r="O576" s="148" t="s">
        <v>3510</v>
      </c>
      <c r="P576" s="148" t="s">
        <v>3509</v>
      </c>
      <c r="Q576" s="148" t="s">
        <v>597</v>
      </c>
      <c r="R576" s="149">
        <v>0.16900000000000001</v>
      </c>
    </row>
    <row r="577" spans="13:18">
      <c r="M577" s="147">
        <v>12</v>
      </c>
      <c r="N577" s="148" t="s">
        <v>7</v>
      </c>
      <c r="O577" s="148" t="s">
        <v>3510</v>
      </c>
      <c r="P577" s="148" t="s">
        <v>3509</v>
      </c>
      <c r="Q577" s="148" t="s">
        <v>601</v>
      </c>
      <c r="R577" s="149">
        <v>0.16600000000000001</v>
      </c>
    </row>
    <row r="578" spans="13:18">
      <c r="M578" s="147">
        <v>12</v>
      </c>
      <c r="N578" s="148" t="s">
        <v>8</v>
      </c>
      <c r="O578" s="148" t="s">
        <v>3510</v>
      </c>
      <c r="P578" s="148" t="s">
        <v>3509</v>
      </c>
      <c r="Q578" s="148" t="s">
        <v>605</v>
      </c>
      <c r="R578" s="149">
        <v>0.156</v>
      </c>
    </row>
    <row r="579" spans="13:18">
      <c r="M579" s="147">
        <v>12</v>
      </c>
      <c r="N579" s="148" t="s">
        <v>9</v>
      </c>
      <c r="O579" s="148" t="s">
        <v>3510</v>
      </c>
      <c r="P579" s="148" t="s">
        <v>3509</v>
      </c>
      <c r="Q579" s="148" t="s">
        <v>609</v>
      </c>
      <c r="R579" s="149">
        <v>0.27600000000000002</v>
      </c>
    </row>
    <row r="580" spans="13:18">
      <c r="M580" s="147">
        <v>12</v>
      </c>
      <c r="N580" s="148" t="s">
        <v>10</v>
      </c>
      <c r="O580" s="148" t="s">
        <v>3510</v>
      </c>
      <c r="P580" s="148" t="s">
        <v>3509</v>
      </c>
      <c r="Q580" s="148" t="s">
        <v>613</v>
      </c>
      <c r="R580" s="149">
        <v>0.224</v>
      </c>
    </row>
    <row r="581" spans="13:18">
      <c r="M581" s="147">
        <v>12</v>
      </c>
      <c r="N581" s="148" t="s">
        <v>11</v>
      </c>
      <c r="O581" s="148" t="s">
        <v>3510</v>
      </c>
      <c r="P581" s="148" t="s">
        <v>3509</v>
      </c>
      <c r="Q581" s="148" t="s">
        <v>617</v>
      </c>
      <c r="R581" s="149">
        <v>0.42199999999999999</v>
      </c>
    </row>
    <row r="582" spans="13:18">
      <c r="M582" s="147">
        <v>12</v>
      </c>
      <c r="N582" s="148" t="s">
        <v>12</v>
      </c>
      <c r="O582" s="148" t="s">
        <v>3510</v>
      </c>
      <c r="P582" s="148" t="s">
        <v>3509</v>
      </c>
      <c r="Q582" s="148" t="s">
        <v>621</v>
      </c>
      <c r="R582" s="149">
        <v>0.52800000000000002</v>
      </c>
    </row>
    <row r="583" spans="13:18">
      <c r="M583" s="147">
        <v>12</v>
      </c>
      <c r="N583" s="148" t="s">
        <v>13</v>
      </c>
      <c r="O583" s="148" t="s">
        <v>3510</v>
      </c>
      <c r="P583" s="148" t="s">
        <v>3509</v>
      </c>
      <c r="Q583" s="148" t="s">
        <v>625</v>
      </c>
      <c r="R583" s="149">
        <v>0.13300000000000001</v>
      </c>
    </row>
  </sheetData>
  <sheetProtection selectLockedCells="1"/>
  <autoFilter ref="Z8:AE440"/>
  <sortState ref="T442:AG585">
    <sortCondition ref="AF442:AF585"/>
  </sortState>
  <phoneticPr fontId="1"/>
  <pageMargins left="0.31496062992125984" right="0.31496062992125984" top="0" bottom="0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2728"/>
  <sheetViews>
    <sheetView showGridLines="0" zoomScaleNormal="100" zoomScaleSheetLayoutView="85" workbookViewId="0">
      <selection activeCell="I5" sqref="I5:R5"/>
    </sheetView>
  </sheetViews>
  <sheetFormatPr defaultColWidth="3.125" defaultRowHeight="12"/>
  <cols>
    <col min="1" max="1" width="21.125" style="30" bestFit="1" customWidth="1"/>
    <col min="2" max="2" width="3.125" style="39"/>
    <col min="3" max="3" width="25.75" style="31" bestFit="1" customWidth="1"/>
    <col min="4" max="4" width="2.625" style="31" customWidth="1"/>
    <col min="5" max="5" width="22.875" style="31" customWidth="1"/>
    <col min="6" max="6" width="11.625" style="39" bestFit="1" customWidth="1"/>
    <col min="7" max="7" width="26.125" style="39" bestFit="1" customWidth="1"/>
    <col min="8" max="8" width="7.875" style="30" bestFit="1" customWidth="1"/>
    <col min="9" max="9" width="3.125" style="30"/>
    <col min="10" max="10" width="25.125" style="30" bestFit="1" customWidth="1"/>
    <col min="11" max="11" width="11.625" style="39" bestFit="1" customWidth="1"/>
    <col min="12" max="12" width="5.25" style="30" bestFit="1" customWidth="1"/>
    <col min="13" max="13" width="3.125" style="30"/>
    <col min="14" max="14" width="6.25" style="30" bestFit="1" customWidth="1"/>
    <col min="15" max="15" width="11.625" style="39" bestFit="1" customWidth="1"/>
    <col min="16" max="16" width="5.25" style="30" bestFit="1" customWidth="1"/>
    <col min="17" max="17" width="3.125" style="30"/>
    <col min="18" max="18" width="15.25" style="30" bestFit="1" customWidth="1"/>
    <col min="19" max="19" width="11.625" style="41" bestFit="1" customWidth="1"/>
    <col min="20" max="20" width="5.25" style="30" bestFit="1" customWidth="1"/>
    <col min="21" max="21" width="3.125" style="30"/>
    <col min="22" max="22" width="22.875" style="30" bestFit="1" customWidth="1"/>
    <col min="23" max="23" width="25.75" style="30" bestFit="1" customWidth="1"/>
    <col min="24" max="24" width="4.625" style="39" bestFit="1" customWidth="1"/>
    <col min="25" max="28" width="3.125" style="30"/>
    <col min="29" max="29" width="3.125" style="39"/>
    <col min="30" max="33" width="3.125" style="30"/>
    <col min="34" max="34" width="3.125" style="39"/>
    <col min="35" max="16384" width="3.125" style="30"/>
  </cols>
  <sheetData>
    <row r="2" spans="1:34">
      <c r="A2" s="30" t="s">
        <v>679</v>
      </c>
      <c r="B2" s="31"/>
      <c r="C2" s="31" t="s">
        <v>680</v>
      </c>
      <c r="F2" s="30"/>
      <c r="G2" s="30"/>
      <c r="H2" s="39"/>
      <c r="I2" s="31"/>
      <c r="J2" s="31"/>
      <c r="K2" s="30"/>
      <c r="L2" s="39"/>
      <c r="O2" s="30"/>
      <c r="P2" s="39"/>
      <c r="S2" s="30"/>
      <c r="T2" s="39"/>
      <c r="X2" s="41"/>
    </row>
    <row r="3" spans="1:34">
      <c r="A3" s="33" t="s">
        <v>686</v>
      </c>
      <c r="B3" s="31"/>
      <c r="C3" s="33" t="s">
        <v>3395</v>
      </c>
      <c r="E3" s="53" t="s">
        <v>680</v>
      </c>
      <c r="F3" s="40" t="s">
        <v>674</v>
      </c>
      <c r="G3" s="40" t="s">
        <v>24</v>
      </c>
      <c r="H3" s="34" t="s">
        <v>675</v>
      </c>
      <c r="J3" s="35"/>
      <c r="N3" s="36"/>
      <c r="X3" s="30"/>
      <c r="AC3" s="30"/>
      <c r="AH3" s="30"/>
    </row>
    <row r="4" spans="1:34">
      <c r="B4" s="31"/>
      <c r="C4" s="32" t="s">
        <v>3396</v>
      </c>
      <c r="E4" s="43" t="s">
        <v>3394</v>
      </c>
      <c r="F4" s="48">
        <v>3.6</v>
      </c>
      <c r="G4" s="40" t="s">
        <v>697</v>
      </c>
      <c r="H4" s="34">
        <v>6</v>
      </c>
    </row>
    <row r="5" spans="1:34">
      <c r="C5" s="37" t="s">
        <v>3397</v>
      </c>
      <c r="E5" s="44" t="s">
        <v>687</v>
      </c>
      <c r="F5" s="48">
        <v>3.7</v>
      </c>
      <c r="G5" s="40" t="s">
        <v>698</v>
      </c>
      <c r="H5" s="34">
        <v>5.9916999999999998</v>
      </c>
    </row>
    <row r="6" spans="1:34">
      <c r="B6" s="30"/>
      <c r="C6" s="37" t="s">
        <v>683</v>
      </c>
      <c r="E6" s="44" t="s">
        <v>687</v>
      </c>
      <c r="F6" s="48">
        <v>3.8000000000000003</v>
      </c>
      <c r="G6" s="40" t="s">
        <v>699</v>
      </c>
      <c r="H6" s="34">
        <v>5.9833999999999996</v>
      </c>
      <c r="AC6" s="30"/>
      <c r="AH6" s="30"/>
    </row>
    <row r="7" spans="1:34">
      <c r="B7" s="31"/>
      <c r="C7" s="37" t="s">
        <v>684</v>
      </c>
      <c r="E7" s="44" t="s">
        <v>687</v>
      </c>
      <c r="F7" s="48">
        <v>3.9000000000000004</v>
      </c>
      <c r="G7" s="40" t="s">
        <v>700</v>
      </c>
      <c r="H7" s="34">
        <v>5.9751000000000003</v>
      </c>
      <c r="AC7" s="30"/>
      <c r="AH7" s="30"/>
    </row>
    <row r="8" spans="1:34">
      <c r="B8" s="31"/>
      <c r="C8" s="33" t="s">
        <v>681</v>
      </c>
      <c r="E8" s="44" t="s">
        <v>687</v>
      </c>
      <c r="F8" s="48">
        <v>4</v>
      </c>
      <c r="G8" s="40" t="s">
        <v>701</v>
      </c>
      <c r="H8" s="34">
        <v>5.9668000000000001</v>
      </c>
      <c r="AC8" s="30"/>
      <c r="AH8" s="30"/>
    </row>
    <row r="9" spans="1:34">
      <c r="B9" s="31"/>
      <c r="C9" s="33" t="s">
        <v>682</v>
      </c>
      <c r="E9" s="44" t="s">
        <v>687</v>
      </c>
      <c r="F9" s="48">
        <v>4.0999999999999996</v>
      </c>
      <c r="G9" s="40" t="s">
        <v>702</v>
      </c>
      <c r="H9" s="34">
        <v>5.9584999999999999</v>
      </c>
      <c r="AC9" s="30"/>
      <c r="AH9" s="30"/>
    </row>
    <row r="10" spans="1:34">
      <c r="B10" s="31"/>
      <c r="C10" s="33" t="s">
        <v>677</v>
      </c>
      <c r="E10" s="44" t="s">
        <v>687</v>
      </c>
      <c r="F10" s="48">
        <v>4.1999999999999993</v>
      </c>
      <c r="G10" s="40" t="s">
        <v>703</v>
      </c>
      <c r="H10" s="34">
        <v>5.9501999999999997</v>
      </c>
      <c r="AC10" s="30"/>
      <c r="AH10" s="30"/>
    </row>
    <row r="11" spans="1:34">
      <c r="B11" s="31"/>
      <c r="C11" s="33" t="s">
        <v>678</v>
      </c>
      <c r="E11" s="44" t="s">
        <v>687</v>
      </c>
      <c r="F11" s="48">
        <v>4.2999999999999989</v>
      </c>
      <c r="G11" s="40" t="s">
        <v>704</v>
      </c>
      <c r="H11" s="34">
        <v>5.9419000000000004</v>
      </c>
    </row>
    <row r="12" spans="1:34">
      <c r="B12" s="31"/>
      <c r="E12" s="44" t="s">
        <v>687</v>
      </c>
      <c r="F12" s="48">
        <v>4.3999999999999986</v>
      </c>
      <c r="G12" s="40" t="s">
        <v>705</v>
      </c>
      <c r="H12" s="34">
        <v>5.9336000000000002</v>
      </c>
    </row>
    <row r="13" spans="1:34">
      <c r="B13" s="31"/>
      <c r="E13" s="44" t="s">
        <v>687</v>
      </c>
      <c r="F13" s="48">
        <v>4.4999999999999982</v>
      </c>
      <c r="G13" s="40" t="s">
        <v>706</v>
      </c>
      <c r="H13" s="34">
        <v>5.9253</v>
      </c>
    </row>
    <row r="14" spans="1:34">
      <c r="B14" s="31"/>
      <c r="E14" s="44" t="s">
        <v>687</v>
      </c>
      <c r="F14" s="48">
        <v>4.5999999999999979</v>
      </c>
      <c r="G14" s="40" t="s">
        <v>707</v>
      </c>
      <c r="H14" s="34">
        <v>5.9169999999999998</v>
      </c>
    </row>
    <row r="15" spans="1:34">
      <c r="B15" s="31"/>
      <c r="E15" s="44" t="s">
        <v>687</v>
      </c>
      <c r="F15" s="48">
        <v>4.6999999999999975</v>
      </c>
      <c r="G15" s="40" t="s">
        <v>708</v>
      </c>
      <c r="H15" s="34">
        <v>5.9087000000000005</v>
      </c>
    </row>
    <row r="16" spans="1:34">
      <c r="B16" s="31"/>
      <c r="E16" s="44" t="s">
        <v>687</v>
      </c>
      <c r="F16" s="48">
        <v>4.7999999999999972</v>
      </c>
      <c r="G16" s="40" t="s">
        <v>709</v>
      </c>
      <c r="H16" s="34">
        <v>5.9004000000000003</v>
      </c>
    </row>
    <row r="17" spans="5:34">
      <c r="E17" s="44" t="s">
        <v>687</v>
      </c>
      <c r="F17" s="48">
        <v>4.8999999999999968</v>
      </c>
      <c r="G17" s="40" t="s">
        <v>710</v>
      </c>
      <c r="H17" s="34">
        <v>5.8921000000000001</v>
      </c>
    </row>
    <row r="18" spans="5:34">
      <c r="E18" s="44" t="s">
        <v>687</v>
      </c>
      <c r="F18" s="48">
        <v>4.9999999999999964</v>
      </c>
      <c r="G18" s="40" t="s">
        <v>711</v>
      </c>
      <c r="H18" s="34">
        <v>5.8837999999999999</v>
      </c>
    </row>
    <row r="19" spans="5:34">
      <c r="E19" s="44" t="s">
        <v>687</v>
      </c>
      <c r="F19" s="48">
        <v>5.0999999999999961</v>
      </c>
      <c r="G19" s="40" t="s">
        <v>712</v>
      </c>
      <c r="H19" s="34">
        <v>5.8755000000000006</v>
      </c>
      <c r="AC19" s="30"/>
      <c r="AH19" s="30"/>
    </row>
    <row r="20" spans="5:34">
      <c r="E20" s="44" t="s">
        <v>687</v>
      </c>
      <c r="F20" s="48">
        <v>5.1999999999999957</v>
      </c>
      <c r="G20" s="40" t="s">
        <v>713</v>
      </c>
      <c r="H20" s="34">
        <v>5.8672000000000004</v>
      </c>
      <c r="AC20" s="30"/>
      <c r="AH20" s="30"/>
    </row>
    <row r="21" spans="5:34">
      <c r="E21" s="44" t="s">
        <v>687</v>
      </c>
      <c r="F21" s="48">
        <v>5.2999999999999954</v>
      </c>
      <c r="G21" s="40" t="s">
        <v>714</v>
      </c>
      <c r="H21" s="34">
        <v>5.8589000000000002</v>
      </c>
      <c r="AC21" s="30"/>
    </row>
    <row r="22" spans="5:34">
      <c r="E22" s="44" t="s">
        <v>687</v>
      </c>
      <c r="F22" s="48">
        <v>5.399999999999995</v>
      </c>
      <c r="G22" s="40" t="s">
        <v>715</v>
      </c>
      <c r="H22" s="34">
        <v>5.8506</v>
      </c>
      <c r="AC22" s="30"/>
    </row>
    <row r="23" spans="5:34">
      <c r="E23" s="44" t="s">
        <v>687</v>
      </c>
      <c r="F23" s="48">
        <v>5.5</v>
      </c>
      <c r="G23" s="40" t="s">
        <v>716</v>
      </c>
      <c r="H23" s="34">
        <v>5.8422999999999998</v>
      </c>
      <c r="AC23" s="30"/>
    </row>
    <row r="24" spans="5:34">
      <c r="E24" s="44" t="s">
        <v>687</v>
      </c>
      <c r="F24" s="48">
        <v>5.6</v>
      </c>
      <c r="G24" s="40" t="s">
        <v>717</v>
      </c>
      <c r="H24" s="34">
        <v>5.8339999999999996</v>
      </c>
      <c r="AC24" s="30"/>
    </row>
    <row r="25" spans="5:34">
      <c r="E25" s="44" t="s">
        <v>687</v>
      </c>
      <c r="F25" s="48">
        <v>5.6999999999999993</v>
      </c>
      <c r="G25" s="40" t="s">
        <v>718</v>
      </c>
      <c r="H25" s="34">
        <v>5.8257000000000003</v>
      </c>
      <c r="AC25" s="30"/>
    </row>
    <row r="26" spans="5:34">
      <c r="E26" s="44" t="s">
        <v>687</v>
      </c>
      <c r="F26" s="48">
        <v>5.7999999999999989</v>
      </c>
      <c r="G26" s="40" t="s">
        <v>719</v>
      </c>
      <c r="H26" s="34">
        <v>5.8174000000000001</v>
      </c>
      <c r="X26" s="41"/>
    </row>
    <row r="27" spans="5:34">
      <c r="E27" s="44" t="s">
        <v>687</v>
      </c>
      <c r="F27" s="48">
        <v>5.8999999999999986</v>
      </c>
      <c r="G27" s="40" t="s">
        <v>720</v>
      </c>
      <c r="H27" s="34">
        <v>5.8090999999999999</v>
      </c>
      <c r="X27" s="41"/>
    </row>
    <row r="28" spans="5:34">
      <c r="E28" s="44" t="s">
        <v>687</v>
      </c>
      <c r="F28" s="48">
        <v>5.9999999999999982</v>
      </c>
      <c r="G28" s="40" t="s">
        <v>721</v>
      </c>
      <c r="H28" s="34">
        <v>5.8007999999999997</v>
      </c>
      <c r="X28" s="41"/>
    </row>
    <row r="29" spans="5:34">
      <c r="E29" s="44" t="s">
        <v>687</v>
      </c>
      <c r="F29" s="48">
        <v>6.0999999999999979</v>
      </c>
      <c r="G29" s="40" t="s">
        <v>722</v>
      </c>
      <c r="H29" s="34">
        <v>5.7925000000000004</v>
      </c>
      <c r="X29" s="41"/>
    </row>
    <row r="30" spans="5:34">
      <c r="E30" s="44" t="s">
        <v>687</v>
      </c>
      <c r="F30" s="48">
        <v>6.1999999999999975</v>
      </c>
      <c r="G30" s="40" t="s">
        <v>723</v>
      </c>
      <c r="H30" s="34">
        <v>5.7842000000000002</v>
      </c>
      <c r="X30" s="41"/>
    </row>
    <row r="31" spans="5:34">
      <c r="E31" s="44" t="s">
        <v>687</v>
      </c>
      <c r="F31" s="48">
        <v>6.2999999999999972</v>
      </c>
      <c r="G31" s="40" t="s">
        <v>724</v>
      </c>
      <c r="H31" s="34">
        <v>5.7759</v>
      </c>
      <c r="X31" s="41"/>
    </row>
    <row r="32" spans="5:34">
      <c r="E32" s="44" t="s">
        <v>687</v>
      </c>
      <c r="F32" s="48">
        <v>6.3999999999999968</v>
      </c>
      <c r="G32" s="40" t="s">
        <v>725</v>
      </c>
      <c r="H32" s="34">
        <v>5.7675999999999998</v>
      </c>
      <c r="X32" s="41"/>
    </row>
    <row r="33" spans="5:24">
      <c r="E33" s="44" t="s">
        <v>687</v>
      </c>
      <c r="F33" s="48">
        <v>6.4999999999999964</v>
      </c>
      <c r="G33" s="40" t="s">
        <v>726</v>
      </c>
      <c r="H33" s="34">
        <v>5.7593000000000005</v>
      </c>
      <c r="X33" s="41"/>
    </row>
    <row r="34" spans="5:24">
      <c r="E34" s="44" t="s">
        <v>687</v>
      </c>
      <c r="F34" s="48">
        <v>6.5999999999999961</v>
      </c>
      <c r="G34" s="40" t="s">
        <v>727</v>
      </c>
      <c r="H34" s="34">
        <v>5.7510000000000003</v>
      </c>
      <c r="S34" s="35"/>
      <c r="T34" s="39"/>
      <c r="X34" s="41"/>
    </row>
    <row r="35" spans="5:24">
      <c r="E35" s="44" t="s">
        <v>687</v>
      </c>
      <c r="F35" s="48">
        <v>6.6999999999999957</v>
      </c>
      <c r="G35" s="40" t="s">
        <v>728</v>
      </c>
      <c r="H35" s="34">
        <v>5.7427000000000001</v>
      </c>
      <c r="S35" s="35"/>
      <c r="T35" s="39"/>
      <c r="X35" s="41"/>
    </row>
    <row r="36" spans="5:24">
      <c r="E36" s="44" t="s">
        <v>687</v>
      </c>
      <c r="F36" s="48">
        <v>6.7999999999999954</v>
      </c>
      <c r="G36" s="40" t="s">
        <v>729</v>
      </c>
      <c r="H36" s="34">
        <v>5.7344000000000008</v>
      </c>
      <c r="S36" s="35"/>
      <c r="T36" s="39"/>
      <c r="X36" s="41"/>
    </row>
    <row r="37" spans="5:24">
      <c r="E37" s="44" t="s">
        <v>687</v>
      </c>
      <c r="F37" s="48">
        <v>6.899999999999995</v>
      </c>
      <c r="G37" s="40" t="s">
        <v>730</v>
      </c>
      <c r="H37" s="34">
        <v>5.7261000000000006</v>
      </c>
      <c r="S37" s="35"/>
      <c r="T37" s="39"/>
      <c r="X37" s="41"/>
    </row>
    <row r="38" spans="5:24">
      <c r="E38" s="44" t="s">
        <v>687</v>
      </c>
      <c r="F38" s="48">
        <v>7</v>
      </c>
      <c r="G38" s="40" t="s">
        <v>731</v>
      </c>
      <c r="H38" s="34">
        <v>5.7178000000000004</v>
      </c>
      <c r="S38" s="35"/>
      <c r="T38" s="39"/>
      <c r="X38" s="41"/>
    </row>
    <row r="39" spans="5:24">
      <c r="E39" s="44" t="s">
        <v>687</v>
      </c>
      <c r="F39" s="48">
        <v>7.1</v>
      </c>
      <c r="G39" s="40" t="s">
        <v>732</v>
      </c>
      <c r="H39" s="34">
        <v>5.7095000000000002</v>
      </c>
      <c r="S39" s="35"/>
      <c r="T39" s="39"/>
      <c r="X39" s="41"/>
    </row>
    <row r="40" spans="5:24">
      <c r="E40" s="44" t="s">
        <v>687</v>
      </c>
      <c r="F40" s="48">
        <v>7.1999999999999993</v>
      </c>
      <c r="G40" s="40" t="s">
        <v>733</v>
      </c>
      <c r="H40" s="34">
        <v>5.7012</v>
      </c>
      <c r="S40" s="35"/>
      <c r="T40" s="39"/>
      <c r="X40" s="41"/>
    </row>
    <row r="41" spans="5:24">
      <c r="E41" s="44" t="s">
        <v>687</v>
      </c>
      <c r="F41" s="48">
        <v>7.2999999999999989</v>
      </c>
      <c r="G41" s="40" t="s">
        <v>734</v>
      </c>
      <c r="H41" s="34">
        <v>5.6928999999999998</v>
      </c>
      <c r="S41" s="35"/>
      <c r="T41" s="39"/>
      <c r="X41" s="41"/>
    </row>
    <row r="42" spans="5:24">
      <c r="E42" s="44" t="s">
        <v>687</v>
      </c>
      <c r="F42" s="48">
        <v>7.3999999999999986</v>
      </c>
      <c r="G42" s="40" t="s">
        <v>735</v>
      </c>
      <c r="H42" s="34">
        <v>5.6845999999999997</v>
      </c>
      <c r="S42" s="35"/>
      <c r="T42" s="39"/>
      <c r="X42" s="41"/>
    </row>
    <row r="43" spans="5:24">
      <c r="E43" s="44" t="s">
        <v>687</v>
      </c>
      <c r="F43" s="48">
        <v>7.4999999999999982</v>
      </c>
      <c r="G43" s="40" t="s">
        <v>736</v>
      </c>
      <c r="H43" s="34">
        <v>5.6763000000000003</v>
      </c>
      <c r="S43" s="35"/>
      <c r="T43" s="39"/>
      <c r="X43" s="41"/>
    </row>
    <row r="44" spans="5:24">
      <c r="E44" s="44" t="s">
        <v>687</v>
      </c>
      <c r="F44" s="48">
        <v>7.5999999999999979</v>
      </c>
      <c r="G44" s="40" t="s">
        <v>737</v>
      </c>
      <c r="H44" s="34">
        <v>5.6680000000000001</v>
      </c>
      <c r="S44" s="35"/>
      <c r="T44" s="39"/>
      <c r="X44" s="41"/>
    </row>
    <row r="45" spans="5:24">
      <c r="E45" s="44" t="s">
        <v>687</v>
      </c>
      <c r="F45" s="48">
        <v>7.6999999999999975</v>
      </c>
      <c r="G45" s="40" t="s">
        <v>738</v>
      </c>
      <c r="H45" s="34">
        <v>5.6597</v>
      </c>
      <c r="S45" s="35"/>
      <c r="T45" s="39"/>
      <c r="X45" s="41"/>
    </row>
    <row r="46" spans="5:24">
      <c r="E46" s="44" t="s">
        <v>687</v>
      </c>
      <c r="F46" s="48">
        <v>7.7999999999999972</v>
      </c>
      <c r="G46" s="40" t="s">
        <v>739</v>
      </c>
      <c r="H46" s="34">
        <v>5.6514000000000006</v>
      </c>
      <c r="S46" s="35"/>
      <c r="T46" s="39"/>
      <c r="X46" s="41"/>
    </row>
    <row r="47" spans="5:24">
      <c r="E47" s="44" t="s">
        <v>687</v>
      </c>
      <c r="F47" s="48">
        <v>7.8999999999999968</v>
      </c>
      <c r="G47" s="40" t="s">
        <v>740</v>
      </c>
      <c r="H47" s="34">
        <v>5.6431000000000004</v>
      </c>
      <c r="S47" s="35"/>
      <c r="T47" s="39"/>
      <c r="X47" s="41"/>
    </row>
    <row r="48" spans="5:24">
      <c r="E48" s="44" t="s">
        <v>687</v>
      </c>
      <c r="F48" s="48">
        <v>7.9999999999999964</v>
      </c>
      <c r="G48" s="40" t="s">
        <v>741</v>
      </c>
      <c r="H48" s="34">
        <v>5.6348000000000003</v>
      </c>
      <c r="S48" s="35"/>
      <c r="T48" s="39"/>
      <c r="X48" s="41"/>
    </row>
    <row r="49" spans="5:24">
      <c r="E49" s="44" t="s">
        <v>687</v>
      </c>
      <c r="F49" s="48">
        <v>8.0999999999999961</v>
      </c>
      <c r="G49" s="40" t="s">
        <v>742</v>
      </c>
      <c r="H49" s="34">
        <v>5.6265000000000001</v>
      </c>
      <c r="S49" s="35"/>
      <c r="T49" s="39"/>
      <c r="X49" s="41"/>
    </row>
    <row r="50" spans="5:24">
      <c r="E50" s="44" t="s">
        <v>687</v>
      </c>
      <c r="F50" s="48">
        <v>8.1999999999999957</v>
      </c>
      <c r="G50" s="40" t="s">
        <v>743</v>
      </c>
      <c r="H50" s="34">
        <v>5.6181999999999999</v>
      </c>
      <c r="S50" s="35"/>
      <c r="T50" s="39"/>
      <c r="X50" s="41"/>
    </row>
    <row r="51" spans="5:24">
      <c r="E51" s="44" t="s">
        <v>687</v>
      </c>
      <c r="F51" s="48">
        <v>8.2999999999999954</v>
      </c>
      <c r="G51" s="40" t="s">
        <v>744</v>
      </c>
      <c r="H51" s="34">
        <v>5.6099000000000006</v>
      </c>
      <c r="S51" s="35"/>
      <c r="T51" s="39"/>
      <c r="X51" s="41"/>
    </row>
    <row r="52" spans="5:24">
      <c r="E52" s="44" t="s">
        <v>687</v>
      </c>
      <c r="F52" s="48">
        <v>8.399999999999995</v>
      </c>
      <c r="G52" s="40" t="s">
        <v>745</v>
      </c>
      <c r="H52" s="34">
        <v>5.6016000000000004</v>
      </c>
      <c r="S52" s="35"/>
      <c r="T52" s="39"/>
      <c r="X52" s="41"/>
    </row>
    <row r="53" spans="5:24">
      <c r="E53" s="44" t="s">
        <v>687</v>
      </c>
      <c r="F53" s="48">
        <v>8.5</v>
      </c>
      <c r="G53" s="40" t="s">
        <v>746</v>
      </c>
      <c r="H53" s="34">
        <v>5.5933000000000002</v>
      </c>
      <c r="S53" s="35"/>
      <c r="T53" s="39"/>
      <c r="X53" s="41"/>
    </row>
    <row r="54" spans="5:24">
      <c r="E54" s="44" t="s">
        <v>687</v>
      </c>
      <c r="F54" s="48">
        <v>8.6</v>
      </c>
      <c r="G54" s="40" t="s">
        <v>747</v>
      </c>
      <c r="H54" s="34">
        <v>5.585</v>
      </c>
      <c r="S54" s="35"/>
      <c r="T54" s="39"/>
      <c r="X54" s="41"/>
    </row>
    <row r="55" spans="5:24">
      <c r="E55" s="44" t="s">
        <v>687</v>
      </c>
      <c r="F55" s="48">
        <v>8.6999999999999993</v>
      </c>
      <c r="G55" s="40" t="s">
        <v>748</v>
      </c>
      <c r="H55" s="34">
        <v>5.5766999999999998</v>
      </c>
      <c r="S55" s="35"/>
      <c r="T55" s="39"/>
      <c r="X55" s="41"/>
    </row>
    <row r="56" spans="5:24">
      <c r="E56" s="44" t="s">
        <v>687</v>
      </c>
      <c r="F56" s="48">
        <v>8.7999999999999989</v>
      </c>
      <c r="G56" s="40" t="s">
        <v>749</v>
      </c>
      <c r="H56" s="34">
        <v>5.5684000000000005</v>
      </c>
      <c r="S56" s="35"/>
      <c r="T56" s="39"/>
      <c r="X56" s="41"/>
    </row>
    <row r="57" spans="5:24">
      <c r="E57" s="44" t="s">
        <v>687</v>
      </c>
      <c r="F57" s="48">
        <v>8.8999999999999986</v>
      </c>
      <c r="G57" s="40" t="s">
        <v>750</v>
      </c>
      <c r="H57" s="34">
        <v>5.5601000000000003</v>
      </c>
      <c r="S57" s="35"/>
      <c r="T57" s="39"/>
      <c r="X57" s="41"/>
    </row>
    <row r="58" spans="5:24">
      <c r="E58" s="44" t="s">
        <v>687</v>
      </c>
      <c r="F58" s="48">
        <v>8.9999999999999982</v>
      </c>
      <c r="G58" s="40" t="s">
        <v>751</v>
      </c>
      <c r="H58" s="34">
        <v>5.5518000000000001</v>
      </c>
      <c r="S58" s="35"/>
      <c r="T58" s="39"/>
      <c r="X58" s="41"/>
    </row>
    <row r="59" spans="5:24">
      <c r="E59" s="44" t="s">
        <v>687</v>
      </c>
      <c r="F59" s="48">
        <v>9.0999999999999979</v>
      </c>
      <c r="G59" s="40" t="s">
        <v>752</v>
      </c>
      <c r="H59" s="34">
        <v>5.5434999999999999</v>
      </c>
      <c r="S59" s="35"/>
      <c r="T59" s="39"/>
      <c r="X59" s="41"/>
    </row>
    <row r="60" spans="5:24">
      <c r="E60" s="44" t="s">
        <v>687</v>
      </c>
      <c r="F60" s="48">
        <v>9.1999999999999975</v>
      </c>
      <c r="G60" s="40" t="s">
        <v>753</v>
      </c>
      <c r="H60" s="34">
        <v>5.5352000000000006</v>
      </c>
      <c r="S60" s="35"/>
      <c r="T60" s="39"/>
      <c r="X60" s="41"/>
    </row>
    <row r="61" spans="5:24">
      <c r="E61" s="44" t="s">
        <v>687</v>
      </c>
      <c r="F61" s="48">
        <v>9.2999999999999972</v>
      </c>
      <c r="G61" s="40" t="s">
        <v>754</v>
      </c>
      <c r="H61" s="34">
        <v>5.5269000000000004</v>
      </c>
      <c r="S61" s="35"/>
      <c r="T61" s="39"/>
      <c r="X61" s="41"/>
    </row>
    <row r="62" spans="5:24">
      <c r="E62" s="44" t="s">
        <v>687</v>
      </c>
      <c r="F62" s="48">
        <v>9.3999999999999968</v>
      </c>
      <c r="G62" s="40" t="s">
        <v>755</v>
      </c>
      <c r="H62" s="34">
        <v>5.5186000000000002</v>
      </c>
      <c r="S62" s="35"/>
      <c r="T62" s="39"/>
      <c r="X62" s="41"/>
    </row>
    <row r="63" spans="5:24">
      <c r="E63" s="44" t="s">
        <v>687</v>
      </c>
      <c r="F63" s="48">
        <v>9.4999999999999964</v>
      </c>
      <c r="G63" s="40" t="s">
        <v>756</v>
      </c>
      <c r="H63" s="34">
        <v>5.5103</v>
      </c>
      <c r="S63" s="35"/>
      <c r="T63" s="39"/>
      <c r="X63" s="41"/>
    </row>
    <row r="64" spans="5:24">
      <c r="E64" s="44" t="s">
        <v>687</v>
      </c>
      <c r="F64" s="48">
        <v>9.5999999999999961</v>
      </c>
      <c r="G64" s="40" t="s">
        <v>757</v>
      </c>
      <c r="H64" s="34">
        <v>5.5020000000000007</v>
      </c>
      <c r="S64" s="35"/>
      <c r="T64" s="39"/>
      <c r="X64" s="41"/>
    </row>
    <row r="65" spans="5:24">
      <c r="E65" s="44" t="s">
        <v>687</v>
      </c>
      <c r="F65" s="48">
        <v>9.6999999999999957</v>
      </c>
      <c r="G65" s="40" t="s">
        <v>758</v>
      </c>
      <c r="H65" s="34">
        <v>5.4937000000000005</v>
      </c>
      <c r="S65" s="35"/>
      <c r="T65" s="39"/>
      <c r="X65" s="41"/>
    </row>
    <row r="66" spans="5:24">
      <c r="E66" s="44" t="s">
        <v>687</v>
      </c>
      <c r="F66" s="48">
        <v>9.7999999999999954</v>
      </c>
      <c r="G66" s="40" t="s">
        <v>759</v>
      </c>
      <c r="H66" s="34">
        <v>5.4854000000000003</v>
      </c>
      <c r="S66" s="35"/>
      <c r="T66" s="39"/>
      <c r="X66" s="41"/>
    </row>
    <row r="67" spans="5:24">
      <c r="E67" s="44" t="s">
        <v>687</v>
      </c>
      <c r="F67" s="48">
        <v>9.899999999999995</v>
      </c>
      <c r="G67" s="40" t="s">
        <v>760</v>
      </c>
      <c r="H67" s="34">
        <v>5.4771000000000001</v>
      </c>
      <c r="S67" s="35"/>
      <c r="T67" s="39"/>
      <c r="X67" s="41"/>
    </row>
    <row r="68" spans="5:24">
      <c r="E68" s="44" t="s">
        <v>687</v>
      </c>
      <c r="F68" s="48">
        <v>10</v>
      </c>
      <c r="G68" s="40" t="s">
        <v>761</v>
      </c>
      <c r="H68" s="34">
        <v>6</v>
      </c>
      <c r="S68" s="35"/>
      <c r="T68" s="39"/>
      <c r="X68" s="41"/>
    </row>
    <row r="69" spans="5:24">
      <c r="E69" s="44" t="s">
        <v>687</v>
      </c>
      <c r="F69" s="48">
        <v>10.1</v>
      </c>
      <c r="G69" s="40" t="s">
        <v>762</v>
      </c>
      <c r="H69" s="34">
        <v>5.9880000000000004</v>
      </c>
      <c r="S69" s="30"/>
      <c r="T69" s="39"/>
      <c r="X69" s="41"/>
    </row>
    <row r="70" spans="5:24">
      <c r="E70" s="44" t="s">
        <v>687</v>
      </c>
      <c r="F70" s="48">
        <v>10.199999999999999</v>
      </c>
      <c r="G70" s="40" t="s">
        <v>763</v>
      </c>
      <c r="H70" s="34">
        <v>5.976</v>
      </c>
      <c r="S70" s="30"/>
      <c r="T70" s="39"/>
      <c r="X70" s="41"/>
    </row>
    <row r="71" spans="5:24">
      <c r="E71" s="44" t="s">
        <v>687</v>
      </c>
      <c r="F71" s="48">
        <v>10.299999999999999</v>
      </c>
      <c r="G71" s="40" t="s">
        <v>764</v>
      </c>
      <c r="H71" s="34">
        <v>5.9640000000000004</v>
      </c>
      <c r="S71" s="30"/>
      <c r="T71" s="39"/>
      <c r="X71" s="41"/>
    </row>
    <row r="72" spans="5:24">
      <c r="E72" s="44" t="s">
        <v>687</v>
      </c>
      <c r="F72" s="48">
        <v>10.399999999999999</v>
      </c>
      <c r="G72" s="40" t="s">
        <v>765</v>
      </c>
      <c r="H72" s="34">
        <v>5.952</v>
      </c>
      <c r="S72" s="30"/>
      <c r="T72" s="39"/>
      <c r="X72" s="41"/>
    </row>
    <row r="73" spans="5:24">
      <c r="E73" s="44" t="s">
        <v>687</v>
      </c>
      <c r="F73" s="48">
        <v>10.499999999999998</v>
      </c>
      <c r="G73" s="40" t="s">
        <v>766</v>
      </c>
      <c r="H73" s="34">
        <v>5.94</v>
      </c>
      <c r="S73" s="30"/>
      <c r="T73" s="39"/>
      <c r="X73" s="41"/>
    </row>
    <row r="74" spans="5:24">
      <c r="E74" s="44" t="s">
        <v>687</v>
      </c>
      <c r="F74" s="48">
        <v>10.599999999999998</v>
      </c>
      <c r="G74" s="40" t="s">
        <v>767</v>
      </c>
      <c r="H74" s="34">
        <v>5.9279999999999999</v>
      </c>
      <c r="S74" s="30"/>
      <c r="T74" s="39"/>
      <c r="X74" s="41"/>
    </row>
    <row r="75" spans="5:24">
      <c r="E75" s="44" t="s">
        <v>687</v>
      </c>
      <c r="F75" s="48">
        <v>10.699999999999998</v>
      </c>
      <c r="G75" s="40" t="s">
        <v>768</v>
      </c>
      <c r="H75" s="34">
        <v>5.9160000000000004</v>
      </c>
      <c r="S75" s="30"/>
      <c r="T75" s="39"/>
      <c r="X75" s="41"/>
    </row>
    <row r="76" spans="5:24">
      <c r="E76" s="44" t="s">
        <v>687</v>
      </c>
      <c r="F76" s="48">
        <v>10.799999999999997</v>
      </c>
      <c r="G76" s="40" t="s">
        <v>769</v>
      </c>
      <c r="H76" s="34">
        <v>5.9039999999999999</v>
      </c>
      <c r="S76" s="30"/>
      <c r="T76" s="39"/>
      <c r="X76" s="41"/>
    </row>
    <row r="77" spans="5:24">
      <c r="E77" s="44" t="s">
        <v>687</v>
      </c>
      <c r="F77" s="48">
        <v>10.899999999999997</v>
      </c>
      <c r="G77" s="40" t="s">
        <v>770</v>
      </c>
      <c r="H77" s="34">
        <v>5.8920000000000003</v>
      </c>
      <c r="S77" s="30"/>
      <c r="T77" s="39"/>
      <c r="X77" s="41"/>
    </row>
    <row r="78" spans="5:24">
      <c r="E78" s="44" t="s">
        <v>687</v>
      </c>
      <c r="F78" s="48">
        <v>10.999999999999996</v>
      </c>
      <c r="G78" s="40" t="s">
        <v>771</v>
      </c>
      <c r="H78" s="34">
        <v>5.8800000000000008</v>
      </c>
      <c r="S78" s="30"/>
      <c r="T78" s="39"/>
      <c r="X78" s="41"/>
    </row>
    <row r="79" spans="5:24">
      <c r="E79" s="44" t="s">
        <v>687</v>
      </c>
      <c r="F79" s="48">
        <v>11.099999999999996</v>
      </c>
      <c r="G79" s="40" t="s">
        <v>772</v>
      </c>
      <c r="H79" s="34">
        <v>5.8680000000000003</v>
      </c>
      <c r="S79" s="30"/>
      <c r="T79" s="39"/>
      <c r="X79" s="41"/>
    </row>
    <row r="80" spans="5:24">
      <c r="E80" s="44" t="s">
        <v>687</v>
      </c>
      <c r="F80" s="48">
        <v>11.199999999999996</v>
      </c>
      <c r="G80" s="40" t="s">
        <v>773</v>
      </c>
      <c r="H80" s="34">
        <v>5.8560000000000008</v>
      </c>
      <c r="S80" s="30"/>
      <c r="T80" s="39"/>
      <c r="X80" s="41"/>
    </row>
    <row r="81" spans="5:24">
      <c r="E81" s="44" t="s">
        <v>687</v>
      </c>
      <c r="F81" s="48">
        <v>11.299999999999995</v>
      </c>
      <c r="G81" s="40" t="s">
        <v>774</v>
      </c>
      <c r="H81" s="34">
        <v>5.8440000000000003</v>
      </c>
      <c r="S81" s="30"/>
      <c r="T81" s="39"/>
      <c r="X81" s="41"/>
    </row>
    <row r="82" spans="5:24">
      <c r="E82" s="44" t="s">
        <v>687</v>
      </c>
      <c r="F82" s="48">
        <v>11.399999999999995</v>
      </c>
      <c r="G82" s="40" t="s">
        <v>775</v>
      </c>
      <c r="H82" s="34">
        <v>5.8320000000000007</v>
      </c>
      <c r="S82" s="30"/>
      <c r="T82" s="39"/>
      <c r="X82" s="41"/>
    </row>
    <row r="83" spans="5:24">
      <c r="E83" s="44" t="s">
        <v>687</v>
      </c>
      <c r="F83" s="48">
        <v>11.499999999999995</v>
      </c>
      <c r="G83" s="40" t="s">
        <v>776</v>
      </c>
      <c r="H83" s="34">
        <v>5.82</v>
      </c>
      <c r="S83" s="30"/>
      <c r="T83" s="39"/>
      <c r="X83" s="41"/>
    </row>
    <row r="84" spans="5:24">
      <c r="E84" s="44" t="s">
        <v>687</v>
      </c>
      <c r="F84" s="48">
        <v>11.599999999999994</v>
      </c>
      <c r="G84" s="40" t="s">
        <v>777</v>
      </c>
      <c r="H84" s="34">
        <v>5.8080000000000007</v>
      </c>
      <c r="S84" s="30"/>
      <c r="T84" s="39"/>
      <c r="X84" s="41"/>
    </row>
    <row r="85" spans="5:24">
      <c r="E85" s="44" t="s">
        <v>687</v>
      </c>
      <c r="F85" s="48">
        <v>11.699999999999994</v>
      </c>
      <c r="G85" s="40" t="s">
        <v>778</v>
      </c>
      <c r="H85" s="34">
        <v>5.7960000000000012</v>
      </c>
      <c r="S85" s="30"/>
      <c r="T85" s="39"/>
      <c r="X85" s="41"/>
    </row>
    <row r="86" spans="5:24">
      <c r="E86" s="44" t="s">
        <v>687</v>
      </c>
      <c r="F86" s="48">
        <v>11.799999999999994</v>
      </c>
      <c r="G86" s="40" t="s">
        <v>779</v>
      </c>
      <c r="H86" s="34">
        <v>5.7840000000000007</v>
      </c>
      <c r="S86" s="30"/>
      <c r="T86" s="39"/>
      <c r="X86" s="41"/>
    </row>
    <row r="87" spans="5:24">
      <c r="E87" s="44" t="s">
        <v>687</v>
      </c>
      <c r="F87" s="48">
        <v>11.899999999999993</v>
      </c>
      <c r="G87" s="40" t="s">
        <v>780</v>
      </c>
      <c r="H87" s="34">
        <v>5.7720000000000011</v>
      </c>
      <c r="S87" s="30"/>
      <c r="T87" s="39"/>
      <c r="X87" s="41"/>
    </row>
    <row r="88" spans="5:24">
      <c r="E88" s="44" t="s">
        <v>687</v>
      </c>
      <c r="F88" s="48">
        <v>11.999999999999993</v>
      </c>
      <c r="G88" s="40" t="s">
        <v>781</v>
      </c>
      <c r="H88" s="34">
        <v>5.7600000000000007</v>
      </c>
      <c r="S88" s="30"/>
      <c r="T88" s="39"/>
      <c r="X88" s="41"/>
    </row>
    <row r="89" spans="5:24">
      <c r="E89" s="44" t="s">
        <v>687</v>
      </c>
      <c r="F89" s="48">
        <v>12.099999999999993</v>
      </c>
      <c r="G89" s="40" t="s">
        <v>782</v>
      </c>
      <c r="H89" s="34">
        <v>5.7480000000000011</v>
      </c>
      <c r="S89" s="30"/>
      <c r="T89" s="39"/>
      <c r="X89" s="41"/>
    </row>
    <row r="90" spans="5:24">
      <c r="E90" s="44" t="s">
        <v>687</v>
      </c>
      <c r="F90" s="48">
        <v>12.199999999999992</v>
      </c>
      <c r="G90" s="40" t="s">
        <v>783</v>
      </c>
      <c r="H90" s="34">
        <v>5.7360000000000007</v>
      </c>
      <c r="S90" s="30"/>
      <c r="T90" s="39"/>
      <c r="X90" s="41"/>
    </row>
    <row r="91" spans="5:24">
      <c r="E91" s="44" t="s">
        <v>687</v>
      </c>
      <c r="F91" s="48">
        <v>12.299999999999992</v>
      </c>
      <c r="G91" s="40" t="s">
        <v>784</v>
      </c>
      <c r="H91" s="34">
        <v>5.7240000000000011</v>
      </c>
      <c r="S91" s="30"/>
      <c r="T91" s="39"/>
      <c r="X91" s="41"/>
    </row>
    <row r="92" spans="5:24">
      <c r="E92" s="44" t="s">
        <v>687</v>
      </c>
      <c r="F92" s="48">
        <v>12.399999999999991</v>
      </c>
      <c r="G92" s="40" t="s">
        <v>785</v>
      </c>
      <c r="H92" s="34">
        <v>5.7120000000000006</v>
      </c>
      <c r="S92" s="30"/>
      <c r="T92" s="39"/>
      <c r="X92" s="41"/>
    </row>
    <row r="93" spans="5:24">
      <c r="E93" s="44" t="s">
        <v>687</v>
      </c>
      <c r="F93" s="48">
        <v>12.499999999999991</v>
      </c>
      <c r="G93" s="40" t="s">
        <v>786</v>
      </c>
      <c r="H93" s="34">
        <v>5.7000000000000011</v>
      </c>
      <c r="S93" s="30"/>
      <c r="T93" s="39"/>
      <c r="X93" s="41"/>
    </row>
    <row r="94" spans="5:24">
      <c r="E94" s="44" t="s">
        <v>687</v>
      </c>
      <c r="F94" s="48">
        <v>12.599999999999991</v>
      </c>
      <c r="G94" s="40" t="s">
        <v>787</v>
      </c>
      <c r="H94" s="34">
        <v>5.6880000000000015</v>
      </c>
      <c r="S94" s="30"/>
      <c r="T94" s="39"/>
      <c r="X94" s="41"/>
    </row>
    <row r="95" spans="5:24">
      <c r="E95" s="44" t="s">
        <v>687</v>
      </c>
      <c r="F95" s="48">
        <v>12.69999999999999</v>
      </c>
      <c r="G95" s="40" t="s">
        <v>788</v>
      </c>
      <c r="H95" s="34">
        <v>5.676000000000001</v>
      </c>
      <c r="S95" s="30"/>
      <c r="T95" s="39"/>
      <c r="X95" s="41"/>
    </row>
    <row r="96" spans="5:24">
      <c r="E96" s="44" t="s">
        <v>687</v>
      </c>
      <c r="F96" s="48">
        <v>12.79999999999999</v>
      </c>
      <c r="G96" s="40" t="s">
        <v>789</v>
      </c>
      <c r="H96" s="34">
        <v>5.6640000000000015</v>
      </c>
      <c r="S96" s="30"/>
      <c r="T96" s="39"/>
      <c r="X96" s="41"/>
    </row>
    <row r="97" spans="5:24">
      <c r="E97" s="44" t="s">
        <v>687</v>
      </c>
      <c r="F97" s="48">
        <v>12.89999999999999</v>
      </c>
      <c r="G97" s="40" t="s">
        <v>790</v>
      </c>
      <c r="H97" s="34">
        <v>5.652000000000001</v>
      </c>
      <c r="S97" s="30"/>
      <c r="T97" s="39"/>
      <c r="X97" s="41"/>
    </row>
    <row r="98" spans="5:24">
      <c r="E98" s="44" t="s">
        <v>687</v>
      </c>
      <c r="F98" s="48">
        <v>12.999999999999989</v>
      </c>
      <c r="G98" s="40" t="s">
        <v>791</v>
      </c>
      <c r="H98" s="34">
        <v>5.6400000000000015</v>
      </c>
      <c r="S98" s="30"/>
      <c r="T98" s="39"/>
      <c r="X98" s="41"/>
    </row>
    <row r="99" spans="5:24">
      <c r="E99" s="44" t="s">
        <v>687</v>
      </c>
      <c r="F99" s="48">
        <v>13.099999999999989</v>
      </c>
      <c r="G99" s="40" t="s">
        <v>792</v>
      </c>
      <c r="H99" s="34">
        <v>5.628000000000001</v>
      </c>
      <c r="S99" s="30"/>
      <c r="T99" s="39"/>
      <c r="X99" s="41"/>
    </row>
    <row r="100" spans="5:24">
      <c r="E100" s="44" t="s">
        <v>687</v>
      </c>
      <c r="F100" s="48">
        <v>13.199999999999989</v>
      </c>
      <c r="G100" s="40" t="s">
        <v>793</v>
      </c>
      <c r="H100" s="34">
        <v>5.6160000000000014</v>
      </c>
      <c r="S100" s="30"/>
      <c r="T100" s="39"/>
      <c r="X100" s="41"/>
    </row>
    <row r="101" spans="5:24">
      <c r="E101" s="44" t="s">
        <v>687</v>
      </c>
      <c r="F101" s="48">
        <v>13.299999999999988</v>
      </c>
      <c r="G101" s="40" t="s">
        <v>794</v>
      </c>
      <c r="H101" s="34">
        <v>5.604000000000001</v>
      </c>
      <c r="S101" s="30"/>
      <c r="T101" s="39"/>
      <c r="X101" s="41"/>
    </row>
    <row r="102" spans="5:24">
      <c r="E102" s="44" t="s">
        <v>687</v>
      </c>
      <c r="F102" s="48">
        <v>13.399999999999988</v>
      </c>
      <c r="G102" s="40" t="s">
        <v>795</v>
      </c>
      <c r="H102" s="34">
        <v>5.5920000000000014</v>
      </c>
      <c r="S102" s="30"/>
      <c r="T102" s="39"/>
      <c r="X102" s="41"/>
    </row>
    <row r="103" spans="5:24">
      <c r="E103" s="44" t="s">
        <v>687</v>
      </c>
      <c r="F103" s="48">
        <v>13.499999999999988</v>
      </c>
      <c r="G103" s="40" t="s">
        <v>796</v>
      </c>
      <c r="H103" s="34">
        <v>5.5800000000000018</v>
      </c>
      <c r="S103" s="30"/>
      <c r="T103" s="39"/>
      <c r="X103" s="41"/>
    </row>
    <row r="104" spans="5:24">
      <c r="E104" s="44" t="s">
        <v>687</v>
      </c>
      <c r="F104" s="48">
        <v>13.599999999999987</v>
      </c>
      <c r="G104" s="40" t="s">
        <v>797</v>
      </c>
      <c r="H104" s="34">
        <v>5.5680000000000014</v>
      </c>
      <c r="S104" s="30"/>
      <c r="T104" s="39"/>
      <c r="X104" s="41"/>
    </row>
    <row r="105" spans="5:24">
      <c r="E105" s="44" t="s">
        <v>687</v>
      </c>
      <c r="F105" s="48">
        <v>13.699999999999987</v>
      </c>
      <c r="G105" s="40" t="s">
        <v>798</v>
      </c>
      <c r="H105" s="34">
        <v>5.5560000000000018</v>
      </c>
      <c r="S105" s="30"/>
      <c r="T105" s="39"/>
      <c r="X105" s="41"/>
    </row>
    <row r="106" spans="5:24">
      <c r="E106" s="44" t="s">
        <v>687</v>
      </c>
      <c r="F106" s="48">
        <v>13.799999999999986</v>
      </c>
      <c r="G106" s="40" t="s">
        <v>799</v>
      </c>
      <c r="H106" s="34">
        <v>5.5440000000000014</v>
      </c>
      <c r="S106" s="30"/>
      <c r="T106" s="39"/>
      <c r="X106" s="41"/>
    </row>
    <row r="107" spans="5:24">
      <c r="E107" s="44" t="s">
        <v>687</v>
      </c>
      <c r="F107" s="48">
        <v>13.899999999999986</v>
      </c>
      <c r="G107" s="40" t="s">
        <v>800</v>
      </c>
      <c r="H107" s="34">
        <v>5.5320000000000018</v>
      </c>
      <c r="S107" s="30"/>
      <c r="T107" s="39"/>
      <c r="X107" s="41"/>
    </row>
    <row r="108" spans="5:24">
      <c r="E108" s="44" t="s">
        <v>687</v>
      </c>
      <c r="F108" s="48">
        <v>13.999999999999986</v>
      </c>
      <c r="G108" s="40" t="s">
        <v>801</v>
      </c>
      <c r="H108" s="34">
        <v>5.5200000000000014</v>
      </c>
      <c r="S108" s="30"/>
      <c r="T108" s="39"/>
      <c r="X108" s="41"/>
    </row>
    <row r="109" spans="5:24">
      <c r="E109" s="44" t="s">
        <v>687</v>
      </c>
      <c r="F109" s="48">
        <v>14.099999999999985</v>
      </c>
      <c r="G109" s="40" t="s">
        <v>802</v>
      </c>
      <c r="H109" s="34">
        <v>5.5080000000000018</v>
      </c>
      <c r="S109" s="30"/>
      <c r="T109" s="39"/>
      <c r="X109" s="41"/>
    </row>
    <row r="110" spans="5:24">
      <c r="E110" s="44" t="s">
        <v>687</v>
      </c>
      <c r="F110" s="48">
        <v>14.199999999999985</v>
      </c>
      <c r="G110" s="40" t="s">
        <v>803</v>
      </c>
      <c r="H110" s="34">
        <v>5.4960000000000022</v>
      </c>
      <c r="S110" s="30"/>
      <c r="T110" s="39"/>
      <c r="X110" s="41"/>
    </row>
    <row r="111" spans="5:24">
      <c r="E111" s="44" t="s">
        <v>687</v>
      </c>
      <c r="F111" s="48">
        <v>14.299999999999985</v>
      </c>
      <c r="G111" s="40" t="s">
        <v>804</v>
      </c>
      <c r="H111" s="34">
        <v>5.4840000000000018</v>
      </c>
      <c r="S111" s="30"/>
      <c r="T111" s="39"/>
      <c r="X111" s="41"/>
    </row>
    <row r="112" spans="5:24">
      <c r="E112" s="44" t="s">
        <v>687</v>
      </c>
      <c r="F112" s="48">
        <v>14.399999999999984</v>
      </c>
      <c r="G112" s="40" t="s">
        <v>805</v>
      </c>
      <c r="H112" s="34">
        <v>5.4720000000000022</v>
      </c>
      <c r="S112" s="30"/>
      <c r="T112" s="39"/>
      <c r="X112" s="41"/>
    </row>
    <row r="113" spans="5:24">
      <c r="E113" s="44" t="s">
        <v>687</v>
      </c>
      <c r="F113" s="48">
        <v>14.499999999999984</v>
      </c>
      <c r="G113" s="40" t="s">
        <v>806</v>
      </c>
      <c r="H113" s="34">
        <v>5.4600000000000017</v>
      </c>
      <c r="S113" s="30"/>
      <c r="T113" s="39"/>
      <c r="X113" s="41"/>
    </row>
    <row r="114" spans="5:24">
      <c r="E114" s="44" t="s">
        <v>687</v>
      </c>
      <c r="F114" s="48">
        <v>14.599999999999984</v>
      </c>
      <c r="G114" s="40" t="s">
        <v>807</v>
      </c>
      <c r="H114" s="34">
        <v>5.4480000000000022</v>
      </c>
      <c r="S114" s="30"/>
      <c r="T114" s="39"/>
      <c r="X114" s="41"/>
    </row>
    <row r="115" spans="5:24">
      <c r="E115" s="44" t="s">
        <v>687</v>
      </c>
      <c r="F115" s="48">
        <v>14.699999999999983</v>
      </c>
      <c r="G115" s="40" t="s">
        <v>808</v>
      </c>
      <c r="H115" s="34">
        <v>5.4360000000000017</v>
      </c>
      <c r="S115" s="30"/>
      <c r="T115" s="39"/>
      <c r="X115" s="41"/>
    </row>
    <row r="116" spans="5:24">
      <c r="E116" s="44" t="s">
        <v>687</v>
      </c>
      <c r="F116" s="48">
        <v>14.799999999999983</v>
      </c>
      <c r="G116" s="40" t="s">
        <v>809</v>
      </c>
      <c r="H116" s="34">
        <v>5.4240000000000022</v>
      </c>
      <c r="S116" s="30"/>
      <c r="T116" s="39"/>
      <c r="X116" s="41"/>
    </row>
    <row r="117" spans="5:24">
      <c r="E117" s="44" t="s">
        <v>687</v>
      </c>
      <c r="F117" s="48">
        <v>14.899999999999983</v>
      </c>
      <c r="G117" s="40" t="s">
        <v>810</v>
      </c>
      <c r="H117" s="34">
        <v>5.4120000000000026</v>
      </c>
      <c r="S117" s="30"/>
      <c r="T117" s="39"/>
      <c r="X117" s="41"/>
    </row>
    <row r="118" spans="5:24">
      <c r="E118" s="44" t="s">
        <v>687</v>
      </c>
      <c r="F118" s="48">
        <v>14.999999999999982</v>
      </c>
      <c r="G118" s="40" t="s">
        <v>811</v>
      </c>
      <c r="H118" s="34">
        <v>5.4000000000000021</v>
      </c>
      <c r="S118" s="30"/>
      <c r="T118" s="39"/>
      <c r="X118" s="41"/>
    </row>
    <row r="119" spans="5:24">
      <c r="E119" s="44" t="s">
        <v>687</v>
      </c>
      <c r="F119" s="48">
        <v>15.099999999999982</v>
      </c>
      <c r="G119" s="40" t="s">
        <v>812</v>
      </c>
      <c r="H119" s="34">
        <v>5.3880000000000026</v>
      </c>
      <c r="S119" s="30"/>
      <c r="T119" s="39"/>
      <c r="X119" s="41"/>
    </row>
    <row r="120" spans="5:24">
      <c r="E120" s="44" t="s">
        <v>687</v>
      </c>
      <c r="F120" s="48">
        <v>15.199999999999982</v>
      </c>
      <c r="G120" s="40" t="s">
        <v>813</v>
      </c>
      <c r="H120" s="34">
        <v>5.3760000000000021</v>
      </c>
      <c r="S120" s="30"/>
      <c r="T120" s="39"/>
      <c r="X120" s="41"/>
    </row>
    <row r="121" spans="5:24">
      <c r="E121" s="44" t="s">
        <v>687</v>
      </c>
      <c r="F121" s="48">
        <v>15.299999999999981</v>
      </c>
      <c r="G121" s="40" t="s">
        <v>814</v>
      </c>
      <c r="H121" s="34">
        <v>5.3640000000000025</v>
      </c>
      <c r="S121" s="30"/>
      <c r="T121" s="39"/>
      <c r="X121" s="41"/>
    </row>
    <row r="122" spans="5:24">
      <c r="E122" s="44" t="s">
        <v>687</v>
      </c>
      <c r="F122" s="48">
        <v>15.399999999999981</v>
      </c>
      <c r="G122" s="40" t="s">
        <v>815</v>
      </c>
      <c r="H122" s="34">
        <v>5.3520000000000021</v>
      </c>
      <c r="S122" s="30"/>
      <c r="T122" s="39"/>
      <c r="X122" s="41"/>
    </row>
    <row r="123" spans="5:24">
      <c r="E123" s="44" t="s">
        <v>687</v>
      </c>
      <c r="F123" s="48">
        <v>15.49999999999998</v>
      </c>
      <c r="G123" s="40" t="s">
        <v>816</v>
      </c>
      <c r="H123" s="34">
        <v>5.3400000000000025</v>
      </c>
      <c r="S123" s="30"/>
      <c r="T123" s="39"/>
      <c r="X123" s="41"/>
    </row>
    <row r="124" spans="5:24">
      <c r="E124" s="44" t="s">
        <v>687</v>
      </c>
      <c r="F124" s="48">
        <v>15.59999999999998</v>
      </c>
      <c r="G124" s="40" t="s">
        <v>817</v>
      </c>
      <c r="H124" s="34">
        <v>5.3280000000000021</v>
      </c>
      <c r="S124" s="30"/>
      <c r="T124" s="39"/>
      <c r="X124" s="41"/>
    </row>
    <row r="125" spans="5:24">
      <c r="E125" s="44" t="s">
        <v>687</v>
      </c>
      <c r="F125" s="48">
        <v>15.69999999999998</v>
      </c>
      <c r="G125" s="40" t="s">
        <v>818</v>
      </c>
      <c r="H125" s="34">
        <v>5.3160000000000025</v>
      </c>
      <c r="S125" s="30"/>
      <c r="T125" s="39"/>
      <c r="X125" s="41"/>
    </row>
    <row r="126" spans="5:24">
      <c r="E126" s="44" t="s">
        <v>687</v>
      </c>
      <c r="F126" s="48">
        <v>15.799999999999979</v>
      </c>
      <c r="G126" s="40" t="s">
        <v>819</v>
      </c>
      <c r="H126" s="34">
        <v>5.304000000000002</v>
      </c>
      <c r="S126" s="30"/>
      <c r="T126" s="39"/>
      <c r="X126" s="41"/>
    </row>
    <row r="127" spans="5:24">
      <c r="E127" s="44" t="s">
        <v>687</v>
      </c>
      <c r="F127" s="48">
        <v>15.899999999999979</v>
      </c>
      <c r="G127" s="40" t="s">
        <v>820</v>
      </c>
      <c r="H127" s="34">
        <v>5.2920000000000025</v>
      </c>
      <c r="S127" s="30"/>
      <c r="T127" s="39"/>
      <c r="X127" s="41"/>
    </row>
    <row r="128" spans="5:24">
      <c r="E128" s="44" t="s">
        <v>687</v>
      </c>
      <c r="F128" s="48">
        <v>15.999999999999979</v>
      </c>
      <c r="G128" s="40" t="s">
        <v>821</v>
      </c>
      <c r="H128" s="34">
        <v>5.2800000000000029</v>
      </c>
      <c r="S128" s="30"/>
      <c r="T128" s="39"/>
      <c r="X128" s="41"/>
    </row>
    <row r="129" spans="5:24">
      <c r="E129" s="44" t="s">
        <v>687</v>
      </c>
      <c r="F129" s="48">
        <v>16.09999999999998</v>
      </c>
      <c r="G129" s="40" t="s">
        <v>822</v>
      </c>
      <c r="H129" s="34">
        <v>5.2680000000000025</v>
      </c>
      <c r="S129" s="30"/>
      <c r="T129" s="39"/>
      <c r="X129" s="41"/>
    </row>
    <row r="130" spans="5:24">
      <c r="E130" s="44" t="s">
        <v>687</v>
      </c>
      <c r="F130" s="48">
        <v>16.199999999999982</v>
      </c>
      <c r="G130" s="40" t="s">
        <v>823</v>
      </c>
      <c r="H130" s="34">
        <v>5.256000000000002</v>
      </c>
      <c r="S130" s="30"/>
      <c r="T130" s="39"/>
      <c r="X130" s="41"/>
    </row>
    <row r="131" spans="5:24">
      <c r="E131" s="44" t="s">
        <v>687</v>
      </c>
      <c r="F131" s="48">
        <v>16.299999999999983</v>
      </c>
      <c r="G131" s="40" t="s">
        <v>824</v>
      </c>
      <c r="H131" s="34">
        <v>5.2440000000000024</v>
      </c>
      <c r="S131" s="30"/>
      <c r="T131" s="39"/>
      <c r="X131" s="41"/>
    </row>
    <row r="132" spans="5:24">
      <c r="E132" s="44" t="s">
        <v>687</v>
      </c>
      <c r="F132" s="48">
        <v>16.399999999999984</v>
      </c>
      <c r="G132" s="40" t="s">
        <v>825</v>
      </c>
      <c r="H132" s="34">
        <v>5.232000000000002</v>
      </c>
      <c r="S132" s="30"/>
      <c r="T132" s="39"/>
      <c r="X132" s="41"/>
    </row>
    <row r="133" spans="5:24">
      <c r="E133" s="44" t="s">
        <v>687</v>
      </c>
      <c r="F133" s="48">
        <v>16.499999999999986</v>
      </c>
      <c r="G133" s="40" t="s">
        <v>826</v>
      </c>
      <c r="H133" s="34">
        <v>5.2200000000000015</v>
      </c>
      <c r="S133" s="30"/>
      <c r="T133" s="39"/>
      <c r="X133" s="41"/>
    </row>
    <row r="134" spans="5:24">
      <c r="E134" s="44" t="s">
        <v>687</v>
      </c>
      <c r="F134" s="48">
        <v>16.599999999999987</v>
      </c>
      <c r="G134" s="40" t="s">
        <v>827</v>
      </c>
      <c r="H134" s="34">
        <v>5.208000000000002</v>
      </c>
      <c r="S134" s="30"/>
      <c r="T134" s="39"/>
      <c r="X134" s="41"/>
    </row>
    <row r="135" spans="5:24">
      <c r="E135" s="44" t="s">
        <v>687</v>
      </c>
      <c r="F135" s="48">
        <v>16.699999999999989</v>
      </c>
      <c r="G135" s="40" t="s">
        <v>828</v>
      </c>
      <c r="H135" s="34">
        <v>5.1960000000000015</v>
      </c>
      <c r="S135" s="30"/>
      <c r="T135" s="39"/>
      <c r="X135" s="41"/>
    </row>
    <row r="136" spans="5:24">
      <c r="E136" s="44" t="s">
        <v>687</v>
      </c>
      <c r="F136" s="48">
        <v>16.79999999999999</v>
      </c>
      <c r="G136" s="40" t="s">
        <v>829</v>
      </c>
      <c r="H136" s="34">
        <v>5.1840000000000011</v>
      </c>
      <c r="S136" s="30"/>
      <c r="T136" s="39"/>
      <c r="X136" s="41"/>
    </row>
    <row r="137" spans="5:24">
      <c r="E137" s="44" t="s">
        <v>687</v>
      </c>
      <c r="F137" s="48">
        <v>16.899999999999991</v>
      </c>
      <c r="G137" s="40" t="s">
        <v>830</v>
      </c>
      <c r="H137" s="34">
        <v>5.1720000000000006</v>
      </c>
      <c r="S137" s="30"/>
      <c r="T137" s="39"/>
      <c r="X137" s="41"/>
    </row>
    <row r="138" spans="5:24">
      <c r="E138" s="44" t="s">
        <v>687</v>
      </c>
      <c r="F138" s="48">
        <v>16.999999999999993</v>
      </c>
      <c r="G138" s="40" t="s">
        <v>831</v>
      </c>
      <c r="H138" s="34">
        <v>5.160000000000001</v>
      </c>
      <c r="S138" s="30"/>
      <c r="T138" s="39"/>
      <c r="X138" s="41"/>
    </row>
    <row r="139" spans="5:24">
      <c r="E139" s="44" t="s">
        <v>687</v>
      </c>
      <c r="F139" s="48">
        <v>17.099999999999994</v>
      </c>
      <c r="G139" s="40" t="s">
        <v>832</v>
      </c>
      <c r="H139" s="34">
        <v>5.1480000000000006</v>
      </c>
      <c r="S139" s="30"/>
      <c r="T139" s="39"/>
      <c r="X139" s="41"/>
    </row>
    <row r="140" spans="5:24">
      <c r="E140" s="44" t="s">
        <v>687</v>
      </c>
      <c r="F140" s="48">
        <v>17.199999999999996</v>
      </c>
      <c r="G140" s="40" t="s">
        <v>833</v>
      </c>
      <c r="H140" s="34">
        <v>5.136000000000001</v>
      </c>
      <c r="S140" s="30"/>
      <c r="T140" s="39"/>
      <c r="X140" s="41"/>
    </row>
    <row r="141" spans="5:24">
      <c r="E141" s="44" t="s">
        <v>687</v>
      </c>
      <c r="F141" s="48">
        <v>17.299999999999997</v>
      </c>
      <c r="G141" s="40" t="s">
        <v>834</v>
      </c>
      <c r="H141" s="34">
        <v>5.1240000000000006</v>
      </c>
      <c r="S141" s="30"/>
      <c r="T141" s="39"/>
      <c r="X141" s="41"/>
    </row>
    <row r="142" spans="5:24">
      <c r="E142" s="44" t="s">
        <v>687</v>
      </c>
      <c r="F142" s="48">
        <v>17.399999999999999</v>
      </c>
      <c r="G142" s="40" t="s">
        <v>835</v>
      </c>
      <c r="H142" s="34">
        <v>5.1120000000000001</v>
      </c>
      <c r="S142" s="30"/>
      <c r="T142" s="39"/>
      <c r="X142" s="41"/>
    </row>
    <row r="143" spans="5:24">
      <c r="E143" s="44" t="s">
        <v>687</v>
      </c>
      <c r="F143" s="48">
        <v>17.5</v>
      </c>
      <c r="G143" s="40" t="s">
        <v>836</v>
      </c>
      <c r="H143" s="34">
        <v>5.0999999999999996</v>
      </c>
      <c r="S143" s="30"/>
      <c r="T143" s="39"/>
      <c r="X143" s="41"/>
    </row>
    <row r="144" spans="5:24">
      <c r="E144" s="44" t="s">
        <v>687</v>
      </c>
      <c r="F144" s="48">
        <v>17.600000000000001</v>
      </c>
      <c r="G144" s="40" t="s">
        <v>837</v>
      </c>
      <c r="H144" s="34">
        <v>5.0880000000000001</v>
      </c>
      <c r="S144" s="30"/>
      <c r="T144" s="39"/>
      <c r="X144" s="41"/>
    </row>
    <row r="145" spans="5:24">
      <c r="E145" s="44" t="s">
        <v>687</v>
      </c>
      <c r="F145" s="48">
        <v>17.700000000000003</v>
      </c>
      <c r="G145" s="40" t="s">
        <v>838</v>
      </c>
      <c r="H145" s="34">
        <v>5.0759999999999996</v>
      </c>
      <c r="S145" s="30"/>
      <c r="T145" s="39"/>
      <c r="X145" s="41"/>
    </row>
    <row r="146" spans="5:24">
      <c r="E146" s="44" t="s">
        <v>687</v>
      </c>
      <c r="F146" s="48">
        <v>17.800000000000004</v>
      </c>
      <c r="G146" s="40" t="s">
        <v>839</v>
      </c>
      <c r="H146" s="34">
        <v>5.0639999999999992</v>
      </c>
      <c r="S146" s="30"/>
      <c r="T146" s="39"/>
      <c r="X146" s="41"/>
    </row>
    <row r="147" spans="5:24">
      <c r="E147" s="44" t="s">
        <v>687</v>
      </c>
      <c r="F147" s="48">
        <v>17.900000000000006</v>
      </c>
      <c r="G147" s="40" t="s">
        <v>840</v>
      </c>
      <c r="H147" s="34">
        <v>5.0519999999999996</v>
      </c>
      <c r="S147" s="30"/>
      <c r="T147" s="39"/>
      <c r="X147" s="41"/>
    </row>
    <row r="148" spans="5:24">
      <c r="E148" s="44" t="s">
        <v>687</v>
      </c>
      <c r="F148" s="48">
        <v>18.000000000000007</v>
      </c>
      <c r="G148" s="40" t="s">
        <v>841</v>
      </c>
      <c r="H148" s="34">
        <v>5.0399999999999991</v>
      </c>
      <c r="S148" s="30"/>
      <c r="T148" s="39"/>
      <c r="X148" s="41"/>
    </row>
    <row r="149" spans="5:24">
      <c r="E149" s="44" t="s">
        <v>687</v>
      </c>
      <c r="F149" s="48">
        <v>18.100000000000009</v>
      </c>
      <c r="G149" s="40" t="s">
        <v>842</v>
      </c>
      <c r="H149" s="34">
        <v>5.0279999999999987</v>
      </c>
      <c r="S149" s="30"/>
      <c r="T149" s="39"/>
      <c r="X149" s="41"/>
    </row>
    <row r="150" spans="5:24">
      <c r="E150" s="44" t="s">
        <v>687</v>
      </c>
      <c r="F150" s="48">
        <v>18.20000000000001</v>
      </c>
      <c r="G150" s="40" t="s">
        <v>843</v>
      </c>
      <c r="H150" s="34">
        <v>5.0159999999999991</v>
      </c>
      <c r="S150" s="30"/>
      <c r="T150" s="39"/>
      <c r="X150" s="41"/>
    </row>
    <row r="151" spans="5:24">
      <c r="E151" s="44" t="s">
        <v>687</v>
      </c>
      <c r="F151" s="48">
        <v>18.300000000000011</v>
      </c>
      <c r="G151" s="40" t="s">
        <v>844</v>
      </c>
      <c r="H151" s="34">
        <v>5.0039999999999987</v>
      </c>
      <c r="S151" s="30"/>
      <c r="T151" s="39"/>
      <c r="X151" s="41"/>
    </row>
    <row r="152" spans="5:24">
      <c r="E152" s="44" t="s">
        <v>687</v>
      </c>
      <c r="F152" s="48">
        <v>18.400000000000013</v>
      </c>
      <c r="G152" s="40" t="s">
        <v>845</v>
      </c>
      <c r="H152" s="34">
        <v>4.9919999999999982</v>
      </c>
      <c r="S152" s="30"/>
      <c r="T152" s="39"/>
      <c r="X152" s="41"/>
    </row>
    <row r="153" spans="5:24">
      <c r="E153" s="44" t="s">
        <v>687</v>
      </c>
      <c r="F153" s="48">
        <v>18.500000000000014</v>
      </c>
      <c r="G153" s="40" t="s">
        <v>846</v>
      </c>
      <c r="H153" s="34">
        <v>4.9799999999999986</v>
      </c>
      <c r="S153" s="30"/>
      <c r="T153" s="39"/>
      <c r="X153" s="41"/>
    </row>
    <row r="154" spans="5:24">
      <c r="E154" s="44" t="s">
        <v>687</v>
      </c>
      <c r="F154" s="48">
        <v>18.600000000000016</v>
      </c>
      <c r="G154" s="40" t="s">
        <v>847</v>
      </c>
      <c r="H154" s="34">
        <v>4.9679999999999982</v>
      </c>
      <c r="S154" s="30"/>
      <c r="T154" s="39"/>
      <c r="X154" s="41"/>
    </row>
    <row r="155" spans="5:24">
      <c r="E155" s="44" t="s">
        <v>687</v>
      </c>
      <c r="F155" s="48">
        <v>18.700000000000017</v>
      </c>
      <c r="G155" s="40" t="s">
        <v>848</v>
      </c>
      <c r="H155" s="34">
        <v>4.9559999999999977</v>
      </c>
      <c r="S155" s="30"/>
      <c r="T155" s="39"/>
      <c r="X155" s="41"/>
    </row>
    <row r="156" spans="5:24">
      <c r="E156" s="44" t="s">
        <v>687</v>
      </c>
      <c r="F156" s="48">
        <v>18.800000000000018</v>
      </c>
      <c r="G156" s="40" t="s">
        <v>849</v>
      </c>
      <c r="H156" s="34">
        <v>4.9439999999999973</v>
      </c>
      <c r="S156" s="30"/>
      <c r="T156" s="39"/>
      <c r="X156" s="41"/>
    </row>
    <row r="157" spans="5:24">
      <c r="E157" s="44" t="s">
        <v>687</v>
      </c>
      <c r="F157" s="48">
        <v>18.90000000000002</v>
      </c>
      <c r="G157" s="40" t="s">
        <v>850</v>
      </c>
      <c r="H157" s="34">
        <v>4.9319999999999977</v>
      </c>
      <c r="S157" s="30"/>
      <c r="T157" s="39"/>
      <c r="X157" s="41"/>
    </row>
    <row r="158" spans="5:24">
      <c r="E158" s="44" t="s">
        <v>687</v>
      </c>
      <c r="F158" s="48">
        <v>19.000000000000021</v>
      </c>
      <c r="G158" s="40" t="s">
        <v>851</v>
      </c>
      <c r="H158" s="34">
        <v>4.9199999999999973</v>
      </c>
      <c r="S158" s="30"/>
      <c r="T158" s="39"/>
      <c r="X158" s="41"/>
    </row>
    <row r="159" spans="5:24">
      <c r="E159" s="44" t="s">
        <v>687</v>
      </c>
      <c r="F159" s="48">
        <v>19.100000000000023</v>
      </c>
      <c r="G159" s="40" t="s">
        <v>852</v>
      </c>
      <c r="H159" s="34">
        <v>4.9079999999999977</v>
      </c>
      <c r="S159" s="30"/>
      <c r="T159" s="39"/>
      <c r="X159" s="41"/>
    </row>
    <row r="160" spans="5:24">
      <c r="E160" s="44" t="s">
        <v>687</v>
      </c>
      <c r="F160" s="48">
        <v>19.200000000000024</v>
      </c>
      <c r="G160" s="40" t="s">
        <v>853</v>
      </c>
      <c r="H160" s="34">
        <v>4.8959999999999972</v>
      </c>
      <c r="S160" s="30"/>
      <c r="T160" s="39"/>
      <c r="X160" s="41"/>
    </row>
    <row r="161" spans="5:24">
      <c r="E161" s="44" t="s">
        <v>687</v>
      </c>
      <c r="F161" s="48">
        <v>19.300000000000026</v>
      </c>
      <c r="G161" s="40" t="s">
        <v>854</v>
      </c>
      <c r="H161" s="34">
        <v>4.8839999999999968</v>
      </c>
      <c r="S161" s="30"/>
      <c r="T161" s="39"/>
      <c r="X161" s="41"/>
    </row>
    <row r="162" spans="5:24">
      <c r="E162" s="44" t="s">
        <v>687</v>
      </c>
      <c r="F162" s="48">
        <v>19.400000000000027</v>
      </c>
      <c r="G162" s="40" t="s">
        <v>855</v>
      </c>
      <c r="H162" s="34">
        <v>4.8719999999999963</v>
      </c>
      <c r="S162" s="30"/>
      <c r="T162" s="39"/>
      <c r="X162" s="41"/>
    </row>
    <row r="163" spans="5:24">
      <c r="E163" s="44" t="s">
        <v>687</v>
      </c>
      <c r="F163" s="48">
        <v>19.500000000000028</v>
      </c>
      <c r="G163" s="40" t="s">
        <v>856</v>
      </c>
      <c r="H163" s="34">
        <v>4.8599999999999968</v>
      </c>
      <c r="S163" s="30"/>
      <c r="T163" s="39"/>
      <c r="X163" s="41"/>
    </row>
    <row r="164" spans="5:24">
      <c r="E164" s="44" t="s">
        <v>687</v>
      </c>
      <c r="F164" s="48">
        <v>19.60000000000003</v>
      </c>
      <c r="G164" s="40" t="s">
        <v>857</v>
      </c>
      <c r="H164" s="34">
        <v>4.8479999999999963</v>
      </c>
      <c r="S164" s="30"/>
      <c r="T164" s="39"/>
      <c r="X164" s="41"/>
    </row>
    <row r="165" spans="5:24">
      <c r="E165" s="44" t="s">
        <v>687</v>
      </c>
      <c r="F165" s="48">
        <v>19.700000000000031</v>
      </c>
      <c r="G165" s="40" t="s">
        <v>858</v>
      </c>
      <c r="H165" s="34">
        <v>4.8359999999999967</v>
      </c>
      <c r="S165" s="30"/>
      <c r="T165" s="39"/>
      <c r="X165" s="41"/>
    </row>
    <row r="166" spans="5:24">
      <c r="E166" s="44" t="s">
        <v>687</v>
      </c>
      <c r="F166" s="48">
        <v>19.800000000000033</v>
      </c>
      <c r="G166" s="40" t="s">
        <v>859</v>
      </c>
      <c r="H166" s="34">
        <v>4.8239999999999963</v>
      </c>
      <c r="S166" s="30"/>
      <c r="T166" s="39"/>
      <c r="X166" s="41"/>
    </row>
    <row r="167" spans="5:24">
      <c r="E167" s="44" t="s">
        <v>687</v>
      </c>
      <c r="F167" s="48">
        <v>19.900000000000034</v>
      </c>
      <c r="G167" s="40" t="s">
        <v>860</v>
      </c>
      <c r="H167" s="34">
        <v>4.8119999999999958</v>
      </c>
      <c r="S167" s="30"/>
      <c r="T167" s="39"/>
      <c r="X167" s="41"/>
    </row>
    <row r="168" spans="5:24">
      <c r="E168" s="44" t="s">
        <v>687</v>
      </c>
      <c r="F168" s="48">
        <v>20.000000000000036</v>
      </c>
      <c r="G168" s="40" t="s">
        <v>861</v>
      </c>
      <c r="H168" s="34">
        <v>5.0999999999999979</v>
      </c>
      <c r="S168" s="30"/>
      <c r="T168" s="39"/>
      <c r="X168" s="41"/>
    </row>
    <row r="169" spans="5:24">
      <c r="E169" s="44" t="s">
        <v>687</v>
      </c>
      <c r="F169" s="48">
        <v>20.100000000000037</v>
      </c>
      <c r="G169" s="40" t="s">
        <v>862</v>
      </c>
      <c r="H169" s="34">
        <v>5.0939999999999976</v>
      </c>
      <c r="S169" s="30"/>
      <c r="T169" s="39"/>
      <c r="X169" s="41"/>
    </row>
    <row r="170" spans="5:24">
      <c r="E170" s="44" t="s">
        <v>687</v>
      </c>
      <c r="F170" s="48">
        <v>20.200000000000038</v>
      </c>
      <c r="G170" s="40" t="s">
        <v>863</v>
      </c>
      <c r="H170" s="34">
        <v>5.0879999999999974</v>
      </c>
      <c r="S170" s="30"/>
      <c r="T170" s="39"/>
      <c r="X170" s="41"/>
    </row>
    <row r="171" spans="5:24">
      <c r="E171" s="44" t="s">
        <v>687</v>
      </c>
      <c r="F171" s="48">
        <v>20.30000000000004</v>
      </c>
      <c r="G171" s="40" t="s">
        <v>864</v>
      </c>
      <c r="H171" s="34">
        <v>5.0819999999999972</v>
      </c>
      <c r="S171" s="30"/>
      <c r="T171" s="39"/>
      <c r="X171" s="41"/>
    </row>
    <row r="172" spans="5:24">
      <c r="E172" s="44" t="s">
        <v>687</v>
      </c>
      <c r="F172" s="48">
        <v>20.400000000000041</v>
      </c>
      <c r="G172" s="40" t="s">
        <v>865</v>
      </c>
      <c r="H172" s="34">
        <v>5.075999999999997</v>
      </c>
      <c r="S172" s="30"/>
      <c r="T172" s="39"/>
      <c r="X172" s="41"/>
    </row>
    <row r="173" spans="5:24">
      <c r="E173" s="44" t="s">
        <v>687</v>
      </c>
      <c r="F173" s="48">
        <v>20.500000000000043</v>
      </c>
      <c r="G173" s="40" t="s">
        <v>866</v>
      </c>
      <c r="H173" s="34">
        <v>5.0699999999999967</v>
      </c>
      <c r="S173" s="30"/>
      <c r="T173" s="39"/>
      <c r="X173" s="41"/>
    </row>
    <row r="174" spans="5:24">
      <c r="E174" s="44" t="s">
        <v>687</v>
      </c>
      <c r="F174" s="48">
        <v>20.600000000000044</v>
      </c>
      <c r="G174" s="40" t="s">
        <v>867</v>
      </c>
      <c r="H174" s="34">
        <v>5.0639999999999974</v>
      </c>
      <c r="S174" s="30"/>
      <c r="T174" s="39"/>
      <c r="X174" s="41"/>
    </row>
    <row r="175" spans="5:24">
      <c r="E175" s="44" t="s">
        <v>687</v>
      </c>
      <c r="F175" s="48">
        <v>20.700000000000045</v>
      </c>
      <c r="G175" s="40" t="s">
        <v>868</v>
      </c>
      <c r="H175" s="34">
        <v>5.0579999999999972</v>
      </c>
      <c r="S175" s="30"/>
      <c r="T175" s="39"/>
      <c r="X175" s="41"/>
    </row>
    <row r="176" spans="5:24">
      <c r="E176" s="44" t="s">
        <v>687</v>
      </c>
      <c r="F176" s="48">
        <v>20.800000000000047</v>
      </c>
      <c r="G176" s="40" t="s">
        <v>869</v>
      </c>
      <c r="H176" s="34">
        <v>5.0519999999999969</v>
      </c>
      <c r="S176" s="30"/>
      <c r="T176" s="39"/>
      <c r="X176" s="41"/>
    </row>
    <row r="177" spans="5:24">
      <c r="E177" s="44" t="s">
        <v>687</v>
      </c>
      <c r="F177" s="48">
        <v>20.900000000000048</v>
      </c>
      <c r="G177" s="40" t="s">
        <v>870</v>
      </c>
      <c r="H177" s="34">
        <v>5.0459999999999967</v>
      </c>
      <c r="S177" s="30"/>
      <c r="T177" s="39"/>
      <c r="X177" s="41"/>
    </row>
    <row r="178" spans="5:24">
      <c r="E178" s="44" t="s">
        <v>687</v>
      </c>
      <c r="F178" s="48">
        <v>21.00000000000005</v>
      </c>
      <c r="G178" s="40" t="s">
        <v>871</v>
      </c>
      <c r="H178" s="34">
        <v>5.0399999999999965</v>
      </c>
      <c r="S178" s="30"/>
      <c r="T178" s="39"/>
      <c r="X178" s="41"/>
    </row>
    <row r="179" spans="5:24">
      <c r="E179" s="44" t="s">
        <v>687</v>
      </c>
      <c r="F179" s="48">
        <v>21.1</v>
      </c>
      <c r="G179" s="40" t="s">
        <v>872</v>
      </c>
      <c r="H179" s="34">
        <v>5.0339999999999998</v>
      </c>
      <c r="S179" s="30"/>
      <c r="T179" s="39"/>
      <c r="X179" s="41"/>
    </row>
    <row r="180" spans="5:24">
      <c r="E180" s="44" t="s">
        <v>687</v>
      </c>
      <c r="F180" s="48">
        <v>21.200000000000003</v>
      </c>
      <c r="G180" s="40" t="s">
        <v>873</v>
      </c>
      <c r="H180" s="34">
        <v>5.0279999999999996</v>
      </c>
      <c r="S180" s="30"/>
      <c r="T180" s="39"/>
      <c r="X180" s="41"/>
    </row>
    <row r="181" spans="5:24">
      <c r="E181" s="44" t="s">
        <v>687</v>
      </c>
      <c r="F181" s="48">
        <v>21.300000000000004</v>
      </c>
      <c r="G181" s="40" t="s">
        <v>874</v>
      </c>
      <c r="H181" s="34">
        <v>5.0219999999999994</v>
      </c>
      <c r="S181" s="30"/>
      <c r="T181" s="39"/>
      <c r="X181" s="41"/>
    </row>
    <row r="182" spans="5:24">
      <c r="E182" s="44" t="s">
        <v>687</v>
      </c>
      <c r="F182" s="48">
        <v>21.400000000000006</v>
      </c>
      <c r="G182" s="40" t="s">
        <v>875</v>
      </c>
      <c r="H182" s="34">
        <v>5.0159999999999991</v>
      </c>
      <c r="S182" s="30"/>
      <c r="T182" s="39"/>
      <c r="X182" s="41"/>
    </row>
    <row r="183" spans="5:24">
      <c r="E183" s="44" t="s">
        <v>687</v>
      </c>
      <c r="F183" s="48">
        <v>21.500000000000007</v>
      </c>
      <c r="G183" s="40" t="s">
        <v>876</v>
      </c>
      <c r="H183" s="34">
        <v>5.0099999999999989</v>
      </c>
      <c r="S183" s="30"/>
      <c r="T183" s="39"/>
      <c r="X183" s="41"/>
    </row>
    <row r="184" spans="5:24">
      <c r="E184" s="44" t="s">
        <v>687</v>
      </c>
      <c r="F184" s="48">
        <v>21.600000000000009</v>
      </c>
      <c r="G184" s="40" t="s">
        <v>877</v>
      </c>
      <c r="H184" s="34">
        <v>5.0039999999999996</v>
      </c>
      <c r="S184" s="30"/>
      <c r="T184" s="39"/>
      <c r="X184" s="41"/>
    </row>
    <row r="185" spans="5:24">
      <c r="E185" s="44" t="s">
        <v>687</v>
      </c>
      <c r="F185" s="48">
        <v>21.70000000000001</v>
      </c>
      <c r="G185" s="40" t="s">
        <v>878</v>
      </c>
      <c r="H185" s="34">
        <v>4.9979999999999993</v>
      </c>
      <c r="S185" s="30"/>
      <c r="T185" s="39"/>
      <c r="X185" s="41"/>
    </row>
    <row r="186" spans="5:24">
      <c r="E186" s="44" t="s">
        <v>687</v>
      </c>
      <c r="F186" s="48">
        <v>21.800000000000011</v>
      </c>
      <c r="G186" s="40" t="s">
        <v>879</v>
      </c>
      <c r="H186" s="34">
        <v>4.9919999999999991</v>
      </c>
      <c r="S186" s="30"/>
      <c r="T186" s="39"/>
      <c r="X186" s="41"/>
    </row>
    <row r="187" spans="5:24">
      <c r="E187" s="44" t="s">
        <v>687</v>
      </c>
      <c r="F187" s="48">
        <v>21.900000000000013</v>
      </c>
      <c r="G187" s="40" t="s">
        <v>880</v>
      </c>
      <c r="H187" s="34">
        <v>4.9859999999999989</v>
      </c>
      <c r="S187" s="30"/>
      <c r="T187" s="39"/>
      <c r="X187" s="41"/>
    </row>
    <row r="188" spans="5:24">
      <c r="E188" s="44" t="s">
        <v>687</v>
      </c>
      <c r="F188" s="48">
        <v>22.000000000000014</v>
      </c>
      <c r="G188" s="40" t="s">
        <v>881</v>
      </c>
      <c r="H188" s="34">
        <v>4.9799999999999986</v>
      </c>
      <c r="S188" s="30"/>
      <c r="T188" s="39"/>
      <c r="X188" s="41"/>
    </row>
    <row r="189" spans="5:24">
      <c r="E189" s="44" t="s">
        <v>687</v>
      </c>
      <c r="F189" s="48">
        <v>22.100000000000016</v>
      </c>
      <c r="G189" s="40" t="s">
        <v>882</v>
      </c>
      <c r="H189" s="34">
        <v>4.9739999999999984</v>
      </c>
      <c r="S189" s="30"/>
      <c r="T189" s="39"/>
      <c r="X189" s="41"/>
    </row>
    <row r="190" spans="5:24">
      <c r="E190" s="44" t="s">
        <v>687</v>
      </c>
      <c r="F190" s="48">
        <v>22.200000000000017</v>
      </c>
      <c r="G190" s="40" t="s">
        <v>883</v>
      </c>
      <c r="H190" s="34">
        <v>4.9679999999999982</v>
      </c>
      <c r="S190" s="30"/>
      <c r="T190" s="39"/>
      <c r="X190" s="41"/>
    </row>
    <row r="191" spans="5:24">
      <c r="E191" s="44" t="s">
        <v>687</v>
      </c>
      <c r="F191" s="48">
        <v>22.300000000000018</v>
      </c>
      <c r="G191" s="40" t="s">
        <v>884</v>
      </c>
      <c r="H191" s="34">
        <v>4.9619999999999989</v>
      </c>
      <c r="S191" s="30"/>
      <c r="T191" s="39"/>
      <c r="X191" s="41"/>
    </row>
    <row r="192" spans="5:24">
      <c r="E192" s="44" t="s">
        <v>687</v>
      </c>
      <c r="F192" s="48">
        <v>22.40000000000002</v>
      </c>
      <c r="G192" s="40" t="s">
        <v>885</v>
      </c>
      <c r="H192" s="34">
        <v>4.9559999999999986</v>
      </c>
      <c r="S192" s="30"/>
      <c r="T192" s="39"/>
      <c r="X192" s="41"/>
    </row>
    <row r="193" spans="5:24">
      <c r="E193" s="44" t="s">
        <v>687</v>
      </c>
      <c r="F193" s="48">
        <v>22.500000000000021</v>
      </c>
      <c r="G193" s="40" t="s">
        <v>886</v>
      </c>
      <c r="H193" s="34">
        <v>4.9499999999999984</v>
      </c>
      <c r="S193" s="30"/>
      <c r="T193" s="39"/>
      <c r="X193" s="41"/>
    </row>
    <row r="194" spans="5:24">
      <c r="E194" s="44" t="s">
        <v>687</v>
      </c>
      <c r="F194" s="48">
        <v>22.600000000000023</v>
      </c>
      <c r="G194" s="40" t="s">
        <v>887</v>
      </c>
      <c r="H194" s="34">
        <v>4.9439999999999982</v>
      </c>
      <c r="S194" s="30"/>
      <c r="T194" s="39"/>
      <c r="X194" s="41"/>
    </row>
    <row r="195" spans="5:24">
      <c r="E195" s="44" t="s">
        <v>687</v>
      </c>
      <c r="F195" s="48">
        <v>22.700000000000024</v>
      </c>
      <c r="G195" s="40" t="s">
        <v>888</v>
      </c>
      <c r="H195" s="34">
        <v>4.9379999999999979</v>
      </c>
      <c r="S195" s="30"/>
      <c r="T195" s="39"/>
      <c r="X195" s="41"/>
    </row>
    <row r="196" spans="5:24">
      <c r="E196" s="44" t="s">
        <v>687</v>
      </c>
      <c r="F196" s="48">
        <v>22.800000000000026</v>
      </c>
      <c r="G196" s="40" t="s">
        <v>889</v>
      </c>
      <c r="H196" s="34">
        <v>4.9319999999999977</v>
      </c>
      <c r="S196" s="30"/>
      <c r="T196" s="39"/>
      <c r="X196" s="41"/>
    </row>
    <row r="197" spans="5:24">
      <c r="E197" s="44" t="s">
        <v>687</v>
      </c>
      <c r="F197" s="48">
        <v>22.900000000000027</v>
      </c>
      <c r="G197" s="40" t="s">
        <v>890</v>
      </c>
      <c r="H197" s="34">
        <v>4.9259999999999984</v>
      </c>
      <c r="S197" s="30"/>
      <c r="T197" s="39"/>
      <c r="X197" s="41"/>
    </row>
    <row r="198" spans="5:24">
      <c r="E198" s="44" t="s">
        <v>687</v>
      </c>
      <c r="F198" s="48">
        <v>23.000000000000028</v>
      </c>
      <c r="G198" s="40" t="s">
        <v>891</v>
      </c>
      <c r="H198" s="34">
        <v>4.9199999999999982</v>
      </c>
      <c r="S198" s="30"/>
      <c r="T198" s="39"/>
      <c r="X198" s="41"/>
    </row>
    <row r="199" spans="5:24">
      <c r="E199" s="44" t="s">
        <v>687</v>
      </c>
      <c r="F199" s="48">
        <v>23.10000000000003</v>
      </c>
      <c r="G199" s="40" t="s">
        <v>892</v>
      </c>
      <c r="H199" s="34">
        <v>4.9139999999999979</v>
      </c>
      <c r="S199" s="30"/>
      <c r="T199" s="39"/>
      <c r="X199" s="41"/>
    </row>
    <row r="200" spans="5:24">
      <c r="E200" s="44" t="s">
        <v>687</v>
      </c>
      <c r="F200" s="48">
        <v>23.200000000000031</v>
      </c>
      <c r="G200" s="40" t="s">
        <v>893</v>
      </c>
      <c r="H200" s="34">
        <v>4.9079999999999977</v>
      </c>
      <c r="S200" s="30"/>
      <c r="T200" s="39"/>
      <c r="X200" s="41"/>
    </row>
    <row r="201" spans="5:24">
      <c r="E201" s="44" t="s">
        <v>687</v>
      </c>
      <c r="F201" s="48">
        <v>23.300000000000033</v>
      </c>
      <c r="G201" s="40" t="s">
        <v>894</v>
      </c>
      <c r="H201" s="34">
        <v>4.9019999999999975</v>
      </c>
      <c r="S201" s="30"/>
      <c r="T201" s="39"/>
      <c r="X201" s="41"/>
    </row>
    <row r="202" spans="5:24">
      <c r="E202" s="44" t="s">
        <v>687</v>
      </c>
      <c r="F202" s="48">
        <v>23.400000000000034</v>
      </c>
      <c r="G202" s="40" t="s">
        <v>895</v>
      </c>
      <c r="H202" s="34">
        <v>4.8959999999999972</v>
      </c>
      <c r="S202" s="30"/>
      <c r="T202" s="39"/>
      <c r="X202" s="41"/>
    </row>
    <row r="203" spans="5:24">
      <c r="E203" s="44" t="s">
        <v>687</v>
      </c>
      <c r="F203" s="48">
        <v>23.500000000000036</v>
      </c>
      <c r="G203" s="40" t="s">
        <v>896</v>
      </c>
      <c r="H203" s="34">
        <v>4.8899999999999979</v>
      </c>
      <c r="S203" s="30"/>
      <c r="T203" s="39"/>
      <c r="X203" s="41"/>
    </row>
    <row r="204" spans="5:24">
      <c r="E204" s="44" t="s">
        <v>687</v>
      </c>
      <c r="F204" s="48">
        <v>23.600000000000037</v>
      </c>
      <c r="G204" s="40" t="s">
        <v>897</v>
      </c>
      <c r="H204" s="34">
        <v>4.8839999999999977</v>
      </c>
      <c r="S204" s="30"/>
      <c r="T204" s="39"/>
      <c r="X204" s="41"/>
    </row>
    <row r="205" spans="5:24">
      <c r="E205" s="44" t="s">
        <v>687</v>
      </c>
      <c r="F205" s="48">
        <v>23.700000000000038</v>
      </c>
      <c r="G205" s="40" t="s">
        <v>898</v>
      </c>
      <c r="H205" s="34">
        <v>4.8779999999999974</v>
      </c>
      <c r="S205" s="30"/>
      <c r="T205" s="39"/>
      <c r="X205" s="41"/>
    </row>
    <row r="206" spans="5:24">
      <c r="E206" s="44" t="s">
        <v>687</v>
      </c>
      <c r="F206" s="48">
        <v>23.80000000000004</v>
      </c>
      <c r="G206" s="40" t="s">
        <v>899</v>
      </c>
      <c r="H206" s="34">
        <v>4.8719999999999972</v>
      </c>
      <c r="S206" s="30"/>
      <c r="T206" s="39"/>
      <c r="X206" s="41"/>
    </row>
    <row r="207" spans="5:24">
      <c r="E207" s="44" t="s">
        <v>687</v>
      </c>
      <c r="F207" s="48">
        <v>23.900000000000041</v>
      </c>
      <c r="G207" s="40" t="s">
        <v>900</v>
      </c>
      <c r="H207" s="34">
        <v>4.865999999999997</v>
      </c>
      <c r="S207" s="30"/>
      <c r="T207" s="39"/>
      <c r="X207" s="41"/>
    </row>
    <row r="208" spans="5:24">
      <c r="E208" s="44" t="s">
        <v>687</v>
      </c>
      <c r="F208" s="48">
        <v>24.000000000000043</v>
      </c>
      <c r="G208" s="40" t="s">
        <v>901</v>
      </c>
      <c r="H208" s="34">
        <v>4.8599999999999968</v>
      </c>
      <c r="S208" s="30"/>
      <c r="T208" s="39"/>
      <c r="X208" s="41"/>
    </row>
    <row r="209" spans="5:24">
      <c r="E209" s="44" t="s">
        <v>687</v>
      </c>
      <c r="F209" s="48">
        <v>24.100000000000044</v>
      </c>
      <c r="G209" s="40" t="s">
        <v>902</v>
      </c>
      <c r="H209" s="34">
        <v>4.8539999999999974</v>
      </c>
      <c r="S209" s="30"/>
      <c r="T209" s="39"/>
      <c r="X209" s="41"/>
    </row>
    <row r="210" spans="5:24">
      <c r="E210" s="44" t="s">
        <v>687</v>
      </c>
      <c r="F210" s="48">
        <v>24.200000000000045</v>
      </c>
      <c r="G210" s="40" t="s">
        <v>903</v>
      </c>
      <c r="H210" s="34">
        <v>4.8479999999999972</v>
      </c>
      <c r="S210" s="30"/>
      <c r="T210" s="39"/>
      <c r="X210" s="41"/>
    </row>
    <row r="211" spans="5:24">
      <c r="E211" s="44" t="s">
        <v>687</v>
      </c>
      <c r="F211" s="48">
        <v>24.300000000000047</v>
      </c>
      <c r="G211" s="40" t="s">
        <v>904</v>
      </c>
      <c r="H211" s="34">
        <v>4.841999999999997</v>
      </c>
      <c r="S211" s="30"/>
      <c r="T211" s="39"/>
      <c r="X211" s="41"/>
    </row>
    <row r="212" spans="5:24">
      <c r="E212" s="44" t="s">
        <v>687</v>
      </c>
      <c r="F212" s="48">
        <v>24.400000000000048</v>
      </c>
      <c r="G212" s="40" t="s">
        <v>905</v>
      </c>
      <c r="H212" s="34">
        <v>4.8359999999999967</v>
      </c>
      <c r="S212" s="30"/>
      <c r="T212" s="39"/>
      <c r="X212" s="41"/>
    </row>
    <row r="213" spans="5:24">
      <c r="E213" s="44" t="s">
        <v>687</v>
      </c>
      <c r="F213" s="48">
        <v>24.50000000000005</v>
      </c>
      <c r="G213" s="40" t="s">
        <v>906</v>
      </c>
      <c r="H213" s="34">
        <v>4.8299999999999965</v>
      </c>
      <c r="S213" s="30"/>
      <c r="T213" s="39"/>
      <c r="X213" s="41"/>
    </row>
    <row r="214" spans="5:24">
      <c r="E214" s="44" t="s">
        <v>687</v>
      </c>
      <c r="F214" s="48">
        <v>24.6</v>
      </c>
      <c r="G214" s="40" t="s">
        <v>907</v>
      </c>
      <c r="H214" s="34">
        <v>4.8239999999999998</v>
      </c>
      <c r="S214" s="30"/>
      <c r="T214" s="39"/>
      <c r="X214" s="41"/>
    </row>
    <row r="215" spans="5:24">
      <c r="E215" s="44" t="s">
        <v>687</v>
      </c>
      <c r="F215" s="48">
        <v>24.700000000000003</v>
      </c>
      <c r="G215" s="40" t="s">
        <v>908</v>
      </c>
      <c r="H215" s="34">
        <v>4.8179999999999996</v>
      </c>
      <c r="S215" s="30"/>
      <c r="T215" s="39"/>
      <c r="X215" s="41"/>
    </row>
    <row r="216" spans="5:24">
      <c r="E216" s="44" t="s">
        <v>687</v>
      </c>
      <c r="F216" s="48">
        <v>24.800000000000004</v>
      </c>
      <c r="G216" s="40" t="s">
        <v>909</v>
      </c>
      <c r="H216" s="34">
        <v>4.8119999999999994</v>
      </c>
      <c r="S216" s="30"/>
      <c r="T216" s="39"/>
      <c r="X216" s="41"/>
    </row>
    <row r="217" spans="5:24">
      <c r="E217" s="44" t="s">
        <v>687</v>
      </c>
      <c r="F217" s="48">
        <v>24.900000000000006</v>
      </c>
      <c r="G217" s="40" t="s">
        <v>910</v>
      </c>
      <c r="H217" s="34">
        <v>4.8059999999999992</v>
      </c>
      <c r="S217" s="30"/>
      <c r="T217" s="39"/>
      <c r="X217" s="41"/>
    </row>
    <row r="218" spans="5:24">
      <c r="E218" s="44" t="s">
        <v>687</v>
      </c>
      <c r="F218" s="48">
        <v>25.000000000000007</v>
      </c>
      <c r="G218" s="40" t="s">
        <v>911</v>
      </c>
      <c r="H218" s="34">
        <v>4.7999999999999989</v>
      </c>
      <c r="S218" s="30"/>
      <c r="T218" s="39"/>
      <c r="X218" s="41"/>
    </row>
    <row r="219" spans="5:24">
      <c r="E219" s="44" t="s">
        <v>687</v>
      </c>
      <c r="F219" s="48">
        <v>25.100000000000009</v>
      </c>
      <c r="G219" s="40" t="s">
        <v>912</v>
      </c>
      <c r="H219" s="34">
        <v>4.7939999999999987</v>
      </c>
      <c r="S219" s="30"/>
      <c r="T219" s="39"/>
      <c r="X219" s="41"/>
    </row>
    <row r="220" spans="5:24">
      <c r="E220" s="44" t="s">
        <v>687</v>
      </c>
      <c r="F220" s="48">
        <v>25.20000000000001</v>
      </c>
      <c r="G220" s="40" t="s">
        <v>913</v>
      </c>
      <c r="H220" s="34">
        <v>4.7879999999999994</v>
      </c>
      <c r="S220" s="30"/>
      <c r="T220" s="39"/>
      <c r="X220" s="41"/>
    </row>
    <row r="221" spans="5:24">
      <c r="E221" s="44" t="s">
        <v>687</v>
      </c>
      <c r="F221" s="48">
        <v>25.300000000000011</v>
      </c>
      <c r="G221" s="40" t="s">
        <v>914</v>
      </c>
      <c r="H221" s="34">
        <v>4.7819999999999991</v>
      </c>
      <c r="S221" s="30"/>
      <c r="T221" s="39"/>
      <c r="X221" s="41"/>
    </row>
    <row r="222" spans="5:24">
      <c r="E222" s="44" t="s">
        <v>687</v>
      </c>
      <c r="F222" s="48">
        <v>25.400000000000013</v>
      </c>
      <c r="G222" s="40" t="s">
        <v>915</v>
      </c>
      <c r="H222" s="34">
        <v>4.7759999999999989</v>
      </c>
      <c r="S222" s="30"/>
      <c r="T222" s="39"/>
      <c r="X222" s="41"/>
    </row>
    <row r="223" spans="5:24">
      <c r="E223" s="44" t="s">
        <v>687</v>
      </c>
      <c r="F223" s="48">
        <v>25.500000000000014</v>
      </c>
      <c r="G223" s="40" t="s">
        <v>916</v>
      </c>
      <c r="H223" s="34">
        <v>4.7699999999999987</v>
      </c>
      <c r="S223" s="30"/>
      <c r="T223" s="39"/>
      <c r="X223" s="41"/>
    </row>
    <row r="224" spans="5:24">
      <c r="E224" s="44" t="s">
        <v>687</v>
      </c>
      <c r="F224" s="48">
        <v>25.600000000000016</v>
      </c>
      <c r="G224" s="40" t="s">
        <v>917</v>
      </c>
      <c r="H224" s="34">
        <v>4.7639999999999985</v>
      </c>
      <c r="S224" s="30"/>
      <c r="T224" s="39"/>
      <c r="X224" s="41"/>
    </row>
    <row r="225" spans="5:24">
      <c r="E225" s="44" t="s">
        <v>687</v>
      </c>
      <c r="F225" s="48">
        <v>25.700000000000017</v>
      </c>
      <c r="G225" s="40" t="s">
        <v>918</v>
      </c>
      <c r="H225" s="34">
        <v>4.7579999999999982</v>
      </c>
      <c r="S225" s="30"/>
      <c r="T225" s="39"/>
      <c r="X225" s="41"/>
    </row>
    <row r="226" spans="5:24">
      <c r="E226" s="44" t="s">
        <v>687</v>
      </c>
      <c r="F226" s="48">
        <v>25.800000000000018</v>
      </c>
      <c r="G226" s="40" t="s">
        <v>919</v>
      </c>
      <c r="H226" s="34">
        <v>4.7519999999999989</v>
      </c>
      <c r="S226" s="30"/>
      <c r="T226" s="39"/>
      <c r="X226" s="41"/>
    </row>
    <row r="227" spans="5:24">
      <c r="E227" s="44" t="s">
        <v>687</v>
      </c>
      <c r="F227" s="48">
        <v>25.90000000000002</v>
      </c>
      <c r="G227" s="40" t="s">
        <v>920</v>
      </c>
      <c r="H227" s="34">
        <v>4.7459999999999987</v>
      </c>
      <c r="S227" s="30"/>
      <c r="T227" s="39"/>
      <c r="X227" s="41"/>
    </row>
    <row r="228" spans="5:24">
      <c r="E228" s="44" t="s">
        <v>687</v>
      </c>
      <c r="F228" s="48">
        <v>26.000000000000021</v>
      </c>
      <c r="G228" s="40" t="s">
        <v>921</v>
      </c>
      <c r="H228" s="34">
        <v>4.7399999999999984</v>
      </c>
      <c r="S228" s="30"/>
      <c r="T228" s="39"/>
      <c r="X228" s="41"/>
    </row>
    <row r="229" spans="5:24">
      <c r="E229" s="44" t="s">
        <v>687</v>
      </c>
      <c r="F229" s="48">
        <v>26.100000000000023</v>
      </c>
      <c r="G229" s="40" t="s">
        <v>922</v>
      </c>
      <c r="H229" s="34">
        <v>4.7339999999999982</v>
      </c>
      <c r="S229" s="30"/>
      <c r="T229" s="39"/>
      <c r="X229" s="41"/>
    </row>
    <row r="230" spans="5:24">
      <c r="E230" s="44" t="s">
        <v>687</v>
      </c>
      <c r="F230" s="48">
        <v>26.200000000000024</v>
      </c>
      <c r="G230" s="40" t="s">
        <v>923</v>
      </c>
      <c r="H230" s="34">
        <v>4.727999999999998</v>
      </c>
      <c r="S230" s="30"/>
      <c r="T230" s="39"/>
      <c r="X230" s="41"/>
    </row>
    <row r="231" spans="5:24">
      <c r="E231" s="44" t="s">
        <v>687</v>
      </c>
      <c r="F231" s="48">
        <v>26.300000000000026</v>
      </c>
      <c r="G231" s="40" t="s">
        <v>924</v>
      </c>
      <c r="H231" s="34">
        <v>4.7219999999999978</v>
      </c>
      <c r="S231" s="30"/>
      <c r="T231" s="39"/>
      <c r="X231" s="41"/>
    </row>
    <row r="232" spans="5:24">
      <c r="E232" s="44" t="s">
        <v>687</v>
      </c>
      <c r="F232" s="48">
        <v>26.400000000000027</v>
      </c>
      <c r="G232" s="40" t="s">
        <v>925</v>
      </c>
      <c r="H232" s="34">
        <v>4.7159999999999984</v>
      </c>
      <c r="S232" s="30"/>
      <c r="T232" s="39"/>
      <c r="X232" s="41"/>
    </row>
    <row r="233" spans="5:24">
      <c r="E233" s="44" t="s">
        <v>687</v>
      </c>
      <c r="F233" s="48">
        <v>26.500000000000028</v>
      </c>
      <c r="G233" s="40" t="s">
        <v>926</v>
      </c>
      <c r="H233" s="34">
        <v>4.7099999999999982</v>
      </c>
      <c r="S233" s="30"/>
      <c r="T233" s="39"/>
      <c r="X233" s="41"/>
    </row>
    <row r="234" spans="5:24">
      <c r="E234" s="44" t="s">
        <v>687</v>
      </c>
      <c r="F234" s="48">
        <v>26.60000000000003</v>
      </c>
      <c r="G234" s="40" t="s">
        <v>927</v>
      </c>
      <c r="H234" s="34">
        <v>4.703999999999998</v>
      </c>
      <c r="S234" s="30"/>
      <c r="T234" s="39"/>
      <c r="X234" s="41"/>
    </row>
    <row r="235" spans="5:24">
      <c r="E235" s="44" t="s">
        <v>687</v>
      </c>
      <c r="F235" s="48">
        <v>26.700000000000031</v>
      </c>
      <c r="G235" s="40" t="s">
        <v>928</v>
      </c>
      <c r="H235" s="34">
        <v>4.6979999999999977</v>
      </c>
      <c r="S235" s="30"/>
      <c r="T235" s="39"/>
      <c r="X235" s="41"/>
    </row>
    <row r="236" spans="5:24">
      <c r="E236" s="44" t="s">
        <v>687</v>
      </c>
      <c r="F236" s="48">
        <v>26.800000000000033</v>
      </c>
      <c r="G236" s="40" t="s">
        <v>929</v>
      </c>
      <c r="H236" s="34">
        <v>4.6919999999999975</v>
      </c>
      <c r="S236" s="30"/>
      <c r="T236" s="39"/>
      <c r="X236" s="41"/>
    </row>
    <row r="237" spans="5:24">
      <c r="E237" s="44" t="s">
        <v>687</v>
      </c>
      <c r="F237" s="48">
        <v>26.900000000000034</v>
      </c>
      <c r="G237" s="40" t="s">
        <v>930</v>
      </c>
      <c r="H237" s="34">
        <v>4.6859999999999973</v>
      </c>
      <c r="S237" s="30"/>
      <c r="T237" s="39"/>
      <c r="X237" s="41"/>
    </row>
    <row r="238" spans="5:24">
      <c r="E238" s="44" t="s">
        <v>687</v>
      </c>
      <c r="F238" s="48">
        <v>27.000000000000036</v>
      </c>
      <c r="G238" s="40" t="s">
        <v>931</v>
      </c>
      <c r="H238" s="34">
        <v>4.6799999999999979</v>
      </c>
      <c r="S238" s="30"/>
      <c r="T238" s="39"/>
      <c r="X238" s="41"/>
    </row>
    <row r="239" spans="5:24">
      <c r="E239" s="44" t="s">
        <v>687</v>
      </c>
      <c r="F239" s="48">
        <v>27.100000000000037</v>
      </c>
      <c r="G239" s="40" t="s">
        <v>932</v>
      </c>
      <c r="H239" s="34">
        <v>4.6739999999999977</v>
      </c>
      <c r="S239" s="30"/>
      <c r="T239" s="39"/>
      <c r="X239" s="41"/>
    </row>
    <row r="240" spans="5:24">
      <c r="E240" s="44" t="s">
        <v>687</v>
      </c>
      <c r="F240" s="48">
        <v>27.200000000000038</v>
      </c>
      <c r="G240" s="40" t="s">
        <v>933</v>
      </c>
      <c r="H240" s="34">
        <v>4.6679999999999975</v>
      </c>
      <c r="S240" s="30"/>
      <c r="T240" s="39"/>
      <c r="X240" s="41"/>
    </row>
    <row r="241" spans="5:24">
      <c r="E241" s="44" t="s">
        <v>687</v>
      </c>
      <c r="F241" s="48">
        <v>27.30000000000004</v>
      </c>
      <c r="G241" s="40" t="s">
        <v>934</v>
      </c>
      <c r="H241" s="34">
        <v>4.6619999999999973</v>
      </c>
      <c r="S241" s="30"/>
      <c r="T241" s="39"/>
      <c r="X241" s="41"/>
    </row>
    <row r="242" spans="5:24">
      <c r="E242" s="44" t="s">
        <v>687</v>
      </c>
      <c r="F242" s="48">
        <v>27.400000000000041</v>
      </c>
      <c r="G242" s="40" t="s">
        <v>935</v>
      </c>
      <c r="H242" s="34">
        <v>4.655999999999997</v>
      </c>
      <c r="S242" s="30"/>
      <c r="T242" s="39"/>
      <c r="X242" s="41"/>
    </row>
    <row r="243" spans="5:24">
      <c r="E243" s="44" t="s">
        <v>687</v>
      </c>
      <c r="F243" s="48">
        <v>27.500000000000043</v>
      </c>
      <c r="G243" s="40" t="s">
        <v>936</v>
      </c>
      <c r="H243" s="34">
        <v>4.6499999999999968</v>
      </c>
      <c r="S243" s="30"/>
      <c r="T243" s="39"/>
      <c r="X243" s="41"/>
    </row>
    <row r="244" spans="5:24">
      <c r="E244" s="44" t="s">
        <v>687</v>
      </c>
      <c r="F244" s="48">
        <v>27.600000000000044</v>
      </c>
      <c r="G244" s="40" t="s">
        <v>937</v>
      </c>
      <c r="H244" s="34">
        <v>4.6439999999999966</v>
      </c>
      <c r="S244" s="30"/>
      <c r="T244" s="39"/>
      <c r="X244" s="41"/>
    </row>
    <row r="245" spans="5:24">
      <c r="E245" s="44" t="s">
        <v>687</v>
      </c>
      <c r="F245" s="48">
        <v>27.700000000000045</v>
      </c>
      <c r="G245" s="40" t="s">
        <v>938</v>
      </c>
      <c r="H245" s="34">
        <v>4.6379999999999972</v>
      </c>
      <c r="S245" s="30"/>
      <c r="T245" s="39"/>
      <c r="X245" s="41"/>
    </row>
    <row r="246" spans="5:24">
      <c r="E246" s="44" t="s">
        <v>687</v>
      </c>
      <c r="F246" s="48">
        <v>27.800000000000047</v>
      </c>
      <c r="G246" s="40" t="s">
        <v>939</v>
      </c>
      <c r="H246" s="34">
        <v>4.631999999999997</v>
      </c>
      <c r="S246" s="30"/>
      <c r="T246" s="39"/>
      <c r="X246" s="41"/>
    </row>
    <row r="247" spans="5:24">
      <c r="E247" s="44" t="s">
        <v>687</v>
      </c>
      <c r="F247" s="48">
        <v>27.900000000000048</v>
      </c>
      <c r="G247" s="40" t="s">
        <v>940</v>
      </c>
      <c r="H247" s="34">
        <v>4.6259999999999968</v>
      </c>
      <c r="S247" s="30"/>
      <c r="T247" s="39"/>
      <c r="X247" s="41"/>
    </row>
    <row r="248" spans="5:24">
      <c r="E248" s="44" t="s">
        <v>687</v>
      </c>
      <c r="F248" s="48">
        <v>28.00000000000005</v>
      </c>
      <c r="G248" s="40" t="s">
        <v>941</v>
      </c>
      <c r="H248" s="34">
        <v>4.6199999999999966</v>
      </c>
      <c r="S248" s="30"/>
      <c r="T248" s="39"/>
      <c r="X248" s="41"/>
    </row>
    <row r="249" spans="5:24">
      <c r="E249" s="43" t="s">
        <v>689</v>
      </c>
      <c r="F249" s="48">
        <v>3.6</v>
      </c>
      <c r="G249" s="40" t="s">
        <v>942</v>
      </c>
      <c r="H249" s="34">
        <v>5.0999999999999996</v>
      </c>
      <c r="I249" s="31"/>
      <c r="S249" s="30"/>
      <c r="T249" s="39"/>
      <c r="X249" s="41"/>
    </row>
    <row r="250" spans="5:24">
      <c r="E250" s="44" t="s">
        <v>688</v>
      </c>
      <c r="F250" s="48">
        <v>3.7</v>
      </c>
      <c r="G250" s="40" t="s">
        <v>943</v>
      </c>
      <c r="H250" s="34">
        <v>5.0916999999999994</v>
      </c>
      <c r="I250" s="31"/>
      <c r="J250" s="31"/>
      <c r="K250" s="30"/>
      <c r="L250" s="39"/>
      <c r="S250" s="30"/>
      <c r="T250" s="39"/>
      <c r="X250" s="41"/>
    </row>
    <row r="251" spans="5:24">
      <c r="E251" s="44" t="s">
        <v>688</v>
      </c>
      <c r="F251" s="48">
        <v>3.8000000000000003</v>
      </c>
      <c r="G251" s="40" t="s">
        <v>944</v>
      </c>
      <c r="H251" s="34">
        <v>5.0833999999999993</v>
      </c>
      <c r="I251" s="31"/>
      <c r="J251" s="31"/>
      <c r="K251" s="30"/>
      <c r="L251" s="39"/>
      <c r="S251" s="30"/>
      <c r="T251" s="39"/>
      <c r="X251" s="41"/>
    </row>
    <row r="252" spans="5:24">
      <c r="E252" s="44" t="s">
        <v>688</v>
      </c>
      <c r="F252" s="48">
        <v>3.9000000000000004</v>
      </c>
      <c r="G252" s="40" t="s">
        <v>945</v>
      </c>
      <c r="H252" s="34">
        <v>5.0750999999999999</v>
      </c>
      <c r="I252" s="31"/>
      <c r="J252" s="31"/>
      <c r="K252" s="30"/>
      <c r="L252" s="39"/>
      <c r="S252" s="30"/>
      <c r="T252" s="39"/>
      <c r="X252" s="41"/>
    </row>
    <row r="253" spans="5:24">
      <c r="E253" s="44" t="s">
        <v>688</v>
      </c>
      <c r="F253" s="48">
        <v>4</v>
      </c>
      <c r="G253" s="40" t="s">
        <v>946</v>
      </c>
      <c r="H253" s="34">
        <v>5.0667999999999997</v>
      </c>
      <c r="I253" s="31"/>
      <c r="J253" s="31"/>
      <c r="K253" s="30"/>
      <c r="L253" s="39"/>
      <c r="S253" s="30"/>
      <c r="T253" s="39"/>
      <c r="X253" s="41"/>
    </row>
    <row r="254" spans="5:24">
      <c r="E254" s="44" t="s">
        <v>688</v>
      </c>
      <c r="F254" s="48">
        <v>4.0999999999999996</v>
      </c>
      <c r="G254" s="40" t="s">
        <v>947</v>
      </c>
      <c r="H254" s="34">
        <v>5.0584999999999996</v>
      </c>
      <c r="I254" s="31"/>
      <c r="J254" s="31"/>
      <c r="K254" s="30"/>
      <c r="L254" s="39"/>
      <c r="S254" s="30"/>
      <c r="T254" s="39"/>
      <c r="X254" s="41"/>
    </row>
    <row r="255" spans="5:24">
      <c r="E255" s="44" t="s">
        <v>688</v>
      </c>
      <c r="F255" s="48">
        <v>4.1999999999999993</v>
      </c>
      <c r="G255" s="40" t="s">
        <v>948</v>
      </c>
      <c r="H255" s="34">
        <v>5.0501999999999994</v>
      </c>
      <c r="I255" s="31"/>
      <c r="J255" s="31"/>
      <c r="K255" s="30"/>
      <c r="L255" s="39"/>
      <c r="S255" s="30"/>
      <c r="T255" s="39"/>
      <c r="X255" s="41"/>
    </row>
    <row r="256" spans="5:24">
      <c r="E256" s="44" t="s">
        <v>688</v>
      </c>
      <c r="F256" s="48">
        <v>4.2999999999999989</v>
      </c>
      <c r="G256" s="40" t="s">
        <v>949</v>
      </c>
      <c r="H256" s="34">
        <v>5.0419</v>
      </c>
      <c r="I256" s="31"/>
      <c r="J256" s="31"/>
      <c r="K256" s="30"/>
      <c r="L256" s="39"/>
      <c r="S256" s="30"/>
      <c r="T256" s="39"/>
      <c r="X256" s="41"/>
    </row>
    <row r="257" spans="5:24">
      <c r="E257" s="44" t="s">
        <v>688</v>
      </c>
      <c r="F257" s="48">
        <v>4.3999999999999986</v>
      </c>
      <c r="G257" s="40" t="s">
        <v>950</v>
      </c>
      <c r="H257" s="34">
        <v>5.0335999999999999</v>
      </c>
      <c r="I257" s="31"/>
      <c r="J257" s="31"/>
      <c r="K257" s="30"/>
      <c r="L257" s="39"/>
      <c r="S257" s="30"/>
      <c r="T257" s="39"/>
      <c r="X257" s="41"/>
    </row>
    <row r="258" spans="5:24">
      <c r="E258" s="44" t="s">
        <v>688</v>
      </c>
      <c r="F258" s="48">
        <v>4.4999999999999982</v>
      </c>
      <c r="G258" s="40" t="s">
        <v>951</v>
      </c>
      <c r="H258" s="34">
        <v>5.0252999999999997</v>
      </c>
      <c r="I258" s="31"/>
      <c r="J258" s="31"/>
      <c r="K258" s="30"/>
      <c r="L258" s="39"/>
      <c r="S258" s="30"/>
      <c r="T258" s="39"/>
      <c r="X258" s="41"/>
    </row>
    <row r="259" spans="5:24">
      <c r="E259" s="44" t="s">
        <v>688</v>
      </c>
      <c r="F259" s="48">
        <v>4.5999999999999979</v>
      </c>
      <c r="G259" s="40" t="s">
        <v>952</v>
      </c>
      <c r="H259" s="34">
        <v>5.0169999999999995</v>
      </c>
      <c r="I259" s="31"/>
      <c r="J259" s="31"/>
      <c r="K259" s="30"/>
      <c r="L259" s="39"/>
      <c r="S259" s="30"/>
      <c r="T259" s="39"/>
      <c r="X259" s="41"/>
    </row>
    <row r="260" spans="5:24">
      <c r="E260" s="44" t="s">
        <v>688</v>
      </c>
      <c r="F260" s="48">
        <v>4.6999999999999975</v>
      </c>
      <c r="G260" s="40" t="s">
        <v>953</v>
      </c>
      <c r="H260" s="34">
        <v>5.0087000000000002</v>
      </c>
      <c r="I260" s="31"/>
      <c r="J260" s="31"/>
      <c r="K260" s="30"/>
      <c r="L260" s="39"/>
      <c r="S260" s="30"/>
      <c r="T260" s="39"/>
      <c r="X260" s="41"/>
    </row>
    <row r="261" spans="5:24">
      <c r="E261" s="44" t="s">
        <v>688</v>
      </c>
      <c r="F261" s="48">
        <v>4.7999999999999972</v>
      </c>
      <c r="G261" s="40" t="s">
        <v>954</v>
      </c>
      <c r="H261" s="34">
        <v>5.0004</v>
      </c>
      <c r="I261" s="31"/>
      <c r="J261" s="31"/>
      <c r="K261" s="30"/>
      <c r="L261" s="39"/>
      <c r="S261" s="30"/>
      <c r="T261" s="39"/>
      <c r="X261" s="41"/>
    </row>
    <row r="262" spans="5:24">
      <c r="E262" s="44" t="s">
        <v>688</v>
      </c>
      <c r="F262" s="48">
        <v>4.8999999999999968</v>
      </c>
      <c r="G262" s="40" t="s">
        <v>955</v>
      </c>
      <c r="H262" s="34">
        <v>4.9920999999999998</v>
      </c>
      <c r="I262" s="31"/>
      <c r="J262" s="31"/>
      <c r="K262" s="30"/>
      <c r="L262" s="39"/>
      <c r="S262" s="30"/>
      <c r="T262" s="39"/>
      <c r="X262" s="41"/>
    </row>
    <row r="263" spans="5:24">
      <c r="E263" s="44" t="s">
        <v>688</v>
      </c>
      <c r="F263" s="48">
        <v>4.9999999999999964</v>
      </c>
      <c r="G263" s="40" t="s">
        <v>956</v>
      </c>
      <c r="H263" s="34">
        <v>4.9837999999999996</v>
      </c>
      <c r="I263" s="31"/>
      <c r="J263" s="31"/>
      <c r="K263" s="30"/>
      <c r="L263" s="39"/>
      <c r="S263" s="30"/>
      <c r="T263" s="39"/>
      <c r="X263" s="41"/>
    </row>
    <row r="264" spans="5:24">
      <c r="E264" s="44" t="s">
        <v>688</v>
      </c>
      <c r="F264" s="48">
        <v>5.0999999999999961</v>
      </c>
      <c r="G264" s="40" t="s">
        <v>957</v>
      </c>
      <c r="H264" s="34">
        <v>4.9755000000000003</v>
      </c>
      <c r="I264" s="31"/>
      <c r="J264" s="31"/>
      <c r="K264" s="30"/>
      <c r="L264" s="39"/>
      <c r="S264" s="30"/>
      <c r="T264" s="39"/>
      <c r="X264" s="41"/>
    </row>
    <row r="265" spans="5:24">
      <c r="E265" s="44" t="s">
        <v>688</v>
      </c>
      <c r="F265" s="48">
        <v>5.1999999999999957</v>
      </c>
      <c r="G265" s="40" t="s">
        <v>958</v>
      </c>
      <c r="H265" s="34">
        <v>4.9672000000000001</v>
      </c>
      <c r="I265" s="31"/>
      <c r="J265" s="31"/>
      <c r="K265" s="30"/>
      <c r="L265" s="39"/>
      <c r="S265" s="30"/>
      <c r="T265" s="39"/>
      <c r="X265" s="41"/>
    </row>
    <row r="266" spans="5:24">
      <c r="E266" s="44" t="s">
        <v>688</v>
      </c>
      <c r="F266" s="48">
        <v>5.2999999999999954</v>
      </c>
      <c r="G266" s="40" t="s">
        <v>959</v>
      </c>
      <c r="H266" s="34">
        <v>4.9588999999999999</v>
      </c>
      <c r="I266" s="31"/>
      <c r="J266" s="31"/>
      <c r="K266" s="30"/>
      <c r="L266" s="39"/>
      <c r="S266" s="30"/>
      <c r="T266" s="39"/>
      <c r="X266" s="41"/>
    </row>
    <row r="267" spans="5:24">
      <c r="E267" s="44" t="s">
        <v>688</v>
      </c>
      <c r="F267" s="48">
        <v>5.399999999999995</v>
      </c>
      <c r="G267" s="40" t="s">
        <v>960</v>
      </c>
      <c r="H267" s="34">
        <v>4.9505999999999997</v>
      </c>
      <c r="I267" s="31"/>
      <c r="J267" s="31"/>
      <c r="K267" s="30"/>
      <c r="L267" s="39"/>
      <c r="S267" s="30"/>
      <c r="T267" s="39"/>
      <c r="X267" s="41"/>
    </row>
    <row r="268" spans="5:24">
      <c r="E268" s="44" t="s">
        <v>688</v>
      </c>
      <c r="F268" s="48">
        <v>5.5</v>
      </c>
      <c r="G268" s="40" t="s">
        <v>961</v>
      </c>
      <c r="H268" s="34">
        <v>4.9422999999999995</v>
      </c>
      <c r="I268" s="31"/>
      <c r="J268" s="31"/>
      <c r="K268" s="30"/>
      <c r="L268" s="39"/>
      <c r="S268" s="30"/>
      <c r="T268" s="39"/>
      <c r="X268" s="41"/>
    </row>
    <row r="269" spans="5:24">
      <c r="E269" s="44" t="s">
        <v>688</v>
      </c>
      <c r="F269" s="48">
        <v>5.6</v>
      </c>
      <c r="G269" s="40" t="s">
        <v>962</v>
      </c>
      <c r="H269" s="34">
        <v>4.9339999999999993</v>
      </c>
      <c r="I269" s="31"/>
      <c r="J269" s="31"/>
      <c r="K269" s="30"/>
      <c r="L269" s="39"/>
      <c r="S269" s="30"/>
      <c r="T269" s="39"/>
      <c r="X269" s="41"/>
    </row>
    <row r="270" spans="5:24">
      <c r="E270" s="44" t="s">
        <v>688</v>
      </c>
      <c r="F270" s="48">
        <v>5.6999999999999993</v>
      </c>
      <c r="G270" s="40" t="s">
        <v>963</v>
      </c>
      <c r="H270" s="34">
        <v>4.9257</v>
      </c>
      <c r="I270" s="31"/>
      <c r="J270" s="31"/>
      <c r="K270" s="30"/>
      <c r="L270" s="39"/>
      <c r="S270" s="30"/>
      <c r="T270" s="39"/>
      <c r="X270" s="41"/>
    </row>
    <row r="271" spans="5:24">
      <c r="E271" s="44" t="s">
        <v>688</v>
      </c>
      <c r="F271" s="48">
        <v>5.7999999999999989</v>
      </c>
      <c r="G271" s="40" t="s">
        <v>964</v>
      </c>
      <c r="H271" s="34">
        <v>4.9173999999999998</v>
      </c>
      <c r="I271" s="31"/>
      <c r="J271" s="31"/>
      <c r="K271" s="30"/>
      <c r="L271" s="39"/>
      <c r="S271" s="30"/>
      <c r="T271" s="39"/>
      <c r="X271" s="41"/>
    </row>
    <row r="272" spans="5:24">
      <c r="E272" s="44" t="s">
        <v>688</v>
      </c>
      <c r="F272" s="48">
        <v>5.8999999999999986</v>
      </c>
      <c r="G272" s="40" t="s">
        <v>965</v>
      </c>
      <c r="H272" s="34">
        <v>4.9090999999999996</v>
      </c>
      <c r="I272" s="31"/>
      <c r="J272" s="31"/>
      <c r="K272" s="30"/>
      <c r="L272" s="39"/>
      <c r="S272" s="30"/>
      <c r="T272" s="39"/>
      <c r="X272" s="41"/>
    </row>
    <row r="273" spans="5:24">
      <c r="E273" s="44" t="s">
        <v>688</v>
      </c>
      <c r="F273" s="48">
        <v>5.9999999999999982</v>
      </c>
      <c r="G273" s="40" t="s">
        <v>966</v>
      </c>
      <c r="H273" s="34">
        <v>4.9007999999999994</v>
      </c>
      <c r="I273" s="31"/>
      <c r="J273" s="31"/>
      <c r="K273" s="30"/>
      <c r="L273" s="39"/>
      <c r="S273" s="30"/>
      <c r="T273" s="39"/>
      <c r="X273" s="41"/>
    </row>
    <row r="274" spans="5:24">
      <c r="E274" s="44" t="s">
        <v>688</v>
      </c>
      <c r="F274" s="48">
        <v>6.0999999999999979</v>
      </c>
      <c r="G274" s="40" t="s">
        <v>967</v>
      </c>
      <c r="H274" s="34">
        <v>4.8925000000000001</v>
      </c>
      <c r="I274" s="31"/>
      <c r="J274" s="31"/>
      <c r="K274" s="30"/>
      <c r="L274" s="39"/>
      <c r="S274" s="30"/>
      <c r="T274" s="39"/>
      <c r="X274" s="41"/>
    </row>
    <row r="275" spans="5:24">
      <c r="E275" s="44" t="s">
        <v>688</v>
      </c>
      <c r="F275" s="48">
        <v>6.1999999999999975</v>
      </c>
      <c r="G275" s="40" t="s">
        <v>968</v>
      </c>
      <c r="H275" s="34">
        <v>4.8841999999999999</v>
      </c>
      <c r="I275" s="31"/>
      <c r="J275" s="31"/>
      <c r="K275" s="30"/>
      <c r="L275" s="39"/>
      <c r="S275" s="30"/>
      <c r="T275" s="39"/>
      <c r="X275" s="41"/>
    </row>
    <row r="276" spans="5:24">
      <c r="E276" s="44" t="s">
        <v>688</v>
      </c>
      <c r="F276" s="48">
        <v>6.2999999999999972</v>
      </c>
      <c r="G276" s="40" t="s">
        <v>969</v>
      </c>
      <c r="H276" s="34">
        <v>4.8758999999999997</v>
      </c>
      <c r="I276" s="31"/>
      <c r="J276" s="31"/>
      <c r="K276" s="30"/>
      <c r="L276" s="39"/>
      <c r="S276" s="30"/>
      <c r="T276" s="39"/>
      <c r="X276" s="41"/>
    </row>
    <row r="277" spans="5:24">
      <c r="E277" s="44" t="s">
        <v>688</v>
      </c>
      <c r="F277" s="48">
        <v>6.3999999999999968</v>
      </c>
      <c r="G277" s="40" t="s">
        <v>970</v>
      </c>
      <c r="H277" s="34">
        <v>4.8675999999999995</v>
      </c>
      <c r="I277" s="31"/>
      <c r="J277" s="31"/>
      <c r="K277" s="30"/>
      <c r="L277" s="39"/>
      <c r="S277" s="30"/>
      <c r="T277" s="39"/>
      <c r="X277" s="41"/>
    </row>
    <row r="278" spans="5:24">
      <c r="E278" s="44" t="s">
        <v>688</v>
      </c>
      <c r="F278" s="48">
        <v>6.4999999999999964</v>
      </c>
      <c r="G278" s="40" t="s">
        <v>971</v>
      </c>
      <c r="H278" s="34">
        <v>4.8593000000000002</v>
      </c>
      <c r="I278" s="31"/>
      <c r="J278" s="31"/>
      <c r="K278" s="30"/>
      <c r="L278" s="39"/>
      <c r="S278" s="30"/>
      <c r="T278" s="39"/>
      <c r="X278" s="41"/>
    </row>
    <row r="279" spans="5:24">
      <c r="E279" s="44" t="s">
        <v>688</v>
      </c>
      <c r="F279" s="48">
        <v>6.5999999999999961</v>
      </c>
      <c r="G279" s="40" t="s">
        <v>972</v>
      </c>
      <c r="H279" s="34">
        <v>4.851</v>
      </c>
      <c r="I279" s="31"/>
      <c r="J279" s="31"/>
      <c r="K279" s="30"/>
      <c r="L279" s="39"/>
      <c r="S279" s="30"/>
      <c r="T279" s="39"/>
      <c r="X279" s="41"/>
    </row>
    <row r="280" spans="5:24">
      <c r="E280" s="44" t="s">
        <v>688</v>
      </c>
      <c r="F280" s="48">
        <v>6.6999999999999957</v>
      </c>
      <c r="G280" s="40" t="s">
        <v>973</v>
      </c>
      <c r="H280" s="34">
        <v>4.8426999999999998</v>
      </c>
      <c r="I280" s="31"/>
      <c r="J280" s="31"/>
      <c r="K280" s="30"/>
      <c r="L280" s="39"/>
      <c r="S280" s="30"/>
      <c r="T280" s="39"/>
      <c r="X280" s="41"/>
    </row>
    <row r="281" spans="5:24">
      <c r="E281" s="44" t="s">
        <v>688</v>
      </c>
      <c r="F281" s="48">
        <v>6.7999999999999954</v>
      </c>
      <c r="G281" s="40" t="s">
        <v>974</v>
      </c>
      <c r="H281" s="34">
        <v>4.8344000000000005</v>
      </c>
      <c r="I281" s="31"/>
      <c r="J281" s="31"/>
      <c r="K281" s="30"/>
      <c r="L281" s="39"/>
      <c r="S281" s="30"/>
      <c r="T281" s="39"/>
      <c r="X281" s="41"/>
    </row>
    <row r="282" spans="5:24">
      <c r="E282" s="44" t="s">
        <v>688</v>
      </c>
      <c r="F282" s="48">
        <v>6.899999999999995</v>
      </c>
      <c r="G282" s="40" t="s">
        <v>975</v>
      </c>
      <c r="H282" s="34">
        <v>4.8261000000000003</v>
      </c>
      <c r="I282" s="31"/>
      <c r="J282" s="31"/>
      <c r="K282" s="30"/>
      <c r="L282" s="39"/>
      <c r="S282" s="30"/>
      <c r="T282" s="39"/>
      <c r="X282" s="41"/>
    </row>
    <row r="283" spans="5:24">
      <c r="E283" s="44" t="s">
        <v>688</v>
      </c>
      <c r="F283" s="48">
        <v>7</v>
      </c>
      <c r="G283" s="40" t="s">
        <v>976</v>
      </c>
      <c r="H283" s="34">
        <v>4.8178000000000001</v>
      </c>
      <c r="I283" s="31"/>
      <c r="J283" s="31"/>
      <c r="K283" s="30"/>
      <c r="L283" s="39"/>
      <c r="S283" s="30"/>
      <c r="T283" s="39"/>
      <c r="X283" s="41"/>
    </row>
    <row r="284" spans="5:24">
      <c r="E284" s="44" t="s">
        <v>688</v>
      </c>
      <c r="F284" s="48">
        <v>7.1</v>
      </c>
      <c r="G284" s="40" t="s">
        <v>977</v>
      </c>
      <c r="H284" s="34">
        <v>4.8094999999999999</v>
      </c>
      <c r="I284" s="31"/>
      <c r="J284" s="31"/>
      <c r="K284" s="30"/>
      <c r="L284" s="39"/>
      <c r="S284" s="30"/>
      <c r="T284" s="39"/>
      <c r="X284" s="41"/>
    </row>
    <row r="285" spans="5:24">
      <c r="E285" s="44" t="s">
        <v>688</v>
      </c>
      <c r="F285" s="48">
        <v>7.1999999999999993</v>
      </c>
      <c r="G285" s="40" t="s">
        <v>978</v>
      </c>
      <c r="H285" s="34">
        <v>4.8011999999999997</v>
      </c>
      <c r="I285" s="31"/>
      <c r="J285" s="31"/>
      <c r="K285" s="30"/>
      <c r="L285" s="39"/>
      <c r="S285" s="30"/>
      <c r="T285" s="39"/>
      <c r="X285" s="41"/>
    </row>
    <row r="286" spans="5:24">
      <c r="E286" s="44" t="s">
        <v>688</v>
      </c>
      <c r="F286" s="48">
        <v>7.2999999999999989</v>
      </c>
      <c r="G286" s="40" t="s">
        <v>979</v>
      </c>
      <c r="H286" s="34">
        <v>4.7928999999999995</v>
      </c>
      <c r="I286" s="31"/>
      <c r="J286" s="31"/>
      <c r="K286" s="30"/>
      <c r="L286" s="39"/>
      <c r="S286" s="30"/>
      <c r="T286" s="39"/>
      <c r="X286" s="41"/>
    </row>
    <row r="287" spans="5:24">
      <c r="E287" s="44" t="s">
        <v>688</v>
      </c>
      <c r="F287" s="48">
        <v>7.3999999999999986</v>
      </c>
      <c r="G287" s="40" t="s">
        <v>980</v>
      </c>
      <c r="H287" s="34">
        <v>4.7845999999999993</v>
      </c>
      <c r="I287" s="31"/>
      <c r="J287" s="31"/>
      <c r="K287" s="30"/>
      <c r="L287" s="39"/>
      <c r="S287" s="30"/>
      <c r="T287" s="39"/>
      <c r="X287" s="41"/>
    </row>
    <row r="288" spans="5:24">
      <c r="E288" s="44" t="s">
        <v>688</v>
      </c>
      <c r="F288" s="48">
        <v>7.4999999999999982</v>
      </c>
      <c r="G288" s="40" t="s">
        <v>981</v>
      </c>
      <c r="H288" s="34">
        <v>4.7763</v>
      </c>
      <c r="I288" s="31"/>
      <c r="J288" s="31"/>
      <c r="K288" s="30"/>
      <c r="L288" s="39"/>
      <c r="S288" s="30"/>
      <c r="T288" s="39"/>
      <c r="X288" s="41"/>
    </row>
    <row r="289" spans="5:24">
      <c r="E289" s="44" t="s">
        <v>688</v>
      </c>
      <c r="F289" s="48">
        <v>7.5999999999999979</v>
      </c>
      <c r="G289" s="40" t="s">
        <v>982</v>
      </c>
      <c r="H289" s="34">
        <v>4.7679999999999998</v>
      </c>
      <c r="I289" s="31"/>
      <c r="J289" s="31"/>
      <c r="K289" s="30"/>
      <c r="L289" s="39"/>
      <c r="S289" s="30"/>
      <c r="T289" s="39"/>
      <c r="X289" s="41"/>
    </row>
    <row r="290" spans="5:24">
      <c r="E290" s="44" t="s">
        <v>688</v>
      </c>
      <c r="F290" s="48">
        <v>7.6999999999999975</v>
      </c>
      <c r="G290" s="40" t="s">
        <v>983</v>
      </c>
      <c r="H290" s="34">
        <v>4.7596999999999996</v>
      </c>
      <c r="I290" s="31"/>
      <c r="J290" s="31"/>
      <c r="K290" s="30"/>
      <c r="L290" s="39"/>
      <c r="S290" s="30"/>
      <c r="T290" s="39"/>
      <c r="X290" s="41"/>
    </row>
    <row r="291" spans="5:24">
      <c r="E291" s="44" t="s">
        <v>688</v>
      </c>
      <c r="F291" s="48">
        <v>7.7999999999999972</v>
      </c>
      <c r="G291" s="40" t="s">
        <v>984</v>
      </c>
      <c r="H291" s="34">
        <v>4.7514000000000003</v>
      </c>
      <c r="I291" s="31"/>
      <c r="J291" s="31"/>
      <c r="K291" s="30"/>
      <c r="L291" s="39"/>
      <c r="S291" s="30"/>
      <c r="T291" s="39"/>
      <c r="X291" s="41"/>
    </row>
    <row r="292" spans="5:24">
      <c r="E292" s="44" t="s">
        <v>688</v>
      </c>
      <c r="F292" s="48">
        <v>7.8999999999999968</v>
      </c>
      <c r="G292" s="40" t="s">
        <v>985</v>
      </c>
      <c r="H292" s="34">
        <v>4.7431000000000001</v>
      </c>
      <c r="I292" s="31"/>
      <c r="J292" s="31"/>
      <c r="K292" s="30"/>
      <c r="L292" s="39"/>
      <c r="S292" s="30"/>
      <c r="T292" s="39"/>
      <c r="X292" s="41"/>
    </row>
    <row r="293" spans="5:24">
      <c r="E293" s="44" t="s">
        <v>688</v>
      </c>
      <c r="F293" s="48">
        <v>7.9999999999999964</v>
      </c>
      <c r="G293" s="40" t="s">
        <v>986</v>
      </c>
      <c r="H293" s="34">
        <v>4.7347999999999999</v>
      </c>
      <c r="I293" s="31"/>
      <c r="J293" s="31"/>
      <c r="K293" s="30"/>
      <c r="L293" s="39"/>
      <c r="S293" s="30"/>
      <c r="T293" s="39"/>
      <c r="X293" s="41"/>
    </row>
    <row r="294" spans="5:24">
      <c r="E294" s="44" t="s">
        <v>688</v>
      </c>
      <c r="F294" s="48">
        <v>8.0999999999999961</v>
      </c>
      <c r="G294" s="40" t="s">
        <v>987</v>
      </c>
      <c r="H294" s="34">
        <v>4.7264999999999997</v>
      </c>
      <c r="I294" s="31"/>
      <c r="J294" s="31"/>
      <c r="K294" s="30"/>
      <c r="L294" s="39"/>
      <c r="S294" s="30"/>
      <c r="T294" s="39"/>
      <c r="X294" s="41"/>
    </row>
    <row r="295" spans="5:24">
      <c r="E295" s="44" t="s">
        <v>688</v>
      </c>
      <c r="F295" s="48">
        <v>8.1999999999999957</v>
      </c>
      <c r="G295" s="40" t="s">
        <v>988</v>
      </c>
      <c r="H295" s="34">
        <v>4.7181999999999995</v>
      </c>
      <c r="I295" s="31"/>
      <c r="J295" s="31"/>
      <c r="K295" s="30"/>
      <c r="L295" s="39"/>
      <c r="S295" s="30"/>
      <c r="T295" s="39"/>
      <c r="X295" s="41"/>
    </row>
    <row r="296" spans="5:24">
      <c r="E296" s="44" t="s">
        <v>688</v>
      </c>
      <c r="F296" s="48">
        <v>8.2999999999999954</v>
      </c>
      <c r="G296" s="40" t="s">
        <v>989</v>
      </c>
      <c r="H296" s="34">
        <v>4.7099000000000002</v>
      </c>
      <c r="I296" s="31"/>
      <c r="J296" s="31"/>
      <c r="K296" s="30"/>
      <c r="L296" s="39"/>
      <c r="S296" s="30"/>
      <c r="T296" s="39"/>
      <c r="X296" s="41"/>
    </row>
    <row r="297" spans="5:24">
      <c r="E297" s="44" t="s">
        <v>688</v>
      </c>
      <c r="F297" s="48">
        <v>8.399999999999995</v>
      </c>
      <c r="G297" s="40" t="s">
        <v>990</v>
      </c>
      <c r="H297" s="34">
        <v>4.7016</v>
      </c>
      <c r="I297" s="31"/>
      <c r="J297" s="31"/>
      <c r="K297" s="30"/>
      <c r="L297" s="39"/>
      <c r="S297" s="30"/>
      <c r="T297" s="39"/>
      <c r="X297" s="41"/>
    </row>
    <row r="298" spans="5:24">
      <c r="E298" s="44" t="s">
        <v>688</v>
      </c>
      <c r="F298" s="48">
        <v>8.5</v>
      </c>
      <c r="G298" s="40" t="s">
        <v>991</v>
      </c>
      <c r="H298" s="34">
        <v>4.6932999999999998</v>
      </c>
      <c r="I298" s="31"/>
      <c r="J298" s="31"/>
      <c r="K298" s="30"/>
      <c r="L298" s="39"/>
      <c r="S298" s="30"/>
      <c r="T298" s="39"/>
      <c r="X298" s="41"/>
    </row>
    <row r="299" spans="5:24">
      <c r="E299" s="44" t="s">
        <v>688</v>
      </c>
      <c r="F299" s="48">
        <v>8.6</v>
      </c>
      <c r="G299" s="40" t="s">
        <v>992</v>
      </c>
      <c r="H299" s="34">
        <v>4.6849999999999996</v>
      </c>
      <c r="I299" s="31"/>
      <c r="J299" s="31"/>
      <c r="K299" s="30"/>
      <c r="L299" s="39"/>
      <c r="S299" s="30"/>
      <c r="T299" s="39"/>
      <c r="X299" s="41"/>
    </row>
    <row r="300" spans="5:24">
      <c r="E300" s="44" t="s">
        <v>688</v>
      </c>
      <c r="F300" s="48">
        <v>8.6999999999999993</v>
      </c>
      <c r="G300" s="40" t="s">
        <v>993</v>
      </c>
      <c r="H300" s="34">
        <v>4.6766999999999994</v>
      </c>
      <c r="I300" s="31"/>
      <c r="J300" s="31"/>
      <c r="K300" s="30"/>
      <c r="L300" s="39"/>
      <c r="S300" s="30"/>
      <c r="T300" s="39"/>
      <c r="X300" s="41"/>
    </row>
    <row r="301" spans="5:24">
      <c r="E301" s="44" t="s">
        <v>688</v>
      </c>
      <c r="F301" s="48">
        <v>8.7999999999999989</v>
      </c>
      <c r="G301" s="40" t="s">
        <v>994</v>
      </c>
      <c r="H301" s="34">
        <v>4.6684000000000001</v>
      </c>
      <c r="I301" s="31"/>
      <c r="J301" s="31"/>
      <c r="K301" s="30"/>
      <c r="L301" s="39"/>
      <c r="S301" s="30"/>
      <c r="T301" s="39"/>
      <c r="X301" s="41"/>
    </row>
    <row r="302" spans="5:24">
      <c r="E302" s="44" t="s">
        <v>688</v>
      </c>
      <c r="F302" s="48">
        <v>8.8999999999999986</v>
      </c>
      <c r="G302" s="40" t="s">
        <v>995</v>
      </c>
      <c r="H302" s="34">
        <v>4.6600999999999999</v>
      </c>
      <c r="I302" s="31"/>
      <c r="J302" s="31"/>
      <c r="K302" s="30"/>
      <c r="L302" s="39"/>
      <c r="S302" s="30"/>
      <c r="T302" s="39"/>
      <c r="X302" s="41"/>
    </row>
    <row r="303" spans="5:24">
      <c r="E303" s="44" t="s">
        <v>688</v>
      </c>
      <c r="F303" s="48">
        <v>8.9999999999999982</v>
      </c>
      <c r="G303" s="40" t="s">
        <v>996</v>
      </c>
      <c r="H303" s="34">
        <v>4.6517999999999997</v>
      </c>
      <c r="I303" s="31"/>
      <c r="J303" s="31"/>
      <c r="K303" s="30"/>
      <c r="L303" s="39"/>
      <c r="S303" s="30"/>
      <c r="T303" s="39"/>
      <c r="X303" s="41"/>
    </row>
    <row r="304" spans="5:24">
      <c r="E304" s="44" t="s">
        <v>688</v>
      </c>
      <c r="F304" s="48">
        <v>9.0999999999999979</v>
      </c>
      <c r="G304" s="40" t="s">
        <v>997</v>
      </c>
      <c r="H304" s="34">
        <v>4.6434999999999995</v>
      </c>
      <c r="I304" s="31"/>
      <c r="J304" s="31"/>
      <c r="K304" s="30"/>
      <c r="L304" s="39"/>
      <c r="S304" s="30"/>
      <c r="T304" s="39"/>
      <c r="X304" s="41"/>
    </row>
    <row r="305" spans="5:24">
      <c r="E305" s="44" t="s">
        <v>688</v>
      </c>
      <c r="F305" s="48">
        <v>9.1999999999999975</v>
      </c>
      <c r="G305" s="40" t="s">
        <v>998</v>
      </c>
      <c r="H305" s="34">
        <v>4.6352000000000002</v>
      </c>
      <c r="I305" s="31"/>
      <c r="J305" s="31"/>
      <c r="K305" s="30"/>
      <c r="L305" s="39"/>
      <c r="S305" s="30"/>
      <c r="T305" s="39"/>
      <c r="X305" s="41"/>
    </row>
    <row r="306" spans="5:24">
      <c r="E306" s="44" t="s">
        <v>688</v>
      </c>
      <c r="F306" s="48">
        <v>9.2999999999999972</v>
      </c>
      <c r="G306" s="40" t="s">
        <v>999</v>
      </c>
      <c r="H306" s="34">
        <v>4.6269</v>
      </c>
      <c r="I306" s="31"/>
      <c r="J306" s="31"/>
      <c r="K306" s="30"/>
      <c r="L306" s="39"/>
      <c r="S306" s="30"/>
      <c r="T306" s="39"/>
      <c r="X306" s="41"/>
    </row>
    <row r="307" spans="5:24">
      <c r="E307" s="44" t="s">
        <v>688</v>
      </c>
      <c r="F307" s="48">
        <v>9.3999999999999968</v>
      </c>
      <c r="G307" s="40" t="s">
        <v>1000</v>
      </c>
      <c r="H307" s="34">
        <v>4.6185999999999998</v>
      </c>
      <c r="I307" s="31"/>
      <c r="J307" s="31"/>
      <c r="K307" s="30"/>
      <c r="L307" s="39"/>
      <c r="S307" s="30"/>
      <c r="T307" s="39"/>
      <c r="X307" s="41"/>
    </row>
    <row r="308" spans="5:24">
      <c r="E308" s="44" t="s">
        <v>688</v>
      </c>
      <c r="F308" s="48">
        <v>9.4999999999999964</v>
      </c>
      <c r="G308" s="40" t="s">
        <v>1001</v>
      </c>
      <c r="H308" s="34">
        <v>4.6102999999999996</v>
      </c>
      <c r="I308" s="31"/>
      <c r="J308" s="31"/>
      <c r="K308" s="30"/>
      <c r="L308" s="39"/>
      <c r="S308" s="30"/>
      <c r="T308" s="39"/>
      <c r="X308" s="41"/>
    </row>
    <row r="309" spans="5:24">
      <c r="E309" s="44" t="s">
        <v>688</v>
      </c>
      <c r="F309" s="48">
        <v>9.5999999999999961</v>
      </c>
      <c r="G309" s="40" t="s">
        <v>1002</v>
      </c>
      <c r="H309" s="34">
        <v>4.6020000000000003</v>
      </c>
      <c r="I309" s="31"/>
      <c r="J309" s="31"/>
      <c r="K309" s="30"/>
      <c r="L309" s="39"/>
      <c r="S309" s="30"/>
      <c r="T309" s="39"/>
      <c r="X309" s="41"/>
    </row>
    <row r="310" spans="5:24">
      <c r="E310" s="44" t="s">
        <v>688</v>
      </c>
      <c r="F310" s="48">
        <v>9.6999999999999957</v>
      </c>
      <c r="G310" s="40" t="s">
        <v>1003</v>
      </c>
      <c r="H310" s="34">
        <v>4.5937000000000001</v>
      </c>
      <c r="I310" s="31"/>
      <c r="J310" s="31"/>
      <c r="K310" s="30"/>
      <c r="L310" s="39"/>
      <c r="S310" s="30"/>
      <c r="T310" s="39"/>
      <c r="X310" s="41"/>
    </row>
    <row r="311" spans="5:24">
      <c r="E311" s="44" t="s">
        <v>688</v>
      </c>
      <c r="F311" s="48">
        <v>9.7999999999999954</v>
      </c>
      <c r="G311" s="40" t="s">
        <v>1004</v>
      </c>
      <c r="H311" s="34">
        <v>4.5853999999999999</v>
      </c>
      <c r="I311" s="31"/>
      <c r="J311" s="31"/>
      <c r="K311" s="30"/>
      <c r="L311" s="39"/>
      <c r="S311" s="30"/>
      <c r="T311" s="39"/>
      <c r="X311" s="41"/>
    </row>
    <row r="312" spans="5:24">
      <c r="E312" s="44" t="s">
        <v>688</v>
      </c>
      <c r="F312" s="48">
        <v>9.899999999999995</v>
      </c>
      <c r="G312" s="40" t="s">
        <v>1005</v>
      </c>
      <c r="H312" s="34">
        <v>4.5770999999999997</v>
      </c>
      <c r="I312" s="31"/>
      <c r="J312" s="31"/>
      <c r="K312" s="30"/>
      <c r="L312" s="39"/>
      <c r="S312" s="30"/>
      <c r="T312" s="39"/>
      <c r="X312" s="41"/>
    </row>
    <row r="313" spans="5:24">
      <c r="E313" s="44" t="s">
        <v>688</v>
      </c>
      <c r="F313" s="48">
        <v>10</v>
      </c>
      <c r="G313" s="40" t="s">
        <v>1006</v>
      </c>
      <c r="H313" s="34">
        <v>5.0999999999999996</v>
      </c>
      <c r="I313" s="31"/>
      <c r="J313" s="31"/>
      <c r="K313" s="30"/>
      <c r="L313" s="39"/>
      <c r="S313" s="30"/>
      <c r="T313" s="39"/>
      <c r="X313" s="41"/>
    </row>
    <row r="314" spans="5:24">
      <c r="E314" s="44" t="s">
        <v>688</v>
      </c>
      <c r="F314" s="48">
        <v>10.1</v>
      </c>
      <c r="G314" s="40" t="s">
        <v>1007</v>
      </c>
      <c r="H314" s="34">
        <v>5.09</v>
      </c>
      <c r="I314" s="31"/>
      <c r="J314" s="31"/>
      <c r="K314" s="30"/>
      <c r="L314" s="39"/>
      <c r="S314" s="30"/>
      <c r="T314" s="39"/>
      <c r="X314" s="41"/>
    </row>
    <row r="315" spans="5:24">
      <c r="E315" s="44" t="s">
        <v>688</v>
      </c>
      <c r="F315" s="48">
        <v>10.199999999999999</v>
      </c>
      <c r="G315" s="40" t="s">
        <v>1008</v>
      </c>
      <c r="H315" s="34">
        <v>5.08</v>
      </c>
      <c r="I315" s="31"/>
      <c r="J315" s="31"/>
      <c r="K315" s="30"/>
      <c r="L315" s="39"/>
      <c r="S315" s="30"/>
      <c r="T315" s="39"/>
      <c r="X315" s="41"/>
    </row>
    <row r="316" spans="5:24">
      <c r="E316" s="44" t="s">
        <v>688</v>
      </c>
      <c r="F316" s="48">
        <v>10.299999999999999</v>
      </c>
      <c r="G316" s="40" t="s">
        <v>1009</v>
      </c>
      <c r="H316" s="34">
        <v>5.0699999999999994</v>
      </c>
      <c r="I316" s="31"/>
      <c r="J316" s="31"/>
      <c r="K316" s="30"/>
      <c r="L316" s="39"/>
      <c r="S316" s="30"/>
      <c r="T316" s="39"/>
      <c r="X316" s="41"/>
    </row>
    <row r="317" spans="5:24">
      <c r="E317" s="44" t="s">
        <v>688</v>
      </c>
      <c r="F317" s="48">
        <v>10.399999999999999</v>
      </c>
      <c r="G317" s="40" t="s">
        <v>1010</v>
      </c>
      <c r="H317" s="34">
        <v>5.0599999999999996</v>
      </c>
      <c r="I317" s="31"/>
      <c r="J317" s="31"/>
      <c r="K317" s="30"/>
      <c r="L317" s="39"/>
      <c r="S317" s="30"/>
      <c r="T317" s="39"/>
      <c r="X317" s="41"/>
    </row>
    <row r="318" spans="5:24">
      <c r="E318" s="44" t="s">
        <v>688</v>
      </c>
      <c r="F318" s="48">
        <v>10.499999999999998</v>
      </c>
      <c r="G318" s="40" t="s">
        <v>1011</v>
      </c>
      <c r="H318" s="34">
        <v>5.05</v>
      </c>
      <c r="I318" s="31"/>
      <c r="J318" s="31"/>
      <c r="K318" s="30"/>
      <c r="L318" s="39"/>
      <c r="S318" s="30"/>
      <c r="T318" s="39"/>
      <c r="X318" s="41"/>
    </row>
    <row r="319" spans="5:24">
      <c r="E319" s="44" t="s">
        <v>688</v>
      </c>
      <c r="F319" s="48">
        <v>10.599999999999998</v>
      </c>
      <c r="G319" s="40" t="s">
        <v>1012</v>
      </c>
      <c r="H319" s="34">
        <v>5.04</v>
      </c>
      <c r="I319" s="31"/>
      <c r="J319" s="31"/>
      <c r="K319" s="30"/>
      <c r="L319" s="39"/>
      <c r="S319" s="30"/>
      <c r="T319" s="39"/>
      <c r="X319" s="41"/>
    </row>
    <row r="320" spans="5:24">
      <c r="E320" s="44" t="s">
        <v>688</v>
      </c>
      <c r="F320" s="48">
        <v>10.699999999999998</v>
      </c>
      <c r="G320" s="40" t="s">
        <v>1013</v>
      </c>
      <c r="H320" s="34">
        <v>5.03</v>
      </c>
      <c r="I320" s="31"/>
      <c r="J320" s="31"/>
      <c r="K320" s="30"/>
      <c r="L320" s="39"/>
      <c r="S320" s="30"/>
      <c r="T320" s="39"/>
      <c r="X320" s="41"/>
    </row>
    <row r="321" spans="5:24">
      <c r="E321" s="44" t="s">
        <v>688</v>
      </c>
      <c r="F321" s="48">
        <v>10.799999999999997</v>
      </c>
      <c r="G321" s="40" t="s">
        <v>1014</v>
      </c>
      <c r="H321" s="34">
        <v>5.0199999999999996</v>
      </c>
      <c r="I321" s="31"/>
      <c r="J321" s="31"/>
      <c r="K321" s="30"/>
      <c r="L321" s="39"/>
      <c r="S321" s="30"/>
      <c r="T321" s="39"/>
      <c r="X321" s="41"/>
    </row>
    <row r="322" spans="5:24">
      <c r="E322" s="44" t="s">
        <v>688</v>
      </c>
      <c r="F322" s="48">
        <v>10.899999999999997</v>
      </c>
      <c r="G322" s="40" t="s">
        <v>1015</v>
      </c>
      <c r="H322" s="34">
        <v>5.01</v>
      </c>
      <c r="I322" s="31"/>
      <c r="J322" s="31"/>
      <c r="K322" s="30"/>
      <c r="L322" s="39"/>
      <c r="S322" s="30"/>
      <c r="T322" s="39"/>
      <c r="X322" s="41"/>
    </row>
    <row r="323" spans="5:24">
      <c r="E323" s="44" t="s">
        <v>688</v>
      </c>
      <c r="F323" s="48">
        <v>10.999999999999996</v>
      </c>
      <c r="G323" s="40" t="s">
        <v>1016</v>
      </c>
      <c r="H323" s="34">
        <v>5</v>
      </c>
      <c r="I323" s="31"/>
      <c r="J323" s="31"/>
      <c r="K323" s="30"/>
      <c r="L323" s="39"/>
      <c r="S323" s="30"/>
      <c r="T323" s="39"/>
      <c r="X323" s="41"/>
    </row>
    <row r="324" spans="5:24">
      <c r="E324" s="44" t="s">
        <v>688</v>
      </c>
      <c r="F324" s="48">
        <v>11.099999999999996</v>
      </c>
      <c r="G324" s="40" t="s">
        <v>1017</v>
      </c>
      <c r="H324" s="34">
        <v>4.99</v>
      </c>
      <c r="I324" s="31"/>
      <c r="J324" s="31"/>
      <c r="K324" s="30"/>
      <c r="L324" s="39"/>
      <c r="S324" s="30"/>
      <c r="T324" s="39"/>
      <c r="X324" s="41"/>
    </row>
    <row r="325" spans="5:24">
      <c r="E325" s="44" t="s">
        <v>688</v>
      </c>
      <c r="F325" s="48">
        <v>11.199999999999996</v>
      </c>
      <c r="G325" s="40" t="s">
        <v>1018</v>
      </c>
      <c r="H325" s="34">
        <v>4.9800000000000004</v>
      </c>
      <c r="I325" s="31"/>
      <c r="J325" s="31"/>
      <c r="K325" s="30"/>
      <c r="L325" s="39"/>
      <c r="S325" s="30"/>
      <c r="T325" s="39"/>
      <c r="X325" s="41"/>
    </row>
    <row r="326" spans="5:24">
      <c r="E326" s="44" t="s">
        <v>688</v>
      </c>
      <c r="F326" s="48">
        <v>11.299999999999995</v>
      </c>
      <c r="G326" s="40" t="s">
        <v>1019</v>
      </c>
      <c r="H326" s="34">
        <v>4.97</v>
      </c>
      <c r="I326" s="31"/>
      <c r="J326" s="31"/>
      <c r="K326" s="30"/>
      <c r="L326" s="39"/>
      <c r="S326" s="30"/>
      <c r="T326" s="39"/>
      <c r="X326" s="41"/>
    </row>
    <row r="327" spans="5:24">
      <c r="E327" s="44" t="s">
        <v>688</v>
      </c>
      <c r="F327" s="48">
        <v>11.399999999999995</v>
      </c>
      <c r="G327" s="40" t="s">
        <v>1020</v>
      </c>
      <c r="H327" s="34">
        <v>4.96</v>
      </c>
      <c r="I327" s="31"/>
      <c r="J327" s="31"/>
      <c r="K327" s="30"/>
      <c r="L327" s="39"/>
      <c r="S327" s="30"/>
      <c r="T327" s="39"/>
      <c r="X327" s="41"/>
    </row>
    <row r="328" spans="5:24">
      <c r="E328" s="44" t="s">
        <v>688</v>
      </c>
      <c r="F328" s="48">
        <v>11.499999999999995</v>
      </c>
      <c r="G328" s="40" t="s">
        <v>1021</v>
      </c>
      <c r="H328" s="34">
        <v>4.95</v>
      </c>
      <c r="I328" s="31"/>
      <c r="J328" s="31"/>
      <c r="K328" s="30"/>
      <c r="L328" s="39"/>
      <c r="S328" s="30"/>
      <c r="T328" s="39"/>
      <c r="X328" s="41"/>
    </row>
    <row r="329" spans="5:24">
      <c r="E329" s="44" t="s">
        <v>688</v>
      </c>
      <c r="F329" s="48">
        <v>11.599999999999994</v>
      </c>
      <c r="G329" s="40" t="s">
        <v>1022</v>
      </c>
      <c r="H329" s="34">
        <v>4.9400000000000004</v>
      </c>
      <c r="I329" s="31"/>
      <c r="J329" s="31"/>
      <c r="K329" s="30"/>
      <c r="L329" s="39"/>
      <c r="S329" s="30"/>
      <c r="T329" s="39"/>
      <c r="X329" s="41"/>
    </row>
    <row r="330" spans="5:24">
      <c r="E330" s="44" t="s">
        <v>688</v>
      </c>
      <c r="F330" s="48">
        <v>11.699999999999994</v>
      </c>
      <c r="G330" s="40" t="s">
        <v>1023</v>
      </c>
      <c r="H330" s="34">
        <v>4.9300000000000006</v>
      </c>
      <c r="I330" s="31"/>
      <c r="J330" s="31"/>
      <c r="K330" s="30"/>
      <c r="L330" s="39"/>
      <c r="S330" s="30"/>
      <c r="T330" s="39"/>
      <c r="X330" s="41"/>
    </row>
    <row r="331" spans="5:24">
      <c r="E331" s="44" t="s">
        <v>688</v>
      </c>
      <c r="F331" s="48">
        <v>11.799999999999994</v>
      </c>
      <c r="G331" s="40" t="s">
        <v>1024</v>
      </c>
      <c r="H331" s="34">
        <v>4.92</v>
      </c>
      <c r="I331" s="31"/>
      <c r="J331" s="31"/>
      <c r="K331" s="30"/>
      <c r="L331" s="39"/>
      <c r="S331" s="30"/>
      <c r="T331" s="39"/>
      <c r="X331" s="41"/>
    </row>
    <row r="332" spans="5:24">
      <c r="E332" s="44" t="s">
        <v>688</v>
      </c>
      <c r="F332" s="48">
        <v>11.899999999999993</v>
      </c>
      <c r="G332" s="40" t="s">
        <v>1025</v>
      </c>
      <c r="H332" s="34">
        <v>4.91</v>
      </c>
      <c r="I332" s="31"/>
      <c r="J332" s="31"/>
      <c r="K332" s="30"/>
      <c r="L332" s="39"/>
      <c r="S332" s="30"/>
      <c r="T332" s="39"/>
      <c r="X332" s="41"/>
    </row>
    <row r="333" spans="5:24">
      <c r="E333" s="44" t="s">
        <v>688</v>
      </c>
      <c r="F333" s="48">
        <v>11.999999999999993</v>
      </c>
      <c r="G333" s="40" t="s">
        <v>1026</v>
      </c>
      <c r="H333" s="34">
        <v>4.9000000000000004</v>
      </c>
      <c r="I333" s="31"/>
      <c r="J333" s="31"/>
      <c r="K333" s="30"/>
      <c r="L333" s="39"/>
      <c r="S333" s="30"/>
      <c r="T333" s="39"/>
      <c r="X333" s="41"/>
    </row>
    <row r="334" spans="5:24">
      <c r="E334" s="44" t="s">
        <v>688</v>
      </c>
      <c r="F334" s="48">
        <v>12.099999999999993</v>
      </c>
      <c r="G334" s="40" t="s">
        <v>1027</v>
      </c>
      <c r="H334" s="34">
        <v>4.8900000000000006</v>
      </c>
      <c r="I334" s="31"/>
      <c r="J334" s="31"/>
      <c r="K334" s="30"/>
      <c r="L334" s="39"/>
      <c r="S334" s="30"/>
      <c r="T334" s="39"/>
      <c r="X334" s="41"/>
    </row>
    <row r="335" spans="5:24">
      <c r="E335" s="44" t="s">
        <v>688</v>
      </c>
      <c r="F335" s="48">
        <v>12.199999999999992</v>
      </c>
      <c r="G335" s="40" t="s">
        <v>1028</v>
      </c>
      <c r="H335" s="34">
        <v>4.8800000000000008</v>
      </c>
      <c r="I335" s="31"/>
      <c r="J335" s="31"/>
      <c r="K335" s="30"/>
      <c r="L335" s="39"/>
      <c r="S335" s="30"/>
      <c r="T335" s="39"/>
      <c r="X335" s="41"/>
    </row>
    <row r="336" spans="5:24">
      <c r="E336" s="44" t="s">
        <v>688</v>
      </c>
      <c r="F336" s="48">
        <v>12.299999999999992</v>
      </c>
      <c r="G336" s="40" t="s">
        <v>1029</v>
      </c>
      <c r="H336" s="34">
        <v>4.87</v>
      </c>
      <c r="I336" s="31"/>
      <c r="J336" s="31"/>
      <c r="K336" s="30"/>
      <c r="L336" s="39"/>
      <c r="S336" s="30"/>
      <c r="T336" s="39"/>
      <c r="X336" s="41"/>
    </row>
    <row r="337" spans="5:24">
      <c r="E337" s="44" t="s">
        <v>688</v>
      </c>
      <c r="F337" s="48">
        <v>12.399999999999991</v>
      </c>
      <c r="G337" s="40" t="s">
        <v>1030</v>
      </c>
      <c r="H337" s="34">
        <v>4.8600000000000003</v>
      </c>
      <c r="I337" s="31"/>
      <c r="J337" s="31"/>
      <c r="K337" s="30"/>
      <c r="L337" s="39"/>
      <c r="S337" s="30"/>
      <c r="T337" s="39"/>
      <c r="X337" s="41"/>
    </row>
    <row r="338" spans="5:24">
      <c r="E338" s="44" t="s">
        <v>688</v>
      </c>
      <c r="F338" s="48">
        <v>12.499999999999991</v>
      </c>
      <c r="G338" s="40" t="s">
        <v>1031</v>
      </c>
      <c r="H338" s="34">
        <v>4.8500000000000005</v>
      </c>
      <c r="I338" s="31"/>
      <c r="J338" s="31"/>
      <c r="K338" s="30"/>
      <c r="L338" s="39"/>
      <c r="S338" s="30"/>
      <c r="T338" s="39"/>
      <c r="X338" s="41"/>
    </row>
    <row r="339" spans="5:24">
      <c r="E339" s="44" t="s">
        <v>688</v>
      </c>
      <c r="F339" s="48">
        <v>12.599999999999991</v>
      </c>
      <c r="G339" s="40" t="s">
        <v>1032</v>
      </c>
      <c r="H339" s="34">
        <v>4.8400000000000007</v>
      </c>
      <c r="I339" s="31"/>
      <c r="J339" s="31"/>
      <c r="K339" s="30"/>
      <c r="L339" s="39"/>
      <c r="S339" s="30"/>
      <c r="T339" s="39"/>
      <c r="X339" s="41"/>
    </row>
    <row r="340" spans="5:24">
      <c r="E340" s="44" t="s">
        <v>688</v>
      </c>
      <c r="F340" s="48">
        <v>12.69999999999999</v>
      </c>
      <c r="G340" s="40" t="s">
        <v>1033</v>
      </c>
      <c r="H340" s="34">
        <v>4.830000000000001</v>
      </c>
      <c r="I340" s="31"/>
      <c r="J340" s="31"/>
      <c r="K340" s="30"/>
      <c r="L340" s="39"/>
      <c r="S340" s="30"/>
      <c r="T340" s="39"/>
      <c r="X340" s="41"/>
    </row>
    <row r="341" spans="5:24">
      <c r="E341" s="44" t="s">
        <v>688</v>
      </c>
      <c r="F341" s="48">
        <v>12.79999999999999</v>
      </c>
      <c r="G341" s="40" t="s">
        <v>1034</v>
      </c>
      <c r="H341" s="34">
        <v>4.82</v>
      </c>
      <c r="I341" s="31"/>
      <c r="J341" s="31"/>
      <c r="K341" s="30"/>
      <c r="L341" s="39"/>
      <c r="S341" s="30"/>
      <c r="T341" s="39"/>
      <c r="X341" s="41"/>
    </row>
    <row r="342" spans="5:24">
      <c r="E342" s="44" t="s">
        <v>688</v>
      </c>
      <c r="F342" s="48">
        <v>12.89999999999999</v>
      </c>
      <c r="G342" s="40" t="s">
        <v>1035</v>
      </c>
      <c r="H342" s="34">
        <v>4.8100000000000005</v>
      </c>
      <c r="I342" s="31"/>
      <c r="J342" s="31"/>
      <c r="K342" s="30"/>
      <c r="L342" s="39"/>
      <c r="S342" s="30"/>
      <c r="T342" s="39"/>
      <c r="X342" s="41"/>
    </row>
    <row r="343" spans="5:24">
      <c r="E343" s="44" t="s">
        <v>688</v>
      </c>
      <c r="F343" s="48">
        <v>12.999999999999989</v>
      </c>
      <c r="G343" s="40" t="s">
        <v>1036</v>
      </c>
      <c r="H343" s="34">
        <v>4.8000000000000007</v>
      </c>
      <c r="I343" s="31"/>
      <c r="J343" s="31"/>
      <c r="K343" s="30"/>
      <c r="L343" s="39"/>
      <c r="S343" s="30"/>
      <c r="T343" s="39"/>
      <c r="X343" s="41"/>
    </row>
    <row r="344" spans="5:24">
      <c r="E344" s="44" t="s">
        <v>688</v>
      </c>
      <c r="F344" s="48">
        <v>13.099999999999989</v>
      </c>
      <c r="G344" s="40" t="s">
        <v>1037</v>
      </c>
      <c r="H344" s="34">
        <v>4.7900000000000009</v>
      </c>
      <c r="I344" s="31"/>
      <c r="J344" s="31"/>
      <c r="K344" s="30"/>
      <c r="L344" s="39"/>
      <c r="S344" s="30"/>
      <c r="T344" s="39"/>
      <c r="X344" s="41"/>
    </row>
    <row r="345" spans="5:24">
      <c r="E345" s="44" t="s">
        <v>688</v>
      </c>
      <c r="F345" s="48">
        <v>13.199999999999989</v>
      </c>
      <c r="G345" s="40" t="s">
        <v>1038</v>
      </c>
      <c r="H345" s="34">
        <v>4.7800000000000011</v>
      </c>
      <c r="I345" s="31"/>
      <c r="J345" s="31"/>
      <c r="K345" s="30"/>
      <c r="L345" s="39"/>
      <c r="S345" s="30"/>
      <c r="T345" s="39"/>
      <c r="X345" s="41"/>
    </row>
    <row r="346" spans="5:24">
      <c r="E346" s="44" t="s">
        <v>688</v>
      </c>
      <c r="F346" s="48">
        <v>13.299999999999988</v>
      </c>
      <c r="G346" s="40" t="s">
        <v>1039</v>
      </c>
      <c r="H346" s="34">
        <v>4.7700000000000005</v>
      </c>
      <c r="I346" s="31"/>
      <c r="J346" s="31"/>
      <c r="K346" s="30"/>
      <c r="L346" s="39"/>
      <c r="S346" s="30"/>
      <c r="T346" s="39"/>
      <c r="X346" s="41"/>
    </row>
    <row r="347" spans="5:24">
      <c r="E347" s="44" t="s">
        <v>688</v>
      </c>
      <c r="F347" s="48">
        <v>13.399999999999988</v>
      </c>
      <c r="G347" s="40" t="s">
        <v>1040</v>
      </c>
      <c r="H347" s="34">
        <v>4.7600000000000007</v>
      </c>
      <c r="I347" s="31"/>
      <c r="J347" s="31"/>
      <c r="K347" s="30"/>
      <c r="L347" s="39"/>
      <c r="S347" s="30"/>
      <c r="T347" s="39"/>
      <c r="X347" s="41"/>
    </row>
    <row r="348" spans="5:24">
      <c r="E348" s="44" t="s">
        <v>688</v>
      </c>
      <c r="F348" s="48">
        <v>13.499999999999988</v>
      </c>
      <c r="G348" s="40" t="s">
        <v>1041</v>
      </c>
      <c r="H348" s="34">
        <v>4.7500000000000009</v>
      </c>
      <c r="I348" s="31"/>
      <c r="J348" s="31"/>
      <c r="K348" s="30"/>
      <c r="L348" s="39"/>
      <c r="S348" s="30"/>
      <c r="T348" s="39"/>
      <c r="X348" s="41"/>
    </row>
    <row r="349" spans="5:24">
      <c r="E349" s="44" t="s">
        <v>688</v>
      </c>
      <c r="F349" s="48">
        <v>13.599999999999987</v>
      </c>
      <c r="G349" s="40" t="s">
        <v>1042</v>
      </c>
      <c r="H349" s="34">
        <v>4.7400000000000011</v>
      </c>
      <c r="I349" s="31"/>
      <c r="J349" s="31"/>
      <c r="K349" s="30"/>
      <c r="L349" s="39"/>
      <c r="S349" s="30"/>
      <c r="T349" s="39"/>
      <c r="X349" s="41"/>
    </row>
    <row r="350" spans="5:24">
      <c r="E350" s="44" t="s">
        <v>688</v>
      </c>
      <c r="F350" s="48">
        <v>13.699999999999987</v>
      </c>
      <c r="G350" s="40" t="s">
        <v>1043</v>
      </c>
      <c r="H350" s="34">
        <v>4.7300000000000013</v>
      </c>
      <c r="I350" s="31"/>
      <c r="J350" s="31"/>
      <c r="K350" s="30"/>
      <c r="L350" s="39"/>
      <c r="S350" s="30"/>
      <c r="T350" s="39"/>
      <c r="X350" s="41"/>
    </row>
    <row r="351" spans="5:24">
      <c r="E351" s="44" t="s">
        <v>688</v>
      </c>
      <c r="F351" s="48">
        <v>13.799999999999986</v>
      </c>
      <c r="G351" s="40" t="s">
        <v>1044</v>
      </c>
      <c r="H351" s="34">
        <v>4.7200000000000006</v>
      </c>
      <c r="I351" s="31"/>
      <c r="J351" s="31"/>
      <c r="K351" s="30"/>
      <c r="L351" s="39"/>
      <c r="O351" s="38"/>
      <c r="P351" s="39"/>
      <c r="S351" s="30"/>
      <c r="T351" s="39"/>
      <c r="X351" s="41"/>
    </row>
    <row r="352" spans="5:24">
      <c r="E352" s="44" t="s">
        <v>688</v>
      </c>
      <c r="F352" s="48">
        <v>13.899999999999986</v>
      </c>
      <c r="G352" s="40" t="s">
        <v>1045</v>
      </c>
      <c r="H352" s="34">
        <v>4.7100000000000009</v>
      </c>
      <c r="I352" s="31"/>
      <c r="J352" s="31"/>
      <c r="K352" s="30"/>
      <c r="L352" s="39"/>
      <c r="O352" s="38"/>
      <c r="P352" s="39"/>
      <c r="S352" s="30"/>
      <c r="T352" s="39"/>
      <c r="X352" s="41"/>
    </row>
    <row r="353" spans="5:24">
      <c r="E353" s="44" t="s">
        <v>688</v>
      </c>
      <c r="F353" s="48">
        <v>13.999999999999986</v>
      </c>
      <c r="G353" s="40" t="s">
        <v>1046</v>
      </c>
      <c r="H353" s="34">
        <v>4.7000000000000011</v>
      </c>
      <c r="I353" s="31"/>
      <c r="J353" s="31"/>
      <c r="K353" s="30"/>
      <c r="L353" s="39"/>
      <c r="O353" s="38"/>
      <c r="P353" s="39"/>
      <c r="S353" s="30"/>
      <c r="T353" s="39"/>
      <c r="X353" s="41"/>
    </row>
    <row r="354" spans="5:24">
      <c r="E354" s="44" t="s">
        <v>688</v>
      </c>
      <c r="F354" s="48">
        <v>14.099999999999985</v>
      </c>
      <c r="G354" s="40" t="s">
        <v>1047</v>
      </c>
      <c r="H354" s="34">
        <v>4.6900000000000013</v>
      </c>
      <c r="I354" s="31"/>
      <c r="J354" s="31"/>
      <c r="K354" s="30"/>
      <c r="L354" s="39"/>
      <c r="O354" s="38"/>
      <c r="P354" s="39"/>
      <c r="S354" s="30"/>
      <c r="T354" s="39"/>
      <c r="X354" s="41"/>
    </row>
    <row r="355" spans="5:24">
      <c r="E355" s="44" t="s">
        <v>688</v>
      </c>
      <c r="F355" s="48">
        <v>14.199999999999985</v>
      </c>
      <c r="G355" s="40" t="s">
        <v>1048</v>
      </c>
      <c r="H355" s="34">
        <v>4.6800000000000015</v>
      </c>
      <c r="I355" s="31"/>
      <c r="J355" s="31"/>
      <c r="K355" s="30"/>
      <c r="L355" s="39"/>
      <c r="O355" s="38"/>
      <c r="P355" s="39"/>
      <c r="S355" s="30"/>
      <c r="T355" s="39"/>
      <c r="X355" s="41"/>
    </row>
    <row r="356" spans="5:24">
      <c r="E356" s="44" t="s">
        <v>688</v>
      </c>
      <c r="F356" s="48">
        <v>14.299999999999985</v>
      </c>
      <c r="G356" s="40" t="s">
        <v>1049</v>
      </c>
      <c r="H356" s="34">
        <v>4.6700000000000008</v>
      </c>
      <c r="I356" s="31"/>
      <c r="J356" s="31"/>
      <c r="K356" s="30"/>
      <c r="L356" s="39"/>
      <c r="O356" s="38"/>
      <c r="P356" s="39"/>
      <c r="S356" s="30"/>
      <c r="T356" s="39"/>
      <c r="X356" s="41"/>
    </row>
    <row r="357" spans="5:24">
      <c r="E357" s="44" t="s">
        <v>688</v>
      </c>
      <c r="F357" s="48">
        <v>14.399999999999984</v>
      </c>
      <c r="G357" s="40" t="s">
        <v>1050</v>
      </c>
      <c r="H357" s="34">
        <v>4.660000000000001</v>
      </c>
      <c r="I357" s="31"/>
      <c r="J357" s="31"/>
      <c r="K357" s="30"/>
      <c r="L357" s="39"/>
      <c r="O357" s="38"/>
      <c r="P357" s="39"/>
      <c r="S357" s="30"/>
      <c r="T357" s="39"/>
      <c r="X357" s="41"/>
    </row>
    <row r="358" spans="5:24">
      <c r="E358" s="44" t="s">
        <v>688</v>
      </c>
      <c r="F358" s="48">
        <v>14.499999999999984</v>
      </c>
      <c r="G358" s="40" t="s">
        <v>1051</v>
      </c>
      <c r="H358" s="34">
        <v>4.6500000000000012</v>
      </c>
      <c r="I358" s="31"/>
      <c r="J358" s="31"/>
      <c r="K358" s="30"/>
      <c r="L358" s="39"/>
      <c r="O358" s="38"/>
      <c r="P358" s="39"/>
      <c r="S358" s="30"/>
      <c r="T358" s="39"/>
      <c r="X358" s="41"/>
    </row>
    <row r="359" spans="5:24">
      <c r="E359" s="44" t="s">
        <v>688</v>
      </c>
      <c r="F359" s="48">
        <v>14.599999999999984</v>
      </c>
      <c r="G359" s="40" t="s">
        <v>1052</v>
      </c>
      <c r="H359" s="34">
        <v>4.6400000000000015</v>
      </c>
      <c r="I359" s="31"/>
      <c r="J359" s="31"/>
      <c r="K359" s="30"/>
      <c r="L359" s="39"/>
      <c r="O359" s="38"/>
      <c r="P359" s="39"/>
      <c r="S359" s="30"/>
      <c r="T359" s="39"/>
      <c r="X359" s="41"/>
    </row>
    <row r="360" spans="5:24">
      <c r="E360" s="44" t="s">
        <v>688</v>
      </c>
      <c r="F360" s="48">
        <v>14.699999999999983</v>
      </c>
      <c r="G360" s="40" t="s">
        <v>1053</v>
      </c>
      <c r="H360" s="34">
        <v>4.6300000000000017</v>
      </c>
      <c r="I360" s="31"/>
      <c r="J360" s="31"/>
      <c r="K360" s="30"/>
      <c r="L360" s="39"/>
      <c r="O360" s="38"/>
      <c r="P360" s="39"/>
      <c r="S360" s="30"/>
      <c r="T360" s="39"/>
      <c r="X360" s="41"/>
    </row>
    <row r="361" spans="5:24">
      <c r="E361" s="44" t="s">
        <v>688</v>
      </c>
      <c r="F361" s="48">
        <v>14.799999999999983</v>
      </c>
      <c r="G361" s="40" t="s">
        <v>1054</v>
      </c>
      <c r="H361" s="34">
        <v>4.620000000000001</v>
      </c>
      <c r="I361" s="31"/>
      <c r="J361" s="31"/>
      <c r="K361" s="30"/>
      <c r="L361" s="39"/>
      <c r="O361" s="38"/>
      <c r="P361" s="39"/>
      <c r="S361" s="30"/>
      <c r="T361" s="39"/>
      <c r="X361" s="41"/>
    </row>
    <row r="362" spans="5:24">
      <c r="E362" s="44" t="s">
        <v>688</v>
      </c>
      <c r="F362" s="48">
        <v>14.899999999999983</v>
      </c>
      <c r="G362" s="40" t="s">
        <v>1055</v>
      </c>
      <c r="H362" s="34">
        <v>4.6100000000000012</v>
      </c>
      <c r="I362" s="31"/>
      <c r="J362" s="31"/>
      <c r="K362" s="30"/>
      <c r="L362" s="39"/>
      <c r="O362" s="38"/>
      <c r="P362" s="39"/>
      <c r="S362" s="30"/>
      <c r="T362" s="39"/>
      <c r="X362" s="41"/>
    </row>
    <row r="363" spans="5:24">
      <c r="E363" s="44" t="s">
        <v>688</v>
      </c>
      <c r="F363" s="48">
        <v>14.999999999999982</v>
      </c>
      <c r="G363" s="40" t="s">
        <v>1056</v>
      </c>
      <c r="H363" s="34">
        <v>4.6000000000000014</v>
      </c>
      <c r="I363" s="31"/>
      <c r="J363" s="31"/>
      <c r="K363" s="30"/>
      <c r="L363" s="39"/>
      <c r="O363" s="38"/>
      <c r="P363" s="39"/>
      <c r="S363" s="30"/>
      <c r="T363" s="39"/>
      <c r="X363" s="41"/>
    </row>
    <row r="364" spans="5:24">
      <c r="E364" s="44" t="s">
        <v>688</v>
      </c>
      <c r="F364" s="48">
        <v>15.099999999999982</v>
      </c>
      <c r="G364" s="40" t="s">
        <v>1057</v>
      </c>
      <c r="H364" s="34">
        <v>4.5900000000000016</v>
      </c>
      <c r="I364" s="31"/>
      <c r="J364" s="31"/>
      <c r="K364" s="30"/>
      <c r="L364" s="39"/>
      <c r="O364" s="38"/>
      <c r="P364" s="39"/>
      <c r="S364" s="30"/>
      <c r="T364" s="39"/>
      <c r="X364" s="41"/>
    </row>
    <row r="365" spans="5:24">
      <c r="E365" s="44" t="s">
        <v>688</v>
      </c>
      <c r="F365" s="48">
        <v>15.199999999999982</v>
      </c>
      <c r="G365" s="40" t="s">
        <v>1058</v>
      </c>
      <c r="H365" s="34">
        <v>4.5800000000000018</v>
      </c>
      <c r="I365" s="31"/>
      <c r="J365" s="31"/>
      <c r="K365" s="30"/>
      <c r="L365" s="39"/>
      <c r="O365" s="38"/>
      <c r="P365" s="39"/>
      <c r="S365" s="30"/>
      <c r="T365" s="39"/>
      <c r="X365" s="41"/>
    </row>
    <row r="366" spans="5:24">
      <c r="E366" s="44" t="s">
        <v>688</v>
      </c>
      <c r="F366" s="48">
        <v>15.299999999999981</v>
      </c>
      <c r="G366" s="40" t="s">
        <v>1059</v>
      </c>
      <c r="H366" s="34">
        <v>4.5700000000000012</v>
      </c>
      <c r="I366" s="31"/>
      <c r="J366" s="31"/>
      <c r="K366" s="30"/>
      <c r="L366" s="39"/>
      <c r="O366" s="38"/>
      <c r="P366" s="39"/>
      <c r="S366" s="30"/>
      <c r="T366" s="39"/>
      <c r="X366" s="41"/>
    </row>
    <row r="367" spans="5:24">
      <c r="E367" s="44" t="s">
        <v>688</v>
      </c>
      <c r="F367" s="48">
        <v>15.399999999999981</v>
      </c>
      <c r="G367" s="40" t="s">
        <v>1060</v>
      </c>
      <c r="H367" s="34">
        <v>4.5600000000000014</v>
      </c>
      <c r="I367" s="31"/>
      <c r="J367" s="31"/>
      <c r="K367" s="30"/>
      <c r="L367" s="39"/>
      <c r="O367" s="38"/>
      <c r="P367" s="39"/>
      <c r="S367" s="30"/>
      <c r="T367" s="39"/>
      <c r="X367" s="41"/>
    </row>
    <row r="368" spans="5:24">
      <c r="E368" s="44" t="s">
        <v>688</v>
      </c>
      <c r="F368" s="48">
        <v>15.49999999999998</v>
      </c>
      <c r="G368" s="40" t="s">
        <v>1061</v>
      </c>
      <c r="H368" s="34">
        <v>4.5500000000000016</v>
      </c>
      <c r="I368" s="31"/>
      <c r="J368" s="31"/>
      <c r="K368" s="30"/>
      <c r="L368" s="39"/>
      <c r="O368" s="38"/>
      <c r="P368" s="39"/>
      <c r="S368" s="30"/>
      <c r="T368" s="39"/>
      <c r="X368" s="41"/>
    </row>
    <row r="369" spans="5:24">
      <c r="E369" s="44" t="s">
        <v>688</v>
      </c>
      <c r="F369" s="48">
        <v>15.59999999999998</v>
      </c>
      <c r="G369" s="40" t="s">
        <v>1062</v>
      </c>
      <c r="H369" s="34">
        <v>4.5400000000000018</v>
      </c>
      <c r="I369" s="31"/>
      <c r="J369" s="31"/>
      <c r="K369" s="30"/>
      <c r="L369" s="39"/>
      <c r="O369" s="38"/>
      <c r="P369" s="39"/>
      <c r="S369" s="30"/>
      <c r="T369" s="39"/>
      <c r="X369" s="41"/>
    </row>
    <row r="370" spans="5:24">
      <c r="E370" s="44" t="s">
        <v>688</v>
      </c>
      <c r="F370" s="48">
        <v>15.69999999999998</v>
      </c>
      <c r="G370" s="40" t="s">
        <v>1063</v>
      </c>
      <c r="H370" s="34">
        <v>4.530000000000002</v>
      </c>
      <c r="I370" s="31"/>
      <c r="J370" s="31"/>
      <c r="K370" s="30"/>
      <c r="L370" s="39"/>
      <c r="O370" s="38"/>
      <c r="P370" s="39"/>
      <c r="S370" s="30"/>
      <c r="T370" s="39"/>
      <c r="X370" s="41"/>
    </row>
    <row r="371" spans="5:24">
      <c r="E371" s="44" t="s">
        <v>688</v>
      </c>
      <c r="F371" s="48">
        <v>15.799999999999979</v>
      </c>
      <c r="G371" s="40" t="s">
        <v>1064</v>
      </c>
      <c r="H371" s="34">
        <v>4.5200000000000014</v>
      </c>
      <c r="I371" s="31"/>
      <c r="J371" s="31"/>
      <c r="K371" s="30"/>
      <c r="L371" s="39"/>
      <c r="O371" s="38"/>
      <c r="P371" s="39"/>
      <c r="S371" s="30"/>
      <c r="T371" s="39"/>
      <c r="X371" s="41"/>
    </row>
    <row r="372" spans="5:24">
      <c r="E372" s="44" t="s">
        <v>688</v>
      </c>
      <c r="F372" s="48">
        <v>15.899999999999979</v>
      </c>
      <c r="G372" s="40" t="s">
        <v>1065</v>
      </c>
      <c r="H372" s="34">
        <v>4.5100000000000016</v>
      </c>
      <c r="I372" s="31"/>
      <c r="J372" s="31"/>
      <c r="K372" s="30"/>
      <c r="L372" s="39"/>
      <c r="O372" s="38"/>
      <c r="P372" s="39"/>
      <c r="S372" s="30"/>
      <c r="T372" s="39"/>
      <c r="X372" s="41"/>
    </row>
    <row r="373" spans="5:24">
      <c r="E373" s="44" t="s">
        <v>688</v>
      </c>
      <c r="F373" s="48">
        <v>15.999999999999979</v>
      </c>
      <c r="G373" s="40" t="s">
        <v>1066</v>
      </c>
      <c r="H373" s="34">
        <v>4.5000000000000018</v>
      </c>
      <c r="I373" s="31"/>
      <c r="J373" s="31"/>
      <c r="K373" s="30"/>
      <c r="L373" s="39"/>
      <c r="O373" s="38"/>
      <c r="P373" s="39"/>
      <c r="S373" s="30"/>
      <c r="T373" s="39"/>
      <c r="X373" s="41"/>
    </row>
    <row r="374" spans="5:24">
      <c r="E374" s="44" t="s">
        <v>688</v>
      </c>
      <c r="F374" s="48">
        <v>16.09999999999998</v>
      </c>
      <c r="G374" s="40" t="s">
        <v>1067</v>
      </c>
      <c r="H374" s="34">
        <v>4.490000000000002</v>
      </c>
      <c r="I374" s="31"/>
      <c r="J374" s="31"/>
      <c r="K374" s="30"/>
      <c r="L374" s="39"/>
      <c r="O374" s="38"/>
      <c r="P374" s="39"/>
      <c r="S374" s="30"/>
      <c r="T374" s="39"/>
      <c r="X374" s="41"/>
    </row>
    <row r="375" spans="5:24">
      <c r="E375" s="44" t="s">
        <v>688</v>
      </c>
      <c r="F375" s="48">
        <v>16.199999999999982</v>
      </c>
      <c r="G375" s="40" t="s">
        <v>1068</v>
      </c>
      <c r="H375" s="34">
        <v>4.4800000000000013</v>
      </c>
      <c r="I375" s="31"/>
      <c r="J375" s="31"/>
      <c r="K375" s="30"/>
      <c r="L375" s="39"/>
      <c r="O375" s="38"/>
      <c r="P375" s="39"/>
      <c r="S375" s="30"/>
      <c r="T375" s="39"/>
      <c r="X375" s="41"/>
    </row>
    <row r="376" spans="5:24">
      <c r="E376" s="44" t="s">
        <v>688</v>
      </c>
      <c r="F376" s="48">
        <v>16.299999999999983</v>
      </c>
      <c r="G376" s="40" t="s">
        <v>1069</v>
      </c>
      <c r="H376" s="34">
        <v>4.4700000000000015</v>
      </c>
      <c r="I376" s="31"/>
      <c r="J376" s="31"/>
      <c r="K376" s="30"/>
      <c r="L376" s="39"/>
      <c r="O376" s="38"/>
      <c r="P376" s="39"/>
      <c r="S376" s="30"/>
      <c r="T376" s="39"/>
      <c r="X376" s="41"/>
    </row>
    <row r="377" spans="5:24">
      <c r="E377" s="44" t="s">
        <v>688</v>
      </c>
      <c r="F377" s="48">
        <v>16.399999999999984</v>
      </c>
      <c r="G377" s="40" t="s">
        <v>1070</v>
      </c>
      <c r="H377" s="34">
        <v>4.4600000000000009</v>
      </c>
      <c r="I377" s="31"/>
      <c r="J377" s="31"/>
      <c r="K377" s="30"/>
      <c r="L377" s="39"/>
      <c r="O377" s="38"/>
      <c r="P377" s="39"/>
      <c r="S377" s="30"/>
      <c r="T377" s="39"/>
      <c r="X377" s="41"/>
    </row>
    <row r="378" spans="5:24">
      <c r="E378" s="44" t="s">
        <v>688</v>
      </c>
      <c r="F378" s="48">
        <v>16.499999999999986</v>
      </c>
      <c r="G378" s="40" t="s">
        <v>1071</v>
      </c>
      <c r="H378" s="34">
        <v>4.4500000000000011</v>
      </c>
      <c r="I378" s="31"/>
      <c r="J378" s="31"/>
      <c r="K378" s="30"/>
      <c r="L378" s="39"/>
      <c r="O378" s="38"/>
      <c r="P378" s="39"/>
      <c r="S378" s="30"/>
      <c r="T378" s="39"/>
      <c r="X378" s="41"/>
    </row>
    <row r="379" spans="5:24">
      <c r="E379" s="44" t="s">
        <v>688</v>
      </c>
      <c r="F379" s="48">
        <v>16.599999999999987</v>
      </c>
      <c r="G379" s="40" t="s">
        <v>1072</v>
      </c>
      <c r="H379" s="34">
        <v>4.4400000000000013</v>
      </c>
      <c r="I379" s="31"/>
      <c r="J379" s="31"/>
      <c r="K379" s="30"/>
      <c r="L379" s="39"/>
      <c r="O379" s="38"/>
      <c r="P379" s="39"/>
      <c r="S379" s="30"/>
      <c r="T379" s="39"/>
      <c r="X379" s="41"/>
    </row>
    <row r="380" spans="5:24">
      <c r="E380" s="44" t="s">
        <v>688</v>
      </c>
      <c r="F380" s="48">
        <v>16.699999999999989</v>
      </c>
      <c r="G380" s="40" t="s">
        <v>1073</v>
      </c>
      <c r="H380" s="34">
        <v>4.4300000000000006</v>
      </c>
      <c r="I380" s="31"/>
      <c r="J380" s="31"/>
      <c r="K380" s="30"/>
      <c r="L380" s="39"/>
      <c r="O380" s="38"/>
      <c r="P380" s="39"/>
      <c r="S380" s="30"/>
      <c r="T380" s="39"/>
      <c r="X380" s="41"/>
    </row>
    <row r="381" spans="5:24">
      <c r="E381" s="44" t="s">
        <v>688</v>
      </c>
      <c r="F381" s="48">
        <v>16.79999999999999</v>
      </c>
      <c r="G381" s="40" t="s">
        <v>1074</v>
      </c>
      <c r="H381" s="34">
        <v>4.4200000000000008</v>
      </c>
      <c r="I381" s="31"/>
      <c r="J381" s="31"/>
      <c r="K381" s="30"/>
      <c r="L381" s="39"/>
      <c r="O381" s="38"/>
      <c r="P381" s="39"/>
      <c r="S381" s="30"/>
      <c r="T381" s="39"/>
      <c r="X381" s="41"/>
    </row>
    <row r="382" spans="5:24">
      <c r="E382" s="44" t="s">
        <v>688</v>
      </c>
      <c r="F382" s="48">
        <v>16.899999999999991</v>
      </c>
      <c r="G382" s="40" t="s">
        <v>1075</v>
      </c>
      <c r="H382" s="34">
        <v>4.41</v>
      </c>
      <c r="I382" s="31"/>
      <c r="J382" s="31"/>
      <c r="K382" s="30"/>
      <c r="L382" s="39"/>
      <c r="O382" s="38"/>
      <c r="P382" s="39"/>
      <c r="S382" s="30"/>
      <c r="T382" s="39"/>
      <c r="X382" s="41"/>
    </row>
    <row r="383" spans="5:24">
      <c r="E383" s="44" t="s">
        <v>688</v>
      </c>
      <c r="F383" s="48">
        <v>16.999999999999993</v>
      </c>
      <c r="G383" s="40" t="s">
        <v>1076</v>
      </c>
      <c r="H383" s="34">
        <v>4.4000000000000004</v>
      </c>
      <c r="I383" s="31"/>
      <c r="J383" s="31"/>
      <c r="K383" s="30"/>
      <c r="L383" s="39"/>
      <c r="O383" s="38"/>
      <c r="P383" s="39"/>
      <c r="S383" s="30"/>
      <c r="T383" s="39"/>
      <c r="X383" s="41"/>
    </row>
    <row r="384" spans="5:24">
      <c r="E384" s="44" t="s">
        <v>688</v>
      </c>
      <c r="F384" s="48">
        <v>17.099999999999994</v>
      </c>
      <c r="G384" s="40" t="s">
        <v>1077</v>
      </c>
      <c r="H384" s="34">
        <v>4.3900000000000006</v>
      </c>
      <c r="I384" s="31"/>
      <c r="J384" s="31"/>
      <c r="K384" s="30"/>
      <c r="L384" s="39"/>
      <c r="O384" s="38"/>
      <c r="P384" s="39"/>
      <c r="S384" s="30"/>
      <c r="T384" s="39"/>
      <c r="X384" s="41"/>
    </row>
    <row r="385" spans="5:24">
      <c r="E385" s="44" t="s">
        <v>688</v>
      </c>
      <c r="F385" s="48">
        <v>17.199999999999996</v>
      </c>
      <c r="G385" s="40" t="s">
        <v>1078</v>
      </c>
      <c r="H385" s="34">
        <v>4.38</v>
      </c>
      <c r="I385" s="31"/>
      <c r="J385" s="31"/>
      <c r="K385" s="30"/>
      <c r="L385" s="39"/>
      <c r="O385" s="38"/>
      <c r="P385" s="39"/>
      <c r="S385" s="30"/>
      <c r="T385" s="39"/>
      <c r="X385" s="41"/>
    </row>
    <row r="386" spans="5:24">
      <c r="E386" s="44" t="s">
        <v>688</v>
      </c>
      <c r="F386" s="48">
        <v>17.299999999999997</v>
      </c>
      <c r="G386" s="40" t="s">
        <v>1079</v>
      </c>
      <c r="H386" s="34">
        <v>4.37</v>
      </c>
      <c r="I386" s="31"/>
      <c r="J386" s="31"/>
      <c r="K386" s="30"/>
      <c r="L386" s="39"/>
      <c r="O386" s="38"/>
      <c r="P386" s="39"/>
      <c r="S386" s="30"/>
      <c r="T386" s="39"/>
      <c r="X386" s="41"/>
    </row>
    <row r="387" spans="5:24">
      <c r="E387" s="44" t="s">
        <v>688</v>
      </c>
      <c r="F387" s="48">
        <v>17.399999999999999</v>
      </c>
      <c r="G387" s="40" t="s">
        <v>1080</v>
      </c>
      <c r="H387" s="34">
        <v>4.3599999999999994</v>
      </c>
      <c r="I387" s="31"/>
      <c r="J387" s="31"/>
      <c r="K387" s="30"/>
      <c r="L387" s="39"/>
      <c r="O387" s="38"/>
      <c r="P387" s="39"/>
      <c r="S387" s="30"/>
      <c r="T387" s="39"/>
      <c r="X387" s="41"/>
    </row>
    <row r="388" spans="5:24">
      <c r="E388" s="44" t="s">
        <v>688</v>
      </c>
      <c r="F388" s="48">
        <v>17.5</v>
      </c>
      <c r="G388" s="40" t="s">
        <v>1081</v>
      </c>
      <c r="H388" s="34">
        <v>4.3499999999999996</v>
      </c>
      <c r="I388" s="31"/>
      <c r="J388" s="31"/>
      <c r="K388" s="30"/>
      <c r="L388" s="39"/>
      <c r="O388" s="38"/>
      <c r="P388" s="39"/>
      <c r="S388" s="30"/>
      <c r="T388" s="39"/>
      <c r="X388" s="41"/>
    </row>
    <row r="389" spans="5:24">
      <c r="E389" s="44" t="s">
        <v>688</v>
      </c>
      <c r="F389" s="48">
        <v>17.600000000000001</v>
      </c>
      <c r="G389" s="40" t="s">
        <v>1082</v>
      </c>
      <c r="H389" s="34">
        <v>4.34</v>
      </c>
      <c r="I389" s="31"/>
      <c r="J389" s="31"/>
      <c r="K389" s="30"/>
      <c r="L389" s="39"/>
      <c r="O389" s="38"/>
      <c r="P389" s="39"/>
      <c r="S389" s="30"/>
      <c r="T389" s="39"/>
      <c r="X389" s="41"/>
    </row>
    <row r="390" spans="5:24">
      <c r="E390" s="44" t="s">
        <v>688</v>
      </c>
      <c r="F390" s="48">
        <v>17.700000000000003</v>
      </c>
      <c r="G390" s="40" t="s">
        <v>1083</v>
      </c>
      <c r="H390" s="34">
        <v>4.3299999999999992</v>
      </c>
      <c r="I390" s="31"/>
      <c r="J390" s="31"/>
      <c r="K390" s="30"/>
      <c r="L390" s="39"/>
      <c r="O390" s="38"/>
      <c r="P390" s="39"/>
      <c r="S390" s="30"/>
      <c r="T390" s="39"/>
      <c r="X390" s="41"/>
    </row>
    <row r="391" spans="5:24">
      <c r="E391" s="44" t="s">
        <v>688</v>
      </c>
      <c r="F391" s="48">
        <v>17.800000000000004</v>
      </c>
      <c r="G391" s="40" t="s">
        <v>1084</v>
      </c>
      <c r="H391" s="34">
        <v>4.3199999999999994</v>
      </c>
      <c r="I391" s="31"/>
      <c r="J391" s="31"/>
      <c r="K391" s="30"/>
      <c r="L391" s="39"/>
      <c r="O391" s="38"/>
      <c r="P391" s="39"/>
      <c r="S391" s="30"/>
      <c r="T391" s="39"/>
      <c r="X391" s="41"/>
    </row>
    <row r="392" spans="5:24">
      <c r="E392" s="44" t="s">
        <v>688</v>
      </c>
      <c r="F392" s="48">
        <v>17.900000000000006</v>
      </c>
      <c r="G392" s="40" t="s">
        <v>1085</v>
      </c>
      <c r="H392" s="34">
        <v>4.3099999999999987</v>
      </c>
      <c r="I392" s="31"/>
      <c r="J392" s="31"/>
      <c r="K392" s="30"/>
      <c r="L392" s="39"/>
      <c r="O392" s="38"/>
      <c r="P392" s="39"/>
      <c r="S392" s="30"/>
      <c r="T392" s="39"/>
      <c r="X392" s="41"/>
    </row>
    <row r="393" spans="5:24">
      <c r="E393" s="44" t="s">
        <v>688</v>
      </c>
      <c r="F393" s="48">
        <v>18.000000000000007</v>
      </c>
      <c r="G393" s="40" t="s">
        <v>1086</v>
      </c>
      <c r="H393" s="34">
        <v>4.2999999999999989</v>
      </c>
      <c r="I393" s="31"/>
      <c r="J393" s="31"/>
      <c r="K393" s="30"/>
      <c r="L393" s="39"/>
      <c r="O393" s="38"/>
      <c r="P393" s="39"/>
      <c r="S393" s="30"/>
      <c r="T393" s="39"/>
      <c r="X393" s="41"/>
    </row>
    <row r="394" spans="5:24">
      <c r="E394" s="44" t="s">
        <v>688</v>
      </c>
      <c r="F394" s="48">
        <v>18.100000000000009</v>
      </c>
      <c r="G394" s="40" t="s">
        <v>1087</v>
      </c>
      <c r="H394" s="34">
        <v>4.2899999999999991</v>
      </c>
      <c r="I394" s="31"/>
      <c r="J394" s="31"/>
      <c r="K394" s="30"/>
      <c r="L394" s="39"/>
      <c r="O394" s="38"/>
      <c r="P394" s="39"/>
      <c r="S394" s="30"/>
      <c r="T394" s="39"/>
      <c r="X394" s="41"/>
    </row>
    <row r="395" spans="5:24">
      <c r="E395" s="44" t="s">
        <v>688</v>
      </c>
      <c r="F395" s="48">
        <v>18.20000000000001</v>
      </c>
      <c r="G395" s="40" t="s">
        <v>1088</v>
      </c>
      <c r="H395" s="34">
        <v>4.2799999999999985</v>
      </c>
      <c r="I395" s="31"/>
      <c r="J395" s="31"/>
      <c r="K395" s="30"/>
      <c r="L395" s="39"/>
      <c r="O395" s="38"/>
      <c r="P395" s="39"/>
      <c r="S395" s="30"/>
      <c r="T395" s="39"/>
      <c r="X395" s="41"/>
    </row>
    <row r="396" spans="5:24">
      <c r="E396" s="44" t="s">
        <v>688</v>
      </c>
      <c r="F396" s="48">
        <v>18.300000000000011</v>
      </c>
      <c r="G396" s="40" t="s">
        <v>1089</v>
      </c>
      <c r="H396" s="34">
        <v>4.2699999999999987</v>
      </c>
      <c r="I396" s="31"/>
      <c r="J396" s="31"/>
      <c r="K396" s="30"/>
      <c r="L396" s="39"/>
      <c r="O396" s="38"/>
      <c r="P396" s="39"/>
      <c r="S396" s="30"/>
      <c r="T396" s="39"/>
      <c r="X396" s="41"/>
    </row>
    <row r="397" spans="5:24">
      <c r="E397" s="44" t="s">
        <v>688</v>
      </c>
      <c r="F397" s="48">
        <v>18.400000000000013</v>
      </c>
      <c r="G397" s="40" t="s">
        <v>1090</v>
      </c>
      <c r="H397" s="34">
        <v>4.259999999999998</v>
      </c>
      <c r="I397" s="31"/>
      <c r="J397" s="31"/>
      <c r="K397" s="30"/>
      <c r="L397" s="39"/>
      <c r="O397" s="38"/>
      <c r="P397" s="39"/>
      <c r="S397" s="30"/>
      <c r="T397" s="39"/>
      <c r="X397" s="41"/>
    </row>
    <row r="398" spans="5:24">
      <c r="E398" s="44" t="s">
        <v>688</v>
      </c>
      <c r="F398" s="48">
        <v>18.500000000000014</v>
      </c>
      <c r="G398" s="40" t="s">
        <v>1091</v>
      </c>
      <c r="H398" s="34">
        <v>4.2499999999999982</v>
      </c>
      <c r="I398" s="31"/>
      <c r="J398" s="31"/>
      <c r="K398" s="30"/>
      <c r="L398" s="39"/>
      <c r="O398" s="38"/>
      <c r="P398" s="39"/>
      <c r="S398" s="30"/>
      <c r="T398" s="39"/>
      <c r="X398" s="41"/>
    </row>
    <row r="399" spans="5:24">
      <c r="E399" s="44" t="s">
        <v>688</v>
      </c>
      <c r="F399" s="48">
        <v>18.600000000000016</v>
      </c>
      <c r="G399" s="40" t="s">
        <v>1092</v>
      </c>
      <c r="H399" s="34">
        <v>4.2399999999999984</v>
      </c>
      <c r="I399" s="31"/>
      <c r="J399" s="31"/>
      <c r="K399" s="30"/>
      <c r="L399" s="39"/>
      <c r="O399" s="38"/>
      <c r="P399" s="39"/>
      <c r="S399" s="30"/>
      <c r="T399" s="39"/>
      <c r="X399" s="41"/>
    </row>
    <row r="400" spans="5:24">
      <c r="E400" s="44" t="s">
        <v>688</v>
      </c>
      <c r="F400" s="48">
        <v>18.700000000000017</v>
      </c>
      <c r="G400" s="40" t="s">
        <v>1093</v>
      </c>
      <c r="H400" s="34">
        <v>4.2299999999999978</v>
      </c>
      <c r="I400" s="31"/>
      <c r="J400" s="31"/>
      <c r="K400" s="30"/>
      <c r="L400" s="39"/>
      <c r="O400" s="38"/>
      <c r="P400" s="39"/>
      <c r="S400" s="30"/>
      <c r="T400" s="39"/>
      <c r="X400" s="41"/>
    </row>
    <row r="401" spans="5:24">
      <c r="E401" s="44" t="s">
        <v>688</v>
      </c>
      <c r="F401" s="48">
        <v>18.800000000000018</v>
      </c>
      <c r="G401" s="40" t="s">
        <v>1094</v>
      </c>
      <c r="H401" s="34">
        <v>4.219999999999998</v>
      </c>
      <c r="I401" s="31"/>
      <c r="J401" s="31"/>
      <c r="K401" s="30"/>
      <c r="L401" s="39"/>
      <c r="O401" s="38"/>
      <c r="P401" s="39"/>
      <c r="S401" s="30"/>
      <c r="T401" s="39"/>
      <c r="X401" s="41"/>
    </row>
    <row r="402" spans="5:24">
      <c r="E402" s="44" t="s">
        <v>688</v>
      </c>
      <c r="F402" s="48">
        <v>18.90000000000002</v>
      </c>
      <c r="G402" s="40" t="s">
        <v>1095</v>
      </c>
      <c r="H402" s="34">
        <v>4.2099999999999973</v>
      </c>
      <c r="I402" s="31"/>
      <c r="J402" s="31"/>
      <c r="K402" s="30"/>
      <c r="L402" s="39"/>
      <c r="O402" s="38"/>
      <c r="P402" s="39"/>
      <c r="S402" s="30"/>
      <c r="T402" s="39"/>
      <c r="X402" s="41"/>
    </row>
    <row r="403" spans="5:24">
      <c r="E403" s="44" t="s">
        <v>688</v>
      </c>
      <c r="F403" s="48">
        <v>19.000000000000021</v>
      </c>
      <c r="G403" s="40" t="s">
        <v>1096</v>
      </c>
      <c r="H403" s="34">
        <v>4.1999999999999975</v>
      </c>
      <c r="I403" s="31"/>
      <c r="J403" s="31"/>
      <c r="K403" s="30"/>
      <c r="L403" s="39"/>
      <c r="O403" s="38"/>
      <c r="P403" s="39"/>
      <c r="S403" s="30"/>
      <c r="T403" s="39"/>
      <c r="X403" s="41"/>
    </row>
    <row r="404" spans="5:24">
      <c r="E404" s="44" t="s">
        <v>688</v>
      </c>
      <c r="F404" s="48">
        <v>19.100000000000023</v>
      </c>
      <c r="G404" s="40" t="s">
        <v>1097</v>
      </c>
      <c r="H404" s="34">
        <v>4.1899999999999977</v>
      </c>
      <c r="I404" s="31"/>
      <c r="J404" s="31"/>
      <c r="K404" s="30"/>
      <c r="L404" s="39"/>
      <c r="O404" s="38"/>
      <c r="P404" s="39"/>
      <c r="S404" s="30"/>
      <c r="T404" s="39"/>
      <c r="X404" s="41"/>
    </row>
    <row r="405" spans="5:24">
      <c r="E405" s="44" t="s">
        <v>688</v>
      </c>
      <c r="F405" s="48">
        <v>19.200000000000024</v>
      </c>
      <c r="G405" s="40" t="s">
        <v>1098</v>
      </c>
      <c r="H405" s="34">
        <v>4.1799999999999971</v>
      </c>
      <c r="I405" s="31"/>
      <c r="J405" s="31"/>
      <c r="K405" s="30"/>
      <c r="L405" s="39"/>
      <c r="O405" s="38"/>
      <c r="P405" s="39"/>
      <c r="S405" s="30"/>
      <c r="T405" s="39"/>
      <c r="X405" s="41"/>
    </row>
    <row r="406" spans="5:24">
      <c r="E406" s="44" t="s">
        <v>688</v>
      </c>
      <c r="F406" s="48">
        <v>19.300000000000026</v>
      </c>
      <c r="G406" s="40" t="s">
        <v>1099</v>
      </c>
      <c r="H406" s="34">
        <v>4.1699999999999973</v>
      </c>
      <c r="I406" s="31"/>
      <c r="J406" s="31"/>
      <c r="K406" s="30"/>
      <c r="L406" s="39"/>
      <c r="O406" s="38"/>
      <c r="P406" s="39"/>
      <c r="S406" s="30"/>
      <c r="T406" s="39"/>
      <c r="X406" s="41"/>
    </row>
    <row r="407" spans="5:24">
      <c r="E407" s="44" t="s">
        <v>688</v>
      </c>
      <c r="F407" s="48">
        <v>19.400000000000027</v>
      </c>
      <c r="G407" s="40" t="s">
        <v>1100</v>
      </c>
      <c r="H407" s="34">
        <v>4.1599999999999966</v>
      </c>
      <c r="I407" s="31"/>
      <c r="J407" s="31"/>
      <c r="K407" s="30"/>
      <c r="L407" s="39"/>
      <c r="O407" s="38"/>
      <c r="P407" s="39"/>
      <c r="S407" s="30"/>
      <c r="T407" s="39"/>
      <c r="X407" s="41"/>
    </row>
    <row r="408" spans="5:24">
      <c r="E408" s="44" t="s">
        <v>688</v>
      </c>
      <c r="F408" s="48">
        <v>19.500000000000028</v>
      </c>
      <c r="G408" s="40" t="s">
        <v>1101</v>
      </c>
      <c r="H408" s="34">
        <v>4.1499999999999968</v>
      </c>
      <c r="I408" s="31"/>
      <c r="J408" s="31"/>
      <c r="K408" s="30"/>
      <c r="L408" s="39"/>
      <c r="O408" s="38"/>
      <c r="P408" s="39"/>
      <c r="S408" s="30"/>
      <c r="T408" s="39"/>
      <c r="X408" s="41"/>
    </row>
    <row r="409" spans="5:24">
      <c r="E409" s="44" t="s">
        <v>688</v>
      </c>
      <c r="F409" s="48">
        <v>19.60000000000003</v>
      </c>
      <c r="G409" s="40" t="s">
        <v>1102</v>
      </c>
      <c r="H409" s="34">
        <v>4.139999999999997</v>
      </c>
      <c r="I409" s="31"/>
      <c r="J409" s="31"/>
      <c r="K409" s="30"/>
      <c r="L409" s="39"/>
      <c r="O409" s="35"/>
      <c r="P409" s="39"/>
      <c r="S409" s="30"/>
      <c r="T409" s="39"/>
      <c r="X409" s="41"/>
    </row>
    <row r="410" spans="5:24">
      <c r="E410" s="44" t="s">
        <v>688</v>
      </c>
      <c r="F410" s="48">
        <v>19.700000000000031</v>
      </c>
      <c r="G410" s="40" t="s">
        <v>1103</v>
      </c>
      <c r="H410" s="34">
        <v>4.1299999999999963</v>
      </c>
      <c r="I410" s="31"/>
      <c r="J410" s="31"/>
      <c r="K410" s="30"/>
      <c r="L410" s="39"/>
      <c r="O410" s="35"/>
      <c r="P410" s="39"/>
      <c r="S410" s="30"/>
      <c r="T410" s="39"/>
      <c r="X410" s="41"/>
    </row>
    <row r="411" spans="5:24">
      <c r="E411" s="44" t="s">
        <v>688</v>
      </c>
      <c r="F411" s="48">
        <v>19.800000000000033</v>
      </c>
      <c r="G411" s="40" t="s">
        <v>1104</v>
      </c>
      <c r="H411" s="34">
        <v>4.1199999999999966</v>
      </c>
      <c r="I411" s="31"/>
      <c r="J411" s="31"/>
      <c r="K411" s="30"/>
      <c r="L411" s="39"/>
      <c r="O411" s="35"/>
      <c r="P411" s="39"/>
      <c r="S411" s="30"/>
      <c r="T411" s="39"/>
      <c r="X411" s="41"/>
    </row>
    <row r="412" spans="5:24">
      <c r="E412" s="44" t="s">
        <v>688</v>
      </c>
      <c r="F412" s="48">
        <v>19.900000000000034</v>
      </c>
      <c r="G412" s="40" t="s">
        <v>1105</v>
      </c>
      <c r="H412" s="34">
        <v>4.1099999999999959</v>
      </c>
      <c r="I412" s="31"/>
      <c r="J412" s="31"/>
      <c r="K412" s="30"/>
      <c r="L412" s="39"/>
      <c r="O412" s="35"/>
      <c r="P412" s="39"/>
      <c r="S412" s="30"/>
      <c r="T412" s="39"/>
      <c r="X412" s="41"/>
    </row>
    <row r="413" spans="5:24">
      <c r="E413" s="44" t="s">
        <v>688</v>
      </c>
      <c r="F413" s="48">
        <v>20.000000000000036</v>
      </c>
      <c r="G413" s="40" t="s">
        <v>1106</v>
      </c>
      <c r="H413" s="34">
        <v>4.299999999999998</v>
      </c>
      <c r="I413" s="31"/>
      <c r="J413" s="31"/>
      <c r="K413" s="30"/>
      <c r="L413" s="39"/>
      <c r="O413" s="35"/>
      <c r="P413" s="39"/>
      <c r="S413" s="30"/>
      <c r="T413" s="39"/>
      <c r="X413" s="41"/>
    </row>
    <row r="414" spans="5:24">
      <c r="E414" s="44" t="s">
        <v>688</v>
      </c>
      <c r="F414" s="48">
        <v>20.100000000000037</v>
      </c>
      <c r="G414" s="40" t="s">
        <v>1107</v>
      </c>
      <c r="H414" s="34">
        <v>4.2949999999999982</v>
      </c>
      <c r="I414" s="31"/>
      <c r="J414" s="31"/>
      <c r="K414" s="30"/>
      <c r="L414" s="39"/>
      <c r="O414" s="35"/>
      <c r="P414" s="39"/>
      <c r="S414" s="30"/>
      <c r="T414" s="39"/>
      <c r="X414" s="41"/>
    </row>
    <row r="415" spans="5:24">
      <c r="E415" s="44" t="s">
        <v>688</v>
      </c>
      <c r="F415" s="48">
        <v>20.200000000000038</v>
      </c>
      <c r="G415" s="40" t="s">
        <v>1108</v>
      </c>
      <c r="H415" s="34">
        <v>4.2899999999999983</v>
      </c>
      <c r="I415" s="31"/>
      <c r="J415" s="31"/>
      <c r="K415" s="30"/>
      <c r="L415" s="39"/>
      <c r="O415" s="35"/>
      <c r="P415" s="39"/>
      <c r="S415" s="30"/>
      <c r="T415" s="39"/>
      <c r="X415" s="41"/>
    </row>
    <row r="416" spans="5:24">
      <c r="E416" s="44" t="s">
        <v>688</v>
      </c>
      <c r="F416" s="48">
        <v>20.30000000000004</v>
      </c>
      <c r="G416" s="40" t="s">
        <v>1109</v>
      </c>
      <c r="H416" s="34">
        <v>4.2849999999999975</v>
      </c>
      <c r="I416" s="31"/>
      <c r="J416" s="31"/>
      <c r="K416" s="30"/>
      <c r="L416" s="39"/>
      <c r="O416" s="35"/>
      <c r="P416" s="39"/>
      <c r="S416" s="30"/>
      <c r="T416" s="39"/>
      <c r="X416" s="41"/>
    </row>
    <row r="417" spans="5:24">
      <c r="E417" s="44" t="s">
        <v>688</v>
      </c>
      <c r="F417" s="48">
        <v>20.400000000000041</v>
      </c>
      <c r="G417" s="40" t="s">
        <v>1110</v>
      </c>
      <c r="H417" s="34">
        <v>4.2799999999999976</v>
      </c>
      <c r="I417" s="31"/>
      <c r="J417" s="31"/>
      <c r="K417" s="30"/>
      <c r="L417" s="39"/>
      <c r="O417" s="35"/>
      <c r="P417" s="39"/>
      <c r="S417" s="30"/>
      <c r="T417" s="39"/>
      <c r="X417" s="41"/>
    </row>
    <row r="418" spans="5:24">
      <c r="E418" s="44" t="s">
        <v>688</v>
      </c>
      <c r="F418" s="48">
        <v>20.500000000000043</v>
      </c>
      <c r="G418" s="40" t="s">
        <v>1111</v>
      </c>
      <c r="H418" s="34">
        <v>4.2749999999999977</v>
      </c>
      <c r="I418" s="31"/>
      <c r="J418" s="31"/>
      <c r="K418" s="30"/>
      <c r="L418" s="39"/>
      <c r="O418" s="35"/>
      <c r="P418" s="39"/>
      <c r="S418" s="30"/>
      <c r="T418" s="39"/>
      <c r="X418" s="41"/>
    </row>
    <row r="419" spans="5:24">
      <c r="E419" s="44" t="s">
        <v>688</v>
      </c>
      <c r="F419" s="48">
        <v>20.600000000000044</v>
      </c>
      <c r="G419" s="40" t="s">
        <v>1112</v>
      </c>
      <c r="H419" s="34">
        <v>4.2699999999999978</v>
      </c>
      <c r="I419" s="31"/>
      <c r="J419" s="31"/>
      <c r="K419" s="30"/>
      <c r="L419" s="39"/>
      <c r="O419" s="35"/>
      <c r="P419" s="39"/>
      <c r="S419" s="30"/>
      <c r="T419" s="39"/>
      <c r="X419" s="41"/>
    </row>
    <row r="420" spans="5:24">
      <c r="E420" s="44" t="s">
        <v>688</v>
      </c>
      <c r="F420" s="48">
        <v>20.700000000000045</v>
      </c>
      <c r="G420" s="40" t="s">
        <v>1113</v>
      </c>
      <c r="H420" s="34">
        <v>4.2649999999999979</v>
      </c>
      <c r="I420" s="31"/>
      <c r="J420" s="31"/>
      <c r="K420" s="30"/>
      <c r="L420" s="39"/>
      <c r="O420" s="35"/>
      <c r="P420" s="39"/>
      <c r="S420" s="30"/>
      <c r="T420" s="39"/>
      <c r="X420" s="41"/>
    </row>
    <row r="421" spans="5:24">
      <c r="E421" s="44" t="s">
        <v>688</v>
      </c>
      <c r="F421" s="48">
        <v>20.800000000000047</v>
      </c>
      <c r="G421" s="40" t="s">
        <v>1114</v>
      </c>
      <c r="H421" s="34">
        <v>4.2599999999999971</v>
      </c>
      <c r="I421" s="31"/>
      <c r="J421" s="31"/>
      <c r="K421" s="30"/>
      <c r="L421" s="39"/>
      <c r="O421" s="35"/>
      <c r="P421" s="39"/>
      <c r="S421" s="30"/>
      <c r="T421" s="39"/>
      <c r="X421" s="41"/>
    </row>
    <row r="422" spans="5:24">
      <c r="E422" s="44" t="s">
        <v>688</v>
      </c>
      <c r="F422" s="48">
        <v>20.900000000000048</v>
      </c>
      <c r="G422" s="40" t="s">
        <v>1115</v>
      </c>
      <c r="H422" s="34">
        <v>4.2549999999999972</v>
      </c>
      <c r="I422" s="31"/>
      <c r="J422" s="31"/>
      <c r="K422" s="30"/>
      <c r="L422" s="39"/>
      <c r="O422" s="35"/>
      <c r="P422" s="39"/>
      <c r="S422" s="30"/>
      <c r="T422" s="39"/>
      <c r="X422" s="41"/>
    </row>
    <row r="423" spans="5:24">
      <c r="E423" s="44" t="s">
        <v>688</v>
      </c>
      <c r="F423" s="48">
        <v>21.00000000000005</v>
      </c>
      <c r="G423" s="40" t="s">
        <v>1116</v>
      </c>
      <c r="H423" s="34">
        <v>4.2499999999999973</v>
      </c>
      <c r="I423" s="31"/>
      <c r="J423" s="31"/>
      <c r="K423" s="30"/>
      <c r="L423" s="39"/>
      <c r="O423" s="35"/>
      <c r="P423" s="39"/>
      <c r="S423" s="30"/>
      <c r="T423" s="39"/>
      <c r="X423" s="41"/>
    </row>
    <row r="424" spans="5:24">
      <c r="E424" s="44" t="s">
        <v>688</v>
      </c>
      <c r="F424" s="48">
        <v>21.1</v>
      </c>
      <c r="G424" s="40" t="s">
        <v>1117</v>
      </c>
      <c r="H424" s="34">
        <v>4.2450000000000001</v>
      </c>
      <c r="I424" s="31"/>
      <c r="J424" s="31"/>
      <c r="K424" s="30"/>
      <c r="L424" s="39"/>
      <c r="O424" s="35"/>
      <c r="P424" s="39"/>
      <c r="S424" s="30"/>
      <c r="T424" s="39"/>
      <c r="X424" s="41"/>
    </row>
    <row r="425" spans="5:24">
      <c r="E425" s="44" t="s">
        <v>688</v>
      </c>
      <c r="F425" s="48">
        <v>21.200000000000003</v>
      </c>
      <c r="G425" s="40" t="s">
        <v>1118</v>
      </c>
      <c r="H425" s="34">
        <v>4.2399999999999993</v>
      </c>
      <c r="I425" s="31"/>
      <c r="J425" s="31"/>
      <c r="K425" s="30"/>
      <c r="L425" s="39"/>
      <c r="O425" s="35"/>
      <c r="P425" s="39"/>
      <c r="S425" s="30"/>
      <c r="T425" s="39"/>
      <c r="X425" s="41"/>
    </row>
    <row r="426" spans="5:24">
      <c r="E426" s="44" t="s">
        <v>688</v>
      </c>
      <c r="F426" s="48">
        <v>21.300000000000004</v>
      </c>
      <c r="G426" s="40" t="s">
        <v>1119</v>
      </c>
      <c r="H426" s="34">
        <v>4.2349999999999994</v>
      </c>
      <c r="I426" s="31"/>
      <c r="J426" s="31"/>
      <c r="K426" s="30"/>
      <c r="L426" s="39"/>
      <c r="O426" s="35"/>
      <c r="P426" s="39"/>
      <c r="S426" s="30"/>
      <c r="T426" s="39"/>
      <c r="X426" s="41"/>
    </row>
    <row r="427" spans="5:24">
      <c r="E427" s="44" t="s">
        <v>688</v>
      </c>
      <c r="F427" s="48">
        <v>21.400000000000006</v>
      </c>
      <c r="G427" s="40" t="s">
        <v>1120</v>
      </c>
      <c r="H427" s="34">
        <v>4.2299999999999995</v>
      </c>
      <c r="I427" s="31"/>
      <c r="J427" s="31"/>
      <c r="K427" s="30"/>
      <c r="L427" s="39"/>
      <c r="O427" s="35"/>
      <c r="P427" s="39"/>
      <c r="S427" s="30"/>
      <c r="T427" s="39"/>
      <c r="X427" s="41"/>
    </row>
    <row r="428" spans="5:24">
      <c r="E428" s="44" t="s">
        <v>688</v>
      </c>
      <c r="F428" s="48">
        <v>21.500000000000007</v>
      </c>
      <c r="G428" s="40" t="s">
        <v>1121</v>
      </c>
      <c r="H428" s="34">
        <v>4.2249999999999996</v>
      </c>
      <c r="I428" s="31"/>
      <c r="J428" s="31"/>
      <c r="K428" s="30"/>
      <c r="L428" s="39"/>
      <c r="O428" s="35"/>
      <c r="P428" s="39"/>
      <c r="S428" s="30"/>
      <c r="T428" s="39"/>
      <c r="X428" s="41"/>
    </row>
    <row r="429" spans="5:24">
      <c r="E429" s="44" t="s">
        <v>688</v>
      </c>
      <c r="F429" s="48">
        <v>21.600000000000009</v>
      </c>
      <c r="G429" s="40" t="s">
        <v>1122</v>
      </c>
      <c r="H429" s="34">
        <v>4.22</v>
      </c>
      <c r="I429" s="31"/>
      <c r="J429" s="31"/>
      <c r="K429" s="30"/>
      <c r="L429" s="39"/>
      <c r="O429" s="35"/>
      <c r="P429" s="39"/>
      <c r="S429" s="30"/>
      <c r="T429" s="39"/>
      <c r="X429" s="41"/>
    </row>
    <row r="430" spans="5:24">
      <c r="E430" s="44" t="s">
        <v>688</v>
      </c>
      <c r="F430" s="48">
        <v>21.70000000000001</v>
      </c>
      <c r="G430" s="40" t="s">
        <v>1123</v>
      </c>
      <c r="H430" s="34">
        <v>4.214999999999999</v>
      </c>
      <c r="I430" s="31"/>
      <c r="J430" s="31"/>
      <c r="K430" s="30"/>
      <c r="L430" s="39"/>
      <c r="O430" s="35"/>
      <c r="P430" s="39"/>
      <c r="S430" s="30"/>
      <c r="T430" s="39"/>
      <c r="X430" s="41"/>
    </row>
    <row r="431" spans="5:24">
      <c r="E431" s="44" t="s">
        <v>688</v>
      </c>
      <c r="F431" s="48">
        <v>21.800000000000011</v>
      </c>
      <c r="G431" s="40" t="s">
        <v>1124</v>
      </c>
      <c r="H431" s="34">
        <v>4.2099999999999991</v>
      </c>
      <c r="I431" s="31"/>
      <c r="J431" s="31"/>
      <c r="K431" s="30"/>
      <c r="L431" s="39"/>
      <c r="O431" s="35"/>
      <c r="P431" s="39"/>
      <c r="S431" s="30"/>
      <c r="T431" s="39"/>
      <c r="X431" s="41"/>
    </row>
    <row r="432" spans="5:24">
      <c r="E432" s="44" t="s">
        <v>688</v>
      </c>
      <c r="F432" s="48">
        <v>21.900000000000013</v>
      </c>
      <c r="G432" s="40" t="s">
        <v>1125</v>
      </c>
      <c r="H432" s="34">
        <v>4.2049999999999992</v>
      </c>
      <c r="I432" s="31"/>
      <c r="J432" s="31"/>
      <c r="K432" s="30"/>
      <c r="L432" s="39"/>
      <c r="O432" s="35"/>
      <c r="P432" s="39"/>
      <c r="S432" s="30"/>
      <c r="T432" s="39"/>
      <c r="X432" s="41"/>
    </row>
    <row r="433" spans="5:24">
      <c r="E433" s="44" t="s">
        <v>688</v>
      </c>
      <c r="F433" s="48">
        <v>22.000000000000014</v>
      </c>
      <c r="G433" s="40" t="s">
        <v>1126</v>
      </c>
      <c r="H433" s="34">
        <v>4.1999999999999993</v>
      </c>
      <c r="I433" s="31"/>
      <c r="J433" s="31"/>
      <c r="K433" s="30"/>
      <c r="L433" s="39"/>
      <c r="O433" s="35"/>
      <c r="P433" s="39"/>
      <c r="S433" s="30"/>
      <c r="T433" s="39"/>
      <c r="X433" s="41"/>
    </row>
    <row r="434" spans="5:24">
      <c r="E434" s="44" t="s">
        <v>688</v>
      </c>
      <c r="F434" s="48">
        <v>22.100000000000016</v>
      </c>
      <c r="G434" s="40" t="s">
        <v>1127</v>
      </c>
      <c r="H434" s="34">
        <v>4.1949999999999994</v>
      </c>
      <c r="I434" s="31"/>
      <c r="J434" s="31"/>
      <c r="K434" s="30"/>
      <c r="L434" s="39"/>
      <c r="O434" s="35"/>
      <c r="P434" s="39"/>
      <c r="S434" s="30"/>
      <c r="T434" s="39"/>
      <c r="X434" s="41"/>
    </row>
    <row r="435" spans="5:24">
      <c r="E435" s="44" t="s">
        <v>688</v>
      </c>
      <c r="F435" s="48">
        <v>22.200000000000017</v>
      </c>
      <c r="G435" s="40" t="s">
        <v>1128</v>
      </c>
      <c r="H435" s="34">
        <v>4.1899999999999986</v>
      </c>
      <c r="I435" s="31"/>
      <c r="J435" s="31"/>
      <c r="K435" s="30"/>
      <c r="L435" s="39"/>
      <c r="O435" s="35"/>
      <c r="P435" s="39"/>
      <c r="S435" s="30"/>
      <c r="T435" s="39"/>
      <c r="X435" s="41"/>
    </row>
    <row r="436" spans="5:24">
      <c r="E436" s="44" t="s">
        <v>688</v>
      </c>
      <c r="F436" s="48">
        <v>22.300000000000018</v>
      </c>
      <c r="G436" s="40" t="s">
        <v>1129</v>
      </c>
      <c r="H436" s="34">
        <v>4.1849999999999987</v>
      </c>
      <c r="I436" s="31"/>
      <c r="J436" s="31"/>
      <c r="K436" s="30"/>
      <c r="L436" s="39"/>
      <c r="O436" s="35"/>
      <c r="P436" s="39"/>
      <c r="S436" s="30"/>
      <c r="T436" s="39"/>
      <c r="X436" s="41"/>
    </row>
    <row r="437" spans="5:24">
      <c r="E437" s="44" t="s">
        <v>688</v>
      </c>
      <c r="F437" s="48">
        <v>22.40000000000002</v>
      </c>
      <c r="G437" s="40" t="s">
        <v>1130</v>
      </c>
      <c r="H437" s="34">
        <v>4.1799999999999988</v>
      </c>
      <c r="I437" s="31"/>
      <c r="J437" s="31"/>
      <c r="K437" s="30"/>
      <c r="L437" s="39"/>
      <c r="O437" s="35"/>
      <c r="P437" s="39"/>
      <c r="S437" s="30"/>
      <c r="T437" s="39"/>
      <c r="X437" s="41"/>
    </row>
    <row r="438" spans="5:24">
      <c r="E438" s="44" t="s">
        <v>688</v>
      </c>
      <c r="F438" s="48">
        <v>22.500000000000021</v>
      </c>
      <c r="G438" s="40" t="s">
        <v>1131</v>
      </c>
      <c r="H438" s="34">
        <v>4.1749999999999989</v>
      </c>
      <c r="I438" s="31"/>
      <c r="J438" s="31"/>
      <c r="K438" s="30"/>
      <c r="L438" s="39"/>
      <c r="O438" s="35"/>
      <c r="P438" s="39"/>
      <c r="S438" s="30"/>
      <c r="T438" s="39"/>
      <c r="X438" s="41"/>
    </row>
    <row r="439" spans="5:24">
      <c r="E439" s="44" t="s">
        <v>688</v>
      </c>
      <c r="F439" s="48">
        <v>22.600000000000023</v>
      </c>
      <c r="G439" s="40" t="s">
        <v>1132</v>
      </c>
      <c r="H439" s="34">
        <v>4.169999999999999</v>
      </c>
      <c r="I439" s="31"/>
      <c r="J439" s="31"/>
      <c r="K439" s="30"/>
      <c r="L439" s="39"/>
      <c r="O439" s="35"/>
      <c r="P439" s="39"/>
      <c r="S439" s="30"/>
      <c r="T439" s="39"/>
    </row>
    <row r="440" spans="5:24">
      <c r="E440" s="44" t="s">
        <v>688</v>
      </c>
      <c r="F440" s="48">
        <v>22.700000000000024</v>
      </c>
      <c r="G440" s="40" t="s">
        <v>1133</v>
      </c>
      <c r="H440" s="34">
        <v>4.1649999999999983</v>
      </c>
      <c r="I440" s="31"/>
      <c r="J440" s="31"/>
      <c r="K440" s="30"/>
      <c r="L440" s="39"/>
      <c r="O440" s="35"/>
      <c r="P440" s="39"/>
      <c r="S440" s="30"/>
      <c r="T440" s="39"/>
    </row>
    <row r="441" spans="5:24">
      <c r="E441" s="44" t="s">
        <v>688</v>
      </c>
      <c r="F441" s="48">
        <v>22.800000000000026</v>
      </c>
      <c r="G441" s="40" t="s">
        <v>1134</v>
      </c>
      <c r="H441" s="34">
        <v>4.1599999999999984</v>
      </c>
      <c r="I441" s="31"/>
      <c r="J441" s="31"/>
      <c r="K441" s="30"/>
      <c r="L441" s="39"/>
      <c r="O441" s="35"/>
      <c r="P441" s="39"/>
      <c r="S441" s="30"/>
      <c r="T441" s="39"/>
    </row>
    <row r="442" spans="5:24">
      <c r="E442" s="44" t="s">
        <v>688</v>
      </c>
      <c r="F442" s="48">
        <v>22.900000000000027</v>
      </c>
      <c r="G442" s="40" t="s">
        <v>1135</v>
      </c>
      <c r="H442" s="34">
        <v>4.1549999999999985</v>
      </c>
      <c r="I442" s="31"/>
      <c r="J442" s="31"/>
      <c r="K442" s="30"/>
      <c r="L442" s="39"/>
      <c r="O442" s="35"/>
      <c r="P442" s="39"/>
      <c r="S442" s="30"/>
      <c r="T442" s="39"/>
    </row>
    <row r="443" spans="5:24">
      <c r="E443" s="44" t="s">
        <v>688</v>
      </c>
      <c r="F443" s="48">
        <v>23.000000000000028</v>
      </c>
      <c r="G443" s="40" t="s">
        <v>1136</v>
      </c>
      <c r="H443" s="34">
        <v>4.1499999999999986</v>
      </c>
      <c r="I443" s="31"/>
      <c r="J443" s="31"/>
      <c r="K443" s="30"/>
      <c r="L443" s="39"/>
      <c r="O443" s="35"/>
      <c r="P443" s="39"/>
      <c r="S443" s="30"/>
      <c r="T443" s="39"/>
    </row>
    <row r="444" spans="5:24">
      <c r="E444" s="44" t="s">
        <v>688</v>
      </c>
      <c r="F444" s="48">
        <v>23.10000000000003</v>
      </c>
      <c r="G444" s="40" t="s">
        <v>1137</v>
      </c>
      <c r="H444" s="34">
        <v>4.1449999999999987</v>
      </c>
      <c r="I444" s="31"/>
      <c r="J444" s="31"/>
      <c r="K444" s="30"/>
      <c r="L444" s="39"/>
      <c r="O444" s="35"/>
      <c r="P444" s="39"/>
      <c r="S444" s="30"/>
      <c r="T444" s="39"/>
    </row>
    <row r="445" spans="5:24">
      <c r="E445" s="44" t="s">
        <v>688</v>
      </c>
      <c r="F445" s="48">
        <v>23.200000000000031</v>
      </c>
      <c r="G445" s="40" t="s">
        <v>1138</v>
      </c>
      <c r="H445" s="34">
        <v>4.1399999999999979</v>
      </c>
      <c r="I445" s="31"/>
      <c r="J445" s="31"/>
      <c r="K445" s="30"/>
      <c r="L445" s="39"/>
      <c r="O445" s="35"/>
      <c r="P445" s="39"/>
    </row>
    <row r="446" spans="5:24">
      <c r="E446" s="44" t="s">
        <v>688</v>
      </c>
      <c r="F446" s="48">
        <v>23.300000000000033</v>
      </c>
      <c r="G446" s="40" t="s">
        <v>1139</v>
      </c>
      <c r="H446" s="34">
        <v>4.134999999999998</v>
      </c>
      <c r="I446" s="31"/>
      <c r="J446" s="31"/>
      <c r="K446" s="30"/>
      <c r="L446" s="39"/>
      <c r="O446" s="35"/>
      <c r="P446" s="39"/>
    </row>
    <row r="447" spans="5:24">
      <c r="E447" s="44" t="s">
        <v>688</v>
      </c>
      <c r="F447" s="48">
        <v>23.400000000000034</v>
      </c>
      <c r="G447" s="40" t="s">
        <v>1140</v>
      </c>
      <c r="H447" s="34">
        <v>4.1299999999999981</v>
      </c>
      <c r="I447" s="31"/>
      <c r="J447" s="31"/>
      <c r="K447" s="30"/>
      <c r="L447" s="39"/>
      <c r="O447" s="35"/>
      <c r="P447" s="39"/>
    </row>
    <row r="448" spans="5:24">
      <c r="E448" s="44" t="s">
        <v>688</v>
      </c>
      <c r="F448" s="48">
        <v>23.500000000000036</v>
      </c>
      <c r="G448" s="40" t="s">
        <v>1141</v>
      </c>
      <c r="H448" s="34">
        <v>4.1249999999999982</v>
      </c>
      <c r="I448" s="31"/>
      <c r="J448" s="31"/>
      <c r="K448" s="30"/>
      <c r="L448" s="39"/>
    </row>
    <row r="449" spans="5:8">
      <c r="E449" s="44" t="s">
        <v>688</v>
      </c>
      <c r="F449" s="48">
        <v>23.600000000000037</v>
      </c>
      <c r="G449" s="40" t="s">
        <v>1142</v>
      </c>
      <c r="H449" s="34">
        <v>4.1199999999999983</v>
      </c>
    </row>
    <row r="450" spans="5:8">
      <c r="E450" s="44" t="s">
        <v>688</v>
      </c>
      <c r="F450" s="48">
        <v>23.700000000000038</v>
      </c>
      <c r="G450" s="40" t="s">
        <v>1143</v>
      </c>
      <c r="H450" s="34">
        <v>4.1149999999999975</v>
      </c>
    </row>
    <row r="451" spans="5:8">
      <c r="E451" s="44" t="s">
        <v>688</v>
      </c>
      <c r="F451" s="48">
        <v>23.80000000000004</v>
      </c>
      <c r="G451" s="40" t="s">
        <v>1144</v>
      </c>
      <c r="H451" s="34">
        <v>4.1099999999999977</v>
      </c>
    </row>
    <row r="452" spans="5:8">
      <c r="E452" s="44" t="s">
        <v>688</v>
      </c>
      <c r="F452" s="48">
        <v>23.900000000000041</v>
      </c>
      <c r="G452" s="40" t="s">
        <v>1145</v>
      </c>
      <c r="H452" s="34">
        <v>4.1049999999999978</v>
      </c>
    </row>
    <row r="453" spans="5:8">
      <c r="E453" s="44" t="s">
        <v>688</v>
      </c>
      <c r="F453" s="48">
        <v>24.000000000000043</v>
      </c>
      <c r="G453" s="40" t="s">
        <v>1146</v>
      </c>
      <c r="H453" s="34">
        <v>4.0999999999999979</v>
      </c>
    </row>
    <row r="454" spans="5:8">
      <c r="E454" s="44" t="s">
        <v>688</v>
      </c>
      <c r="F454" s="48">
        <v>24.100000000000044</v>
      </c>
      <c r="G454" s="40" t="s">
        <v>1147</v>
      </c>
      <c r="H454" s="34">
        <v>4.094999999999998</v>
      </c>
    </row>
    <row r="455" spans="5:8">
      <c r="E455" s="44" t="s">
        <v>688</v>
      </c>
      <c r="F455" s="48">
        <v>24.200000000000045</v>
      </c>
      <c r="G455" s="40" t="s">
        <v>1148</v>
      </c>
      <c r="H455" s="34">
        <v>4.0899999999999972</v>
      </c>
    </row>
    <row r="456" spans="5:8">
      <c r="E456" s="44" t="s">
        <v>688</v>
      </c>
      <c r="F456" s="48">
        <v>24.300000000000047</v>
      </c>
      <c r="G456" s="40" t="s">
        <v>1149</v>
      </c>
      <c r="H456" s="34">
        <v>4.0849999999999973</v>
      </c>
    </row>
    <row r="457" spans="5:8">
      <c r="E457" s="44" t="s">
        <v>688</v>
      </c>
      <c r="F457" s="48">
        <v>24.400000000000048</v>
      </c>
      <c r="G457" s="40" t="s">
        <v>1150</v>
      </c>
      <c r="H457" s="34">
        <v>4.0799999999999974</v>
      </c>
    </row>
    <row r="458" spans="5:8">
      <c r="E458" s="44" t="s">
        <v>688</v>
      </c>
      <c r="F458" s="48">
        <v>24.50000000000005</v>
      </c>
      <c r="G458" s="40" t="s">
        <v>1151</v>
      </c>
      <c r="H458" s="34">
        <v>4.0749999999999975</v>
      </c>
    </row>
    <row r="459" spans="5:8">
      <c r="E459" s="44" t="s">
        <v>688</v>
      </c>
      <c r="F459" s="48">
        <v>24.6</v>
      </c>
      <c r="G459" s="40" t="s">
        <v>1152</v>
      </c>
      <c r="H459" s="34">
        <v>4.0699999999999994</v>
      </c>
    </row>
    <row r="460" spans="5:8">
      <c r="E460" s="44" t="s">
        <v>688</v>
      </c>
      <c r="F460" s="48">
        <v>24.700000000000003</v>
      </c>
      <c r="G460" s="40" t="s">
        <v>1153</v>
      </c>
      <c r="H460" s="34">
        <v>4.0649999999999995</v>
      </c>
    </row>
    <row r="461" spans="5:8">
      <c r="E461" s="44" t="s">
        <v>688</v>
      </c>
      <c r="F461" s="48">
        <v>24.800000000000004</v>
      </c>
      <c r="G461" s="40" t="s">
        <v>1154</v>
      </c>
      <c r="H461" s="34">
        <v>4.0599999999999996</v>
      </c>
    </row>
    <row r="462" spans="5:8">
      <c r="E462" s="44" t="s">
        <v>688</v>
      </c>
      <c r="F462" s="48">
        <v>24.900000000000006</v>
      </c>
      <c r="G462" s="40" t="s">
        <v>1155</v>
      </c>
      <c r="H462" s="34">
        <v>4.0549999999999997</v>
      </c>
    </row>
    <row r="463" spans="5:8">
      <c r="E463" s="44" t="s">
        <v>688</v>
      </c>
      <c r="F463" s="48">
        <v>25.000000000000007</v>
      </c>
      <c r="G463" s="40" t="s">
        <v>1156</v>
      </c>
      <c r="H463" s="34">
        <v>4.05</v>
      </c>
    </row>
    <row r="464" spans="5:8">
      <c r="E464" s="44" t="s">
        <v>688</v>
      </c>
      <c r="F464" s="48">
        <v>25.100000000000009</v>
      </c>
      <c r="G464" s="40" t="s">
        <v>1157</v>
      </c>
      <c r="H464" s="34">
        <v>4.044999999999999</v>
      </c>
    </row>
    <row r="465" spans="5:10">
      <c r="E465" s="44" t="s">
        <v>688</v>
      </c>
      <c r="F465" s="48">
        <v>25.20000000000001</v>
      </c>
      <c r="G465" s="40" t="s">
        <v>1158</v>
      </c>
      <c r="H465" s="34">
        <v>4.0399999999999991</v>
      </c>
      <c r="J465" s="35"/>
    </row>
    <row r="466" spans="5:10">
      <c r="E466" s="44" t="s">
        <v>688</v>
      </c>
      <c r="F466" s="48">
        <v>25.300000000000011</v>
      </c>
      <c r="G466" s="40" t="s">
        <v>1159</v>
      </c>
      <c r="H466" s="34">
        <v>4.0349999999999993</v>
      </c>
      <c r="J466" s="35"/>
    </row>
    <row r="467" spans="5:10">
      <c r="E467" s="44" t="s">
        <v>688</v>
      </c>
      <c r="F467" s="48">
        <v>25.400000000000013</v>
      </c>
      <c r="G467" s="40" t="s">
        <v>1160</v>
      </c>
      <c r="H467" s="34">
        <v>4.0299999999999994</v>
      </c>
      <c r="J467" s="35"/>
    </row>
    <row r="468" spans="5:10">
      <c r="E468" s="44" t="s">
        <v>688</v>
      </c>
      <c r="F468" s="48">
        <v>25.500000000000014</v>
      </c>
      <c r="G468" s="40" t="s">
        <v>1161</v>
      </c>
      <c r="H468" s="34">
        <v>4.0249999999999995</v>
      </c>
      <c r="J468" s="35"/>
    </row>
    <row r="469" spans="5:10">
      <c r="E469" s="44" t="s">
        <v>688</v>
      </c>
      <c r="F469" s="48">
        <v>25.600000000000016</v>
      </c>
      <c r="G469" s="40" t="s">
        <v>1162</v>
      </c>
      <c r="H469" s="34">
        <v>4.0199999999999987</v>
      </c>
      <c r="J469" s="35"/>
    </row>
    <row r="470" spans="5:10">
      <c r="E470" s="44" t="s">
        <v>688</v>
      </c>
      <c r="F470" s="48">
        <v>25.700000000000017</v>
      </c>
      <c r="G470" s="40" t="s">
        <v>1163</v>
      </c>
      <c r="H470" s="34">
        <v>4.0149999999999988</v>
      </c>
      <c r="J470" s="35"/>
    </row>
    <row r="471" spans="5:10">
      <c r="E471" s="44" t="s">
        <v>688</v>
      </c>
      <c r="F471" s="48">
        <v>25.800000000000018</v>
      </c>
      <c r="G471" s="40" t="s">
        <v>1164</v>
      </c>
      <c r="H471" s="34">
        <v>4.0099999999999989</v>
      </c>
      <c r="J471" s="35"/>
    </row>
    <row r="472" spans="5:10">
      <c r="E472" s="44" t="s">
        <v>688</v>
      </c>
      <c r="F472" s="48">
        <v>25.90000000000002</v>
      </c>
      <c r="G472" s="40" t="s">
        <v>1165</v>
      </c>
      <c r="H472" s="34">
        <v>4.004999999999999</v>
      </c>
      <c r="J472" s="35"/>
    </row>
    <row r="473" spans="5:10">
      <c r="E473" s="44" t="s">
        <v>688</v>
      </c>
      <c r="F473" s="48">
        <v>26.000000000000021</v>
      </c>
      <c r="G473" s="40" t="s">
        <v>1166</v>
      </c>
      <c r="H473" s="34">
        <v>3.9999999999999987</v>
      </c>
      <c r="J473" s="35"/>
    </row>
    <row r="474" spans="5:10">
      <c r="E474" s="44" t="s">
        <v>688</v>
      </c>
      <c r="F474" s="48">
        <v>26.100000000000023</v>
      </c>
      <c r="G474" s="40" t="s">
        <v>1167</v>
      </c>
      <c r="H474" s="34">
        <v>3.9949999999999988</v>
      </c>
      <c r="J474" s="35"/>
    </row>
    <row r="475" spans="5:10">
      <c r="E475" s="44" t="s">
        <v>688</v>
      </c>
      <c r="F475" s="48">
        <v>26.200000000000024</v>
      </c>
      <c r="G475" s="40" t="s">
        <v>1168</v>
      </c>
      <c r="H475" s="34">
        <v>3.9899999999999984</v>
      </c>
      <c r="J475" s="35"/>
    </row>
    <row r="476" spans="5:10">
      <c r="E476" s="44" t="s">
        <v>688</v>
      </c>
      <c r="F476" s="48">
        <v>26.300000000000026</v>
      </c>
      <c r="G476" s="40" t="s">
        <v>1169</v>
      </c>
      <c r="H476" s="34">
        <v>3.9849999999999985</v>
      </c>
      <c r="J476" s="35"/>
    </row>
    <row r="477" spans="5:10">
      <c r="E477" s="44" t="s">
        <v>688</v>
      </c>
      <c r="F477" s="48">
        <v>26.400000000000027</v>
      </c>
      <c r="G477" s="40" t="s">
        <v>1170</v>
      </c>
      <c r="H477" s="34">
        <v>3.9799999999999986</v>
      </c>
      <c r="J477" s="35"/>
    </row>
    <row r="478" spans="5:10">
      <c r="E478" s="44" t="s">
        <v>688</v>
      </c>
      <c r="F478" s="48">
        <v>26.500000000000028</v>
      </c>
      <c r="G478" s="40" t="s">
        <v>1171</v>
      </c>
      <c r="H478" s="34">
        <v>3.9749999999999983</v>
      </c>
      <c r="J478" s="35"/>
    </row>
    <row r="479" spans="5:10">
      <c r="E479" s="44" t="s">
        <v>688</v>
      </c>
      <c r="F479" s="48">
        <v>26.60000000000003</v>
      </c>
      <c r="G479" s="40" t="s">
        <v>1172</v>
      </c>
      <c r="H479" s="34">
        <v>3.9699999999999984</v>
      </c>
      <c r="J479" s="35"/>
    </row>
    <row r="480" spans="5:10">
      <c r="E480" s="44" t="s">
        <v>688</v>
      </c>
      <c r="F480" s="48">
        <v>26.700000000000031</v>
      </c>
      <c r="G480" s="40" t="s">
        <v>1173</v>
      </c>
      <c r="H480" s="34">
        <v>3.9649999999999981</v>
      </c>
      <c r="J480" s="35"/>
    </row>
    <row r="481" spans="5:10">
      <c r="E481" s="44" t="s">
        <v>688</v>
      </c>
      <c r="F481" s="48">
        <v>26.800000000000033</v>
      </c>
      <c r="G481" s="40" t="s">
        <v>1174</v>
      </c>
      <c r="H481" s="34">
        <v>3.9599999999999982</v>
      </c>
      <c r="J481" s="35"/>
    </row>
    <row r="482" spans="5:10">
      <c r="E482" s="44" t="s">
        <v>688</v>
      </c>
      <c r="F482" s="48">
        <v>26.900000000000034</v>
      </c>
      <c r="G482" s="40" t="s">
        <v>1175</v>
      </c>
      <c r="H482" s="34">
        <v>3.9549999999999983</v>
      </c>
      <c r="J482" s="35"/>
    </row>
    <row r="483" spans="5:10">
      <c r="E483" s="44" t="s">
        <v>688</v>
      </c>
      <c r="F483" s="48">
        <v>27.000000000000036</v>
      </c>
      <c r="G483" s="40" t="s">
        <v>1176</v>
      </c>
      <c r="H483" s="34">
        <v>3.949999999999998</v>
      </c>
      <c r="J483" s="35"/>
    </row>
    <row r="484" spans="5:10">
      <c r="E484" s="44" t="s">
        <v>688</v>
      </c>
      <c r="F484" s="48">
        <v>27.100000000000037</v>
      </c>
      <c r="G484" s="40" t="s">
        <v>1177</v>
      </c>
      <c r="H484" s="34">
        <v>3.9449999999999981</v>
      </c>
      <c r="J484" s="35"/>
    </row>
    <row r="485" spans="5:10">
      <c r="E485" s="44" t="s">
        <v>688</v>
      </c>
      <c r="F485" s="48">
        <v>27.200000000000038</v>
      </c>
      <c r="G485" s="40" t="s">
        <v>1178</v>
      </c>
      <c r="H485" s="34">
        <v>3.9399999999999977</v>
      </c>
      <c r="J485" s="35"/>
    </row>
    <row r="486" spans="5:10">
      <c r="E486" s="44" t="s">
        <v>688</v>
      </c>
      <c r="F486" s="48">
        <v>27.30000000000004</v>
      </c>
      <c r="G486" s="40" t="s">
        <v>1179</v>
      </c>
      <c r="H486" s="34">
        <v>3.9349999999999978</v>
      </c>
      <c r="J486" s="35"/>
    </row>
    <row r="487" spans="5:10">
      <c r="E487" s="44" t="s">
        <v>688</v>
      </c>
      <c r="F487" s="48">
        <v>27.400000000000041</v>
      </c>
      <c r="G487" s="40" t="s">
        <v>1180</v>
      </c>
      <c r="H487" s="34">
        <v>3.9299999999999979</v>
      </c>
      <c r="J487" s="35"/>
    </row>
    <row r="488" spans="5:10">
      <c r="E488" s="44" t="s">
        <v>688</v>
      </c>
      <c r="F488" s="48">
        <v>27.500000000000043</v>
      </c>
      <c r="G488" s="40" t="s">
        <v>1181</v>
      </c>
      <c r="H488" s="34">
        <v>3.9249999999999976</v>
      </c>
      <c r="J488" s="35"/>
    </row>
    <row r="489" spans="5:10">
      <c r="E489" s="44" t="s">
        <v>688</v>
      </c>
      <c r="F489" s="48">
        <v>27.600000000000044</v>
      </c>
      <c r="G489" s="40" t="s">
        <v>1182</v>
      </c>
      <c r="H489" s="34">
        <v>3.9199999999999977</v>
      </c>
      <c r="J489" s="35"/>
    </row>
    <row r="490" spans="5:10">
      <c r="E490" s="44" t="s">
        <v>688</v>
      </c>
      <c r="F490" s="48">
        <v>27.700000000000045</v>
      </c>
      <c r="G490" s="40" t="s">
        <v>1183</v>
      </c>
      <c r="H490" s="34">
        <v>3.9149999999999974</v>
      </c>
      <c r="J490" s="35"/>
    </row>
    <row r="491" spans="5:10">
      <c r="E491" s="44" t="s">
        <v>688</v>
      </c>
      <c r="F491" s="48">
        <v>27.800000000000047</v>
      </c>
      <c r="G491" s="40" t="s">
        <v>1184</v>
      </c>
      <c r="H491" s="34">
        <v>3.9099999999999975</v>
      </c>
    </row>
    <row r="492" spans="5:10">
      <c r="E492" s="44" t="s">
        <v>688</v>
      </c>
      <c r="F492" s="48">
        <v>27.900000000000048</v>
      </c>
      <c r="G492" s="40" t="s">
        <v>1185</v>
      </c>
      <c r="H492" s="34">
        <v>3.9049999999999976</v>
      </c>
    </row>
    <row r="493" spans="5:10">
      <c r="E493" s="44" t="s">
        <v>688</v>
      </c>
      <c r="F493" s="48">
        <v>28.00000000000005</v>
      </c>
      <c r="G493" s="40" t="s">
        <v>1186</v>
      </c>
      <c r="H493" s="34">
        <v>3.8999999999999972</v>
      </c>
    </row>
    <row r="494" spans="5:10">
      <c r="E494" s="42" t="s">
        <v>691</v>
      </c>
      <c r="F494" s="48">
        <v>3.6</v>
      </c>
      <c r="G494" s="40" t="s">
        <v>1187</v>
      </c>
      <c r="H494" s="34">
        <v>5.7</v>
      </c>
    </row>
    <row r="495" spans="5:10">
      <c r="E495" s="44" t="s">
        <v>690</v>
      </c>
      <c r="F495" s="48">
        <v>3.7</v>
      </c>
      <c r="G495" s="40" t="s">
        <v>1188</v>
      </c>
      <c r="H495" s="34">
        <v>5.7</v>
      </c>
    </row>
    <row r="496" spans="5:10">
      <c r="E496" s="44" t="s">
        <v>690</v>
      </c>
      <c r="F496" s="48">
        <v>3.8000000000000003</v>
      </c>
      <c r="G496" s="40" t="s">
        <v>1189</v>
      </c>
      <c r="H496" s="34">
        <v>5.7</v>
      </c>
    </row>
    <row r="497" spans="5:8">
      <c r="E497" s="44" t="s">
        <v>690</v>
      </c>
      <c r="F497" s="48">
        <v>3.9000000000000004</v>
      </c>
      <c r="G497" s="40" t="s">
        <v>1190</v>
      </c>
      <c r="H497" s="34">
        <v>5.7</v>
      </c>
    </row>
    <row r="498" spans="5:8">
      <c r="E498" s="44" t="s">
        <v>690</v>
      </c>
      <c r="F498" s="48">
        <v>4</v>
      </c>
      <c r="G498" s="40" t="s">
        <v>1191</v>
      </c>
      <c r="H498" s="34">
        <v>5.7</v>
      </c>
    </row>
    <row r="499" spans="5:8">
      <c r="E499" s="44" t="s">
        <v>690</v>
      </c>
      <c r="F499" s="48">
        <v>4.0999999999999996</v>
      </c>
      <c r="G499" s="40" t="s">
        <v>1192</v>
      </c>
      <c r="H499" s="34">
        <v>5.7</v>
      </c>
    </row>
    <row r="500" spans="5:8">
      <c r="E500" s="44" t="s">
        <v>690</v>
      </c>
      <c r="F500" s="48">
        <v>4.1999999999999993</v>
      </c>
      <c r="G500" s="40" t="s">
        <v>1193</v>
      </c>
      <c r="H500" s="34">
        <v>5.7</v>
      </c>
    </row>
    <row r="501" spans="5:8">
      <c r="E501" s="44" t="s">
        <v>690</v>
      </c>
      <c r="F501" s="48">
        <v>4.2999999999999989</v>
      </c>
      <c r="G501" s="40" t="s">
        <v>1194</v>
      </c>
      <c r="H501" s="34">
        <v>5.7</v>
      </c>
    </row>
    <row r="502" spans="5:8">
      <c r="E502" s="44" t="s">
        <v>690</v>
      </c>
      <c r="F502" s="48">
        <v>4.3999999999999986</v>
      </c>
      <c r="G502" s="40" t="s">
        <v>1195</v>
      </c>
      <c r="H502" s="34">
        <v>5.7</v>
      </c>
    </row>
    <row r="503" spans="5:8">
      <c r="E503" s="44" t="s">
        <v>690</v>
      </c>
      <c r="F503" s="48">
        <v>4.4999999999999982</v>
      </c>
      <c r="G503" s="40" t="s">
        <v>1196</v>
      </c>
      <c r="H503" s="34">
        <v>5.7</v>
      </c>
    </row>
    <row r="504" spans="5:8">
      <c r="E504" s="44" t="s">
        <v>690</v>
      </c>
      <c r="F504" s="48">
        <v>4.5999999999999979</v>
      </c>
      <c r="G504" s="40" t="s">
        <v>1197</v>
      </c>
      <c r="H504" s="34">
        <v>5.7</v>
      </c>
    </row>
    <row r="505" spans="5:8">
      <c r="E505" s="44" t="s">
        <v>690</v>
      </c>
      <c r="F505" s="48">
        <v>4.6999999999999975</v>
      </c>
      <c r="G505" s="40" t="s">
        <v>1198</v>
      </c>
      <c r="H505" s="34">
        <v>5.7</v>
      </c>
    </row>
    <row r="506" spans="5:8">
      <c r="E506" s="44" t="s">
        <v>690</v>
      </c>
      <c r="F506" s="48">
        <v>4.7999999999999972</v>
      </c>
      <c r="G506" s="40" t="s">
        <v>1199</v>
      </c>
      <c r="H506" s="34">
        <v>5.7</v>
      </c>
    </row>
    <row r="507" spans="5:8">
      <c r="E507" s="44" t="s">
        <v>690</v>
      </c>
      <c r="F507" s="48">
        <v>4.8999999999999968</v>
      </c>
      <c r="G507" s="40" t="s">
        <v>1200</v>
      </c>
      <c r="H507" s="34">
        <v>5.7</v>
      </c>
    </row>
    <row r="508" spans="5:8">
      <c r="E508" s="44" t="s">
        <v>690</v>
      </c>
      <c r="F508" s="48">
        <v>4.9999999999999964</v>
      </c>
      <c r="G508" s="40" t="s">
        <v>1201</v>
      </c>
      <c r="H508" s="34">
        <v>5.7</v>
      </c>
    </row>
    <row r="509" spans="5:8">
      <c r="E509" s="44" t="s">
        <v>690</v>
      </c>
      <c r="F509" s="48">
        <v>5.0999999999999961</v>
      </c>
      <c r="G509" s="40" t="s">
        <v>1202</v>
      </c>
      <c r="H509" s="34">
        <v>5.7</v>
      </c>
    </row>
    <row r="510" spans="5:8">
      <c r="E510" s="44" t="s">
        <v>690</v>
      </c>
      <c r="F510" s="48">
        <v>5.1999999999999957</v>
      </c>
      <c r="G510" s="40" t="s">
        <v>1203</v>
      </c>
      <c r="H510" s="34">
        <v>5.7</v>
      </c>
    </row>
    <row r="511" spans="5:8">
      <c r="E511" s="44" t="s">
        <v>690</v>
      </c>
      <c r="F511" s="48">
        <v>5.2999999999999954</v>
      </c>
      <c r="G511" s="40" t="s">
        <v>1204</v>
      </c>
      <c r="H511" s="34">
        <v>5.7</v>
      </c>
    </row>
    <row r="512" spans="5:8">
      <c r="E512" s="44" t="s">
        <v>690</v>
      </c>
      <c r="F512" s="48">
        <v>5.399999999999995</v>
      </c>
      <c r="G512" s="40" t="s">
        <v>1205</v>
      </c>
      <c r="H512" s="34">
        <v>5.7</v>
      </c>
    </row>
    <row r="513" spans="5:8">
      <c r="E513" s="44" t="s">
        <v>690</v>
      </c>
      <c r="F513" s="48">
        <v>5.5</v>
      </c>
      <c r="G513" s="40" t="s">
        <v>1206</v>
      </c>
      <c r="H513" s="34">
        <v>5.7</v>
      </c>
    </row>
    <row r="514" spans="5:8">
      <c r="E514" s="44" t="s">
        <v>690</v>
      </c>
      <c r="F514" s="48">
        <v>5.6</v>
      </c>
      <c r="G514" s="40" t="s">
        <v>1207</v>
      </c>
      <c r="H514" s="34">
        <v>5.7</v>
      </c>
    </row>
    <row r="515" spans="5:8">
      <c r="E515" s="44" t="s">
        <v>690</v>
      </c>
      <c r="F515" s="48">
        <v>5.6999999999999993</v>
      </c>
      <c r="G515" s="40" t="s">
        <v>1208</v>
      </c>
      <c r="H515" s="34">
        <v>5.7</v>
      </c>
    </row>
    <row r="516" spans="5:8">
      <c r="E516" s="44" t="s">
        <v>690</v>
      </c>
      <c r="F516" s="48">
        <v>5.7999999999999989</v>
      </c>
      <c r="G516" s="40" t="s">
        <v>1209</v>
      </c>
      <c r="H516" s="34">
        <v>5.7</v>
      </c>
    </row>
    <row r="517" spans="5:8">
      <c r="E517" s="44" t="s">
        <v>690</v>
      </c>
      <c r="F517" s="48">
        <v>5.8999999999999986</v>
      </c>
      <c r="G517" s="40" t="s">
        <v>1210</v>
      </c>
      <c r="H517" s="34">
        <v>5.7</v>
      </c>
    </row>
    <row r="518" spans="5:8">
      <c r="E518" s="44" t="s">
        <v>690</v>
      </c>
      <c r="F518" s="48">
        <v>5.9999999999999982</v>
      </c>
      <c r="G518" s="40" t="s">
        <v>1211</v>
      </c>
      <c r="H518" s="34">
        <v>5.7</v>
      </c>
    </row>
    <row r="519" spans="5:8">
      <c r="E519" s="44" t="s">
        <v>690</v>
      </c>
      <c r="F519" s="48">
        <v>6.0999999999999979</v>
      </c>
      <c r="G519" s="40" t="s">
        <v>1212</v>
      </c>
      <c r="H519" s="34">
        <v>5.7</v>
      </c>
    </row>
    <row r="520" spans="5:8">
      <c r="E520" s="44" t="s">
        <v>690</v>
      </c>
      <c r="F520" s="48">
        <v>6.1999999999999975</v>
      </c>
      <c r="G520" s="40" t="s">
        <v>1213</v>
      </c>
      <c r="H520" s="34">
        <v>5.7</v>
      </c>
    </row>
    <row r="521" spans="5:8">
      <c r="E521" s="44" t="s">
        <v>690</v>
      </c>
      <c r="F521" s="48">
        <v>6.2999999999999972</v>
      </c>
      <c r="G521" s="40" t="s">
        <v>1214</v>
      </c>
      <c r="H521" s="34">
        <v>5.7</v>
      </c>
    </row>
    <row r="522" spans="5:8">
      <c r="E522" s="44" t="s">
        <v>690</v>
      </c>
      <c r="F522" s="48">
        <v>6.3999999999999968</v>
      </c>
      <c r="G522" s="40" t="s">
        <v>1215</v>
      </c>
      <c r="H522" s="34">
        <v>5.7</v>
      </c>
    </row>
    <row r="523" spans="5:8">
      <c r="E523" s="44" t="s">
        <v>690</v>
      </c>
      <c r="F523" s="48">
        <v>6.4999999999999964</v>
      </c>
      <c r="G523" s="40" t="s">
        <v>1216</v>
      </c>
      <c r="H523" s="34">
        <v>5.7</v>
      </c>
    </row>
    <row r="524" spans="5:8">
      <c r="E524" s="44" t="s">
        <v>690</v>
      </c>
      <c r="F524" s="48">
        <v>6.5999999999999961</v>
      </c>
      <c r="G524" s="40" t="s">
        <v>1217</v>
      </c>
      <c r="H524" s="34">
        <v>5.7</v>
      </c>
    </row>
    <row r="525" spans="5:8">
      <c r="E525" s="44" t="s">
        <v>690</v>
      </c>
      <c r="F525" s="48">
        <v>6.6999999999999957</v>
      </c>
      <c r="G525" s="40" t="s">
        <v>1218</v>
      </c>
      <c r="H525" s="34">
        <v>5.7</v>
      </c>
    </row>
    <row r="526" spans="5:8">
      <c r="E526" s="44" t="s">
        <v>690</v>
      </c>
      <c r="F526" s="48">
        <v>6.7999999999999954</v>
      </c>
      <c r="G526" s="40" t="s">
        <v>1219</v>
      </c>
      <c r="H526" s="34">
        <v>5.7</v>
      </c>
    </row>
    <row r="527" spans="5:8">
      <c r="E527" s="44" t="s">
        <v>690</v>
      </c>
      <c r="F527" s="48">
        <v>6.899999999999995</v>
      </c>
      <c r="G527" s="40" t="s">
        <v>1220</v>
      </c>
      <c r="H527" s="34">
        <v>5.7</v>
      </c>
    </row>
    <row r="528" spans="5:8">
      <c r="E528" s="44" t="s">
        <v>690</v>
      </c>
      <c r="F528" s="48">
        <v>7</v>
      </c>
      <c r="G528" s="40" t="s">
        <v>1221</v>
      </c>
      <c r="H528" s="34">
        <v>5.7</v>
      </c>
    </row>
    <row r="529" spans="5:8">
      <c r="E529" s="44" t="s">
        <v>690</v>
      </c>
      <c r="F529" s="48">
        <v>7.1</v>
      </c>
      <c r="G529" s="40" t="s">
        <v>1222</v>
      </c>
      <c r="H529" s="34">
        <v>5.7</v>
      </c>
    </row>
    <row r="530" spans="5:8">
      <c r="E530" s="44" t="s">
        <v>690</v>
      </c>
      <c r="F530" s="48">
        <v>7.1999999999999993</v>
      </c>
      <c r="G530" s="40" t="s">
        <v>1223</v>
      </c>
      <c r="H530" s="34">
        <v>5.7</v>
      </c>
    </row>
    <row r="531" spans="5:8">
      <c r="E531" s="44" t="s">
        <v>690</v>
      </c>
      <c r="F531" s="48">
        <v>7.2999999999999989</v>
      </c>
      <c r="G531" s="40" t="s">
        <v>1224</v>
      </c>
      <c r="H531" s="34">
        <v>5.7</v>
      </c>
    </row>
    <row r="532" spans="5:8">
      <c r="E532" s="44" t="s">
        <v>690</v>
      </c>
      <c r="F532" s="48">
        <v>7.3999999999999986</v>
      </c>
      <c r="G532" s="40" t="s">
        <v>1225</v>
      </c>
      <c r="H532" s="34">
        <v>5.7</v>
      </c>
    </row>
    <row r="533" spans="5:8">
      <c r="E533" s="44" t="s">
        <v>690</v>
      </c>
      <c r="F533" s="48">
        <v>7.4999999999999982</v>
      </c>
      <c r="G533" s="40" t="s">
        <v>1226</v>
      </c>
      <c r="H533" s="34">
        <v>5.7</v>
      </c>
    </row>
    <row r="534" spans="5:8">
      <c r="E534" s="44" t="s">
        <v>690</v>
      </c>
      <c r="F534" s="48">
        <v>7.5999999999999979</v>
      </c>
      <c r="G534" s="40" t="s">
        <v>1227</v>
      </c>
      <c r="H534" s="34">
        <v>5.7</v>
      </c>
    </row>
    <row r="535" spans="5:8">
      <c r="E535" s="44" t="s">
        <v>690</v>
      </c>
      <c r="F535" s="48">
        <v>7.6999999999999975</v>
      </c>
      <c r="G535" s="40" t="s">
        <v>1228</v>
      </c>
      <c r="H535" s="34">
        <v>5.7</v>
      </c>
    </row>
    <row r="536" spans="5:8">
      <c r="E536" s="44" t="s">
        <v>690</v>
      </c>
      <c r="F536" s="48">
        <v>7.7999999999999972</v>
      </c>
      <c r="G536" s="40" t="s">
        <v>1229</v>
      </c>
      <c r="H536" s="34">
        <v>5.7</v>
      </c>
    </row>
    <row r="537" spans="5:8">
      <c r="E537" s="44" t="s">
        <v>690</v>
      </c>
      <c r="F537" s="48">
        <v>7.8999999999999968</v>
      </c>
      <c r="G537" s="40" t="s">
        <v>1230</v>
      </c>
      <c r="H537" s="34">
        <v>5.7</v>
      </c>
    </row>
    <row r="538" spans="5:8">
      <c r="E538" s="44" t="s">
        <v>690</v>
      </c>
      <c r="F538" s="48">
        <v>7.9999999999999964</v>
      </c>
      <c r="G538" s="40" t="s">
        <v>1231</v>
      </c>
      <c r="H538" s="34">
        <v>5.7</v>
      </c>
    </row>
    <row r="539" spans="5:8">
      <c r="E539" s="44" t="s">
        <v>690</v>
      </c>
      <c r="F539" s="48">
        <v>8.0999999999999961</v>
      </c>
      <c r="G539" s="40" t="s">
        <v>1232</v>
      </c>
      <c r="H539" s="34">
        <v>5.7</v>
      </c>
    </row>
    <row r="540" spans="5:8">
      <c r="E540" s="44" t="s">
        <v>690</v>
      </c>
      <c r="F540" s="48">
        <v>8.1999999999999957</v>
      </c>
      <c r="G540" s="40" t="s">
        <v>1233</v>
      </c>
      <c r="H540" s="34">
        <v>5.7</v>
      </c>
    </row>
    <row r="541" spans="5:8">
      <c r="E541" s="44" t="s">
        <v>690</v>
      </c>
      <c r="F541" s="48">
        <v>8.2999999999999954</v>
      </c>
      <c r="G541" s="40" t="s">
        <v>1234</v>
      </c>
      <c r="H541" s="34">
        <v>5.7</v>
      </c>
    </row>
    <row r="542" spans="5:8">
      <c r="E542" s="44" t="s">
        <v>690</v>
      </c>
      <c r="F542" s="48">
        <v>8.399999999999995</v>
      </c>
      <c r="G542" s="40" t="s">
        <v>1235</v>
      </c>
      <c r="H542" s="34">
        <v>5.7</v>
      </c>
    </row>
    <row r="543" spans="5:8">
      <c r="E543" s="44" t="s">
        <v>690</v>
      </c>
      <c r="F543" s="48">
        <v>8.5</v>
      </c>
      <c r="G543" s="40" t="s">
        <v>1236</v>
      </c>
      <c r="H543" s="34">
        <v>5.7</v>
      </c>
    </row>
    <row r="544" spans="5:8">
      <c r="E544" s="44" t="s">
        <v>690</v>
      </c>
      <c r="F544" s="48">
        <v>8.6</v>
      </c>
      <c r="G544" s="40" t="s">
        <v>1237</v>
      </c>
      <c r="H544" s="34">
        <v>5.7</v>
      </c>
    </row>
    <row r="545" spans="5:8">
      <c r="E545" s="44" t="s">
        <v>690</v>
      </c>
      <c r="F545" s="48">
        <v>8.6999999999999993</v>
      </c>
      <c r="G545" s="40" t="s">
        <v>1238</v>
      </c>
      <c r="H545" s="34">
        <v>5.7</v>
      </c>
    </row>
    <row r="546" spans="5:8">
      <c r="E546" s="44" t="s">
        <v>690</v>
      </c>
      <c r="F546" s="48">
        <v>8.7999999999999989</v>
      </c>
      <c r="G546" s="40" t="s">
        <v>1239</v>
      </c>
      <c r="H546" s="34">
        <v>5.7</v>
      </c>
    </row>
    <row r="547" spans="5:8">
      <c r="E547" s="44" t="s">
        <v>690</v>
      </c>
      <c r="F547" s="48">
        <v>8.8999999999999986</v>
      </c>
      <c r="G547" s="40" t="s">
        <v>1240</v>
      </c>
      <c r="H547" s="34">
        <v>5.7</v>
      </c>
    </row>
    <row r="548" spans="5:8">
      <c r="E548" s="44" t="s">
        <v>690</v>
      </c>
      <c r="F548" s="48">
        <v>8.9999999999999982</v>
      </c>
      <c r="G548" s="40" t="s">
        <v>1241</v>
      </c>
      <c r="H548" s="34">
        <v>5.7</v>
      </c>
    </row>
    <row r="549" spans="5:8">
      <c r="E549" s="44" t="s">
        <v>690</v>
      </c>
      <c r="F549" s="48">
        <v>9.0999999999999979</v>
      </c>
      <c r="G549" s="40" t="s">
        <v>1242</v>
      </c>
      <c r="H549" s="34">
        <v>5.7</v>
      </c>
    </row>
    <row r="550" spans="5:8">
      <c r="E550" s="44" t="s">
        <v>690</v>
      </c>
      <c r="F550" s="48">
        <v>9.1999999999999975</v>
      </c>
      <c r="G550" s="40" t="s">
        <v>1243</v>
      </c>
      <c r="H550" s="34">
        <v>5.7</v>
      </c>
    </row>
    <row r="551" spans="5:8">
      <c r="E551" s="44" t="s">
        <v>690</v>
      </c>
      <c r="F551" s="48">
        <v>9.2999999999999972</v>
      </c>
      <c r="G551" s="40" t="s">
        <v>1244</v>
      </c>
      <c r="H551" s="34">
        <v>5.7</v>
      </c>
    </row>
    <row r="552" spans="5:8">
      <c r="E552" s="44" t="s">
        <v>690</v>
      </c>
      <c r="F552" s="48">
        <v>9.3999999999999968</v>
      </c>
      <c r="G552" s="40" t="s">
        <v>1245</v>
      </c>
      <c r="H552" s="34">
        <v>5.7</v>
      </c>
    </row>
    <row r="553" spans="5:8">
      <c r="E553" s="44" t="s">
        <v>690</v>
      </c>
      <c r="F553" s="48">
        <v>9.4999999999999964</v>
      </c>
      <c r="G553" s="40" t="s">
        <v>1246</v>
      </c>
      <c r="H553" s="34">
        <v>5.7</v>
      </c>
    </row>
    <row r="554" spans="5:8">
      <c r="E554" s="44" t="s">
        <v>690</v>
      </c>
      <c r="F554" s="48">
        <v>9.5999999999999961</v>
      </c>
      <c r="G554" s="40" t="s">
        <v>1247</v>
      </c>
      <c r="H554" s="34">
        <v>5.7</v>
      </c>
    </row>
    <row r="555" spans="5:8">
      <c r="E555" s="44" t="s">
        <v>690</v>
      </c>
      <c r="F555" s="48">
        <v>9.6999999999999957</v>
      </c>
      <c r="G555" s="40" t="s">
        <v>1248</v>
      </c>
      <c r="H555" s="34">
        <v>5.7</v>
      </c>
    </row>
    <row r="556" spans="5:8">
      <c r="E556" s="44" t="s">
        <v>690</v>
      </c>
      <c r="F556" s="48">
        <v>9.7999999999999954</v>
      </c>
      <c r="G556" s="40" t="s">
        <v>1249</v>
      </c>
      <c r="H556" s="34">
        <v>5.7</v>
      </c>
    </row>
    <row r="557" spans="5:8">
      <c r="E557" s="44" t="s">
        <v>690</v>
      </c>
      <c r="F557" s="48">
        <v>9.899999999999995</v>
      </c>
      <c r="G557" s="40" t="s">
        <v>1250</v>
      </c>
      <c r="H557" s="34">
        <v>5.7</v>
      </c>
    </row>
    <row r="558" spans="5:8">
      <c r="E558" s="44" t="s">
        <v>690</v>
      </c>
      <c r="F558" s="48">
        <v>10</v>
      </c>
      <c r="G558" s="40" t="s">
        <v>1251</v>
      </c>
      <c r="H558" s="34">
        <v>5.7</v>
      </c>
    </row>
    <row r="559" spans="5:8">
      <c r="E559" s="44" t="s">
        <v>690</v>
      </c>
      <c r="F559" s="48">
        <v>10.099999999999978</v>
      </c>
      <c r="G559" s="40" t="s">
        <v>1252</v>
      </c>
      <c r="H559" s="34">
        <v>5.6890000000000027</v>
      </c>
    </row>
    <row r="560" spans="5:8">
      <c r="E560" s="44" t="s">
        <v>690</v>
      </c>
      <c r="F560" s="48">
        <v>10.199999999999978</v>
      </c>
      <c r="G560" s="40" t="s">
        <v>1253</v>
      </c>
      <c r="H560" s="34">
        <v>5.6780000000000026</v>
      </c>
    </row>
    <row r="561" spans="5:8">
      <c r="E561" s="44" t="s">
        <v>690</v>
      </c>
      <c r="F561" s="48">
        <v>10.299999999999978</v>
      </c>
      <c r="G561" s="40" t="s">
        <v>1254</v>
      </c>
      <c r="H561" s="34">
        <v>5.6670000000000025</v>
      </c>
    </row>
    <row r="562" spans="5:8">
      <c r="E562" s="44" t="s">
        <v>690</v>
      </c>
      <c r="F562" s="48">
        <v>10.399999999999977</v>
      </c>
      <c r="G562" s="40" t="s">
        <v>1255</v>
      </c>
      <c r="H562" s="34">
        <v>5.6560000000000024</v>
      </c>
    </row>
    <row r="563" spans="5:8">
      <c r="E563" s="44" t="s">
        <v>690</v>
      </c>
      <c r="F563" s="48">
        <v>10.499999999999977</v>
      </c>
      <c r="G563" s="40" t="s">
        <v>1256</v>
      </c>
      <c r="H563" s="34">
        <v>5.6450000000000031</v>
      </c>
    </row>
    <row r="564" spans="5:8">
      <c r="E564" s="44" t="s">
        <v>690</v>
      </c>
      <c r="F564" s="48">
        <v>10.599999999999977</v>
      </c>
      <c r="G564" s="40" t="s">
        <v>1257</v>
      </c>
      <c r="H564" s="34">
        <v>5.634000000000003</v>
      </c>
    </row>
    <row r="565" spans="5:8">
      <c r="E565" s="44" t="s">
        <v>690</v>
      </c>
      <c r="F565" s="48">
        <v>10.699999999999976</v>
      </c>
      <c r="G565" s="40" t="s">
        <v>1258</v>
      </c>
      <c r="H565" s="34">
        <v>5.6230000000000029</v>
      </c>
    </row>
    <row r="566" spans="5:8">
      <c r="E566" s="44" t="s">
        <v>690</v>
      </c>
      <c r="F566" s="48">
        <v>10.799999999999976</v>
      </c>
      <c r="G566" s="40" t="s">
        <v>1259</v>
      </c>
      <c r="H566" s="34">
        <v>5.6120000000000028</v>
      </c>
    </row>
    <row r="567" spans="5:8">
      <c r="E567" s="44" t="s">
        <v>690</v>
      </c>
      <c r="F567" s="48">
        <v>10.899999999999975</v>
      </c>
      <c r="G567" s="40" t="s">
        <v>1260</v>
      </c>
      <c r="H567" s="34">
        <v>5.6010000000000026</v>
      </c>
    </row>
    <row r="568" spans="5:8">
      <c r="E568" s="44" t="s">
        <v>690</v>
      </c>
      <c r="F568" s="48">
        <v>10.999999999999975</v>
      </c>
      <c r="G568" s="40" t="s">
        <v>1261</v>
      </c>
      <c r="H568" s="34">
        <v>5.5900000000000025</v>
      </c>
    </row>
    <row r="569" spans="5:8">
      <c r="E569" s="44" t="s">
        <v>690</v>
      </c>
      <c r="F569" s="48">
        <v>11.099999999999975</v>
      </c>
      <c r="G569" s="40" t="s">
        <v>1262</v>
      </c>
      <c r="H569" s="34">
        <v>5.5790000000000033</v>
      </c>
    </row>
    <row r="570" spans="5:8">
      <c r="E570" s="44" t="s">
        <v>690</v>
      </c>
      <c r="F570" s="48">
        <v>11.199999999999974</v>
      </c>
      <c r="G570" s="40" t="s">
        <v>1263</v>
      </c>
      <c r="H570" s="34">
        <v>5.5680000000000032</v>
      </c>
    </row>
    <row r="571" spans="5:8">
      <c r="E571" s="44" t="s">
        <v>690</v>
      </c>
      <c r="F571" s="48">
        <v>11.299999999999974</v>
      </c>
      <c r="G571" s="40" t="s">
        <v>1264</v>
      </c>
      <c r="H571" s="34">
        <v>5.557000000000003</v>
      </c>
    </row>
    <row r="572" spans="5:8">
      <c r="E572" s="44" t="s">
        <v>690</v>
      </c>
      <c r="F572" s="48">
        <v>11.399999999999974</v>
      </c>
      <c r="G572" s="40" t="s">
        <v>1265</v>
      </c>
      <c r="H572" s="34">
        <v>5.5460000000000029</v>
      </c>
    </row>
    <row r="573" spans="5:8">
      <c r="E573" s="44" t="s">
        <v>690</v>
      </c>
      <c r="F573" s="48">
        <v>11.499999999999973</v>
      </c>
      <c r="G573" s="40" t="s">
        <v>1266</v>
      </c>
      <c r="H573" s="34">
        <v>5.5350000000000028</v>
      </c>
    </row>
    <row r="574" spans="5:8">
      <c r="E574" s="44" t="s">
        <v>690</v>
      </c>
      <c r="F574" s="48">
        <v>11.599999999999973</v>
      </c>
      <c r="G574" s="40" t="s">
        <v>1267</v>
      </c>
      <c r="H574" s="34">
        <v>5.5240000000000036</v>
      </c>
    </row>
    <row r="575" spans="5:8">
      <c r="E575" s="44" t="s">
        <v>690</v>
      </c>
      <c r="F575" s="48">
        <v>11.699999999999973</v>
      </c>
      <c r="G575" s="40" t="s">
        <v>1268</v>
      </c>
      <c r="H575" s="34">
        <v>5.5130000000000035</v>
      </c>
    </row>
    <row r="576" spans="5:8">
      <c r="E576" s="44" t="s">
        <v>690</v>
      </c>
      <c r="F576" s="48">
        <v>11.799999999999972</v>
      </c>
      <c r="G576" s="40" t="s">
        <v>1269</v>
      </c>
      <c r="H576" s="34">
        <v>5.5020000000000033</v>
      </c>
    </row>
    <row r="577" spans="5:8">
      <c r="E577" s="44" t="s">
        <v>690</v>
      </c>
      <c r="F577" s="48">
        <v>11.899999999999972</v>
      </c>
      <c r="G577" s="40" t="s">
        <v>1270</v>
      </c>
      <c r="H577" s="34">
        <v>5.4910000000000032</v>
      </c>
    </row>
    <row r="578" spans="5:8">
      <c r="E578" s="44" t="s">
        <v>690</v>
      </c>
      <c r="F578" s="48">
        <v>11.999999999999972</v>
      </c>
      <c r="G578" s="40" t="s">
        <v>1271</v>
      </c>
      <c r="H578" s="34">
        <v>5.4800000000000031</v>
      </c>
    </row>
    <row r="579" spans="5:8">
      <c r="E579" s="44" t="s">
        <v>690</v>
      </c>
      <c r="F579" s="48">
        <v>12.099999999999971</v>
      </c>
      <c r="G579" s="40" t="s">
        <v>1272</v>
      </c>
      <c r="H579" s="34">
        <v>5.469000000000003</v>
      </c>
    </row>
    <row r="580" spans="5:8">
      <c r="E580" s="44" t="s">
        <v>690</v>
      </c>
      <c r="F580" s="48">
        <v>12.199999999999971</v>
      </c>
      <c r="G580" s="40" t="s">
        <v>1273</v>
      </c>
      <c r="H580" s="34">
        <v>5.4580000000000037</v>
      </c>
    </row>
    <row r="581" spans="5:8">
      <c r="E581" s="44" t="s">
        <v>690</v>
      </c>
      <c r="F581" s="48">
        <v>12.299999999999971</v>
      </c>
      <c r="G581" s="40" t="s">
        <v>1274</v>
      </c>
      <c r="H581" s="34">
        <v>5.4470000000000036</v>
      </c>
    </row>
    <row r="582" spans="5:8">
      <c r="E582" s="44" t="s">
        <v>690</v>
      </c>
      <c r="F582" s="48">
        <v>12.39999999999997</v>
      </c>
      <c r="G582" s="40" t="s">
        <v>1275</v>
      </c>
      <c r="H582" s="34">
        <v>5.4360000000000035</v>
      </c>
    </row>
    <row r="583" spans="5:8">
      <c r="E583" s="44" t="s">
        <v>690</v>
      </c>
      <c r="F583" s="48">
        <v>12.49999999999997</v>
      </c>
      <c r="G583" s="40" t="s">
        <v>1276</v>
      </c>
      <c r="H583" s="34">
        <v>5.4250000000000034</v>
      </c>
    </row>
    <row r="584" spans="5:8">
      <c r="E584" s="44" t="s">
        <v>690</v>
      </c>
      <c r="F584" s="48">
        <v>12.599999999999969</v>
      </c>
      <c r="G584" s="40" t="s">
        <v>1277</v>
      </c>
      <c r="H584" s="34">
        <v>5.4140000000000033</v>
      </c>
    </row>
    <row r="585" spans="5:8">
      <c r="E585" s="44" t="s">
        <v>690</v>
      </c>
      <c r="F585" s="48">
        <v>12.699999999999969</v>
      </c>
      <c r="G585" s="40" t="s">
        <v>1278</v>
      </c>
      <c r="H585" s="34">
        <v>5.403000000000004</v>
      </c>
    </row>
    <row r="586" spans="5:8">
      <c r="E586" s="44" t="s">
        <v>690</v>
      </c>
      <c r="F586" s="48">
        <v>12.799999999999969</v>
      </c>
      <c r="G586" s="40" t="s">
        <v>1279</v>
      </c>
      <c r="H586" s="34">
        <v>5.3920000000000039</v>
      </c>
    </row>
    <row r="587" spans="5:8">
      <c r="E587" s="44" t="s">
        <v>690</v>
      </c>
      <c r="F587" s="48">
        <v>12.899999999999968</v>
      </c>
      <c r="G587" s="40" t="s">
        <v>1280</v>
      </c>
      <c r="H587" s="34">
        <v>5.3810000000000038</v>
      </c>
    </row>
    <row r="588" spans="5:8">
      <c r="E588" s="44" t="s">
        <v>690</v>
      </c>
      <c r="F588" s="48">
        <v>12.999999999999968</v>
      </c>
      <c r="G588" s="40" t="s">
        <v>1281</v>
      </c>
      <c r="H588" s="34">
        <v>5.3700000000000037</v>
      </c>
    </row>
    <row r="589" spans="5:8">
      <c r="E589" s="44" t="s">
        <v>690</v>
      </c>
      <c r="F589" s="48">
        <v>13.099999999999968</v>
      </c>
      <c r="G589" s="40" t="s">
        <v>1282</v>
      </c>
      <c r="H589" s="34">
        <v>5.3590000000000035</v>
      </c>
    </row>
    <row r="590" spans="5:8">
      <c r="E590" s="44" t="s">
        <v>690</v>
      </c>
      <c r="F590" s="48">
        <v>13.199999999999967</v>
      </c>
      <c r="G590" s="40" t="s">
        <v>1283</v>
      </c>
      <c r="H590" s="34">
        <v>5.3480000000000034</v>
      </c>
    </row>
    <row r="591" spans="5:8">
      <c r="E591" s="44" t="s">
        <v>690</v>
      </c>
      <c r="F591" s="48">
        <v>13.299999999999967</v>
      </c>
      <c r="G591" s="40" t="s">
        <v>1284</v>
      </c>
      <c r="H591" s="34">
        <v>5.3370000000000042</v>
      </c>
    </row>
    <row r="592" spans="5:8">
      <c r="E592" s="44" t="s">
        <v>690</v>
      </c>
      <c r="F592" s="48">
        <v>13.399999999999967</v>
      </c>
      <c r="G592" s="40" t="s">
        <v>1285</v>
      </c>
      <c r="H592" s="34">
        <v>5.3260000000000041</v>
      </c>
    </row>
    <row r="593" spans="5:8">
      <c r="E593" s="44" t="s">
        <v>690</v>
      </c>
      <c r="F593" s="48">
        <v>13.499999999999966</v>
      </c>
      <c r="G593" s="40" t="s">
        <v>1286</v>
      </c>
      <c r="H593" s="34">
        <v>5.3150000000000039</v>
      </c>
    </row>
    <row r="594" spans="5:8">
      <c r="E594" s="44" t="s">
        <v>690</v>
      </c>
      <c r="F594" s="48">
        <v>13.599999999999966</v>
      </c>
      <c r="G594" s="40" t="s">
        <v>1287</v>
      </c>
      <c r="H594" s="34">
        <v>5.3040000000000038</v>
      </c>
    </row>
    <row r="595" spans="5:8">
      <c r="E595" s="44" t="s">
        <v>690</v>
      </c>
      <c r="F595" s="48">
        <v>13.699999999999966</v>
      </c>
      <c r="G595" s="40" t="s">
        <v>1288</v>
      </c>
      <c r="H595" s="34">
        <v>5.2930000000000037</v>
      </c>
    </row>
    <row r="596" spans="5:8">
      <c r="E596" s="44" t="s">
        <v>690</v>
      </c>
      <c r="F596" s="48">
        <v>13.799999999999965</v>
      </c>
      <c r="G596" s="40" t="s">
        <v>1289</v>
      </c>
      <c r="H596" s="34">
        <v>5.2820000000000036</v>
      </c>
    </row>
    <row r="597" spans="5:8">
      <c r="E597" s="44" t="s">
        <v>690</v>
      </c>
      <c r="F597" s="48">
        <v>13.899999999999965</v>
      </c>
      <c r="G597" s="40" t="s">
        <v>1290</v>
      </c>
      <c r="H597" s="34">
        <v>5.2710000000000043</v>
      </c>
    </row>
    <row r="598" spans="5:8">
      <c r="E598" s="44" t="s">
        <v>690</v>
      </c>
      <c r="F598" s="48">
        <v>13.999999999999964</v>
      </c>
      <c r="G598" s="40" t="s">
        <v>1291</v>
      </c>
      <c r="H598" s="34">
        <v>5.2600000000000042</v>
      </c>
    </row>
    <row r="599" spans="5:8">
      <c r="E599" s="44" t="s">
        <v>690</v>
      </c>
      <c r="F599" s="48">
        <v>14.099999999999964</v>
      </c>
      <c r="G599" s="40" t="s">
        <v>1292</v>
      </c>
      <c r="H599" s="34">
        <v>5.2490000000000041</v>
      </c>
    </row>
    <row r="600" spans="5:8">
      <c r="E600" s="44" t="s">
        <v>690</v>
      </c>
      <c r="F600" s="48">
        <v>14.199999999999964</v>
      </c>
      <c r="G600" s="40" t="s">
        <v>1293</v>
      </c>
      <c r="H600" s="34">
        <v>5.238000000000004</v>
      </c>
    </row>
    <row r="601" spans="5:8">
      <c r="E601" s="44" t="s">
        <v>690</v>
      </c>
      <c r="F601" s="48">
        <v>14.299999999999963</v>
      </c>
      <c r="G601" s="40" t="s">
        <v>1294</v>
      </c>
      <c r="H601" s="34">
        <v>5.2270000000000039</v>
      </c>
    </row>
    <row r="602" spans="5:8">
      <c r="E602" s="44" t="s">
        <v>690</v>
      </c>
      <c r="F602" s="48">
        <v>14.399999999999963</v>
      </c>
      <c r="G602" s="40" t="s">
        <v>1295</v>
      </c>
      <c r="H602" s="34">
        <v>5.2160000000000046</v>
      </c>
    </row>
    <row r="603" spans="5:8">
      <c r="E603" s="44" t="s">
        <v>690</v>
      </c>
      <c r="F603" s="48">
        <v>14.499999999999963</v>
      </c>
      <c r="G603" s="40" t="s">
        <v>1296</v>
      </c>
      <c r="H603" s="34">
        <v>5.2050000000000045</v>
      </c>
    </row>
    <row r="604" spans="5:8">
      <c r="E604" s="44" t="s">
        <v>690</v>
      </c>
      <c r="F604" s="48">
        <v>14.599999999999962</v>
      </c>
      <c r="G604" s="40" t="s">
        <v>1297</v>
      </c>
      <c r="H604" s="34">
        <v>5.1940000000000044</v>
      </c>
    </row>
    <row r="605" spans="5:8">
      <c r="E605" s="44" t="s">
        <v>690</v>
      </c>
      <c r="F605" s="48">
        <v>14.699999999999962</v>
      </c>
      <c r="G605" s="40" t="s">
        <v>1298</v>
      </c>
      <c r="H605" s="34">
        <v>5.1830000000000043</v>
      </c>
    </row>
    <row r="606" spans="5:8">
      <c r="E606" s="44" t="s">
        <v>690</v>
      </c>
      <c r="F606" s="48">
        <v>14.799999999999962</v>
      </c>
      <c r="G606" s="40" t="s">
        <v>1299</v>
      </c>
      <c r="H606" s="34">
        <v>5.1720000000000041</v>
      </c>
    </row>
    <row r="607" spans="5:8">
      <c r="E607" s="44" t="s">
        <v>690</v>
      </c>
      <c r="F607" s="48">
        <v>14.899999999999961</v>
      </c>
      <c r="G607" s="40" t="s">
        <v>1300</v>
      </c>
      <c r="H607" s="34">
        <v>5.1610000000000049</v>
      </c>
    </row>
    <row r="608" spans="5:8">
      <c r="E608" s="44" t="s">
        <v>690</v>
      </c>
      <c r="F608" s="48">
        <v>14.999999999999961</v>
      </c>
      <c r="G608" s="40" t="s">
        <v>1301</v>
      </c>
      <c r="H608" s="34">
        <v>5.1500000000000048</v>
      </c>
    </row>
    <row r="609" spans="5:8">
      <c r="E609" s="44" t="s">
        <v>690</v>
      </c>
      <c r="F609" s="48">
        <v>15.099999999999961</v>
      </c>
      <c r="G609" s="40" t="s">
        <v>1302</v>
      </c>
      <c r="H609" s="34">
        <v>5.1390000000000047</v>
      </c>
    </row>
    <row r="610" spans="5:8">
      <c r="E610" s="44" t="s">
        <v>690</v>
      </c>
      <c r="F610" s="48">
        <v>15.19999999999996</v>
      </c>
      <c r="G610" s="40" t="s">
        <v>1303</v>
      </c>
      <c r="H610" s="34">
        <v>5.1280000000000046</v>
      </c>
    </row>
    <row r="611" spans="5:8">
      <c r="E611" s="44" t="s">
        <v>690</v>
      </c>
      <c r="F611" s="48">
        <v>15.29999999999996</v>
      </c>
      <c r="G611" s="40" t="s">
        <v>1304</v>
      </c>
      <c r="H611" s="34">
        <v>5.1170000000000044</v>
      </c>
    </row>
    <row r="612" spans="5:8">
      <c r="E612" s="44" t="s">
        <v>690</v>
      </c>
      <c r="F612" s="48">
        <v>15.399999999999959</v>
      </c>
      <c r="G612" s="40" t="s">
        <v>1305</v>
      </c>
      <c r="H612" s="34">
        <v>5.1060000000000043</v>
      </c>
    </row>
    <row r="613" spans="5:8">
      <c r="E613" s="44" t="s">
        <v>690</v>
      </c>
      <c r="F613" s="48">
        <v>15.499999999999959</v>
      </c>
      <c r="G613" s="40" t="s">
        <v>1306</v>
      </c>
      <c r="H613" s="34">
        <v>5.0950000000000042</v>
      </c>
    </row>
    <row r="614" spans="5:8">
      <c r="E614" s="44" t="s">
        <v>690</v>
      </c>
      <c r="F614" s="48">
        <v>15.599999999999959</v>
      </c>
      <c r="G614" s="40" t="s">
        <v>1307</v>
      </c>
      <c r="H614" s="34">
        <v>5.084000000000005</v>
      </c>
    </row>
    <row r="615" spans="5:8">
      <c r="E615" s="44" t="s">
        <v>690</v>
      </c>
      <c r="F615" s="48">
        <v>15.699999999999958</v>
      </c>
      <c r="G615" s="40" t="s">
        <v>1308</v>
      </c>
      <c r="H615" s="34">
        <v>5.0730000000000048</v>
      </c>
    </row>
    <row r="616" spans="5:8">
      <c r="E616" s="44" t="s">
        <v>690</v>
      </c>
      <c r="F616" s="48">
        <v>15.799999999999958</v>
      </c>
      <c r="G616" s="40" t="s">
        <v>1309</v>
      </c>
      <c r="H616" s="34">
        <v>5.0620000000000047</v>
      </c>
    </row>
    <row r="617" spans="5:8">
      <c r="E617" s="44" t="s">
        <v>690</v>
      </c>
      <c r="F617" s="48">
        <v>15.899999999999958</v>
      </c>
      <c r="G617" s="40" t="s">
        <v>1310</v>
      </c>
      <c r="H617" s="34">
        <v>5.0510000000000046</v>
      </c>
    </row>
    <row r="618" spans="5:8">
      <c r="E618" s="44" t="s">
        <v>690</v>
      </c>
      <c r="F618" s="48">
        <v>15.999999999999957</v>
      </c>
      <c r="G618" s="40" t="s">
        <v>1311</v>
      </c>
      <c r="H618" s="34">
        <v>5.0400000000000045</v>
      </c>
    </row>
    <row r="619" spans="5:8">
      <c r="E619" s="44" t="s">
        <v>690</v>
      </c>
      <c r="F619" s="48">
        <v>16.099999999999959</v>
      </c>
      <c r="G619" s="40" t="s">
        <v>1312</v>
      </c>
      <c r="H619" s="34">
        <v>5.0290000000000044</v>
      </c>
    </row>
    <row r="620" spans="5:8">
      <c r="E620" s="44" t="s">
        <v>690</v>
      </c>
      <c r="F620" s="48">
        <v>16.19999999999996</v>
      </c>
      <c r="G620" s="40" t="s">
        <v>1313</v>
      </c>
      <c r="H620" s="34">
        <v>5.0180000000000042</v>
      </c>
    </row>
    <row r="621" spans="5:8">
      <c r="E621" s="44" t="s">
        <v>690</v>
      </c>
      <c r="F621" s="48">
        <v>16.299999999999962</v>
      </c>
      <c r="G621" s="40" t="s">
        <v>1314</v>
      </c>
      <c r="H621" s="34">
        <v>5.0070000000000041</v>
      </c>
    </row>
    <row r="622" spans="5:8">
      <c r="E622" s="44" t="s">
        <v>690</v>
      </c>
      <c r="F622" s="48">
        <v>16.399999999999963</v>
      </c>
      <c r="G622" s="40" t="s">
        <v>1315</v>
      </c>
      <c r="H622" s="34">
        <v>4.996000000000004</v>
      </c>
    </row>
    <row r="623" spans="5:8">
      <c r="E623" s="44" t="s">
        <v>690</v>
      </c>
      <c r="F623" s="48">
        <v>16.499999999999964</v>
      </c>
      <c r="G623" s="40" t="s">
        <v>1316</v>
      </c>
      <c r="H623" s="34">
        <v>4.9850000000000039</v>
      </c>
    </row>
    <row r="624" spans="5:8">
      <c r="E624" s="44" t="s">
        <v>690</v>
      </c>
      <c r="F624" s="48">
        <v>16.599999999999966</v>
      </c>
      <c r="G624" s="40" t="s">
        <v>1317</v>
      </c>
      <c r="H624" s="34">
        <v>4.9740000000000038</v>
      </c>
    </row>
    <row r="625" spans="5:8">
      <c r="E625" s="44" t="s">
        <v>690</v>
      </c>
      <c r="F625" s="48">
        <v>16.699999999999967</v>
      </c>
      <c r="G625" s="40" t="s">
        <v>1318</v>
      </c>
      <c r="H625" s="34">
        <v>4.9630000000000036</v>
      </c>
    </row>
    <row r="626" spans="5:8">
      <c r="E626" s="44" t="s">
        <v>690</v>
      </c>
      <c r="F626" s="48">
        <v>16.799999999999969</v>
      </c>
      <c r="G626" s="40" t="s">
        <v>1319</v>
      </c>
      <c r="H626" s="34">
        <v>4.9520000000000035</v>
      </c>
    </row>
    <row r="627" spans="5:8">
      <c r="E627" s="44" t="s">
        <v>690</v>
      </c>
      <c r="F627" s="48">
        <v>16.89999999999997</v>
      </c>
      <c r="G627" s="40" t="s">
        <v>1320</v>
      </c>
      <c r="H627" s="34">
        <v>4.9410000000000034</v>
      </c>
    </row>
    <row r="628" spans="5:8">
      <c r="E628" s="44" t="s">
        <v>690</v>
      </c>
      <c r="F628" s="48">
        <v>16.999999999999972</v>
      </c>
      <c r="G628" s="40" t="s">
        <v>1321</v>
      </c>
      <c r="H628" s="34">
        <v>4.9300000000000033</v>
      </c>
    </row>
    <row r="629" spans="5:8">
      <c r="E629" s="44" t="s">
        <v>690</v>
      </c>
      <c r="F629" s="48">
        <v>17.099999999999973</v>
      </c>
      <c r="G629" s="40" t="s">
        <v>1322</v>
      </c>
      <c r="H629" s="34">
        <v>4.9190000000000031</v>
      </c>
    </row>
    <row r="630" spans="5:8">
      <c r="E630" s="44" t="s">
        <v>690</v>
      </c>
      <c r="F630" s="48">
        <v>17.199999999999974</v>
      </c>
      <c r="G630" s="40" t="s">
        <v>1323</v>
      </c>
      <c r="H630" s="34">
        <v>4.908000000000003</v>
      </c>
    </row>
    <row r="631" spans="5:8">
      <c r="E631" s="44" t="s">
        <v>690</v>
      </c>
      <c r="F631" s="48">
        <v>17.299999999999976</v>
      </c>
      <c r="G631" s="40" t="s">
        <v>1324</v>
      </c>
      <c r="H631" s="34">
        <v>4.8970000000000029</v>
      </c>
    </row>
    <row r="632" spans="5:8">
      <c r="E632" s="44" t="s">
        <v>690</v>
      </c>
      <c r="F632" s="48">
        <v>17.399999999999977</v>
      </c>
      <c r="G632" s="40" t="s">
        <v>1325</v>
      </c>
      <c r="H632" s="34">
        <v>4.8860000000000028</v>
      </c>
    </row>
    <row r="633" spans="5:8">
      <c r="E633" s="44" t="s">
        <v>690</v>
      </c>
      <c r="F633" s="48">
        <v>17.499999999999979</v>
      </c>
      <c r="G633" s="40" t="s">
        <v>1326</v>
      </c>
      <c r="H633" s="34">
        <v>4.8750000000000027</v>
      </c>
    </row>
    <row r="634" spans="5:8">
      <c r="E634" s="44" t="s">
        <v>690</v>
      </c>
      <c r="F634" s="48">
        <v>17.59999999999998</v>
      </c>
      <c r="G634" s="40" t="s">
        <v>1327</v>
      </c>
      <c r="H634" s="34">
        <v>4.8640000000000025</v>
      </c>
    </row>
    <row r="635" spans="5:8">
      <c r="E635" s="44" t="s">
        <v>690</v>
      </c>
      <c r="F635" s="48">
        <v>17.699999999999982</v>
      </c>
      <c r="G635" s="40" t="s">
        <v>1328</v>
      </c>
      <c r="H635" s="34">
        <v>4.8530000000000024</v>
      </c>
    </row>
    <row r="636" spans="5:8">
      <c r="E636" s="44" t="s">
        <v>690</v>
      </c>
      <c r="F636" s="48">
        <v>17.799999999999983</v>
      </c>
      <c r="G636" s="40" t="s">
        <v>1329</v>
      </c>
      <c r="H636" s="34">
        <v>4.8420000000000023</v>
      </c>
    </row>
    <row r="637" spans="5:8">
      <c r="E637" s="44" t="s">
        <v>690</v>
      </c>
      <c r="F637" s="48">
        <v>17.899999999999984</v>
      </c>
      <c r="G637" s="40" t="s">
        <v>1330</v>
      </c>
      <c r="H637" s="34">
        <v>4.8310000000000022</v>
      </c>
    </row>
    <row r="638" spans="5:8">
      <c r="E638" s="44" t="s">
        <v>690</v>
      </c>
      <c r="F638" s="48">
        <v>17.999999999999986</v>
      </c>
      <c r="G638" s="40" t="s">
        <v>1331</v>
      </c>
      <c r="H638" s="34">
        <v>4.8200000000000021</v>
      </c>
    </row>
    <row r="639" spans="5:8">
      <c r="E639" s="44" t="s">
        <v>690</v>
      </c>
      <c r="F639" s="48">
        <v>18.099999999999987</v>
      </c>
      <c r="G639" s="40" t="s">
        <v>1332</v>
      </c>
      <c r="H639" s="34">
        <v>4.8090000000000019</v>
      </c>
    </row>
    <row r="640" spans="5:8">
      <c r="E640" s="44" t="s">
        <v>690</v>
      </c>
      <c r="F640" s="48">
        <v>18.199999999999989</v>
      </c>
      <c r="G640" s="40" t="s">
        <v>1333</v>
      </c>
      <c r="H640" s="34">
        <v>4.7980000000000018</v>
      </c>
    </row>
    <row r="641" spans="5:8">
      <c r="E641" s="44" t="s">
        <v>690</v>
      </c>
      <c r="F641" s="48">
        <v>18.29999999999999</v>
      </c>
      <c r="G641" s="40" t="s">
        <v>1334</v>
      </c>
      <c r="H641" s="34">
        <v>4.7870000000000008</v>
      </c>
    </row>
    <row r="642" spans="5:8">
      <c r="E642" s="44" t="s">
        <v>690</v>
      </c>
      <c r="F642" s="48">
        <v>18.399999999999991</v>
      </c>
      <c r="G642" s="40" t="s">
        <v>1335</v>
      </c>
      <c r="H642" s="34">
        <v>4.7760000000000016</v>
      </c>
    </row>
    <row r="643" spans="5:8">
      <c r="E643" s="44" t="s">
        <v>690</v>
      </c>
      <c r="F643" s="48">
        <v>18.499999999999993</v>
      </c>
      <c r="G643" s="40" t="s">
        <v>1336</v>
      </c>
      <c r="H643" s="34">
        <v>4.7650000000000006</v>
      </c>
    </row>
    <row r="644" spans="5:8">
      <c r="E644" s="44" t="s">
        <v>690</v>
      </c>
      <c r="F644" s="48">
        <v>18.599999999999994</v>
      </c>
      <c r="G644" s="40" t="s">
        <v>1337</v>
      </c>
      <c r="H644" s="34">
        <v>4.7540000000000004</v>
      </c>
    </row>
    <row r="645" spans="5:8">
      <c r="E645" s="44" t="s">
        <v>690</v>
      </c>
      <c r="F645" s="48">
        <v>18.699999999999996</v>
      </c>
      <c r="G645" s="40" t="s">
        <v>1338</v>
      </c>
      <c r="H645" s="34">
        <v>4.7430000000000003</v>
      </c>
    </row>
    <row r="646" spans="5:8">
      <c r="E646" s="44" t="s">
        <v>690</v>
      </c>
      <c r="F646" s="48">
        <v>18.799999999999997</v>
      </c>
      <c r="G646" s="40" t="s">
        <v>1339</v>
      </c>
      <c r="H646" s="34">
        <v>4.7320000000000002</v>
      </c>
    </row>
    <row r="647" spans="5:8">
      <c r="E647" s="44" t="s">
        <v>690</v>
      </c>
      <c r="F647" s="48">
        <v>18.899999999999999</v>
      </c>
      <c r="G647" s="40" t="s">
        <v>1340</v>
      </c>
      <c r="H647" s="34">
        <v>4.7210000000000001</v>
      </c>
    </row>
    <row r="648" spans="5:8">
      <c r="E648" s="44" t="s">
        <v>690</v>
      </c>
      <c r="F648" s="48">
        <v>19</v>
      </c>
      <c r="G648" s="40" t="s">
        <v>1341</v>
      </c>
      <c r="H648" s="34">
        <v>4.71</v>
      </c>
    </row>
    <row r="649" spans="5:8">
      <c r="E649" s="44" t="s">
        <v>690</v>
      </c>
      <c r="F649" s="48">
        <v>19.100000000000001</v>
      </c>
      <c r="G649" s="40" t="s">
        <v>1342</v>
      </c>
      <c r="H649" s="34">
        <v>4.6989999999999998</v>
      </c>
    </row>
    <row r="650" spans="5:8">
      <c r="E650" s="44" t="s">
        <v>690</v>
      </c>
      <c r="F650" s="48">
        <v>19.200000000000003</v>
      </c>
      <c r="G650" s="40" t="s">
        <v>1343</v>
      </c>
      <c r="H650" s="34">
        <v>4.6879999999999997</v>
      </c>
    </row>
    <row r="651" spans="5:8">
      <c r="E651" s="44" t="s">
        <v>690</v>
      </c>
      <c r="F651" s="48">
        <v>19.300000000000004</v>
      </c>
      <c r="G651" s="40" t="s">
        <v>1344</v>
      </c>
      <c r="H651" s="34">
        <v>4.6769999999999996</v>
      </c>
    </row>
    <row r="652" spans="5:8">
      <c r="E652" s="44" t="s">
        <v>690</v>
      </c>
      <c r="F652" s="48">
        <v>19.400000000000006</v>
      </c>
      <c r="G652" s="40" t="s">
        <v>1345</v>
      </c>
      <c r="H652" s="34">
        <v>4.6659999999999995</v>
      </c>
    </row>
    <row r="653" spans="5:8">
      <c r="E653" s="44" t="s">
        <v>690</v>
      </c>
      <c r="F653" s="48">
        <v>19.500000000000007</v>
      </c>
      <c r="G653" s="40" t="s">
        <v>1346</v>
      </c>
      <c r="H653" s="34">
        <v>4.6549999999999994</v>
      </c>
    </row>
    <row r="654" spans="5:8">
      <c r="E654" s="44" t="s">
        <v>690</v>
      </c>
      <c r="F654" s="48">
        <v>19.600000000000009</v>
      </c>
      <c r="G654" s="40" t="s">
        <v>1347</v>
      </c>
      <c r="H654" s="34">
        <v>4.6439999999999992</v>
      </c>
    </row>
    <row r="655" spans="5:8">
      <c r="E655" s="44" t="s">
        <v>690</v>
      </c>
      <c r="F655" s="48">
        <v>19.70000000000001</v>
      </c>
      <c r="G655" s="40" t="s">
        <v>1348</v>
      </c>
      <c r="H655" s="34">
        <v>4.6329999999999991</v>
      </c>
    </row>
    <row r="656" spans="5:8">
      <c r="E656" s="44" t="s">
        <v>690</v>
      </c>
      <c r="F656" s="48">
        <v>19.800000000000011</v>
      </c>
      <c r="G656" s="40" t="s">
        <v>1349</v>
      </c>
      <c r="H656" s="34">
        <v>4.621999999999999</v>
      </c>
    </row>
    <row r="657" spans="5:8">
      <c r="E657" s="44" t="s">
        <v>690</v>
      </c>
      <c r="F657" s="48">
        <v>19.900000000000013</v>
      </c>
      <c r="G657" s="40" t="s">
        <v>1350</v>
      </c>
      <c r="H657" s="34">
        <v>4.6109999999999989</v>
      </c>
    </row>
    <row r="658" spans="5:8">
      <c r="E658" s="44" t="s">
        <v>690</v>
      </c>
      <c r="F658" s="48">
        <v>20.000000000000014</v>
      </c>
      <c r="G658" s="40" t="s">
        <v>1351</v>
      </c>
      <c r="H658" s="34">
        <v>5.6999999999999993</v>
      </c>
    </row>
    <row r="659" spans="5:8">
      <c r="E659" s="44" t="s">
        <v>690</v>
      </c>
      <c r="F659" s="48">
        <v>20.100000000000016</v>
      </c>
      <c r="G659" s="40" t="s">
        <v>1352</v>
      </c>
      <c r="H659" s="34">
        <v>5.6934999999999993</v>
      </c>
    </row>
    <row r="660" spans="5:8">
      <c r="E660" s="44" t="s">
        <v>690</v>
      </c>
      <c r="F660" s="48">
        <v>20.200000000000017</v>
      </c>
      <c r="G660" s="40" t="s">
        <v>1353</v>
      </c>
      <c r="H660" s="34">
        <v>5.6869999999999994</v>
      </c>
    </row>
    <row r="661" spans="5:8">
      <c r="E661" s="44" t="s">
        <v>690</v>
      </c>
      <c r="F661" s="48">
        <v>20.300000000000018</v>
      </c>
      <c r="G661" s="40" t="s">
        <v>1354</v>
      </c>
      <c r="H661" s="34">
        <v>5.6804999999999986</v>
      </c>
    </row>
    <row r="662" spans="5:8">
      <c r="E662" s="44" t="s">
        <v>690</v>
      </c>
      <c r="F662" s="48">
        <v>20.40000000000002</v>
      </c>
      <c r="G662" s="40" t="s">
        <v>1355</v>
      </c>
      <c r="H662" s="34">
        <v>5.6739999999999986</v>
      </c>
    </row>
    <row r="663" spans="5:8">
      <c r="E663" s="44" t="s">
        <v>690</v>
      </c>
      <c r="F663" s="48">
        <v>20.500000000000021</v>
      </c>
      <c r="G663" s="40" t="s">
        <v>1356</v>
      </c>
      <c r="H663" s="34">
        <v>5.6674999999999986</v>
      </c>
    </row>
    <row r="664" spans="5:8">
      <c r="E664" s="44" t="s">
        <v>690</v>
      </c>
      <c r="F664" s="48">
        <v>20.600000000000023</v>
      </c>
      <c r="G664" s="40" t="s">
        <v>1357</v>
      </c>
      <c r="H664" s="34">
        <v>5.6609999999999987</v>
      </c>
    </row>
    <row r="665" spans="5:8">
      <c r="E665" s="44" t="s">
        <v>690</v>
      </c>
      <c r="F665" s="48">
        <v>20.700000000000024</v>
      </c>
      <c r="G665" s="40" t="s">
        <v>1358</v>
      </c>
      <c r="H665" s="34">
        <v>5.6544999999999987</v>
      </c>
    </row>
    <row r="666" spans="5:8">
      <c r="E666" s="44" t="s">
        <v>690</v>
      </c>
      <c r="F666" s="48">
        <v>20.800000000000026</v>
      </c>
      <c r="G666" s="40" t="s">
        <v>1359</v>
      </c>
      <c r="H666" s="34">
        <v>5.6479999999999988</v>
      </c>
    </row>
    <row r="667" spans="5:8">
      <c r="E667" s="44" t="s">
        <v>690</v>
      </c>
      <c r="F667" s="48">
        <v>20.900000000000027</v>
      </c>
      <c r="G667" s="40" t="s">
        <v>1360</v>
      </c>
      <c r="H667" s="34">
        <v>5.6414999999999988</v>
      </c>
    </row>
    <row r="668" spans="5:8">
      <c r="E668" s="44" t="s">
        <v>690</v>
      </c>
      <c r="F668" s="48">
        <v>21.000000000000028</v>
      </c>
      <c r="G668" s="40" t="s">
        <v>1361</v>
      </c>
      <c r="H668" s="34">
        <v>5.634999999999998</v>
      </c>
    </row>
    <row r="669" spans="5:8">
      <c r="E669" s="44" t="s">
        <v>690</v>
      </c>
      <c r="F669" s="48">
        <v>21.10000000000003</v>
      </c>
      <c r="G669" s="40" t="s">
        <v>1362</v>
      </c>
      <c r="H669" s="34">
        <v>5.6284999999999981</v>
      </c>
    </row>
    <row r="670" spans="5:8">
      <c r="E670" s="44" t="s">
        <v>690</v>
      </c>
      <c r="F670" s="48">
        <v>21.200000000000031</v>
      </c>
      <c r="G670" s="40" t="s">
        <v>1363</v>
      </c>
      <c r="H670" s="34">
        <v>5.6219999999999981</v>
      </c>
    </row>
    <row r="671" spans="5:8">
      <c r="E671" s="44" t="s">
        <v>690</v>
      </c>
      <c r="F671" s="48">
        <v>21.300000000000033</v>
      </c>
      <c r="G671" s="40" t="s">
        <v>1364</v>
      </c>
      <c r="H671" s="34">
        <v>5.6154999999999982</v>
      </c>
    </row>
    <row r="672" spans="5:8">
      <c r="E672" s="44" t="s">
        <v>690</v>
      </c>
      <c r="F672" s="48">
        <v>21.400000000000034</v>
      </c>
      <c r="G672" s="40" t="s">
        <v>1365</v>
      </c>
      <c r="H672" s="34">
        <v>5.6089999999999982</v>
      </c>
    </row>
    <row r="673" spans="5:8">
      <c r="E673" s="44" t="s">
        <v>690</v>
      </c>
      <c r="F673" s="48">
        <v>21.500000000000036</v>
      </c>
      <c r="G673" s="40" t="s">
        <v>1366</v>
      </c>
      <c r="H673" s="34">
        <v>5.6024999999999983</v>
      </c>
    </row>
    <row r="674" spans="5:8">
      <c r="E674" s="44" t="s">
        <v>690</v>
      </c>
      <c r="F674" s="48">
        <v>21.600000000000037</v>
      </c>
      <c r="G674" s="40" t="s">
        <v>1367</v>
      </c>
      <c r="H674" s="34">
        <v>5.5959999999999974</v>
      </c>
    </row>
    <row r="675" spans="5:8">
      <c r="E675" s="44" t="s">
        <v>690</v>
      </c>
      <c r="F675" s="48">
        <v>21.700000000000038</v>
      </c>
      <c r="G675" s="40" t="s">
        <v>1368</v>
      </c>
      <c r="H675" s="34">
        <v>5.5894999999999975</v>
      </c>
    </row>
    <row r="676" spans="5:8">
      <c r="E676" s="44" t="s">
        <v>690</v>
      </c>
      <c r="F676" s="48">
        <v>21.80000000000004</v>
      </c>
      <c r="G676" s="40" t="s">
        <v>1369</v>
      </c>
      <c r="H676" s="34">
        <v>5.5829999999999975</v>
      </c>
    </row>
    <row r="677" spans="5:8">
      <c r="E677" s="44" t="s">
        <v>690</v>
      </c>
      <c r="F677" s="48">
        <v>21.900000000000041</v>
      </c>
      <c r="G677" s="40" t="s">
        <v>1370</v>
      </c>
      <c r="H677" s="34">
        <v>5.5764999999999976</v>
      </c>
    </row>
    <row r="678" spans="5:8">
      <c r="E678" s="44" t="s">
        <v>690</v>
      </c>
      <c r="F678" s="48">
        <v>22.000000000000043</v>
      </c>
      <c r="G678" s="40" t="s">
        <v>1371</v>
      </c>
      <c r="H678" s="34">
        <v>5.5699999999999976</v>
      </c>
    </row>
    <row r="679" spans="5:8">
      <c r="E679" s="44" t="s">
        <v>690</v>
      </c>
      <c r="F679" s="48">
        <v>22.100000000000044</v>
      </c>
      <c r="G679" s="40" t="s">
        <v>1372</v>
      </c>
      <c r="H679" s="34">
        <v>5.5634999999999977</v>
      </c>
    </row>
    <row r="680" spans="5:8">
      <c r="E680" s="44" t="s">
        <v>690</v>
      </c>
      <c r="F680" s="48">
        <v>22.200000000000045</v>
      </c>
      <c r="G680" s="40" t="s">
        <v>1373</v>
      </c>
      <c r="H680" s="34">
        <v>5.5569999999999968</v>
      </c>
    </row>
    <row r="681" spans="5:8">
      <c r="E681" s="44" t="s">
        <v>690</v>
      </c>
      <c r="F681" s="48">
        <v>22.300000000000047</v>
      </c>
      <c r="G681" s="40" t="s">
        <v>1374</v>
      </c>
      <c r="H681" s="34">
        <v>5.5504999999999969</v>
      </c>
    </row>
    <row r="682" spans="5:8">
      <c r="E682" s="44" t="s">
        <v>690</v>
      </c>
      <c r="F682" s="48">
        <v>22.400000000000048</v>
      </c>
      <c r="G682" s="40" t="s">
        <v>1375</v>
      </c>
      <c r="H682" s="34">
        <v>5.5439999999999969</v>
      </c>
    </row>
    <row r="683" spans="5:8">
      <c r="E683" s="44" t="s">
        <v>690</v>
      </c>
      <c r="F683" s="48">
        <v>22.50000000000005</v>
      </c>
      <c r="G683" s="40" t="s">
        <v>1376</v>
      </c>
      <c r="H683" s="34">
        <v>5.537499999999997</v>
      </c>
    </row>
    <row r="684" spans="5:8">
      <c r="E684" s="44" t="s">
        <v>690</v>
      </c>
      <c r="F684" s="48">
        <v>22.6</v>
      </c>
      <c r="G684" s="40" t="s">
        <v>1377</v>
      </c>
      <c r="H684" s="34">
        <v>5.5309999999999997</v>
      </c>
    </row>
    <row r="685" spans="5:8">
      <c r="E685" s="44" t="s">
        <v>690</v>
      </c>
      <c r="F685" s="48">
        <v>22.700000000000003</v>
      </c>
      <c r="G685" s="40" t="s">
        <v>1378</v>
      </c>
      <c r="H685" s="34">
        <v>5.5244999999999997</v>
      </c>
    </row>
    <row r="686" spans="5:8">
      <c r="E686" s="44" t="s">
        <v>690</v>
      </c>
      <c r="F686" s="48">
        <v>22.800000000000004</v>
      </c>
      <c r="G686" s="40" t="s">
        <v>1379</v>
      </c>
      <c r="H686" s="34">
        <v>5.5179999999999998</v>
      </c>
    </row>
    <row r="687" spans="5:8">
      <c r="E687" s="44" t="s">
        <v>690</v>
      </c>
      <c r="F687" s="48">
        <v>22.900000000000006</v>
      </c>
      <c r="G687" s="40" t="s">
        <v>1380</v>
      </c>
      <c r="H687" s="34">
        <v>5.5114999999999998</v>
      </c>
    </row>
    <row r="688" spans="5:8">
      <c r="E688" s="44" t="s">
        <v>690</v>
      </c>
      <c r="F688" s="48">
        <v>23.000000000000007</v>
      </c>
      <c r="G688" s="40" t="s">
        <v>1381</v>
      </c>
      <c r="H688" s="34">
        <v>5.5049999999999999</v>
      </c>
    </row>
    <row r="689" spans="5:8">
      <c r="E689" s="44" t="s">
        <v>690</v>
      </c>
      <c r="F689" s="48">
        <v>23.100000000000009</v>
      </c>
      <c r="G689" s="40" t="s">
        <v>1382</v>
      </c>
      <c r="H689" s="34">
        <v>5.4984999999999999</v>
      </c>
    </row>
    <row r="690" spans="5:8">
      <c r="E690" s="44" t="s">
        <v>690</v>
      </c>
      <c r="F690" s="48">
        <v>23.20000000000001</v>
      </c>
      <c r="G690" s="40" t="s">
        <v>1383</v>
      </c>
      <c r="H690" s="34">
        <v>5.4919999999999991</v>
      </c>
    </row>
    <row r="691" spans="5:8">
      <c r="E691" s="44" t="s">
        <v>690</v>
      </c>
      <c r="F691" s="48">
        <v>23.300000000000011</v>
      </c>
      <c r="G691" s="40" t="s">
        <v>1384</v>
      </c>
      <c r="H691" s="34">
        <v>5.4854999999999992</v>
      </c>
    </row>
    <row r="692" spans="5:8">
      <c r="E692" s="44" t="s">
        <v>690</v>
      </c>
      <c r="F692" s="48">
        <v>23.400000000000013</v>
      </c>
      <c r="G692" s="40" t="s">
        <v>1385</v>
      </c>
      <c r="H692" s="34">
        <v>5.4789999999999992</v>
      </c>
    </row>
    <row r="693" spans="5:8">
      <c r="E693" s="44" t="s">
        <v>690</v>
      </c>
      <c r="F693" s="48">
        <v>23.500000000000014</v>
      </c>
      <c r="G693" s="40" t="s">
        <v>1386</v>
      </c>
      <c r="H693" s="34">
        <v>5.4724999999999993</v>
      </c>
    </row>
    <row r="694" spans="5:8">
      <c r="E694" s="44" t="s">
        <v>690</v>
      </c>
      <c r="F694" s="48">
        <v>23.600000000000016</v>
      </c>
      <c r="G694" s="40" t="s">
        <v>1387</v>
      </c>
      <c r="H694" s="34">
        <v>5.4659999999999993</v>
      </c>
    </row>
    <row r="695" spans="5:8">
      <c r="E695" s="44" t="s">
        <v>690</v>
      </c>
      <c r="F695" s="48">
        <v>23.700000000000017</v>
      </c>
      <c r="G695" s="40" t="s">
        <v>1388</v>
      </c>
      <c r="H695" s="34">
        <v>5.4594999999999994</v>
      </c>
    </row>
    <row r="696" spans="5:8">
      <c r="E696" s="44" t="s">
        <v>690</v>
      </c>
      <c r="F696" s="48">
        <v>23.800000000000018</v>
      </c>
      <c r="G696" s="40" t="s">
        <v>1389</v>
      </c>
      <c r="H696" s="34">
        <v>5.4529999999999994</v>
      </c>
    </row>
    <row r="697" spans="5:8">
      <c r="E697" s="44" t="s">
        <v>690</v>
      </c>
      <c r="F697" s="48">
        <v>23.90000000000002</v>
      </c>
      <c r="G697" s="40" t="s">
        <v>1390</v>
      </c>
      <c r="H697" s="34">
        <v>5.4464999999999986</v>
      </c>
    </row>
    <row r="698" spans="5:8">
      <c r="E698" s="44" t="s">
        <v>690</v>
      </c>
      <c r="F698" s="48">
        <v>24.000000000000021</v>
      </c>
      <c r="G698" s="40" t="s">
        <v>1391</v>
      </c>
      <c r="H698" s="34">
        <v>5.4399999999999986</v>
      </c>
    </row>
    <row r="699" spans="5:8">
      <c r="E699" s="44" t="s">
        <v>690</v>
      </c>
      <c r="F699" s="48">
        <v>24.100000000000023</v>
      </c>
      <c r="G699" s="40" t="s">
        <v>1392</v>
      </c>
      <c r="H699" s="34">
        <v>5.4334999999999987</v>
      </c>
    </row>
    <row r="700" spans="5:8">
      <c r="E700" s="44" t="s">
        <v>690</v>
      </c>
      <c r="F700" s="48">
        <v>24.200000000000024</v>
      </c>
      <c r="G700" s="40" t="s">
        <v>1393</v>
      </c>
      <c r="H700" s="34">
        <v>5.4269999999999987</v>
      </c>
    </row>
    <row r="701" spans="5:8">
      <c r="E701" s="44" t="s">
        <v>690</v>
      </c>
      <c r="F701" s="48">
        <v>24.300000000000026</v>
      </c>
      <c r="G701" s="40" t="s">
        <v>1394</v>
      </c>
      <c r="H701" s="34">
        <v>5.4204999999999988</v>
      </c>
    </row>
    <row r="702" spans="5:8">
      <c r="E702" s="44" t="s">
        <v>690</v>
      </c>
      <c r="F702" s="48">
        <v>24.400000000000027</v>
      </c>
      <c r="G702" s="40" t="s">
        <v>1395</v>
      </c>
      <c r="H702" s="34">
        <v>5.4139999999999988</v>
      </c>
    </row>
    <row r="703" spans="5:8">
      <c r="E703" s="44" t="s">
        <v>690</v>
      </c>
      <c r="F703" s="48">
        <v>24.500000000000028</v>
      </c>
      <c r="G703" s="40" t="s">
        <v>1396</v>
      </c>
      <c r="H703" s="34">
        <v>5.407499999999998</v>
      </c>
    </row>
    <row r="704" spans="5:8">
      <c r="E704" s="44" t="s">
        <v>690</v>
      </c>
      <c r="F704" s="48">
        <v>24.60000000000003</v>
      </c>
      <c r="G704" s="40" t="s">
        <v>1397</v>
      </c>
      <c r="H704" s="34">
        <v>5.400999999999998</v>
      </c>
    </row>
    <row r="705" spans="5:8">
      <c r="E705" s="44" t="s">
        <v>690</v>
      </c>
      <c r="F705" s="48">
        <v>24.700000000000031</v>
      </c>
      <c r="G705" s="40" t="s">
        <v>1398</v>
      </c>
      <c r="H705" s="34">
        <v>5.3944999999999981</v>
      </c>
    </row>
    <row r="706" spans="5:8">
      <c r="E706" s="44" t="s">
        <v>690</v>
      </c>
      <c r="F706" s="48">
        <v>24.800000000000033</v>
      </c>
      <c r="G706" s="40" t="s">
        <v>1399</v>
      </c>
      <c r="H706" s="34">
        <v>5.3879999999999981</v>
      </c>
    </row>
    <row r="707" spans="5:8">
      <c r="E707" s="44" t="s">
        <v>690</v>
      </c>
      <c r="F707" s="48">
        <v>24.900000000000034</v>
      </c>
      <c r="G707" s="40" t="s">
        <v>1400</v>
      </c>
      <c r="H707" s="34">
        <v>5.3814999999999982</v>
      </c>
    </row>
    <row r="708" spans="5:8">
      <c r="E708" s="44" t="s">
        <v>690</v>
      </c>
      <c r="F708" s="48">
        <v>25.000000000000036</v>
      </c>
      <c r="G708" s="40" t="s">
        <v>1401</v>
      </c>
      <c r="H708" s="34">
        <v>5.3749999999999982</v>
      </c>
    </row>
    <row r="709" spans="5:8">
      <c r="E709" s="44" t="s">
        <v>690</v>
      </c>
      <c r="F709" s="48">
        <v>25.100000000000037</v>
      </c>
      <c r="G709" s="40" t="s">
        <v>1402</v>
      </c>
      <c r="H709" s="34">
        <v>5.3684999999999974</v>
      </c>
    </row>
    <row r="710" spans="5:8">
      <c r="E710" s="44" t="s">
        <v>690</v>
      </c>
      <c r="F710" s="48">
        <v>25.200000000000038</v>
      </c>
      <c r="G710" s="40" t="s">
        <v>1403</v>
      </c>
      <c r="H710" s="34">
        <v>5.3619999999999974</v>
      </c>
    </row>
    <row r="711" spans="5:8">
      <c r="E711" s="44" t="s">
        <v>690</v>
      </c>
      <c r="F711" s="48">
        <v>25.30000000000004</v>
      </c>
      <c r="G711" s="40" t="s">
        <v>1404</v>
      </c>
      <c r="H711" s="34">
        <v>5.3554999999999975</v>
      </c>
    </row>
    <row r="712" spans="5:8">
      <c r="E712" s="44" t="s">
        <v>690</v>
      </c>
      <c r="F712" s="48">
        <v>25.400000000000041</v>
      </c>
      <c r="G712" s="40" t="s">
        <v>1405</v>
      </c>
      <c r="H712" s="34">
        <v>5.3489999999999975</v>
      </c>
    </row>
    <row r="713" spans="5:8">
      <c r="E713" s="44" t="s">
        <v>690</v>
      </c>
      <c r="F713" s="48">
        <v>25.500000000000043</v>
      </c>
      <c r="G713" s="40" t="s">
        <v>1406</v>
      </c>
      <c r="H713" s="34">
        <v>5.3424999999999976</v>
      </c>
    </row>
    <row r="714" spans="5:8">
      <c r="E714" s="44" t="s">
        <v>690</v>
      </c>
      <c r="F714" s="48">
        <v>25.600000000000044</v>
      </c>
      <c r="G714" s="40" t="s">
        <v>1407</v>
      </c>
      <c r="H714" s="34">
        <v>5.3359999999999976</v>
      </c>
    </row>
    <row r="715" spans="5:8">
      <c r="E715" s="44" t="s">
        <v>690</v>
      </c>
      <c r="F715" s="48">
        <v>25.700000000000045</v>
      </c>
      <c r="G715" s="40" t="s">
        <v>1408</v>
      </c>
      <c r="H715" s="34">
        <v>5.3294999999999968</v>
      </c>
    </row>
    <row r="716" spans="5:8">
      <c r="E716" s="44" t="s">
        <v>690</v>
      </c>
      <c r="F716" s="48">
        <v>25.800000000000047</v>
      </c>
      <c r="G716" s="40" t="s">
        <v>1409</v>
      </c>
      <c r="H716" s="34">
        <v>5.3229999999999968</v>
      </c>
    </row>
    <row r="717" spans="5:8">
      <c r="E717" s="44" t="s">
        <v>690</v>
      </c>
      <c r="F717" s="48">
        <v>25.900000000000048</v>
      </c>
      <c r="G717" s="40" t="s">
        <v>1410</v>
      </c>
      <c r="H717" s="34">
        <v>5.3164999999999969</v>
      </c>
    </row>
    <row r="718" spans="5:8">
      <c r="E718" s="44" t="s">
        <v>690</v>
      </c>
      <c r="F718" s="48">
        <v>26.00000000000005</v>
      </c>
      <c r="G718" s="40" t="s">
        <v>1411</v>
      </c>
      <c r="H718" s="34">
        <v>5.3099999999999969</v>
      </c>
    </row>
    <row r="719" spans="5:8">
      <c r="E719" s="44" t="s">
        <v>690</v>
      </c>
      <c r="F719" s="48">
        <v>26.1</v>
      </c>
      <c r="G719" s="40" t="s">
        <v>1412</v>
      </c>
      <c r="H719" s="34">
        <v>5.3034999999999997</v>
      </c>
    </row>
    <row r="720" spans="5:8">
      <c r="E720" s="44" t="s">
        <v>690</v>
      </c>
      <c r="F720" s="48">
        <v>26.200000000000003</v>
      </c>
      <c r="G720" s="40" t="s">
        <v>1413</v>
      </c>
      <c r="H720" s="34">
        <v>5.2969999999999997</v>
      </c>
    </row>
    <row r="721" spans="5:8">
      <c r="E721" s="44" t="s">
        <v>690</v>
      </c>
      <c r="F721" s="48">
        <v>26.300000000000004</v>
      </c>
      <c r="G721" s="40" t="s">
        <v>1414</v>
      </c>
      <c r="H721" s="34">
        <v>5.2904999999999998</v>
      </c>
    </row>
    <row r="722" spans="5:8">
      <c r="E722" s="44" t="s">
        <v>690</v>
      </c>
      <c r="F722" s="48">
        <v>26.400000000000006</v>
      </c>
      <c r="G722" s="40" t="s">
        <v>1415</v>
      </c>
      <c r="H722" s="34">
        <v>5.2839999999999998</v>
      </c>
    </row>
    <row r="723" spans="5:8">
      <c r="E723" s="44" t="s">
        <v>690</v>
      </c>
      <c r="F723" s="48">
        <v>26.500000000000007</v>
      </c>
      <c r="G723" s="40" t="s">
        <v>1416</v>
      </c>
      <c r="H723" s="34">
        <v>5.2774999999999999</v>
      </c>
    </row>
    <row r="724" spans="5:8">
      <c r="E724" s="44" t="s">
        <v>690</v>
      </c>
      <c r="F724" s="48">
        <v>26.600000000000009</v>
      </c>
      <c r="G724" s="40" t="s">
        <v>1417</v>
      </c>
      <c r="H724" s="34">
        <v>5.2709999999999999</v>
      </c>
    </row>
    <row r="725" spans="5:8">
      <c r="E725" s="44" t="s">
        <v>690</v>
      </c>
      <c r="F725" s="48">
        <v>26.70000000000001</v>
      </c>
      <c r="G725" s="40" t="s">
        <v>1418</v>
      </c>
      <c r="H725" s="34">
        <v>5.2645</v>
      </c>
    </row>
    <row r="726" spans="5:8">
      <c r="E726" s="44" t="s">
        <v>690</v>
      </c>
      <c r="F726" s="48">
        <v>26.800000000000011</v>
      </c>
      <c r="G726" s="40" t="s">
        <v>1419</v>
      </c>
      <c r="H726" s="34">
        <v>5.2579999999999991</v>
      </c>
    </row>
    <row r="727" spans="5:8">
      <c r="E727" s="44" t="s">
        <v>690</v>
      </c>
      <c r="F727" s="48">
        <v>26.900000000000013</v>
      </c>
      <c r="G727" s="40" t="s">
        <v>1420</v>
      </c>
      <c r="H727" s="34">
        <v>5.2514999999999992</v>
      </c>
    </row>
    <row r="728" spans="5:8">
      <c r="E728" s="44" t="s">
        <v>690</v>
      </c>
      <c r="F728" s="48">
        <v>27.000000000000014</v>
      </c>
      <c r="G728" s="40" t="s">
        <v>1421</v>
      </c>
      <c r="H728" s="34">
        <v>5.2449999999999992</v>
      </c>
    </row>
    <row r="729" spans="5:8">
      <c r="E729" s="44" t="s">
        <v>690</v>
      </c>
      <c r="F729" s="48">
        <v>27.100000000000016</v>
      </c>
      <c r="G729" s="40" t="s">
        <v>1422</v>
      </c>
      <c r="H729" s="34">
        <v>5.2384999999999993</v>
      </c>
    </row>
    <row r="730" spans="5:8">
      <c r="E730" s="44" t="s">
        <v>690</v>
      </c>
      <c r="F730" s="48">
        <v>27.200000000000017</v>
      </c>
      <c r="G730" s="40" t="s">
        <v>1423</v>
      </c>
      <c r="H730" s="34">
        <v>5.2319999999999993</v>
      </c>
    </row>
    <row r="731" spans="5:8">
      <c r="E731" s="44" t="s">
        <v>690</v>
      </c>
      <c r="F731" s="48">
        <v>27.300000000000018</v>
      </c>
      <c r="G731" s="40" t="s">
        <v>1424</v>
      </c>
      <c r="H731" s="34">
        <v>5.2254999999999994</v>
      </c>
    </row>
    <row r="732" spans="5:8">
      <c r="E732" s="44" t="s">
        <v>690</v>
      </c>
      <c r="F732" s="48">
        <v>27.40000000000002</v>
      </c>
      <c r="G732" s="40" t="s">
        <v>1425</v>
      </c>
      <c r="H732" s="34">
        <v>5.2189999999999985</v>
      </c>
    </row>
    <row r="733" spans="5:8">
      <c r="E733" s="44" t="s">
        <v>690</v>
      </c>
      <c r="F733" s="48">
        <v>27.500000000000021</v>
      </c>
      <c r="G733" s="40" t="s">
        <v>1426</v>
      </c>
      <c r="H733" s="34">
        <v>5.2124999999999986</v>
      </c>
    </row>
    <row r="734" spans="5:8">
      <c r="E734" s="44" t="s">
        <v>690</v>
      </c>
      <c r="F734" s="48">
        <v>27.600000000000023</v>
      </c>
      <c r="G734" s="40" t="s">
        <v>1427</v>
      </c>
      <c r="H734" s="34">
        <v>5.2059999999999986</v>
      </c>
    </row>
    <row r="735" spans="5:8">
      <c r="E735" s="44" t="s">
        <v>690</v>
      </c>
      <c r="F735" s="48">
        <v>27.700000000000024</v>
      </c>
      <c r="G735" s="40" t="s">
        <v>1428</v>
      </c>
      <c r="H735" s="34">
        <v>5.1994999999999987</v>
      </c>
    </row>
    <row r="736" spans="5:8">
      <c r="E736" s="44" t="s">
        <v>690</v>
      </c>
      <c r="F736" s="48">
        <v>27.800000000000026</v>
      </c>
      <c r="G736" s="40" t="s">
        <v>1429</v>
      </c>
      <c r="H736" s="34">
        <v>5.1929999999999987</v>
      </c>
    </row>
    <row r="737" spans="5:8">
      <c r="E737" s="44" t="s">
        <v>690</v>
      </c>
      <c r="F737" s="48">
        <v>27.900000000000027</v>
      </c>
      <c r="G737" s="40" t="s">
        <v>1430</v>
      </c>
      <c r="H737" s="34">
        <v>5.1864999999999988</v>
      </c>
    </row>
    <row r="738" spans="5:8">
      <c r="E738" s="44" t="s">
        <v>690</v>
      </c>
      <c r="F738" s="48">
        <v>28.000000000000028</v>
      </c>
      <c r="G738" s="40" t="s">
        <v>1431</v>
      </c>
      <c r="H738" s="34">
        <v>5.1799999999999979</v>
      </c>
    </row>
    <row r="739" spans="5:8">
      <c r="E739" s="44" t="s">
        <v>690</v>
      </c>
      <c r="F739" s="48">
        <v>28.10000000000003</v>
      </c>
      <c r="G739" s="40" t="s">
        <v>1432</v>
      </c>
      <c r="H739" s="34">
        <v>5.173499999999998</v>
      </c>
    </row>
    <row r="740" spans="5:8">
      <c r="E740" s="44" t="s">
        <v>690</v>
      </c>
      <c r="F740" s="48">
        <v>28.200000000000031</v>
      </c>
      <c r="G740" s="40" t="s">
        <v>1433</v>
      </c>
      <c r="H740" s="34">
        <v>5.166999999999998</v>
      </c>
    </row>
    <row r="741" spans="5:8">
      <c r="E741" s="44" t="s">
        <v>690</v>
      </c>
      <c r="F741" s="48">
        <v>28.300000000000033</v>
      </c>
      <c r="G741" s="40" t="s">
        <v>1434</v>
      </c>
      <c r="H741" s="34">
        <v>5.1604999999999981</v>
      </c>
    </row>
    <row r="742" spans="5:8">
      <c r="E742" s="44" t="s">
        <v>690</v>
      </c>
      <c r="F742" s="48">
        <v>28.400000000000034</v>
      </c>
      <c r="G742" s="40" t="s">
        <v>1435</v>
      </c>
      <c r="H742" s="34">
        <v>5.1539999999999981</v>
      </c>
    </row>
    <row r="743" spans="5:8">
      <c r="E743" s="44" t="s">
        <v>690</v>
      </c>
      <c r="F743" s="48">
        <v>28.500000000000036</v>
      </c>
      <c r="G743" s="40" t="s">
        <v>1436</v>
      </c>
      <c r="H743" s="34">
        <v>5.1474999999999982</v>
      </c>
    </row>
    <row r="744" spans="5:8">
      <c r="E744" s="44" t="s">
        <v>690</v>
      </c>
      <c r="F744" s="48">
        <v>28.600000000000037</v>
      </c>
      <c r="G744" s="40" t="s">
        <v>1437</v>
      </c>
      <c r="H744" s="34">
        <v>5.1409999999999982</v>
      </c>
    </row>
    <row r="745" spans="5:8">
      <c r="E745" s="44" t="s">
        <v>690</v>
      </c>
      <c r="F745" s="48">
        <v>28.700000000000038</v>
      </c>
      <c r="G745" s="40" t="s">
        <v>1438</v>
      </c>
      <c r="H745" s="34">
        <v>5.1344999999999974</v>
      </c>
    </row>
    <row r="746" spans="5:8">
      <c r="E746" s="44" t="s">
        <v>690</v>
      </c>
      <c r="F746" s="48">
        <v>28.80000000000004</v>
      </c>
      <c r="G746" s="40" t="s">
        <v>1439</v>
      </c>
      <c r="H746" s="34">
        <v>5.1279999999999974</v>
      </c>
    </row>
    <row r="747" spans="5:8">
      <c r="E747" s="44" t="s">
        <v>690</v>
      </c>
      <c r="F747" s="48">
        <v>28.900000000000041</v>
      </c>
      <c r="G747" s="40" t="s">
        <v>1440</v>
      </c>
      <c r="H747" s="34">
        <v>5.1214999999999975</v>
      </c>
    </row>
    <row r="748" spans="5:8">
      <c r="E748" s="44" t="s">
        <v>690</v>
      </c>
      <c r="F748" s="48">
        <v>29.000000000000043</v>
      </c>
      <c r="G748" s="40" t="s">
        <v>1441</v>
      </c>
      <c r="H748" s="34">
        <v>5.1149999999999975</v>
      </c>
    </row>
    <row r="749" spans="5:8">
      <c r="E749" s="44" t="s">
        <v>690</v>
      </c>
      <c r="F749" s="48">
        <v>29.100000000000044</v>
      </c>
      <c r="G749" s="40" t="s">
        <v>1442</v>
      </c>
      <c r="H749" s="34">
        <v>5.1084999999999976</v>
      </c>
    </row>
    <row r="750" spans="5:8">
      <c r="E750" s="44" t="s">
        <v>690</v>
      </c>
      <c r="F750" s="48">
        <v>29.200000000000045</v>
      </c>
      <c r="G750" s="40" t="s">
        <v>1443</v>
      </c>
      <c r="H750" s="34">
        <v>5.1019999999999968</v>
      </c>
    </row>
    <row r="751" spans="5:8">
      <c r="E751" s="44" t="s">
        <v>690</v>
      </c>
      <c r="F751" s="48">
        <v>29.300000000000047</v>
      </c>
      <c r="G751" s="40" t="s">
        <v>1444</v>
      </c>
      <c r="H751" s="34">
        <v>5.0954999999999968</v>
      </c>
    </row>
    <row r="752" spans="5:8">
      <c r="E752" s="44" t="s">
        <v>690</v>
      </c>
      <c r="F752" s="48">
        <v>29.400000000000048</v>
      </c>
      <c r="G752" s="40" t="s">
        <v>1445</v>
      </c>
      <c r="H752" s="34">
        <v>5.0889999999999969</v>
      </c>
    </row>
    <row r="753" spans="5:8">
      <c r="E753" s="44" t="s">
        <v>690</v>
      </c>
      <c r="F753" s="48">
        <v>29.50000000000005</v>
      </c>
      <c r="G753" s="40" t="s">
        <v>1446</v>
      </c>
      <c r="H753" s="34">
        <v>5.0824999999999969</v>
      </c>
    </row>
    <row r="754" spans="5:8">
      <c r="E754" s="44" t="s">
        <v>690</v>
      </c>
      <c r="F754" s="48">
        <v>29.6</v>
      </c>
      <c r="G754" s="40" t="s">
        <v>1447</v>
      </c>
      <c r="H754" s="34">
        <v>5.0760000000000005</v>
      </c>
    </row>
    <row r="755" spans="5:8">
      <c r="E755" s="44" t="s">
        <v>690</v>
      </c>
      <c r="F755" s="48">
        <v>29.700000000000003</v>
      </c>
      <c r="G755" s="40" t="s">
        <v>1448</v>
      </c>
      <c r="H755" s="34">
        <v>5.0694999999999997</v>
      </c>
    </row>
    <row r="756" spans="5:8">
      <c r="E756" s="44" t="s">
        <v>690</v>
      </c>
      <c r="F756" s="48">
        <v>29.800000000000004</v>
      </c>
      <c r="G756" s="40" t="s">
        <v>1449</v>
      </c>
      <c r="H756" s="34">
        <v>5.0629999999999997</v>
      </c>
    </row>
    <row r="757" spans="5:8">
      <c r="E757" s="44" t="s">
        <v>690</v>
      </c>
      <c r="F757" s="48">
        <v>29.900000000000006</v>
      </c>
      <c r="G757" s="40" t="s">
        <v>1450</v>
      </c>
      <c r="H757" s="34">
        <v>5.0564999999999998</v>
      </c>
    </row>
    <row r="758" spans="5:8">
      <c r="E758" s="44" t="s">
        <v>690</v>
      </c>
      <c r="F758" s="48">
        <v>30.000000000000007</v>
      </c>
      <c r="G758" s="40" t="s">
        <v>1451</v>
      </c>
      <c r="H758" s="34">
        <v>5.05</v>
      </c>
    </row>
    <row r="759" spans="5:8">
      <c r="E759" s="44" t="s">
        <v>690</v>
      </c>
      <c r="F759" s="48">
        <v>30.100000000000009</v>
      </c>
      <c r="G759" s="40" t="s">
        <v>1452</v>
      </c>
      <c r="H759" s="34">
        <v>5.0434999999999999</v>
      </c>
    </row>
    <row r="760" spans="5:8">
      <c r="E760" s="44" t="s">
        <v>690</v>
      </c>
      <c r="F760" s="48">
        <v>30.20000000000001</v>
      </c>
      <c r="G760" s="40" t="s">
        <v>1453</v>
      </c>
      <c r="H760" s="34">
        <v>5.036999999999999</v>
      </c>
    </row>
    <row r="761" spans="5:8">
      <c r="E761" s="44" t="s">
        <v>690</v>
      </c>
      <c r="F761" s="48">
        <v>30.300000000000011</v>
      </c>
      <c r="G761" s="40" t="s">
        <v>1454</v>
      </c>
      <c r="H761" s="34">
        <v>5.0304999999999991</v>
      </c>
    </row>
    <row r="762" spans="5:8">
      <c r="E762" s="44" t="s">
        <v>690</v>
      </c>
      <c r="F762" s="48">
        <v>30.400000000000013</v>
      </c>
      <c r="G762" s="40" t="s">
        <v>1455</v>
      </c>
      <c r="H762" s="34">
        <v>5.0239999999999991</v>
      </c>
    </row>
    <row r="763" spans="5:8">
      <c r="E763" s="44" t="s">
        <v>690</v>
      </c>
      <c r="F763" s="48">
        <v>30.500000000000014</v>
      </c>
      <c r="G763" s="40" t="s">
        <v>1456</v>
      </c>
      <c r="H763" s="34">
        <v>5.0174999999999992</v>
      </c>
    </row>
    <row r="764" spans="5:8">
      <c r="E764" s="44" t="s">
        <v>690</v>
      </c>
      <c r="F764" s="48">
        <v>30.600000000000016</v>
      </c>
      <c r="G764" s="40" t="s">
        <v>1457</v>
      </c>
      <c r="H764" s="34">
        <v>5.0109999999999992</v>
      </c>
    </row>
    <row r="765" spans="5:8">
      <c r="E765" s="44" t="s">
        <v>690</v>
      </c>
      <c r="F765" s="48">
        <v>30.700000000000017</v>
      </c>
      <c r="G765" s="40" t="s">
        <v>1458</v>
      </c>
      <c r="H765" s="34">
        <v>5.0044999999999993</v>
      </c>
    </row>
    <row r="766" spans="5:8">
      <c r="E766" s="44" t="s">
        <v>690</v>
      </c>
      <c r="F766" s="48">
        <v>30.800000000000018</v>
      </c>
      <c r="G766" s="40" t="s">
        <v>1459</v>
      </c>
      <c r="H766" s="34">
        <v>4.9979999999999993</v>
      </c>
    </row>
    <row r="767" spans="5:8">
      <c r="E767" s="44" t="s">
        <v>690</v>
      </c>
      <c r="F767" s="48">
        <v>30.90000000000002</v>
      </c>
      <c r="G767" s="40" t="s">
        <v>1460</v>
      </c>
      <c r="H767" s="34">
        <v>4.9914999999999985</v>
      </c>
    </row>
    <row r="768" spans="5:8">
      <c r="E768" s="44" t="s">
        <v>690</v>
      </c>
      <c r="F768" s="48">
        <v>31.000000000000021</v>
      </c>
      <c r="G768" s="40" t="s">
        <v>1461</v>
      </c>
      <c r="H768" s="34">
        <v>4.9849999999999985</v>
      </c>
    </row>
    <row r="769" spans="5:8">
      <c r="E769" s="44" t="s">
        <v>690</v>
      </c>
      <c r="F769" s="48">
        <v>31.100000000000023</v>
      </c>
      <c r="G769" s="40" t="s">
        <v>1462</v>
      </c>
      <c r="H769" s="34">
        <v>4.9784999999999986</v>
      </c>
    </row>
    <row r="770" spans="5:8">
      <c r="E770" s="44" t="s">
        <v>690</v>
      </c>
      <c r="F770" s="48">
        <v>31.200000000000024</v>
      </c>
      <c r="G770" s="40" t="s">
        <v>1463</v>
      </c>
      <c r="H770" s="34">
        <v>4.9719999999999986</v>
      </c>
    </row>
    <row r="771" spans="5:8">
      <c r="E771" s="44" t="s">
        <v>690</v>
      </c>
      <c r="F771" s="48">
        <v>31.300000000000026</v>
      </c>
      <c r="G771" s="40" t="s">
        <v>1464</v>
      </c>
      <c r="H771" s="34">
        <v>4.9654999999999987</v>
      </c>
    </row>
    <row r="772" spans="5:8">
      <c r="E772" s="44" t="s">
        <v>690</v>
      </c>
      <c r="F772" s="48">
        <v>31.400000000000027</v>
      </c>
      <c r="G772" s="40" t="s">
        <v>1465</v>
      </c>
      <c r="H772" s="34">
        <v>4.9589999999999987</v>
      </c>
    </row>
    <row r="773" spans="5:8">
      <c r="E773" s="44" t="s">
        <v>690</v>
      </c>
      <c r="F773" s="48">
        <v>31.500000000000028</v>
      </c>
      <c r="G773" s="40" t="s">
        <v>1466</v>
      </c>
      <c r="H773" s="34">
        <v>4.9524999999999988</v>
      </c>
    </row>
    <row r="774" spans="5:8">
      <c r="E774" s="44" t="s">
        <v>690</v>
      </c>
      <c r="F774" s="48">
        <v>31.60000000000003</v>
      </c>
      <c r="G774" s="40" t="s">
        <v>1467</v>
      </c>
      <c r="H774" s="34">
        <v>4.945999999999998</v>
      </c>
    </row>
    <row r="775" spans="5:8">
      <c r="E775" s="44" t="s">
        <v>690</v>
      </c>
      <c r="F775" s="48">
        <v>31.700000000000031</v>
      </c>
      <c r="G775" s="40" t="s">
        <v>1468</v>
      </c>
      <c r="H775" s="34">
        <v>4.939499999999998</v>
      </c>
    </row>
    <row r="776" spans="5:8">
      <c r="E776" s="44" t="s">
        <v>690</v>
      </c>
      <c r="F776" s="48">
        <v>31.800000000000033</v>
      </c>
      <c r="G776" s="40" t="s">
        <v>1469</v>
      </c>
      <c r="H776" s="34">
        <v>4.9329999999999981</v>
      </c>
    </row>
    <row r="777" spans="5:8">
      <c r="E777" s="44" t="s">
        <v>690</v>
      </c>
      <c r="F777" s="48">
        <v>31.900000000000034</v>
      </c>
      <c r="G777" s="40" t="s">
        <v>1470</v>
      </c>
      <c r="H777" s="34">
        <v>4.9264999999999981</v>
      </c>
    </row>
    <row r="778" spans="5:8">
      <c r="E778" s="44" t="s">
        <v>690</v>
      </c>
      <c r="F778" s="48">
        <v>32.000000000000036</v>
      </c>
      <c r="G778" s="40" t="s">
        <v>1471</v>
      </c>
      <c r="H778" s="34">
        <v>4.9199999999999982</v>
      </c>
    </row>
    <row r="779" spans="5:8">
      <c r="E779" s="44" t="s">
        <v>690</v>
      </c>
      <c r="F779" s="48">
        <v>32.100000000000037</v>
      </c>
      <c r="G779" s="40" t="s">
        <v>1472</v>
      </c>
      <c r="H779" s="34">
        <v>4.9134999999999973</v>
      </c>
    </row>
    <row r="780" spans="5:8">
      <c r="E780" s="44" t="s">
        <v>690</v>
      </c>
      <c r="F780" s="48">
        <v>32.200000000000038</v>
      </c>
      <c r="G780" s="40" t="s">
        <v>1473</v>
      </c>
      <c r="H780" s="34">
        <v>4.9069999999999974</v>
      </c>
    </row>
    <row r="781" spans="5:8">
      <c r="E781" s="44" t="s">
        <v>690</v>
      </c>
      <c r="F781" s="48">
        <v>32.30000000000004</v>
      </c>
      <c r="G781" s="40" t="s">
        <v>1474</v>
      </c>
      <c r="H781" s="34">
        <v>4.9004999999999974</v>
      </c>
    </row>
    <row r="782" spans="5:8">
      <c r="E782" s="44" t="s">
        <v>690</v>
      </c>
      <c r="F782" s="48">
        <v>32.400000000000041</v>
      </c>
      <c r="G782" s="40" t="s">
        <v>1475</v>
      </c>
      <c r="H782" s="34">
        <v>4.8939999999999975</v>
      </c>
    </row>
    <row r="783" spans="5:8">
      <c r="E783" s="44" t="s">
        <v>690</v>
      </c>
      <c r="F783" s="48">
        <v>32.500000000000043</v>
      </c>
      <c r="G783" s="40" t="s">
        <v>1476</v>
      </c>
      <c r="H783" s="34">
        <v>4.8874999999999975</v>
      </c>
    </row>
    <row r="784" spans="5:8">
      <c r="E784" s="44" t="s">
        <v>690</v>
      </c>
      <c r="F784" s="48">
        <v>32.600000000000044</v>
      </c>
      <c r="G784" s="40" t="s">
        <v>1477</v>
      </c>
      <c r="H784" s="34">
        <v>4.8809999999999976</v>
      </c>
    </row>
    <row r="785" spans="5:8">
      <c r="E785" s="44" t="s">
        <v>690</v>
      </c>
      <c r="F785" s="48">
        <v>32.700000000000045</v>
      </c>
      <c r="G785" s="40" t="s">
        <v>1478</v>
      </c>
      <c r="H785" s="34">
        <v>4.8744999999999976</v>
      </c>
    </row>
    <row r="786" spans="5:8">
      <c r="E786" s="44" t="s">
        <v>690</v>
      </c>
      <c r="F786" s="48">
        <v>32.800000000000047</v>
      </c>
      <c r="G786" s="40" t="s">
        <v>1479</v>
      </c>
      <c r="H786" s="34">
        <v>4.8679999999999968</v>
      </c>
    </row>
    <row r="787" spans="5:8">
      <c r="E787" s="44" t="s">
        <v>690</v>
      </c>
      <c r="F787" s="48">
        <v>32.900000000000048</v>
      </c>
      <c r="G787" s="40" t="s">
        <v>1480</v>
      </c>
      <c r="H787" s="34">
        <v>4.8614999999999968</v>
      </c>
    </row>
    <row r="788" spans="5:8">
      <c r="E788" s="44" t="s">
        <v>690</v>
      </c>
      <c r="F788" s="48">
        <v>33.00000000000005</v>
      </c>
      <c r="G788" s="40" t="s">
        <v>1481</v>
      </c>
      <c r="H788" s="34">
        <v>4.8549999999999969</v>
      </c>
    </row>
    <row r="789" spans="5:8">
      <c r="E789" s="44" t="s">
        <v>690</v>
      </c>
      <c r="F789" s="48">
        <v>33.1</v>
      </c>
      <c r="G789" s="40" t="s">
        <v>1482</v>
      </c>
      <c r="H789" s="34">
        <v>4.8484999999999996</v>
      </c>
    </row>
    <row r="790" spans="5:8">
      <c r="E790" s="44" t="s">
        <v>690</v>
      </c>
      <c r="F790" s="48">
        <v>33.200000000000003</v>
      </c>
      <c r="G790" s="40" t="s">
        <v>1483</v>
      </c>
      <c r="H790" s="34">
        <v>4.8419999999999996</v>
      </c>
    </row>
    <row r="791" spans="5:8">
      <c r="E791" s="44" t="s">
        <v>690</v>
      </c>
      <c r="F791" s="48">
        <v>33.300000000000004</v>
      </c>
      <c r="G791" s="40" t="s">
        <v>1484</v>
      </c>
      <c r="H791" s="34">
        <v>4.8354999999999997</v>
      </c>
    </row>
    <row r="792" spans="5:8">
      <c r="E792" s="44" t="s">
        <v>690</v>
      </c>
      <c r="F792" s="48">
        <v>33.400000000000006</v>
      </c>
      <c r="G792" s="40" t="s">
        <v>1485</v>
      </c>
      <c r="H792" s="34">
        <v>4.8289999999999997</v>
      </c>
    </row>
    <row r="793" spans="5:8">
      <c r="E793" s="44" t="s">
        <v>690</v>
      </c>
      <c r="F793" s="48">
        <v>33.500000000000007</v>
      </c>
      <c r="G793" s="40" t="s">
        <v>1486</v>
      </c>
      <c r="H793" s="34">
        <v>4.8224999999999998</v>
      </c>
    </row>
    <row r="794" spans="5:8">
      <c r="E794" s="44" t="s">
        <v>690</v>
      </c>
      <c r="F794" s="48">
        <v>33.600000000000009</v>
      </c>
      <c r="G794" s="40" t="s">
        <v>1487</v>
      </c>
      <c r="H794" s="34">
        <v>4.8159999999999998</v>
      </c>
    </row>
    <row r="795" spans="5:8">
      <c r="E795" s="44" t="s">
        <v>690</v>
      </c>
      <c r="F795" s="48">
        <v>33.70000000000001</v>
      </c>
      <c r="G795" s="40" t="s">
        <v>1488</v>
      </c>
      <c r="H795" s="34">
        <v>4.8094999999999999</v>
      </c>
    </row>
    <row r="796" spans="5:8">
      <c r="E796" s="44" t="s">
        <v>690</v>
      </c>
      <c r="F796" s="48">
        <v>33.800000000000011</v>
      </c>
      <c r="G796" s="40" t="s">
        <v>1489</v>
      </c>
      <c r="H796" s="34">
        <v>4.802999999999999</v>
      </c>
    </row>
    <row r="797" spans="5:8">
      <c r="E797" s="44" t="s">
        <v>690</v>
      </c>
      <c r="F797" s="48">
        <v>33.900000000000013</v>
      </c>
      <c r="G797" s="40" t="s">
        <v>1490</v>
      </c>
      <c r="H797" s="34">
        <v>4.7964999999999991</v>
      </c>
    </row>
    <row r="798" spans="5:8">
      <c r="E798" s="44" t="s">
        <v>690</v>
      </c>
      <c r="F798" s="48">
        <v>34.000000000000014</v>
      </c>
      <c r="G798" s="40" t="s">
        <v>1491</v>
      </c>
      <c r="H798" s="34">
        <v>4.7899999999999991</v>
      </c>
    </row>
    <row r="799" spans="5:8">
      <c r="E799" s="44" t="s">
        <v>690</v>
      </c>
      <c r="F799" s="48">
        <v>34.100000000000016</v>
      </c>
      <c r="G799" s="40" t="s">
        <v>1492</v>
      </c>
      <c r="H799" s="34">
        <v>4.7834999999999992</v>
      </c>
    </row>
    <row r="800" spans="5:8">
      <c r="E800" s="44" t="s">
        <v>690</v>
      </c>
      <c r="F800" s="48">
        <v>34.200000000000017</v>
      </c>
      <c r="G800" s="40" t="s">
        <v>1493</v>
      </c>
      <c r="H800" s="34">
        <v>4.7769999999999992</v>
      </c>
    </row>
    <row r="801" spans="5:8">
      <c r="E801" s="44" t="s">
        <v>690</v>
      </c>
      <c r="F801" s="48">
        <v>34.300000000000018</v>
      </c>
      <c r="G801" s="40" t="s">
        <v>1494</v>
      </c>
      <c r="H801" s="34">
        <v>4.7704999999999993</v>
      </c>
    </row>
    <row r="802" spans="5:8">
      <c r="E802" s="44" t="s">
        <v>690</v>
      </c>
      <c r="F802" s="48">
        <v>34.40000000000002</v>
      </c>
      <c r="G802" s="40" t="s">
        <v>1495</v>
      </c>
      <c r="H802" s="34">
        <v>4.7639999999999993</v>
      </c>
    </row>
    <row r="803" spans="5:8">
      <c r="E803" s="44" t="s">
        <v>690</v>
      </c>
      <c r="F803" s="48">
        <v>34.500000000000021</v>
      </c>
      <c r="G803" s="40" t="s">
        <v>1496</v>
      </c>
      <c r="H803" s="34">
        <v>4.7574999999999985</v>
      </c>
    </row>
    <row r="804" spans="5:8">
      <c r="E804" s="44" t="s">
        <v>690</v>
      </c>
      <c r="F804" s="48">
        <v>34.600000000000023</v>
      </c>
      <c r="G804" s="40" t="s">
        <v>1497</v>
      </c>
      <c r="H804" s="34">
        <v>4.7509999999999986</v>
      </c>
    </row>
    <row r="805" spans="5:8">
      <c r="E805" s="44" t="s">
        <v>690</v>
      </c>
      <c r="F805" s="48">
        <v>34.700000000000024</v>
      </c>
      <c r="G805" s="40" t="s">
        <v>1498</v>
      </c>
      <c r="H805" s="34">
        <v>4.7444999999999986</v>
      </c>
    </row>
    <row r="806" spans="5:8">
      <c r="E806" s="44" t="s">
        <v>690</v>
      </c>
      <c r="F806" s="48">
        <v>34.800000000000026</v>
      </c>
      <c r="G806" s="40" t="s">
        <v>1499</v>
      </c>
      <c r="H806" s="34">
        <v>4.7379999999999987</v>
      </c>
    </row>
    <row r="807" spans="5:8">
      <c r="E807" s="44" t="s">
        <v>690</v>
      </c>
      <c r="F807" s="48">
        <v>34.900000000000027</v>
      </c>
      <c r="G807" s="40" t="s">
        <v>1500</v>
      </c>
      <c r="H807" s="34">
        <v>4.7314999999999987</v>
      </c>
    </row>
    <row r="808" spans="5:8">
      <c r="E808" s="44" t="s">
        <v>690</v>
      </c>
      <c r="F808" s="48">
        <v>35.000000000000028</v>
      </c>
      <c r="G808" s="40" t="s">
        <v>1501</v>
      </c>
      <c r="H808" s="34">
        <v>4.7249999999999979</v>
      </c>
    </row>
    <row r="809" spans="5:8">
      <c r="E809" s="44" t="s">
        <v>690</v>
      </c>
      <c r="F809" s="48">
        <v>35.10000000000003</v>
      </c>
      <c r="G809" s="40" t="s">
        <v>1502</v>
      </c>
      <c r="H809" s="34">
        <v>4.7184999999999979</v>
      </c>
    </row>
    <row r="810" spans="5:8">
      <c r="E810" s="44" t="s">
        <v>690</v>
      </c>
      <c r="F810" s="48">
        <v>35.200000000000031</v>
      </c>
      <c r="G810" s="40" t="s">
        <v>1503</v>
      </c>
      <c r="H810" s="34">
        <v>4.711999999999998</v>
      </c>
    </row>
    <row r="811" spans="5:8">
      <c r="E811" s="44" t="s">
        <v>690</v>
      </c>
      <c r="F811" s="48">
        <v>35.300000000000033</v>
      </c>
      <c r="G811" s="40" t="s">
        <v>1504</v>
      </c>
      <c r="H811" s="34">
        <v>4.705499999999998</v>
      </c>
    </row>
    <row r="812" spans="5:8">
      <c r="E812" s="44" t="s">
        <v>690</v>
      </c>
      <c r="F812" s="48">
        <v>35.400000000000034</v>
      </c>
      <c r="G812" s="40" t="s">
        <v>1505</v>
      </c>
      <c r="H812" s="34">
        <v>4.6989999999999981</v>
      </c>
    </row>
    <row r="813" spans="5:8">
      <c r="E813" s="44" t="s">
        <v>690</v>
      </c>
      <c r="F813" s="48">
        <v>35.500000000000036</v>
      </c>
      <c r="G813" s="40" t="s">
        <v>1506</v>
      </c>
      <c r="H813" s="34">
        <v>4.6924999999999981</v>
      </c>
    </row>
    <row r="814" spans="5:8">
      <c r="E814" s="44" t="s">
        <v>690</v>
      </c>
      <c r="F814" s="48">
        <v>35.600000000000037</v>
      </c>
      <c r="G814" s="40" t="s">
        <v>1507</v>
      </c>
      <c r="H814" s="34">
        <v>4.6859999999999982</v>
      </c>
    </row>
    <row r="815" spans="5:8">
      <c r="E815" s="44" t="s">
        <v>690</v>
      </c>
      <c r="F815" s="48">
        <v>35.700000000000038</v>
      </c>
      <c r="G815" s="40" t="s">
        <v>1508</v>
      </c>
      <c r="H815" s="34">
        <v>4.6794999999999973</v>
      </c>
    </row>
    <row r="816" spans="5:8">
      <c r="E816" s="44" t="s">
        <v>690</v>
      </c>
      <c r="F816" s="48">
        <v>35.80000000000004</v>
      </c>
      <c r="G816" s="40" t="s">
        <v>1509</v>
      </c>
      <c r="H816" s="34">
        <v>4.6729999999999974</v>
      </c>
    </row>
    <row r="817" spans="5:8">
      <c r="E817" s="44" t="s">
        <v>690</v>
      </c>
      <c r="F817" s="48">
        <v>35.900000000000041</v>
      </c>
      <c r="G817" s="40" t="s">
        <v>1510</v>
      </c>
      <c r="H817" s="34">
        <v>4.6664999999999974</v>
      </c>
    </row>
    <row r="818" spans="5:8">
      <c r="E818" s="44" t="s">
        <v>690</v>
      </c>
      <c r="F818" s="48">
        <v>36.000000000000043</v>
      </c>
      <c r="G818" s="40" t="s">
        <v>1511</v>
      </c>
      <c r="H818" s="34">
        <v>4.6599999999999975</v>
      </c>
    </row>
    <row r="819" spans="5:8">
      <c r="E819" s="44" t="s">
        <v>690</v>
      </c>
      <c r="F819" s="48">
        <v>36.100000000000044</v>
      </c>
      <c r="G819" s="40" t="s">
        <v>1512</v>
      </c>
      <c r="H819" s="34">
        <v>4.6534999999999975</v>
      </c>
    </row>
    <row r="820" spans="5:8">
      <c r="E820" s="44" t="s">
        <v>690</v>
      </c>
      <c r="F820" s="48">
        <v>36.200000000000045</v>
      </c>
      <c r="G820" s="40" t="s">
        <v>1513</v>
      </c>
      <c r="H820" s="34">
        <v>4.6469999999999967</v>
      </c>
    </row>
    <row r="821" spans="5:8">
      <c r="E821" s="44" t="s">
        <v>690</v>
      </c>
      <c r="F821" s="48">
        <v>36.300000000000047</v>
      </c>
      <c r="G821" s="40" t="s">
        <v>1514</v>
      </c>
      <c r="H821" s="34">
        <v>4.6404999999999976</v>
      </c>
    </row>
    <row r="822" spans="5:8">
      <c r="E822" s="44" t="s">
        <v>690</v>
      </c>
      <c r="F822" s="48">
        <v>36.400000000000048</v>
      </c>
      <c r="G822" s="40" t="s">
        <v>1515</v>
      </c>
      <c r="H822" s="34">
        <v>4.6339999999999968</v>
      </c>
    </row>
    <row r="823" spans="5:8">
      <c r="E823" s="44" t="s">
        <v>690</v>
      </c>
      <c r="F823" s="48">
        <v>36.50000000000005</v>
      </c>
      <c r="G823" s="40" t="s">
        <v>1516</v>
      </c>
      <c r="H823" s="34">
        <v>4.6274999999999968</v>
      </c>
    </row>
    <row r="824" spans="5:8">
      <c r="E824" s="44" t="s">
        <v>690</v>
      </c>
      <c r="F824" s="48">
        <v>36.6</v>
      </c>
      <c r="G824" s="40" t="s">
        <v>1517</v>
      </c>
      <c r="H824" s="34">
        <v>4.6210000000000004</v>
      </c>
    </row>
    <row r="825" spans="5:8">
      <c r="E825" s="44" t="s">
        <v>690</v>
      </c>
      <c r="F825" s="48">
        <v>36.700000000000003</v>
      </c>
      <c r="G825" s="40" t="s">
        <v>1518</v>
      </c>
      <c r="H825" s="34">
        <v>4.6144999999999996</v>
      </c>
    </row>
    <row r="826" spans="5:8">
      <c r="E826" s="44" t="s">
        <v>690</v>
      </c>
      <c r="F826" s="48">
        <v>36.800000000000004</v>
      </c>
      <c r="G826" s="40" t="s">
        <v>1519</v>
      </c>
      <c r="H826" s="34">
        <v>4.6079999999999997</v>
      </c>
    </row>
    <row r="827" spans="5:8">
      <c r="E827" s="44" t="s">
        <v>690</v>
      </c>
      <c r="F827" s="48">
        <v>36.900000000000006</v>
      </c>
      <c r="G827" s="40" t="s">
        <v>1520</v>
      </c>
      <c r="H827" s="34">
        <v>4.6014999999999997</v>
      </c>
    </row>
    <row r="828" spans="5:8">
      <c r="E828" s="44" t="s">
        <v>690</v>
      </c>
      <c r="F828" s="48">
        <v>37.000000000000007</v>
      </c>
      <c r="G828" s="40" t="s">
        <v>1521</v>
      </c>
      <c r="H828" s="34">
        <v>4.5949999999999998</v>
      </c>
    </row>
    <row r="829" spans="5:8">
      <c r="E829" s="44" t="s">
        <v>690</v>
      </c>
      <c r="F829" s="48">
        <v>37.100000000000009</v>
      </c>
      <c r="G829" s="40" t="s">
        <v>1522</v>
      </c>
      <c r="H829" s="34">
        <v>4.5884999999999998</v>
      </c>
    </row>
    <row r="830" spans="5:8">
      <c r="E830" s="44" t="s">
        <v>690</v>
      </c>
      <c r="F830" s="48">
        <v>37.20000000000001</v>
      </c>
      <c r="G830" s="40" t="s">
        <v>1523</v>
      </c>
      <c r="H830" s="34">
        <v>4.581999999999999</v>
      </c>
    </row>
    <row r="831" spans="5:8">
      <c r="E831" s="44" t="s">
        <v>690</v>
      </c>
      <c r="F831" s="48">
        <v>37.300000000000011</v>
      </c>
      <c r="G831" s="40" t="s">
        <v>1524</v>
      </c>
      <c r="H831" s="34">
        <v>4.5754999999999999</v>
      </c>
    </row>
    <row r="832" spans="5:8">
      <c r="E832" s="44" t="s">
        <v>690</v>
      </c>
      <c r="F832" s="48">
        <v>37.400000000000013</v>
      </c>
      <c r="G832" s="40" t="s">
        <v>1525</v>
      </c>
      <c r="H832" s="34">
        <v>4.5689999999999991</v>
      </c>
    </row>
    <row r="833" spans="5:8">
      <c r="E833" s="44" t="s">
        <v>690</v>
      </c>
      <c r="F833" s="48">
        <v>37.500000000000014</v>
      </c>
      <c r="G833" s="40" t="s">
        <v>1526</v>
      </c>
      <c r="H833" s="34">
        <v>4.5624999999999991</v>
      </c>
    </row>
    <row r="834" spans="5:8">
      <c r="E834" s="44" t="s">
        <v>690</v>
      </c>
      <c r="F834" s="48">
        <v>37.600000000000016</v>
      </c>
      <c r="G834" s="40" t="s">
        <v>1527</v>
      </c>
      <c r="H834" s="34">
        <v>4.5559999999999992</v>
      </c>
    </row>
    <row r="835" spans="5:8">
      <c r="E835" s="44" t="s">
        <v>690</v>
      </c>
      <c r="F835" s="48">
        <v>37.700000000000017</v>
      </c>
      <c r="G835" s="40" t="s">
        <v>1528</v>
      </c>
      <c r="H835" s="34">
        <v>4.5494999999999992</v>
      </c>
    </row>
    <row r="836" spans="5:8">
      <c r="E836" s="44" t="s">
        <v>690</v>
      </c>
      <c r="F836" s="48">
        <v>37.800000000000018</v>
      </c>
      <c r="G836" s="40" t="s">
        <v>1529</v>
      </c>
      <c r="H836" s="34">
        <v>4.5429999999999993</v>
      </c>
    </row>
    <row r="837" spans="5:8">
      <c r="E837" s="44" t="s">
        <v>690</v>
      </c>
      <c r="F837" s="48">
        <v>37.90000000000002</v>
      </c>
      <c r="G837" s="40" t="s">
        <v>1530</v>
      </c>
      <c r="H837" s="34">
        <v>4.5364999999999984</v>
      </c>
    </row>
    <row r="838" spans="5:8">
      <c r="E838" s="44" t="s">
        <v>690</v>
      </c>
      <c r="F838" s="48">
        <v>38.000000000000021</v>
      </c>
      <c r="G838" s="40" t="s">
        <v>1531</v>
      </c>
      <c r="H838" s="34">
        <v>4.5299999999999985</v>
      </c>
    </row>
    <row r="839" spans="5:8">
      <c r="E839" s="44" t="s">
        <v>690</v>
      </c>
      <c r="F839" s="48">
        <v>38.100000000000023</v>
      </c>
      <c r="G839" s="40" t="s">
        <v>1532</v>
      </c>
      <c r="H839" s="34">
        <v>4.5234999999999985</v>
      </c>
    </row>
    <row r="840" spans="5:8">
      <c r="E840" s="44" t="s">
        <v>690</v>
      </c>
      <c r="F840" s="48">
        <v>38.200000000000024</v>
      </c>
      <c r="G840" s="40" t="s">
        <v>1533</v>
      </c>
      <c r="H840" s="34">
        <v>4.5169999999999986</v>
      </c>
    </row>
    <row r="841" spans="5:8">
      <c r="E841" s="44" t="s">
        <v>690</v>
      </c>
      <c r="F841" s="48">
        <v>38.300000000000026</v>
      </c>
      <c r="G841" s="40" t="s">
        <v>1534</v>
      </c>
      <c r="H841" s="34">
        <v>4.5104999999999986</v>
      </c>
    </row>
    <row r="842" spans="5:8">
      <c r="E842" s="44" t="s">
        <v>690</v>
      </c>
      <c r="F842" s="48">
        <v>38.400000000000027</v>
      </c>
      <c r="G842" s="40" t="s">
        <v>1535</v>
      </c>
      <c r="H842" s="34">
        <v>4.5039999999999987</v>
      </c>
    </row>
    <row r="843" spans="5:8">
      <c r="E843" s="44" t="s">
        <v>690</v>
      </c>
      <c r="F843" s="48">
        <v>38.500000000000028</v>
      </c>
      <c r="G843" s="40" t="s">
        <v>1536</v>
      </c>
      <c r="H843" s="34">
        <v>4.4974999999999987</v>
      </c>
    </row>
    <row r="844" spans="5:8">
      <c r="E844" s="44" t="s">
        <v>690</v>
      </c>
      <c r="F844" s="48">
        <v>38.60000000000003</v>
      </c>
      <c r="G844" s="40" t="s">
        <v>1537</v>
      </c>
      <c r="H844" s="34">
        <v>4.4909999999999979</v>
      </c>
    </row>
    <row r="845" spans="5:8">
      <c r="E845" s="44" t="s">
        <v>690</v>
      </c>
      <c r="F845" s="48">
        <v>38.700000000000031</v>
      </c>
      <c r="G845" s="40" t="s">
        <v>1538</v>
      </c>
      <c r="H845" s="34">
        <v>4.4844999999999979</v>
      </c>
    </row>
    <row r="846" spans="5:8">
      <c r="E846" s="44" t="s">
        <v>690</v>
      </c>
      <c r="F846" s="48">
        <v>38.800000000000033</v>
      </c>
      <c r="G846" s="40" t="s">
        <v>1539</v>
      </c>
      <c r="H846" s="34">
        <v>4.477999999999998</v>
      </c>
    </row>
    <row r="847" spans="5:8">
      <c r="E847" s="44" t="s">
        <v>690</v>
      </c>
      <c r="F847" s="48">
        <v>38.900000000000034</v>
      </c>
      <c r="G847" s="40" t="s">
        <v>1540</v>
      </c>
      <c r="H847" s="34">
        <v>4.471499999999998</v>
      </c>
    </row>
    <row r="848" spans="5:8">
      <c r="E848" s="44" t="s">
        <v>690</v>
      </c>
      <c r="F848" s="48">
        <v>39.000000000000036</v>
      </c>
      <c r="G848" s="40" t="s">
        <v>1541</v>
      </c>
      <c r="H848" s="34">
        <v>4.4649999999999981</v>
      </c>
    </row>
    <row r="849" spans="5:8">
      <c r="E849" s="44" t="s">
        <v>690</v>
      </c>
      <c r="F849" s="48">
        <v>39.100000000000037</v>
      </c>
      <c r="G849" s="40" t="s">
        <v>1542</v>
      </c>
      <c r="H849" s="34">
        <v>4.4584999999999972</v>
      </c>
    </row>
    <row r="850" spans="5:8">
      <c r="E850" s="44" t="s">
        <v>690</v>
      </c>
      <c r="F850" s="48">
        <v>39.200000000000038</v>
      </c>
      <c r="G850" s="40" t="s">
        <v>1543</v>
      </c>
      <c r="H850" s="34">
        <v>4.4519999999999982</v>
      </c>
    </row>
    <row r="851" spans="5:8">
      <c r="E851" s="44" t="s">
        <v>690</v>
      </c>
      <c r="F851" s="48">
        <v>39.30000000000004</v>
      </c>
      <c r="G851" s="40" t="s">
        <v>1544</v>
      </c>
      <c r="H851" s="34">
        <v>4.4454999999999973</v>
      </c>
    </row>
    <row r="852" spans="5:8">
      <c r="E852" s="44" t="s">
        <v>690</v>
      </c>
      <c r="F852" s="48">
        <v>39.400000000000041</v>
      </c>
      <c r="G852" s="40" t="s">
        <v>1545</v>
      </c>
      <c r="H852" s="34">
        <v>4.4389999999999974</v>
      </c>
    </row>
    <row r="853" spans="5:8">
      <c r="E853" s="44" t="s">
        <v>690</v>
      </c>
      <c r="F853" s="48">
        <v>39.500000000000043</v>
      </c>
      <c r="G853" s="40" t="s">
        <v>1546</v>
      </c>
      <c r="H853" s="34">
        <v>4.4324999999999974</v>
      </c>
    </row>
    <row r="854" spans="5:8">
      <c r="E854" s="44" t="s">
        <v>690</v>
      </c>
      <c r="F854" s="48">
        <v>39.600000000000044</v>
      </c>
      <c r="G854" s="40" t="s">
        <v>1547</v>
      </c>
      <c r="H854" s="34">
        <v>4.4259999999999975</v>
      </c>
    </row>
    <row r="855" spans="5:8">
      <c r="E855" s="44" t="s">
        <v>690</v>
      </c>
      <c r="F855" s="48">
        <v>39.700000000000045</v>
      </c>
      <c r="G855" s="40" t="s">
        <v>1548</v>
      </c>
      <c r="H855" s="34">
        <v>4.4194999999999975</v>
      </c>
    </row>
    <row r="856" spans="5:8">
      <c r="E856" s="44" t="s">
        <v>690</v>
      </c>
      <c r="F856" s="48">
        <v>39.800000000000047</v>
      </c>
      <c r="G856" s="40" t="s">
        <v>1549</v>
      </c>
      <c r="H856" s="34">
        <v>4.4129999999999967</v>
      </c>
    </row>
    <row r="857" spans="5:8">
      <c r="E857" s="44" t="s">
        <v>690</v>
      </c>
      <c r="F857" s="48">
        <v>39.900000000000048</v>
      </c>
      <c r="G857" s="40" t="s">
        <v>1550</v>
      </c>
      <c r="H857" s="34">
        <v>4.4064999999999968</v>
      </c>
    </row>
    <row r="858" spans="5:8">
      <c r="E858" s="44" t="s">
        <v>690</v>
      </c>
      <c r="F858" s="48">
        <v>40.00000000000005</v>
      </c>
      <c r="G858" s="40" t="s">
        <v>1551</v>
      </c>
      <c r="H858" s="34">
        <v>4.799999999999998</v>
      </c>
    </row>
    <row r="859" spans="5:8">
      <c r="E859" s="44" t="s">
        <v>690</v>
      </c>
      <c r="F859" s="48">
        <v>40.1</v>
      </c>
      <c r="G859" s="40" t="s">
        <v>1552</v>
      </c>
      <c r="H859" s="34">
        <v>4.7959999999999994</v>
      </c>
    </row>
    <row r="860" spans="5:8">
      <c r="E860" s="44" t="s">
        <v>690</v>
      </c>
      <c r="F860" s="48">
        <v>40.200000000000003</v>
      </c>
      <c r="G860" s="40" t="s">
        <v>1553</v>
      </c>
      <c r="H860" s="34">
        <v>4.7919999999999998</v>
      </c>
    </row>
    <row r="861" spans="5:8">
      <c r="E861" s="44" t="s">
        <v>690</v>
      </c>
      <c r="F861" s="48">
        <v>40.300000000000004</v>
      </c>
      <c r="G861" s="40" t="s">
        <v>1554</v>
      </c>
      <c r="H861" s="34">
        <v>4.7879999999999994</v>
      </c>
    </row>
    <row r="862" spans="5:8">
      <c r="E862" s="44" t="s">
        <v>690</v>
      </c>
      <c r="F862" s="48">
        <v>40.400000000000006</v>
      </c>
      <c r="G862" s="40" t="s">
        <v>1555</v>
      </c>
      <c r="H862" s="34">
        <v>4.7839999999999998</v>
      </c>
    </row>
    <row r="863" spans="5:8">
      <c r="E863" s="44" t="s">
        <v>690</v>
      </c>
      <c r="F863" s="48">
        <v>40.500000000000007</v>
      </c>
      <c r="G863" s="40" t="s">
        <v>1556</v>
      </c>
      <c r="H863" s="34">
        <v>4.7799999999999994</v>
      </c>
    </row>
    <row r="864" spans="5:8">
      <c r="E864" s="44" t="s">
        <v>690</v>
      </c>
      <c r="F864" s="48">
        <v>40.600000000000009</v>
      </c>
      <c r="G864" s="40" t="s">
        <v>1557</v>
      </c>
      <c r="H864" s="34">
        <v>4.7759999999999998</v>
      </c>
    </row>
    <row r="865" spans="5:8">
      <c r="E865" s="44" t="s">
        <v>690</v>
      </c>
      <c r="F865" s="48">
        <v>40.70000000000001</v>
      </c>
      <c r="G865" s="40" t="s">
        <v>1558</v>
      </c>
      <c r="H865" s="34">
        <v>4.7719999999999994</v>
      </c>
    </row>
    <row r="866" spans="5:8">
      <c r="E866" s="44" t="s">
        <v>690</v>
      </c>
      <c r="F866" s="48">
        <v>40.800000000000011</v>
      </c>
      <c r="G866" s="40" t="s">
        <v>1559</v>
      </c>
      <c r="H866" s="34">
        <v>4.7679999999999998</v>
      </c>
    </row>
    <row r="867" spans="5:8">
      <c r="E867" s="44" t="s">
        <v>690</v>
      </c>
      <c r="F867" s="48">
        <v>40.900000000000013</v>
      </c>
      <c r="G867" s="40" t="s">
        <v>1560</v>
      </c>
      <c r="H867" s="34">
        <v>4.7639999999999993</v>
      </c>
    </row>
    <row r="868" spans="5:8">
      <c r="E868" s="44" t="s">
        <v>690</v>
      </c>
      <c r="F868" s="48">
        <v>41.000000000000014</v>
      </c>
      <c r="G868" s="40" t="s">
        <v>1561</v>
      </c>
      <c r="H868" s="34">
        <v>4.7599999999999989</v>
      </c>
    </row>
    <row r="869" spans="5:8">
      <c r="E869" s="44" t="s">
        <v>690</v>
      </c>
      <c r="F869" s="48">
        <v>41.100000000000016</v>
      </c>
      <c r="G869" s="40" t="s">
        <v>1562</v>
      </c>
      <c r="H869" s="34">
        <v>4.7559999999999993</v>
      </c>
    </row>
    <row r="870" spans="5:8">
      <c r="E870" s="44" t="s">
        <v>690</v>
      </c>
      <c r="F870" s="48">
        <v>41.200000000000017</v>
      </c>
      <c r="G870" s="40" t="s">
        <v>1563</v>
      </c>
      <c r="H870" s="34">
        <v>4.7519999999999989</v>
      </c>
    </row>
    <row r="871" spans="5:8">
      <c r="E871" s="44" t="s">
        <v>690</v>
      </c>
      <c r="F871" s="48">
        <v>41.300000000000018</v>
      </c>
      <c r="G871" s="40" t="s">
        <v>1564</v>
      </c>
      <c r="H871" s="34">
        <v>4.7479999999999993</v>
      </c>
    </row>
    <row r="872" spans="5:8">
      <c r="E872" s="44" t="s">
        <v>690</v>
      </c>
      <c r="F872" s="48">
        <v>41.40000000000002</v>
      </c>
      <c r="G872" s="40" t="s">
        <v>1565</v>
      </c>
      <c r="H872" s="34">
        <v>4.7439999999999989</v>
      </c>
    </row>
    <row r="873" spans="5:8">
      <c r="E873" s="44" t="s">
        <v>690</v>
      </c>
      <c r="F873" s="48">
        <v>41.500000000000021</v>
      </c>
      <c r="G873" s="40" t="s">
        <v>1566</v>
      </c>
      <c r="H873" s="34">
        <v>4.7399999999999993</v>
      </c>
    </row>
    <row r="874" spans="5:8">
      <c r="E874" s="44" t="s">
        <v>690</v>
      </c>
      <c r="F874" s="48">
        <v>41.600000000000023</v>
      </c>
      <c r="G874" s="40" t="s">
        <v>1567</v>
      </c>
      <c r="H874" s="34">
        <v>4.7359999999999989</v>
      </c>
    </row>
    <row r="875" spans="5:8">
      <c r="E875" s="44" t="s">
        <v>690</v>
      </c>
      <c r="F875" s="48">
        <v>41.700000000000024</v>
      </c>
      <c r="G875" s="40" t="s">
        <v>1568</v>
      </c>
      <c r="H875" s="34">
        <v>4.7319999999999984</v>
      </c>
    </row>
    <row r="876" spans="5:8">
      <c r="E876" s="44" t="s">
        <v>690</v>
      </c>
      <c r="F876" s="48">
        <v>41.800000000000026</v>
      </c>
      <c r="G876" s="40" t="s">
        <v>1569</v>
      </c>
      <c r="H876" s="34">
        <v>4.7279999999999989</v>
      </c>
    </row>
    <row r="877" spans="5:8">
      <c r="E877" s="44" t="s">
        <v>690</v>
      </c>
      <c r="F877" s="48">
        <v>41.900000000000027</v>
      </c>
      <c r="G877" s="40" t="s">
        <v>1570</v>
      </c>
      <c r="H877" s="34">
        <v>4.7239999999999984</v>
      </c>
    </row>
    <row r="878" spans="5:8">
      <c r="E878" s="44" t="s">
        <v>690</v>
      </c>
      <c r="F878" s="48">
        <v>42.000000000000028</v>
      </c>
      <c r="G878" s="40" t="s">
        <v>1571</v>
      </c>
      <c r="H878" s="34">
        <v>4.7199999999999989</v>
      </c>
    </row>
    <row r="879" spans="5:8">
      <c r="E879" s="44" t="s">
        <v>690</v>
      </c>
      <c r="F879" s="48">
        <v>42.10000000000003</v>
      </c>
      <c r="G879" s="40" t="s">
        <v>1572</v>
      </c>
      <c r="H879" s="34">
        <v>4.7159999999999984</v>
      </c>
    </row>
    <row r="880" spans="5:8">
      <c r="E880" s="44" t="s">
        <v>690</v>
      </c>
      <c r="F880" s="48">
        <v>42.200000000000031</v>
      </c>
      <c r="G880" s="40" t="s">
        <v>1573</v>
      </c>
      <c r="H880" s="34">
        <v>4.7119999999999989</v>
      </c>
    </row>
    <row r="881" spans="5:8">
      <c r="E881" s="44" t="s">
        <v>690</v>
      </c>
      <c r="F881" s="48">
        <v>42.300000000000033</v>
      </c>
      <c r="G881" s="40" t="s">
        <v>1574</v>
      </c>
      <c r="H881" s="34">
        <v>4.7079999999999984</v>
      </c>
    </row>
    <row r="882" spans="5:8">
      <c r="E882" s="44" t="s">
        <v>690</v>
      </c>
      <c r="F882" s="48">
        <v>42.400000000000034</v>
      </c>
      <c r="G882" s="40" t="s">
        <v>1575</v>
      </c>
      <c r="H882" s="34">
        <v>4.7039999999999988</v>
      </c>
    </row>
    <row r="883" spans="5:8">
      <c r="E883" s="44" t="s">
        <v>690</v>
      </c>
      <c r="F883" s="48">
        <v>42.500000000000036</v>
      </c>
      <c r="G883" s="40" t="s">
        <v>1576</v>
      </c>
      <c r="H883" s="34">
        <v>4.6999999999999984</v>
      </c>
    </row>
    <row r="884" spans="5:8">
      <c r="E884" s="44" t="s">
        <v>690</v>
      </c>
      <c r="F884" s="48">
        <v>42.600000000000037</v>
      </c>
      <c r="G884" s="40" t="s">
        <v>1577</v>
      </c>
      <c r="H884" s="34">
        <v>4.695999999999998</v>
      </c>
    </row>
    <row r="885" spans="5:8">
      <c r="E885" s="44" t="s">
        <v>690</v>
      </c>
      <c r="F885" s="48">
        <v>42.700000000000038</v>
      </c>
      <c r="G885" s="40" t="s">
        <v>1578</v>
      </c>
      <c r="H885" s="34">
        <v>4.6919999999999984</v>
      </c>
    </row>
    <row r="886" spans="5:8">
      <c r="E886" s="44" t="s">
        <v>690</v>
      </c>
      <c r="F886" s="48">
        <v>42.80000000000004</v>
      </c>
      <c r="G886" s="40" t="s">
        <v>1579</v>
      </c>
      <c r="H886" s="34">
        <v>4.6879999999999979</v>
      </c>
    </row>
    <row r="887" spans="5:8">
      <c r="E887" s="44" t="s">
        <v>690</v>
      </c>
      <c r="F887" s="48">
        <v>42.900000000000041</v>
      </c>
      <c r="G887" s="40" t="s">
        <v>1580</v>
      </c>
      <c r="H887" s="34">
        <v>4.6839999999999984</v>
      </c>
    </row>
    <row r="888" spans="5:8">
      <c r="E888" s="44" t="s">
        <v>690</v>
      </c>
      <c r="F888" s="48">
        <v>43.000000000000043</v>
      </c>
      <c r="G888" s="40" t="s">
        <v>1581</v>
      </c>
      <c r="H888" s="34">
        <v>4.6799999999999979</v>
      </c>
    </row>
    <row r="889" spans="5:8">
      <c r="E889" s="44" t="s">
        <v>690</v>
      </c>
      <c r="F889" s="48">
        <v>43.100000000000044</v>
      </c>
      <c r="G889" s="40" t="s">
        <v>1582</v>
      </c>
      <c r="H889" s="34">
        <v>4.6759999999999984</v>
      </c>
    </row>
    <row r="890" spans="5:8">
      <c r="E890" s="44" t="s">
        <v>690</v>
      </c>
      <c r="F890" s="48">
        <v>43.200000000000045</v>
      </c>
      <c r="G890" s="40" t="s">
        <v>1583</v>
      </c>
      <c r="H890" s="34">
        <v>4.6719999999999979</v>
      </c>
    </row>
    <row r="891" spans="5:8">
      <c r="E891" s="44" t="s">
        <v>690</v>
      </c>
      <c r="F891" s="48">
        <v>43.300000000000047</v>
      </c>
      <c r="G891" s="40" t="s">
        <v>1584</v>
      </c>
      <c r="H891" s="34">
        <v>4.6679999999999984</v>
      </c>
    </row>
    <row r="892" spans="5:8">
      <c r="E892" s="44" t="s">
        <v>690</v>
      </c>
      <c r="F892" s="48">
        <v>43.400000000000048</v>
      </c>
      <c r="G892" s="40" t="s">
        <v>1585</v>
      </c>
      <c r="H892" s="34">
        <v>4.6639999999999979</v>
      </c>
    </row>
    <row r="893" spans="5:8">
      <c r="E893" s="44" t="s">
        <v>690</v>
      </c>
      <c r="F893" s="48">
        <v>43.50000000000005</v>
      </c>
      <c r="G893" s="40" t="s">
        <v>1586</v>
      </c>
      <c r="H893" s="34">
        <v>4.6599999999999975</v>
      </c>
    </row>
    <row r="894" spans="5:8">
      <c r="E894" s="44" t="s">
        <v>690</v>
      </c>
      <c r="F894" s="48">
        <v>43.4</v>
      </c>
      <c r="G894" s="40" t="s">
        <v>1585</v>
      </c>
      <c r="H894" s="34">
        <v>4.6639999999999997</v>
      </c>
    </row>
    <row r="895" spans="5:8">
      <c r="E895" s="44" t="s">
        <v>690</v>
      </c>
      <c r="F895" s="48">
        <v>43.5</v>
      </c>
      <c r="G895" s="40" t="s">
        <v>1586</v>
      </c>
      <c r="H895" s="34">
        <v>4.66</v>
      </c>
    </row>
    <row r="896" spans="5:8">
      <c r="E896" s="44" t="s">
        <v>690</v>
      </c>
      <c r="F896" s="48">
        <v>43.6</v>
      </c>
      <c r="G896" s="40" t="s">
        <v>1587</v>
      </c>
      <c r="H896" s="34">
        <v>4.6559999999999997</v>
      </c>
    </row>
    <row r="897" spans="5:8">
      <c r="E897" s="44" t="s">
        <v>690</v>
      </c>
      <c r="F897" s="48">
        <v>43.7</v>
      </c>
      <c r="G897" s="40" t="s">
        <v>1588</v>
      </c>
      <c r="H897" s="34">
        <v>4.6520000000000001</v>
      </c>
    </row>
    <row r="898" spans="5:8">
      <c r="E898" s="44" t="s">
        <v>690</v>
      </c>
      <c r="F898" s="48">
        <v>43.800000000000004</v>
      </c>
      <c r="G898" s="40" t="s">
        <v>1589</v>
      </c>
      <c r="H898" s="34">
        <v>4.6479999999999997</v>
      </c>
    </row>
    <row r="899" spans="5:8">
      <c r="E899" s="44" t="s">
        <v>690</v>
      </c>
      <c r="F899" s="48">
        <v>43.900000000000006</v>
      </c>
      <c r="G899" s="40" t="s">
        <v>1590</v>
      </c>
      <c r="H899" s="34">
        <v>4.6439999999999992</v>
      </c>
    </row>
    <row r="900" spans="5:8">
      <c r="E900" s="44" t="s">
        <v>690</v>
      </c>
      <c r="F900" s="48">
        <v>44.000000000000007</v>
      </c>
      <c r="G900" s="40" t="s">
        <v>1591</v>
      </c>
      <c r="H900" s="34">
        <v>4.6399999999999997</v>
      </c>
    </row>
    <row r="901" spans="5:8">
      <c r="E901" s="44" t="s">
        <v>690</v>
      </c>
      <c r="F901" s="48">
        <v>44.100000000000009</v>
      </c>
      <c r="G901" s="40" t="s">
        <v>1592</v>
      </c>
      <c r="H901" s="34">
        <v>4.6359999999999992</v>
      </c>
    </row>
    <row r="902" spans="5:8">
      <c r="E902" s="44" t="s">
        <v>690</v>
      </c>
      <c r="F902" s="48">
        <v>44.20000000000001</v>
      </c>
      <c r="G902" s="40" t="s">
        <v>1593</v>
      </c>
      <c r="H902" s="34">
        <v>4.6319999999999997</v>
      </c>
    </row>
    <row r="903" spans="5:8">
      <c r="E903" s="44" t="s">
        <v>690</v>
      </c>
      <c r="F903" s="48">
        <v>44.300000000000011</v>
      </c>
      <c r="G903" s="40" t="s">
        <v>1594</v>
      </c>
      <c r="H903" s="34">
        <v>4.6279999999999992</v>
      </c>
    </row>
    <row r="904" spans="5:8">
      <c r="E904" s="44" t="s">
        <v>690</v>
      </c>
      <c r="F904" s="48">
        <v>44.400000000000013</v>
      </c>
      <c r="G904" s="40" t="s">
        <v>1595</v>
      </c>
      <c r="H904" s="34">
        <v>4.6239999999999997</v>
      </c>
    </row>
    <row r="905" spans="5:8">
      <c r="E905" s="44" t="s">
        <v>690</v>
      </c>
      <c r="F905" s="48">
        <v>44.500000000000014</v>
      </c>
      <c r="G905" s="40" t="s">
        <v>1596</v>
      </c>
      <c r="H905" s="34">
        <v>4.6199999999999992</v>
      </c>
    </row>
    <row r="906" spans="5:8">
      <c r="E906" s="44" t="s">
        <v>690</v>
      </c>
      <c r="F906" s="48">
        <v>44.600000000000016</v>
      </c>
      <c r="G906" s="40" t="s">
        <v>1597</v>
      </c>
      <c r="H906" s="34">
        <v>4.6159999999999988</v>
      </c>
    </row>
    <row r="907" spans="5:8">
      <c r="E907" s="44" t="s">
        <v>690</v>
      </c>
      <c r="F907" s="48">
        <v>44.700000000000017</v>
      </c>
      <c r="G907" s="40" t="s">
        <v>1598</v>
      </c>
      <c r="H907" s="34">
        <v>4.6119999999999992</v>
      </c>
    </row>
    <row r="908" spans="5:8">
      <c r="E908" s="44" t="s">
        <v>690</v>
      </c>
      <c r="F908" s="48">
        <v>44.800000000000018</v>
      </c>
      <c r="G908" s="40" t="s">
        <v>1599</v>
      </c>
      <c r="H908" s="34">
        <v>4.6079999999999988</v>
      </c>
    </row>
    <row r="909" spans="5:8">
      <c r="E909" s="44" t="s">
        <v>690</v>
      </c>
      <c r="F909" s="48">
        <v>44.90000000000002</v>
      </c>
      <c r="G909" s="40" t="s">
        <v>1600</v>
      </c>
      <c r="H909" s="34">
        <v>4.6039999999999992</v>
      </c>
    </row>
    <row r="910" spans="5:8">
      <c r="E910" s="44" t="s">
        <v>690</v>
      </c>
      <c r="F910" s="48">
        <v>45.000000000000021</v>
      </c>
      <c r="G910" s="40" t="s">
        <v>1601</v>
      </c>
      <c r="H910" s="34">
        <v>4.5999999999999988</v>
      </c>
    </row>
    <row r="911" spans="5:8">
      <c r="E911" s="44" t="s">
        <v>690</v>
      </c>
      <c r="F911" s="48">
        <v>45.100000000000023</v>
      </c>
      <c r="G911" s="40" t="s">
        <v>1602</v>
      </c>
      <c r="H911" s="34">
        <v>4.5959999999999992</v>
      </c>
    </row>
    <row r="912" spans="5:8">
      <c r="E912" s="44" t="s">
        <v>690</v>
      </c>
      <c r="F912" s="48">
        <v>45.200000000000024</v>
      </c>
      <c r="G912" s="40" t="s">
        <v>1603</v>
      </c>
      <c r="H912" s="34">
        <v>4.5919999999999987</v>
      </c>
    </row>
    <row r="913" spans="5:8">
      <c r="E913" s="44" t="s">
        <v>690</v>
      </c>
      <c r="F913" s="48">
        <v>45.300000000000026</v>
      </c>
      <c r="G913" s="40" t="s">
        <v>1604</v>
      </c>
      <c r="H913" s="34">
        <v>4.5879999999999992</v>
      </c>
    </row>
    <row r="914" spans="5:8">
      <c r="E914" s="44" t="s">
        <v>690</v>
      </c>
      <c r="F914" s="48">
        <v>45.400000000000027</v>
      </c>
      <c r="G914" s="40" t="s">
        <v>1605</v>
      </c>
      <c r="H914" s="34">
        <v>4.5839999999999987</v>
      </c>
    </row>
    <row r="915" spans="5:8">
      <c r="E915" s="44" t="s">
        <v>690</v>
      </c>
      <c r="F915" s="48">
        <v>45.500000000000028</v>
      </c>
      <c r="G915" s="40" t="s">
        <v>1606</v>
      </c>
      <c r="H915" s="34">
        <v>4.5799999999999983</v>
      </c>
    </row>
    <row r="916" spans="5:8">
      <c r="E916" s="44" t="s">
        <v>690</v>
      </c>
      <c r="F916" s="48">
        <v>45.60000000000003</v>
      </c>
      <c r="G916" s="40" t="s">
        <v>1607</v>
      </c>
      <c r="H916" s="34">
        <v>4.5759999999999987</v>
      </c>
    </row>
    <row r="917" spans="5:8">
      <c r="E917" s="44" t="s">
        <v>690</v>
      </c>
      <c r="F917" s="48">
        <v>45.700000000000031</v>
      </c>
      <c r="G917" s="40" t="s">
        <v>1608</v>
      </c>
      <c r="H917" s="34">
        <v>4.5719999999999983</v>
      </c>
    </row>
    <row r="918" spans="5:8">
      <c r="E918" s="44" t="s">
        <v>690</v>
      </c>
      <c r="F918" s="48">
        <v>45.800000000000033</v>
      </c>
      <c r="G918" s="40" t="s">
        <v>1609</v>
      </c>
      <c r="H918" s="34">
        <v>4.5679999999999987</v>
      </c>
    </row>
    <row r="919" spans="5:8">
      <c r="E919" s="44" t="s">
        <v>690</v>
      </c>
      <c r="F919" s="48">
        <v>45.900000000000034</v>
      </c>
      <c r="G919" s="40" t="s">
        <v>1610</v>
      </c>
      <c r="H919" s="34">
        <v>4.5639999999999983</v>
      </c>
    </row>
    <row r="920" spans="5:8">
      <c r="E920" s="44" t="s">
        <v>690</v>
      </c>
      <c r="F920" s="48">
        <v>46.000000000000036</v>
      </c>
      <c r="G920" s="40" t="s">
        <v>1611</v>
      </c>
      <c r="H920" s="34">
        <v>4.5599999999999987</v>
      </c>
    </row>
    <row r="921" spans="5:8">
      <c r="E921" s="44" t="s">
        <v>690</v>
      </c>
      <c r="F921" s="48">
        <v>46.100000000000037</v>
      </c>
      <c r="G921" s="40" t="s">
        <v>1612</v>
      </c>
      <c r="H921" s="34">
        <v>4.5559999999999983</v>
      </c>
    </row>
    <row r="922" spans="5:8">
      <c r="E922" s="44" t="s">
        <v>690</v>
      </c>
      <c r="F922" s="48">
        <v>46.200000000000038</v>
      </c>
      <c r="G922" s="40" t="s">
        <v>1613</v>
      </c>
      <c r="H922" s="34">
        <v>4.5519999999999978</v>
      </c>
    </row>
    <row r="923" spans="5:8">
      <c r="E923" s="44" t="s">
        <v>690</v>
      </c>
      <c r="F923" s="48">
        <v>46.30000000000004</v>
      </c>
      <c r="G923" s="40" t="s">
        <v>1614</v>
      </c>
      <c r="H923" s="34">
        <v>4.5479999999999983</v>
      </c>
    </row>
    <row r="924" spans="5:8">
      <c r="E924" s="44" t="s">
        <v>690</v>
      </c>
      <c r="F924" s="48">
        <v>46.400000000000041</v>
      </c>
      <c r="G924" s="40" t="s">
        <v>1615</v>
      </c>
      <c r="H924" s="34">
        <v>4.5439999999999978</v>
      </c>
    </row>
    <row r="925" spans="5:8">
      <c r="E925" s="44" t="s">
        <v>690</v>
      </c>
      <c r="F925" s="48">
        <v>46.500000000000043</v>
      </c>
      <c r="G925" s="40" t="s">
        <v>1616</v>
      </c>
      <c r="H925" s="34">
        <v>4.5399999999999983</v>
      </c>
    </row>
    <row r="926" spans="5:8">
      <c r="E926" s="44" t="s">
        <v>690</v>
      </c>
      <c r="F926" s="48">
        <v>46.600000000000044</v>
      </c>
      <c r="G926" s="40" t="s">
        <v>1617</v>
      </c>
      <c r="H926" s="34">
        <v>4.5359999999999978</v>
      </c>
    </row>
    <row r="927" spans="5:8">
      <c r="E927" s="44" t="s">
        <v>690</v>
      </c>
      <c r="F927" s="48">
        <v>46.700000000000045</v>
      </c>
      <c r="G927" s="40" t="s">
        <v>1618</v>
      </c>
      <c r="H927" s="34">
        <v>4.5319999999999983</v>
      </c>
    </row>
    <row r="928" spans="5:8">
      <c r="E928" s="44" t="s">
        <v>690</v>
      </c>
      <c r="F928" s="48">
        <v>46.800000000000047</v>
      </c>
      <c r="G928" s="40" t="s">
        <v>1619</v>
      </c>
      <c r="H928" s="34">
        <v>4.5279999999999978</v>
      </c>
    </row>
    <row r="929" spans="5:8">
      <c r="E929" s="44" t="s">
        <v>690</v>
      </c>
      <c r="F929" s="48">
        <v>46.900000000000048</v>
      </c>
      <c r="G929" s="40" t="s">
        <v>1620</v>
      </c>
      <c r="H929" s="34">
        <v>4.5239999999999982</v>
      </c>
    </row>
    <row r="930" spans="5:8">
      <c r="E930" s="44" t="s">
        <v>690</v>
      </c>
      <c r="F930" s="48">
        <v>47.00000000000005</v>
      </c>
      <c r="G930" s="40" t="s">
        <v>1621</v>
      </c>
      <c r="H930" s="34">
        <v>4.5199999999999978</v>
      </c>
    </row>
    <row r="931" spans="5:8">
      <c r="E931" s="44" t="s">
        <v>690</v>
      </c>
      <c r="F931" s="48">
        <v>47.1</v>
      </c>
      <c r="G931" s="40" t="s">
        <v>1622</v>
      </c>
      <c r="H931" s="34">
        <v>4.516</v>
      </c>
    </row>
    <row r="932" spans="5:8">
      <c r="E932" s="44" t="s">
        <v>690</v>
      </c>
      <c r="F932" s="48">
        <v>47.2</v>
      </c>
      <c r="G932" s="40" t="s">
        <v>1623</v>
      </c>
      <c r="H932" s="34">
        <v>4.5119999999999996</v>
      </c>
    </row>
    <row r="933" spans="5:8">
      <c r="E933" s="44" t="s">
        <v>690</v>
      </c>
      <c r="F933" s="48">
        <v>47.300000000000004</v>
      </c>
      <c r="G933" s="40" t="s">
        <v>1624</v>
      </c>
      <c r="H933" s="34">
        <v>4.508</v>
      </c>
    </row>
    <row r="934" spans="5:8">
      <c r="E934" s="44" t="s">
        <v>690</v>
      </c>
      <c r="F934" s="48">
        <v>47.400000000000006</v>
      </c>
      <c r="G934" s="40" t="s">
        <v>1625</v>
      </c>
      <c r="H934" s="34">
        <v>4.5039999999999996</v>
      </c>
    </row>
    <row r="935" spans="5:8">
      <c r="E935" s="44" t="s">
        <v>690</v>
      </c>
      <c r="F935" s="48">
        <v>47.500000000000007</v>
      </c>
      <c r="G935" s="40" t="s">
        <v>1626</v>
      </c>
      <c r="H935" s="34">
        <v>4.5</v>
      </c>
    </row>
    <row r="936" spans="5:8">
      <c r="E936" s="44" t="s">
        <v>690</v>
      </c>
      <c r="F936" s="48">
        <v>47.600000000000009</v>
      </c>
      <c r="G936" s="40" t="s">
        <v>1627</v>
      </c>
      <c r="H936" s="34">
        <v>4.4959999999999996</v>
      </c>
    </row>
    <row r="937" spans="5:8">
      <c r="E937" s="44" t="s">
        <v>690</v>
      </c>
      <c r="F937" s="48">
        <v>47.70000000000001</v>
      </c>
      <c r="G937" s="40" t="s">
        <v>1628</v>
      </c>
      <c r="H937" s="34">
        <v>4.4919999999999991</v>
      </c>
    </row>
    <row r="938" spans="5:8">
      <c r="E938" s="44" t="s">
        <v>690</v>
      </c>
      <c r="F938" s="48">
        <v>47.800000000000011</v>
      </c>
      <c r="G938" s="40" t="s">
        <v>1629</v>
      </c>
      <c r="H938" s="34">
        <v>4.4879999999999995</v>
      </c>
    </row>
    <row r="939" spans="5:8">
      <c r="E939" s="44" t="s">
        <v>690</v>
      </c>
      <c r="F939" s="48">
        <v>47.900000000000013</v>
      </c>
      <c r="G939" s="40" t="s">
        <v>1630</v>
      </c>
      <c r="H939" s="34">
        <v>4.4839999999999991</v>
      </c>
    </row>
    <row r="940" spans="5:8">
      <c r="E940" s="44" t="s">
        <v>690</v>
      </c>
      <c r="F940" s="48">
        <v>48.000000000000014</v>
      </c>
      <c r="G940" s="40" t="s">
        <v>1631</v>
      </c>
      <c r="H940" s="34">
        <v>4.4799999999999995</v>
      </c>
    </row>
    <row r="941" spans="5:8">
      <c r="E941" s="44" t="s">
        <v>690</v>
      </c>
      <c r="F941" s="48">
        <v>48.100000000000016</v>
      </c>
      <c r="G941" s="40" t="s">
        <v>1632</v>
      </c>
      <c r="H941" s="34">
        <v>4.4759999999999991</v>
      </c>
    </row>
    <row r="942" spans="5:8">
      <c r="E942" s="44" t="s">
        <v>690</v>
      </c>
      <c r="F942" s="48">
        <v>48.200000000000017</v>
      </c>
      <c r="G942" s="40" t="s">
        <v>1633</v>
      </c>
      <c r="H942" s="34">
        <v>4.4719999999999995</v>
      </c>
    </row>
    <row r="943" spans="5:8">
      <c r="E943" s="44" t="s">
        <v>690</v>
      </c>
      <c r="F943" s="48">
        <v>48.300000000000018</v>
      </c>
      <c r="G943" s="40" t="s">
        <v>1634</v>
      </c>
      <c r="H943" s="34">
        <v>4.4679999999999991</v>
      </c>
    </row>
    <row r="944" spans="5:8">
      <c r="E944" s="44" t="s">
        <v>690</v>
      </c>
      <c r="F944" s="48">
        <v>48.40000000000002</v>
      </c>
      <c r="G944" s="40" t="s">
        <v>1635</v>
      </c>
      <c r="H944" s="34">
        <v>4.4639999999999986</v>
      </c>
    </row>
    <row r="945" spans="5:8">
      <c r="E945" s="44" t="s">
        <v>690</v>
      </c>
      <c r="F945" s="48">
        <v>48.500000000000021</v>
      </c>
      <c r="G945" s="40" t="s">
        <v>1636</v>
      </c>
      <c r="H945" s="34">
        <v>4.4599999999999991</v>
      </c>
    </row>
    <row r="946" spans="5:8">
      <c r="E946" s="44" t="s">
        <v>690</v>
      </c>
      <c r="F946" s="48">
        <v>48.600000000000023</v>
      </c>
      <c r="G946" s="40" t="s">
        <v>1637</v>
      </c>
      <c r="H946" s="34">
        <v>4.4559999999999986</v>
      </c>
    </row>
    <row r="947" spans="5:8">
      <c r="E947" s="44" t="s">
        <v>690</v>
      </c>
      <c r="F947" s="48">
        <v>48.700000000000024</v>
      </c>
      <c r="G947" s="40" t="s">
        <v>1638</v>
      </c>
      <c r="H947" s="34">
        <v>4.4519999999999991</v>
      </c>
    </row>
    <row r="948" spans="5:8">
      <c r="E948" s="44" t="s">
        <v>690</v>
      </c>
      <c r="F948" s="48">
        <v>48.800000000000026</v>
      </c>
      <c r="G948" s="40" t="s">
        <v>1639</v>
      </c>
      <c r="H948" s="34">
        <v>4.4479999999999986</v>
      </c>
    </row>
    <row r="949" spans="5:8">
      <c r="E949" s="44" t="s">
        <v>690</v>
      </c>
      <c r="F949" s="48">
        <v>48.900000000000027</v>
      </c>
      <c r="G949" s="40" t="s">
        <v>1640</v>
      </c>
      <c r="H949" s="34">
        <v>4.4439999999999991</v>
      </c>
    </row>
    <row r="950" spans="5:8">
      <c r="E950" s="44" t="s">
        <v>690</v>
      </c>
      <c r="F950" s="48">
        <v>49.000000000000028</v>
      </c>
      <c r="G950" s="40" t="s">
        <v>1641</v>
      </c>
      <c r="H950" s="34">
        <v>4.4399999999999986</v>
      </c>
    </row>
    <row r="951" spans="5:8">
      <c r="E951" s="44" t="s">
        <v>690</v>
      </c>
      <c r="F951" s="48">
        <v>49.10000000000003</v>
      </c>
      <c r="G951" s="40" t="s">
        <v>1642</v>
      </c>
      <c r="H951" s="34">
        <v>4.4359999999999982</v>
      </c>
    </row>
    <row r="952" spans="5:8">
      <c r="E952" s="44" t="s">
        <v>690</v>
      </c>
      <c r="F952" s="48">
        <v>49.200000000000031</v>
      </c>
      <c r="G952" s="40" t="s">
        <v>1643</v>
      </c>
      <c r="H952" s="34">
        <v>4.4319999999999986</v>
      </c>
    </row>
    <row r="953" spans="5:8">
      <c r="E953" s="44" t="s">
        <v>690</v>
      </c>
      <c r="F953" s="48">
        <v>49.300000000000033</v>
      </c>
      <c r="G953" s="40" t="s">
        <v>1644</v>
      </c>
      <c r="H953" s="34">
        <v>4.4279999999999982</v>
      </c>
    </row>
    <row r="954" spans="5:8">
      <c r="E954" s="44" t="s">
        <v>690</v>
      </c>
      <c r="F954" s="48">
        <v>49.400000000000034</v>
      </c>
      <c r="G954" s="40" t="s">
        <v>1645</v>
      </c>
      <c r="H954" s="34">
        <v>4.4239999999999986</v>
      </c>
    </row>
    <row r="955" spans="5:8">
      <c r="E955" s="44" t="s">
        <v>690</v>
      </c>
      <c r="F955" s="48">
        <v>49.500000000000036</v>
      </c>
      <c r="G955" s="40" t="s">
        <v>1646</v>
      </c>
      <c r="H955" s="34">
        <v>4.4199999999999982</v>
      </c>
    </row>
    <row r="956" spans="5:8">
      <c r="E956" s="44" t="s">
        <v>690</v>
      </c>
      <c r="F956" s="48">
        <v>49.600000000000037</v>
      </c>
      <c r="G956" s="40" t="s">
        <v>1647</v>
      </c>
      <c r="H956" s="34">
        <v>4.4159999999999986</v>
      </c>
    </row>
    <row r="957" spans="5:8">
      <c r="E957" s="44" t="s">
        <v>690</v>
      </c>
      <c r="F957" s="48">
        <v>49.700000000000038</v>
      </c>
      <c r="G957" s="40" t="s">
        <v>1648</v>
      </c>
      <c r="H957" s="34">
        <v>4.4119999999999981</v>
      </c>
    </row>
    <row r="958" spans="5:8">
      <c r="E958" s="44" t="s">
        <v>690</v>
      </c>
      <c r="F958" s="48">
        <v>49.80000000000004</v>
      </c>
      <c r="G958" s="40" t="s">
        <v>1649</v>
      </c>
      <c r="H958" s="34">
        <v>4.4079999999999986</v>
      </c>
    </row>
    <row r="959" spans="5:8">
      <c r="E959" s="44" t="s">
        <v>690</v>
      </c>
      <c r="F959" s="48">
        <v>49.900000000000041</v>
      </c>
      <c r="G959" s="40" t="s">
        <v>1650</v>
      </c>
      <c r="H959" s="34">
        <v>4.4039999999999981</v>
      </c>
    </row>
    <row r="960" spans="5:8">
      <c r="E960" s="44" t="s">
        <v>690</v>
      </c>
      <c r="F960" s="48">
        <v>50.000000000000043</v>
      </c>
      <c r="G960" s="40" t="s">
        <v>1651</v>
      </c>
      <c r="H960" s="34">
        <v>4.3999999999999986</v>
      </c>
    </row>
    <row r="961" spans="5:8">
      <c r="E961" s="44" t="s">
        <v>690</v>
      </c>
      <c r="F961" s="48">
        <v>50.100000000000044</v>
      </c>
      <c r="G961" s="40" t="s">
        <v>1652</v>
      </c>
      <c r="H961" s="34">
        <v>4.3959999999999981</v>
      </c>
    </row>
    <row r="962" spans="5:8">
      <c r="E962" s="44" t="s">
        <v>690</v>
      </c>
      <c r="F962" s="48">
        <v>50.2</v>
      </c>
      <c r="G962" s="40" t="s">
        <v>1653</v>
      </c>
      <c r="H962" s="34">
        <v>4.3919999999999995</v>
      </c>
    </row>
    <row r="963" spans="5:8">
      <c r="E963" s="44" t="s">
        <v>690</v>
      </c>
      <c r="F963" s="48">
        <v>50.3</v>
      </c>
      <c r="G963" s="40" t="s">
        <v>1654</v>
      </c>
      <c r="H963" s="34">
        <v>4.3879999999999999</v>
      </c>
    </row>
    <row r="964" spans="5:8">
      <c r="E964" s="44" t="s">
        <v>690</v>
      </c>
      <c r="F964" s="48">
        <v>50.4</v>
      </c>
      <c r="G964" s="40" t="s">
        <v>1655</v>
      </c>
      <c r="H964" s="34">
        <v>4.3840000000000003</v>
      </c>
    </row>
    <row r="965" spans="5:8">
      <c r="E965" s="42" t="s">
        <v>683</v>
      </c>
      <c r="F965" s="49">
        <v>3.6</v>
      </c>
      <c r="G965" s="40" t="s">
        <v>1656</v>
      </c>
      <c r="H965" s="34">
        <v>4.9000000000000004</v>
      </c>
    </row>
    <row r="966" spans="5:8">
      <c r="E966" s="44" t="s">
        <v>692</v>
      </c>
      <c r="F966" s="48">
        <v>3.7</v>
      </c>
      <c r="G966" s="40" t="s">
        <v>1657</v>
      </c>
      <c r="H966" s="34">
        <v>4.9000000000000004</v>
      </c>
    </row>
    <row r="967" spans="5:8">
      <c r="E967" s="44" t="s">
        <v>692</v>
      </c>
      <c r="F967" s="48">
        <v>3.8000000000000003</v>
      </c>
      <c r="G967" s="40" t="s">
        <v>1658</v>
      </c>
      <c r="H967" s="34">
        <v>4.9000000000000004</v>
      </c>
    </row>
    <row r="968" spans="5:8">
      <c r="E968" s="44" t="s">
        <v>692</v>
      </c>
      <c r="F968" s="48">
        <v>3.9000000000000004</v>
      </c>
      <c r="G968" s="40" t="s">
        <v>1659</v>
      </c>
      <c r="H968" s="34">
        <v>4.9000000000000004</v>
      </c>
    </row>
    <row r="969" spans="5:8">
      <c r="E969" s="44" t="s">
        <v>692</v>
      </c>
      <c r="F969" s="48">
        <v>4</v>
      </c>
      <c r="G969" s="40" t="s">
        <v>1660</v>
      </c>
      <c r="H969" s="34">
        <v>4.9000000000000004</v>
      </c>
    </row>
    <row r="970" spans="5:8">
      <c r="E970" s="44" t="s">
        <v>692</v>
      </c>
      <c r="F970" s="48">
        <v>4.0999999999999996</v>
      </c>
      <c r="G970" s="40" t="s">
        <v>1661</v>
      </c>
      <c r="H970" s="34">
        <v>4.9000000000000004</v>
      </c>
    </row>
    <row r="971" spans="5:8">
      <c r="E971" s="44" t="s">
        <v>692</v>
      </c>
      <c r="F971" s="48">
        <v>4.1999999999999993</v>
      </c>
      <c r="G971" s="40" t="s">
        <v>1662</v>
      </c>
      <c r="H971" s="34">
        <v>4.9000000000000004</v>
      </c>
    </row>
    <row r="972" spans="5:8">
      <c r="E972" s="44" t="s">
        <v>692</v>
      </c>
      <c r="F972" s="48">
        <v>4.2999999999999989</v>
      </c>
      <c r="G972" s="40" t="s">
        <v>1663</v>
      </c>
      <c r="H972" s="34">
        <v>4.9000000000000004</v>
      </c>
    </row>
    <row r="973" spans="5:8">
      <c r="E973" s="44" t="s">
        <v>692</v>
      </c>
      <c r="F973" s="48">
        <v>4.3999999999999986</v>
      </c>
      <c r="G973" s="40" t="s">
        <v>1664</v>
      </c>
      <c r="H973" s="34">
        <v>4.9000000000000004</v>
      </c>
    </row>
    <row r="974" spans="5:8">
      <c r="E974" s="44" t="s">
        <v>692</v>
      </c>
      <c r="F974" s="48">
        <v>4.4999999999999982</v>
      </c>
      <c r="G974" s="40" t="s">
        <v>1665</v>
      </c>
      <c r="H974" s="34">
        <v>4.9000000000000004</v>
      </c>
    </row>
    <row r="975" spans="5:8">
      <c r="E975" s="44" t="s">
        <v>692</v>
      </c>
      <c r="F975" s="48">
        <v>4.5999999999999979</v>
      </c>
      <c r="G975" s="40" t="s">
        <v>1666</v>
      </c>
      <c r="H975" s="34">
        <v>4.9000000000000004</v>
      </c>
    </row>
    <row r="976" spans="5:8">
      <c r="E976" s="44" t="s">
        <v>692</v>
      </c>
      <c r="F976" s="48">
        <v>4.6999999999999975</v>
      </c>
      <c r="G976" s="40" t="s">
        <v>1667</v>
      </c>
      <c r="H976" s="34">
        <v>4.9000000000000004</v>
      </c>
    </row>
    <row r="977" spans="5:8">
      <c r="E977" s="44" t="s">
        <v>692</v>
      </c>
      <c r="F977" s="48">
        <v>4.7999999999999972</v>
      </c>
      <c r="G977" s="40" t="s">
        <v>1668</v>
      </c>
      <c r="H977" s="34">
        <v>4.9000000000000004</v>
      </c>
    </row>
    <row r="978" spans="5:8">
      <c r="E978" s="44" t="s">
        <v>692</v>
      </c>
      <c r="F978" s="48">
        <v>4.8999999999999968</v>
      </c>
      <c r="G978" s="40" t="s">
        <v>1669</v>
      </c>
      <c r="H978" s="34">
        <v>4.9000000000000004</v>
      </c>
    </row>
    <row r="979" spans="5:8">
      <c r="E979" s="44" t="s">
        <v>692</v>
      </c>
      <c r="F979" s="48">
        <v>4.9999999999999964</v>
      </c>
      <c r="G979" s="40" t="s">
        <v>1670</v>
      </c>
      <c r="H979" s="34">
        <v>4.9000000000000004</v>
      </c>
    </row>
    <row r="980" spans="5:8">
      <c r="E980" s="44" t="s">
        <v>692</v>
      </c>
      <c r="F980" s="48">
        <v>5.0999999999999961</v>
      </c>
      <c r="G980" s="40" t="s">
        <v>1671</v>
      </c>
      <c r="H980" s="34">
        <v>4.9000000000000004</v>
      </c>
    </row>
    <row r="981" spans="5:8">
      <c r="E981" s="44" t="s">
        <v>692</v>
      </c>
      <c r="F981" s="48">
        <v>5.1999999999999957</v>
      </c>
      <c r="G981" s="40" t="s">
        <v>1672</v>
      </c>
      <c r="H981" s="34">
        <v>4.9000000000000004</v>
      </c>
    </row>
    <row r="982" spans="5:8">
      <c r="E982" s="44" t="s">
        <v>692</v>
      </c>
      <c r="F982" s="48">
        <v>5.2999999999999954</v>
      </c>
      <c r="G982" s="40" t="s">
        <v>1673</v>
      </c>
      <c r="H982" s="34">
        <v>4.9000000000000004</v>
      </c>
    </row>
    <row r="983" spans="5:8">
      <c r="E983" s="44" t="s">
        <v>692</v>
      </c>
      <c r="F983" s="48">
        <v>5.399999999999995</v>
      </c>
      <c r="G983" s="40" t="s">
        <v>1674</v>
      </c>
      <c r="H983" s="34">
        <v>4.9000000000000004</v>
      </c>
    </row>
    <row r="984" spans="5:8">
      <c r="E984" s="44" t="s">
        <v>692</v>
      </c>
      <c r="F984" s="48">
        <v>5.5</v>
      </c>
      <c r="G984" s="40" t="s">
        <v>1675</v>
      </c>
      <c r="H984" s="34">
        <v>4.9000000000000004</v>
      </c>
    </row>
    <row r="985" spans="5:8">
      <c r="E985" s="44" t="s">
        <v>692</v>
      </c>
      <c r="F985" s="48">
        <v>5.6</v>
      </c>
      <c r="G985" s="40" t="s">
        <v>1676</v>
      </c>
      <c r="H985" s="34">
        <v>4.9000000000000004</v>
      </c>
    </row>
    <row r="986" spans="5:8">
      <c r="E986" s="44" t="s">
        <v>692</v>
      </c>
      <c r="F986" s="48">
        <v>5.6999999999999993</v>
      </c>
      <c r="G986" s="40" t="s">
        <v>1677</v>
      </c>
      <c r="H986" s="34">
        <v>4.9000000000000004</v>
      </c>
    </row>
    <row r="987" spans="5:8">
      <c r="E987" s="44" t="s">
        <v>692</v>
      </c>
      <c r="F987" s="48">
        <v>5.7999999999999989</v>
      </c>
      <c r="G987" s="40" t="s">
        <v>1678</v>
      </c>
      <c r="H987" s="34">
        <v>4.9000000000000004</v>
      </c>
    </row>
    <row r="988" spans="5:8">
      <c r="E988" s="44" t="s">
        <v>692</v>
      </c>
      <c r="F988" s="48">
        <v>5.8999999999999986</v>
      </c>
      <c r="G988" s="40" t="s">
        <v>1679</v>
      </c>
      <c r="H988" s="34">
        <v>4.9000000000000004</v>
      </c>
    </row>
    <row r="989" spans="5:8">
      <c r="E989" s="44" t="s">
        <v>692</v>
      </c>
      <c r="F989" s="48">
        <v>5.9999999999999982</v>
      </c>
      <c r="G989" s="40" t="s">
        <v>1680</v>
      </c>
      <c r="H989" s="34">
        <v>4.9000000000000004</v>
      </c>
    </row>
    <row r="990" spans="5:8">
      <c r="E990" s="44" t="s">
        <v>692</v>
      </c>
      <c r="F990" s="48">
        <v>6.0999999999999979</v>
      </c>
      <c r="G990" s="40" t="s">
        <v>1681</v>
      </c>
      <c r="H990" s="34">
        <v>4.9000000000000004</v>
      </c>
    </row>
    <row r="991" spans="5:8">
      <c r="E991" s="44" t="s">
        <v>692</v>
      </c>
      <c r="F991" s="48">
        <v>6.1999999999999975</v>
      </c>
      <c r="G991" s="40" t="s">
        <v>1682</v>
      </c>
      <c r="H991" s="34">
        <v>4.9000000000000004</v>
      </c>
    </row>
    <row r="992" spans="5:8">
      <c r="E992" s="44" t="s">
        <v>692</v>
      </c>
      <c r="F992" s="48">
        <v>6.2999999999999972</v>
      </c>
      <c r="G992" s="40" t="s">
        <v>1683</v>
      </c>
      <c r="H992" s="34">
        <v>4.9000000000000004</v>
      </c>
    </row>
    <row r="993" spans="5:8">
      <c r="E993" s="44" t="s">
        <v>692</v>
      </c>
      <c r="F993" s="48">
        <v>6.3999999999999968</v>
      </c>
      <c r="G993" s="40" t="s">
        <v>1684</v>
      </c>
      <c r="H993" s="34">
        <v>4.9000000000000004</v>
      </c>
    </row>
    <row r="994" spans="5:8">
      <c r="E994" s="44" t="s">
        <v>692</v>
      </c>
      <c r="F994" s="48">
        <v>6.4999999999999964</v>
      </c>
      <c r="G994" s="40" t="s">
        <v>1685</v>
      </c>
      <c r="H994" s="34">
        <v>4.9000000000000004</v>
      </c>
    </row>
    <row r="995" spans="5:8">
      <c r="E995" s="44" t="s">
        <v>692</v>
      </c>
      <c r="F995" s="48">
        <v>6.5999999999999961</v>
      </c>
      <c r="G995" s="40" t="s">
        <v>1686</v>
      </c>
      <c r="H995" s="34">
        <v>4.9000000000000004</v>
      </c>
    </row>
    <row r="996" spans="5:8">
      <c r="E996" s="44" t="s">
        <v>692</v>
      </c>
      <c r="F996" s="48">
        <v>6.6999999999999957</v>
      </c>
      <c r="G996" s="40" t="s">
        <v>1687</v>
      </c>
      <c r="H996" s="34">
        <v>4.9000000000000004</v>
      </c>
    </row>
    <row r="997" spans="5:8">
      <c r="E997" s="44" t="s">
        <v>692</v>
      </c>
      <c r="F997" s="48">
        <v>6.7999999999999954</v>
      </c>
      <c r="G997" s="40" t="s">
        <v>1688</v>
      </c>
      <c r="H997" s="34">
        <v>4.9000000000000004</v>
      </c>
    </row>
    <row r="998" spans="5:8">
      <c r="E998" s="44" t="s">
        <v>692</v>
      </c>
      <c r="F998" s="48">
        <v>6.899999999999995</v>
      </c>
      <c r="G998" s="40" t="s">
        <v>1689</v>
      </c>
      <c r="H998" s="34">
        <v>4.9000000000000004</v>
      </c>
    </row>
    <row r="999" spans="5:8">
      <c r="E999" s="44" t="s">
        <v>692</v>
      </c>
      <c r="F999" s="48">
        <v>7</v>
      </c>
      <c r="G999" s="40" t="s">
        <v>1690</v>
      </c>
      <c r="H999" s="34">
        <v>4.9000000000000004</v>
      </c>
    </row>
    <row r="1000" spans="5:8">
      <c r="E1000" s="44" t="s">
        <v>692</v>
      </c>
      <c r="F1000" s="48">
        <v>7.1</v>
      </c>
      <c r="G1000" s="40" t="s">
        <v>1691</v>
      </c>
      <c r="H1000" s="34">
        <v>4.9000000000000004</v>
      </c>
    </row>
    <row r="1001" spans="5:8">
      <c r="E1001" s="44" t="s">
        <v>692</v>
      </c>
      <c r="F1001" s="48">
        <v>7.1999999999999993</v>
      </c>
      <c r="G1001" s="40" t="s">
        <v>1692</v>
      </c>
      <c r="H1001" s="34">
        <v>4.9000000000000004</v>
      </c>
    </row>
    <row r="1002" spans="5:8">
      <c r="E1002" s="44" t="s">
        <v>692</v>
      </c>
      <c r="F1002" s="48">
        <v>7.2999999999999989</v>
      </c>
      <c r="G1002" s="40" t="s">
        <v>1693</v>
      </c>
      <c r="H1002" s="34">
        <v>4.9000000000000004</v>
      </c>
    </row>
    <row r="1003" spans="5:8">
      <c r="E1003" s="44" t="s">
        <v>692</v>
      </c>
      <c r="F1003" s="48">
        <v>7.3999999999999986</v>
      </c>
      <c r="G1003" s="40" t="s">
        <v>1694</v>
      </c>
      <c r="H1003" s="34">
        <v>4.9000000000000004</v>
      </c>
    </row>
    <row r="1004" spans="5:8">
      <c r="E1004" s="44" t="s">
        <v>692</v>
      </c>
      <c r="F1004" s="48">
        <v>7.4999999999999982</v>
      </c>
      <c r="G1004" s="40" t="s">
        <v>1695</v>
      </c>
      <c r="H1004" s="34">
        <v>4.9000000000000004</v>
      </c>
    </row>
    <row r="1005" spans="5:8">
      <c r="E1005" s="44" t="s">
        <v>692</v>
      </c>
      <c r="F1005" s="48">
        <v>7.5999999999999979</v>
      </c>
      <c r="G1005" s="40" t="s">
        <v>1696</v>
      </c>
      <c r="H1005" s="34">
        <v>4.9000000000000004</v>
      </c>
    </row>
    <row r="1006" spans="5:8">
      <c r="E1006" s="44" t="s">
        <v>692</v>
      </c>
      <c r="F1006" s="48">
        <v>7.6999999999999975</v>
      </c>
      <c r="G1006" s="40" t="s">
        <v>1697</v>
      </c>
      <c r="H1006" s="34">
        <v>4.9000000000000004</v>
      </c>
    </row>
    <row r="1007" spans="5:8">
      <c r="E1007" s="44" t="s">
        <v>692</v>
      </c>
      <c r="F1007" s="48">
        <v>7.7999999999999972</v>
      </c>
      <c r="G1007" s="40" t="s">
        <v>1698</v>
      </c>
      <c r="H1007" s="34">
        <v>4.9000000000000004</v>
      </c>
    </row>
    <row r="1008" spans="5:8">
      <c r="E1008" s="44" t="s">
        <v>692</v>
      </c>
      <c r="F1008" s="48">
        <v>7.8999999999999968</v>
      </c>
      <c r="G1008" s="40" t="s">
        <v>1699</v>
      </c>
      <c r="H1008" s="34">
        <v>4.9000000000000004</v>
      </c>
    </row>
    <row r="1009" spans="5:8">
      <c r="E1009" s="44" t="s">
        <v>692</v>
      </c>
      <c r="F1009" s="48">
        <v>7.9999999999999964</v>
      </c>
      <c r="G1009" s="40" t="s">
        <v>1700</v>
      </c>
      <c r="H1009" s="34">
        <v>4.9000000000000004</v>
      </c>
    </row>
    <row r="1010" spans="5:8">
      <c r="E1010" s="44" t="s">
        <v>692</v>
      </c>
      <c r="F1010" s="48">
        <v>8.0999999999999961</v>
      </c>
      <c r="G1010" s="40" t="s">
        <v>1701</v>
      </c>
      <c r="H1010" s="34">
        <v>4.9000000000000004</v>
      </c>
    </row>
    <row r="1011" spans="5:8">
      <c r="E1011" s="44" t="s">
        <v>692</v>
      </c>
      <c r="F1011" s="48">
        <v>8.1999999999999957</v>
      </c>
      <c r="G1011" s="40" t="s">
        <v>1702</v>
      </c>
      <c r="H1011" s="34">
        <v>4.9000000000000004</v>
      </c>
    </row>
    <row r="1012" spans="5:8">
      <c r="E1012" s="44" t="s">
        <v>692</v>
      </c>
      <c r="F1012" s="48">
        <v>8.2999999999999954</v>
      </c>
      <c r="G1012" s="40" t="s">
        <v>1703</v>
      </c>
      <c r="H1012" s="34">
        <v>4.9000000000000004</v>
      </c>
    </row>
    <row r="1013" spans="5:8">
      <c r="E1013" s="44" t="s">
        <v>692</v>
      </c>
      <c r="F1013" s="48">
        <v>8.399999999999995</v>
      </c>
      <c r="G1013" s="40" t="s">
        <v>1704</v>
      </c>
      <c r="H1013" s="34">
        <v>4.9000000000000004</v>
      </c>
    </row>
    <row r="1014" spans="5:8">
      <c r="E1014" s="44" t="s">
        <v>692</v>
      </c>
      <c r="F1014" s="48">
        <v>8.5</v>
      </c>
      <c r="G1014" s="40" t="s">
        <v>1705</v>
      </c>
      <c r="H1014" s="34">
        <v>4.9000000000000004</v>
      </c>
    </row>
    <row r="1015" spans="5:8">
      <c r="E1015" s="44" t="s">
        <v>692</v>
      </c>
      <c r="F1015" s="48">
        <v>8.6</v>
      </c>
      <c r="G1015" s="40" t="s">
        <v>1706</v>
      </c>
      <c r="H1015" s="34">
        <v>4.9000000000000004</v>
      </c>
    </row>
    <row r="1016" spans="5:8">
      <c r="E1016" s="44" t="s">
        <v>692</v>
      </c>
      <c r="F1016" s="48">
        <v>8.6999999999999993</v>
      </c>
      <c r="G1016" s="40" t="s">
        <v>1707</v>
      </c>
      <c r="H1016" s="34">
        <v>4.9000000000000004</v>
      </c>
    </row>
    <row r="1017" spans="5:8">
      <c r="E1017" s="44" t="s">
        <v>692</v>
      </c>
      <c r="F1017" s="48">
        <v>8.7999999999999989</v>
      </c>
      <c r="G1017" s="40" t="s">
        <v>1708</v>
      </c>
      <c r="H1017" s="34">
        <v>4.9000000000000004</v>
      </c>
    </row>
    <row r="1018" spans="5:8">
      <c r="E1018" s="44" t="s">
        <v>692</v>
      </c>
      <c r="F1018" s="48">
        <v>8.8999999999999986</v>
      </c>
      <c r="G1018" s="40" t="s">
        <v>1709</v>
      </c>
      <c r="H1018" s="34">
        <v>4.9000000000000004</v>
      </c>
    </row>
    <row r="1019" spans="5:8">
      <c r="E1019" s="44" t="s">
        <v>692</v>
      </c>
      <c r="F1019" s="48">
        <v>8.9999999999999982</v>
      </c>
      <c r="G1019" s="40" t="s">
        <v>1710</v>
      </c>
      <c r="H1019" s="34">
        <v>4.9000000000000004</v>
      </c>
    </row>
    <row r="1020" spans="5:8">
      <c r="E1020" s="44" t="s">
        <v>692</v>
      </c>
      <c r="F1020" s="48">
        <v>9.0999999999999979</v>
      </c>
      <c r="G1020" s="40" t="s">
        <v>1711</v>
      </c>
      <c r="H1020" s="34">
        <v>4.9000000000000004</v>
      </c>
    </row>
    <row r="1021" spans="5:8">
      <c r="E1021" s="44" t="s">
        <v>692</v>
      </c>
      <c r="F1021" s="48">
        <v>9.1999999999999975</v>
      </c>
      <c r="G1021" s="40" t="s">
        <v>1712</v>
      </c>
      <c r="H1021" s="34">
        <v>4.9000000000000004</v>
      </c>
    </row>
    <row r="1022" spans="5:8">
      <c r="E1022" s="44" t="s">
        <v>692</v>
      </c>
      <c r="F1022" s="48">
        <v>9.2999999999999972</v>
      </c>
      <c r="G1022" s="40" t="s">
        <v>1713</v>
      </c>
      <c r="H1022" s="34">
        <v>4.9000000000000004</v>
      </c>
    </row>
    <row r="1023" spans="5:8">
      <c r="E1023" s="44" t="s">
        <v>692</v>
      </c>
      <c r="F1023" s="48">
        <v>9.3999999999999968</v>
      </c>
      <c r="G1023" s="40" t="s">
        <v>1714</v>
      </c>
      <c r="H1023" s="34">
        <v>4.9000000000000004</v>
      </c>
    </row>
    <row r="1024" spans="5:8">
      <c r="E1024" s="44" t="s">
        <v>692</v>
      </c>
      <c r="F1024" s="48">
        <v>9.4999999999999964</v>
      </c>
      <c r="G1024" s="40" t="s">
        <v>1715</v>
      </c>
      <c r="H1024" s="34">
        <v>4.9000000000000004</v>
      </c>
    </row>
    <row r="1025" spans="5:8">
      <c r="E1025" s="44" t="s">
        <v>692</v>
      </c>
      <c r="F1025" s="48">
        <v>9.5999999999999961</v>
      </c>
      <c r="G1025" s="40" t="s">
        <v>1716</v>
      </c>
      <c r="H1025" s="34">
        <v>4.9000000000000004</v>
      </c>
    </row>
    <row r="1026" spans="5:8">
      <c r="E1026" s="44" t="s">
        <v>692</v>
      </c>
      <c r="F1026" s="48">
        <v>9.6999999999999957</v>
      </c>
      <c r="G1026" s="40" t="s">
        <v>1717</v>
      </c>
      <c r="H1026" s="34">
        <v>4.9000000000000004</v>
      </c>
    </row>
    <row r="1027" spans="5:8">
      <c r="E1027" s="44" t="s">
        <v>692</v>
      </c>
      <c r="F1027" s="48">
        <v>9.7999999999999954</v>
      </c>
      <c r="G1027" s="40" t="s">
        <v>1718</v>
      </c>
      <c r="H1027" s="34">
        <v>4.9000000000000004</v>
      </c>
    </row>
    <row r="1028" spans="5:8">
      <c r="E1028" s="44" t="s">
        <v>692</v>
      </c>
      <c r="F1028" s="48">
        <v>9.899999999999995</v>
      </c>
      <c r="G1028" s="40" t="s">
        <v>1719</v>
      </c>
      <c r="H1028" s="34">
        <v>4.9000000000000004</v>
      </c>
    </row>
    <row r="1029" spans="5:8">
      <c r="E1029" s="44" t="s">
        <v>692</v>
      </c>
      <c r="F1029" s="48">
        <v>10</v>
      </c>
      <c r="G1029" s="40" t="s">
        <v>1720</v>
      </c>
      <c r="H1029" s="34">
        <v>4.9000000000000004</v>
      </c>
    </row>
    <row r="1030" spans="5:8">
      <c r="E1030" s="44" t="s">
        <v>692</v>
      </c>
      <c r="F1030" s="48">
        <v>10.099999999999978</v>
      </c>
      <c r="G1030" s="40" t="s">
        <v>1721</v>
      </c>
      <c r="H1030" s="34">
        <v>4.9000000000000004</v>
      </c>
    </row>
    <row r="1031" spans="5:8">
      <c r="E1031" s="44" t="s">
        <v>692</v>
      </c>
      <c r="F1031" s="48">
        <v>10.199999999999978</v>
      </c>
      <c r="G1031" s="40" t="s">
        <v>1722</v>
      </c>
      <c r="H1031" s="34">
        <v>4.9000000000000004</v>
      </c>
    </row>
    <row r="1032" spans="5:8">
      <c r="E1032" s="44" t="s">
        <v>692</v>
      </c>
      <c r="F1032" s="48">
        <v>10.299999999999978</v>
      </c>
      <c r="G1032" s="40" t="s">
        <v>1723</v>
      </c>
      <c r="H1032" s="34">
        <v>4.9000000000000004</v>
      </c>
    </row>
    <row r="1033" spans="5:8">
      <c r="E1033" s="44" t="s">
        <v>692</v>
      </c>
      <c r="F1033" s="48">
        <v>10.399999999999977</v>
      </c>
      <c r="G1033" s="40" t="s">
        <v>1724</v>
      </c>
      <c r="H1033" s="34">
        <v>4.9000000000000004</v>
      </c>
    </row>
    <row r="1034" spans="5:8">
      <c r="E1034" s="44" t="s">
        <v>692</v>
      </c>
      <c r="F1034" s="48">
        <v>10.499999999999977</v>
      </c>
      <c r="G1034" s="40" t="s">
        <v>1725</v>
      </c>
      <c r="H1034" s="34">
        <v>4.9000000000000004</v>
      </c>
    </row>
    <row r="1035" spans="5:8">
      <c r="E1035" s="44" t="s">
        <v>692</v>
      </c>
      <c r="F1035" s="48">
        <v>10.599999999999977</v>
      </c>
      <c r="G1035" s="40" t="s">
        <v>1726</v>
      </c>
      <c r="H1035" s="34">
        <v>4.9000000000000004</v>
      </c>
    </row>
    <row r="1036" spans="5:8">
      <c r="E1036" s="44" t="s">
        <v>692</v>
      </c>
      <c r="F1036" s="48">
        <v>10.699999999999976</v>
      </c>
      <c r="G1036" s="40" t="s">
        <v>1727</v>
      </c>
      <c r="H1036" s="34">
        <v>4.9000000000000004</v>
      </c>
    </row>
    <row r="1037" spans="5:8">
      <c r="E1037" s="44" t="s">
        <v>692</v>
      </c>
      <c r="F1037" s="48">
        <v>10.799999999999976</v>
      </c>
      <c r="G1037" s="40" t="s">
        <v>1728</v>
      </c>
      <c r="H1037" s="34">
        <v>4.9000000000000004</v>
      </c>
    </row>
    <row r="1038" spans="5:8">
      <c r="E1038" s="44" t="s">
        <v>692</v>
      </c>
      <c r="F1038" s="48">
        <v>10.899999999999975</v>
      </c>
      <c r="G1038" s="40" t="s">
        <v>1729</v>
      </c>
      <c r="H1038" s="34">
        <v>4.9000000000000004</v>
      </c>
    </row>
    <row r="1039" spans="5:8">
      <c r="E1039" s="44" t="s">
        <v>692</v>
      </c>
      <c r="F1039" s="48">
        <v>10.999999999999975</v>
      </c>
      <c r="G1039" s="40" t="s">
        <v>1730</v>
      </c>
      <c r="H1039" s="34">
        <v>4.9000000000000004</v>
      </c>
    </row>
    <row r="1040" spans="5:8">
      <c r="E1040" s="44" t="s">
        <v>692</v>
      </c>
      <c r="F1040" s="48">
        <v>11.099999999999975</v>
      </c>
      <c r="G1040" s="40" t="s">
        <v>1731</v>
      </c>
      <c r="H1040" s="34">
        <v>4.9000000000000004</v>
      </c>
    </row>
    <row r="1041" spans="5:8">
      <c r="E1041" s="44" t="s">
        <v>692</v>
      </c>
      <c r="F1041" s="48">
        <v>11.199999999999974</v>
      </c>
      <c r="G1041" s="40" t="s">
        <v>1732</v>
      </c>
      <c r="H1041" s="34">
        <v>4.9000000000000004</v>
      </c>
    </row>
    <row r="1042" spans="5:8">
      <c r="E1042" s="44" t="s">
        <v>692</v>
      </c>
      <c r="F1042" s="48">
        <v>11.299999999999974</v>
      </c>
      <c r="G1042" s="40" t="s">
        <v>1733</v>
      </c>
      <c r="H1042" s="34">
        <v>4.9000000000000004</v>
      </c>
    </row>
    <row r="1043" spans="5:8">
      <c r="E1043" s="44" t="s">
        <v>692</v>
      </c>
      <c r="F1043" s="48">
        <v>11.399999999999974</v>
      </c>
      <c r="G1043" s="40" t="s">
        <v>1734</v>
      </c>
      <c r="H1043" s="34">
        <v>4.9000000000000004</v>
      </c>
    </row>
    <row r="1044" spans="5:8">
      <c r="E1044" s="44" t="s">
        <v>692</v>
      </c>
      <c r="F1044" s="48">
        <v>11.499999999999973</v>
      </c>
      <c r="G1044" s="40" t="s">
        <v>1735</v>
      </c>
      <c r="H1044" s="34">
        <v>4.9000000000000004</v>
      </c>
    </row>
    <row r="1045" spans="5:8">
      <c r="E1045" s="44" t="s">
        <v>692</v>
      </c>
      <c r="F1045" s="48">
        <v>11.599999999999973</v>
      </c>
      <c r="G1045" s="40" t="s">
        <v>1736</v>
      </c>
      <c r="H1045" s="34">
        <v>4.9000000000000004</v>
      </c>
    </row>
    <row r="1046" spans="5:8">
      <c r="E1046" s="44" t="s">
        <v>692</v>
      </c>
      <c r="F1046" s="48">
        <v>11.699999999999973</v>
      </c>
      <c r="G1046" s="40" t="s">
        <v>1737</v>
      </c>
      <c r="H1046" s="34">
        <v>4.9000000000000004</v>
      </c>
    </row>
    <row r="1047" spans="5:8">
      <c r="E1047" s="44" t="s">
        <v>692</v>
      </c>
      <c r="F1047" s="48">
        <v>11.799999999999972</v>
      </c>
      <c r="G1047" s="40" t="s">
        <v>1738</v>
      </c>
      <c r="H1047" s="34">
        <v>4.9000000000000004</v>
      </c>
    </row>
    <row r="1048" spans="5:8">
      <c r="E1048" s="44" t="s">
        <v>692</v>
      </c>
      <c r="F1048" s="48">
        <v>11.899999999999972</v>
      </c>
      <c r="G1048" s="40" t="s">
        <v>1739</v>
      </c>
      <c r="H1048" s="34">
        <v>4.9000000000000004</v>
      </c>
    </row>
    <row r="1049" spans="5:8">
      <c r="E1049" s="44" t="s">
        <v>692</v>
      </c>
      <c r="F1049" s="48">
        <v>11.999999999999972</v>
      </c>
      <c r="G1049" s="40" t="s">
        <v>1740</v>
      </c>
      <c r="H1049" s="34">
        <v>4.9000000000000004</v>
      </c>
    </row>
    <row r="1050" spans="5:8">
      <c r="E1050" s="44" t="s">
        <v>692</v>
      </c>
      <c r="F1050" s="48">
        <v>12.099999999999971</v>
      </c>
      <c r="G1050" s="40" t="s">
        <v>1741</v>
      </c>
      <c r="H1050" s="34">
        <v>4.9000000000000004</v>
      </c>
    </row>
    <row r="1051" spans="5:8">
      <c r="E1051" s="44" t="s">
        <v>692</v>
      </c>
      <c r="F1051" s="48">
        <v>12.199999999999971</v>
      </c>
      <c r="G1051" s="40" t="s">
        <v>1742</v>
      </c>
      <c r="H1051" s="34">
        <v>4.9000000000000004</v>
      </c>
    </row>
    <row r="1052" spans="5:8">
      <c r="E1052" s="44" t="s">
        <v>692</v>
      </c>
      <c r="F1052" s="48">
        <v>12.299999999999971</v>
      </c>
      <c r="G1052" s="40" t="s">
        <v>1743</v>
      </c>
      <c r="H1052" s="34">
        <v>4.9000000000000004</v>
      </c>
    </row>
    <row r="1053" spans="5:8">
      <c r="E1053" s="44" t="s">
        <v>692</v>
      </c>
      <c r="F1053" s="48">
        <v>12.39999999999997</v>
      </c>
      <c r="G1053" s="40" t="s">
        <v>1744</v>
      </c>
      <c r="H1053" s="34">
        <v>4.9000000000000004</v>
      </c>
    </row>
    <row r="1054" spans="5:8">
      <c r="E1054" s="44" t="s">
        <v>692</v>
      </c>
      <c r="F1054" s="48">
        <v>12.49999999999997</v>
      </c>
      <c r="G1054" s="40" t="s">
        <v>1745</v>
      </c>
      <c r="H1054" s="34">
        <v>4.9000000000000004</v>
      </c>
    </row>
    <row r="1055" spans="5:8">
      <c r="E1055" s="44" t="s">
        <v>692</v>
      </c>
      <c r="F1055" s="48">
        <v>12.599999999999969</v>
      </c>
      <c r="G1055" s="40" t="s">
        <v>1746</v>
      </c>
      <c r="H1055" s="34">
        <v>4.9000000000000004</v>
      </c>
    </row>
    <row r="1056" spans="5:8">
      <c r="E1056" s="44" t="s">
        <v>692</v>
      </c>
      <c r="F1056" s="48">
        <v>12.699999999999969</v>
      </c>
      <c r="G1056" s="40" t="s">
        <v>1747</v>
      </c>
      <c r="H1056" s="34">
        <v>4.9000000000000004</v>
      </c>
    </row>
    <row r="1057" spans="5:8">
      <c r="E1057" s="44" t="s">
        <v>692</v>
      </c>
      <c r="F1057" s="48">
        <v>12.799999999999969</v>
      </c>
      <c r="G1057" s="40" t="s">
        <v>1748</v>
      </c>
      <c r="H1057" s="34">
        <v>4.9000000000000004</v>
      </c>
    </row>
    <row r="1058" spans="5:8">
      <c r="E1058" s="44" t="s">
        <v>692</v>
      </c>
      <c r="F1058" s="48">
        <v>12.899999999999968</v>
      </c>
      <c r="G1058" s="40" t="s">
        <v>1749</v>
      </c>
      <c r="H1058" s="34">
        <v>4.9000000000000004</v>
      </c>
    </row>
    <row r="1059" spans="5:8">
      <c r="E1059" s="44" t="s">
        <v>692</v>
      </c>
      <c r="F1059" s="48">
        <v>12.999999999999968</v>
      </c>
      <c r="G1059" s="40" t="s">
        <v>1750</v>
      </c>
      <c r="H1059" s="34">
        <v>4.9000000000000004</v>
      </c>
    </row>
    <row r="1060" spans="5:8">
      <c r="E1060" s="44" t="s">
        <v>692</v>
      </c>
      <c r="F1060" s="48">
        <v>13.099999999999968</v>
      </c>
      <c r="G1060" s="40" t="s">
        <v>1751</v>
      </c>
      <c r="H1060" s="34">
        <v>4.9000000000000004</v>
      </c>
    </row>
    <row r="1061" spans="5:8">
      <c r="E1061" s="44" t="s">
        <v>692</v>
      </c>
      <c r="F1061" s="48">
        <v>13.199999999999967</v>
      </c>
      <c r="G1061" s="40" t="s">
        <v>1752</v>
      </c>
      <c r="H1061" s="34">
        <v>4.9000000000000004</v>
      </c>
    </row>
    <row r="1062" spans="5:8">
      <c r="E1062" s="44" t="s">
        <v>692</v>
      </c>
      <c r="F1062" s="48">
        <v>13.299999999999967</v>
      </c>
      <c r="G1062" s="40" t="s">
        <v>1753</v>
      </c>
      <c r="H1062" s="34">
        <v>4.9000000000000004</v>
      </c>
    </row>
    <row r="1063" spans="5:8">
      <c r="E1063" s="44" t="s">
        <v>692</v>
      </c>
      <c r="F1063" s="48">
        <v>13.399999999999967</v>
      </c>
      <c r="G1063" s="40" t="s">
        <v>1754</v>
      </c>
      <c r="H1063" s="34">
        <v>4.9000000000000004</v>
      </c>
    </row>
    <row r="1064" spans="5:8">
      <c r="E1064" s="44" t="s">
        <v>692</v>
      </c>
      <c r="F1064" s="48">
        <v>13.499999999999966</v>
      </c>
      <c r="G1064" s="40" t="s">
        <v>1755</v>
      </c>
      <c r="H1064" s="34">
        <v>4.9000000000000004</v>
      </c>
    </row>
    <row r="1065" spans="5:8">
      <c r="E1065" s="44" t="s">
        <v>692</v>
      </c>
      <c r="F1065" s="48">
        <v>13.599999999999966</v>
      </c>
      <c r="G1065" s="40" t="s">
        <v>1756</v>
      </c>
      <c r="H1065" s="34">
        <v>4.9000000000000004</v>
      </c>
    </row>
    <row r="1066" spans="5:8">
      <c r="E1066" s="44" t="s">
        <v>692</v>
      </c>
      <c r="F1066" s="48">
        <v>13.699999999999966</v>
      </c>
      <c r="G1066" s="40" t="s">
        <v>1757</v>
      </c>
      <c r="H1066" s="34">
        <v>4.9000000000000004</v>
      </c>
    </row>
    <row r="1067" spans="5:8">
      <c r="E1067" s="44" t="s">
        <v>692</v>
      </c>
      <c r="F1067" s="48">
        <v>13.799999999999965</v>
      </c>
      <c r="G1067" s="40" t="s">
        <v>1758</v>
      </c>
      <c r="H1067" s="34">
        <v>4.9000000000000004</v>
      </c>
    </row>
    <row r="1068" spans="5:8">
      <c r="E1068" s="44" t="s">
        <v>692</v>
      </c>
      <c r="F1068" s="48">
        <v>13.899999999999965</v>
      </c>
      <c r="G1068" s="40" t="s">
        <v>1759</v>
      </c>
      <c r="H1068" s="34">
        <v>4.9000000000000004</v>
      </c>
    </row>
    <row r="1069" spans="5:8">
      <c r="E1069" s="44" t="s">
        <v>692</v>
      </c>
      <c r="F1069" s="48">
        <v>13.999999999999964</v>
      </c>
      <c r="G1069" s="40" t="s">
        <v>1760</v>
      </c>
      <c r="H1069" s="34">
        <v>4.9000000000000004</v>
      </c>
    </row>
    <row r="1070" spans="5:8">
      <c r="E1070" s="44" t="s">
        <v>692</v>
      </c>
      <c r="F1070" s="48">
        <v>14.099999999999964</v>
      </c>
      <c r="G1070" s="40" t="s">
        <v>1761</v>
      </c>
      <c r="H1070" s="34">
        <v>4.9000000000000004</v>
      </c>
    </row>
    <row r="1071" spans="5:8">
      <c r="E1071" s="44" t="s">
        <v>692</v>
      </c>
      <c r="F1071" s="48">
        <v>14.199999999999964</v>
      </c>
      <c r="G1071" s="40" t="s">
        <v>1762</v>
      </c>
      <c r="H1071" s="34">
        <v>4.9000000000000004</v>
      </c>
    </row>
    <row r="1072" spans="5:8">
      <c r="E1072" s="44" t="s">
        <v>692</v>
      </c>
      <c r="F1072" s="48">
        <v>14.299999999999963</v>
      </c>
      <c r="G1072" s="40" t="s">
        <v>1763</v>
      </c>
      <c r="H1072" s="34">
        <v>4.9000000000000004</v>
      </c>
    </row>
    <row r="1073" spans="5:8">
      <c r="E1073" s="44" t="s">
        <v>692</v>
      </c>
      <c r="F1073" s="48">
        <v>14.399999999999963</v>
      </c>
      <c r="G1073" s="40" t="s">
        <v>1764</v>
      </c>
      <c r="H1073" s="34">
        <v>4.9000000000000004</v>
      </c>
    </row>
    <row r="1074" spans="5:8">
      <c r="E1074" s="44" t="s">
        <v>692</v>
      </c>
      <c r="F1074" s="48">
        <v>14.499999999999963</v>
      </c>
      <c r="G1074" s="40" t="s">
        <v>1765</v>
      </c>
      <c r="H1074" s="34">
        <v>4.9000000000000004</v>
      </c>
    </row>
    <row r="1075" spans="5:8">
      <c r="E1075" s="44" t="s">
        <v>692</v>
      </c>
      <c r="F1075" s="48">
        <v>14.599999999999962</v>
      </c>
      <c r="G1075" s="40" t="s">
        <v>1766</v>
      </c>
      <c r="H1075" s="34">
        <v>4.9000000000000004</v>
      </c>
    </row>
    <row r="1076" spans="5:8">
      <c r="E1076" s="44" t="s">
        <v>692</v>
      </c>
      <c r="F1076" s="48">
        <v>14.699999999999962</v>
      </c>
      <c r="G1076" s="40" t="s">
        <v>1767</v>
      </c>
      <c r="H1076" s="34">
        <v>4.9000000000000004</v>
      </c>
    </row>
    <row r="1077" spans="5:8">
      <c r="E1077" s="44" t="s">
        <v>692</v>
      </c>
      <c r="F1077" s="48">
        <v>14.799999999999962</v>
      </c>
      <c r="G1077" s="40" t="s">
        <v>1768</v>
      </c>
      <c r="H1077" s="34">
        <v>4.9000000000000004</v>
      </c>
    </row>
    <row r="1078" spans="5:8">
      <c r="E1078" s="44" t="s">
        <v>692</v>
      </c>
      <c r="F1078" s="48">
        <v>14.899999999999961</v>
      </c>
      <c r="G1078" s="40" t="s">
        <v>1769</v>
      </c>
      <c r="H1078" s="34">
        <v>4.9000000000000004</v>
      </c>
    </row>
    <row r="1079" spans="5:8">
      <c r="E1079" s="44" t="s">
        <v>692</v>
      </c>
      <c r="F1079" s="48">
        <v>14.999999999999961</v>
      </c>
      <c r="G1079" s="40" t="s">
        <v>1770</v>
      </c>
      <c r="H1079" s="34">
        <v>4.9000000000000004</v>
      </c>
    </row>
    <row r="1080" spans="5:8">
      <c r="E1080" s="44" t="s">
        <v>692</v>
      </c>
      <c r="F1080" s="48">
        <v>15.099999999999961</v>
      </c>
      <c r="G1080" s="40" t="s">
        <v>1771</v>
      </c>
      <c r="H1080" s="34">
        <v>4.9000000000000004</v>
      </c>
    </row>
    <row r="1081" spans="5:8">
      <c r="E1081" s="44" t="s">
        <v>692</v>
      </c>
      <c r="F1081" s="48">
        <v>15.19999999999996</v>
      </c>
      <c r="G1081" s="40" t="s">
        <v>1772</v>
      </c>
      <c r="H1081" s="34">
        <v>4.9000000000000004</v>
      </c>
    </row>
    <row r="1082" spans="5:8">
      <c r="E1082" s="44" t="s">
        <v>692</v>
      </c>
      <c r="F1082" s="48">
        <v>15.29999999999996</v>
      </c>
      <c r="G1082" s="40" t="s">
        <v>1773</v>
      </c>
      <c r="H1082" s="34">
        <v>4.9000000000000004</v>
      </c>
    </row>
    <row r="1083" spans="5:8">
      <c r="E1083" s="44" t="s">
        <v>692</v>
      </c>
      <c r="F1083" s="48">
        <v>15.399999999999959</v>
      </c>
      <c r="G1083" s="40" t="s">
        <v>1774</v>
      </c>
      <c r="H1083" s="34">
        <v>4.9000000000000004</v>
      </c>
    </row>
    <row r="1084" spans="5:8">
      <c r="E1084" s="44" t="s">
        <v>692</v>
      </c>
      <c r="F1084" s="48">
        <v>15.499999999999959</v>
      </c>
      <c r="G1084" s="40" t="s">
        <v>1775</v>
      </c>
      <c r="H1084" s="34">
        <v>4.9000000000000004</v>
      </c>
    </row>
    <row r="1085" spans="5:8">
      <c r="E1085" s="44" t="s">
        <v>692</v>
      </c>
      <c r="F1085" s="48">
        <v>15.599999999999959</v>
      </c>
      <c r="G1085" s="40" t="s">
        <v>1776</v>
      </c>
      <c r="H1085" s="34">
        <v>4.9000000000000004</v>
      </c>
    </row>
    <row r="1086" spans="5:8">
      <c r="E1086" s="44" t="s">
        <v>692</v>
      </c>
      <c r="F1086" s="48">
        <v>15.699999999999958</v>
      </c>
      <c r="G1086" s="40" t="s">
        <v>1777</v>
      </c>
      <c r="H1086" s="34">
        <v>4.9000000000000004</v>
      </c>
    </row>
    <row r="1087" spans="5:8">
      <c r="E1087" s="44" t="s">
        <v>692</v>
      </c>
      <c r="F1087" s="48">
        <v>15.799999999999958</v>
      </c>
      <c r="G1087" s="40" t="s">
        <v>1778</v>
      </c>
      <c r="H1087" s="34">
        <v>4.9000000000000004</v>
      </c>
    </row>
    <row r="1088" spans="5:8">
      <c r="E1088" s="44" t="s">
        <v>692</v>
      </c>
      <c r="F1088" s="48">
        <v>15.899999999999958</v>
      </c>
      <c r="G1088" s="40" t="s">
        <v>1779</v>
      </c>
      <c r="H1088" s="34">
        <v>4.9000000000000004</v>
      </c>
    </row>
    <row r="1089" spans="5:8">
      <c r="E1089" s="44" t="s">
        <v>692</v>
      </c>
      <c r="F1089" s="48">
        <v>15.999999999999957</v>
      </c>
      <c r="G1089" s="40" t="s">
        <v>1780</v>
      </c>
      <c r="H1089" s="34">
        <v>4.9000000000000004</v>
      </c>
    </row>
    <row r="1090" spans="5:8">
      <c r="E1090" s="44" t="s">
        <v>692</v>
      </c>
      <c r="F1090" s="48">
        <v>16.099999999999959</v>
      </c>
      <c r="G1090" s="40" t="s">
        <v>1781</v>
      </c>
      <c r="H1090" s="34">
        <v>4.9000000000000004</v>
      </c>
    </row>
    <row r="1091" spans="5:8">
      <c r="E1091" s="44" t="s">
        <v>692</v>
      </c>
      <c r="F1091" s="48">
        <v>16.19999999999996</v>
      </c>
      <c r="G1091" s="40" t="s">
        <v>1782</v>
      </c>
      <c r="H1091" s="34">
        <v>4.9000000000000004</v>
      </c>
    </row>
    <row r="1092" spans="5:8">
      <c r="E1092" s="44" t="s">
        <v>692</v>
      </c>
      <c r="F1092" s="48">
        <v>16.299999999999962</v>
      </c>
      <c r="G1092" s="40" t="s">
        <v>1783</v>
      </c>
      <c r="H1092" s="34">
        <v>4.9000000000000004</v>
      </c>
    </row>
    <row r="1093" spans="5:8">
      <c r="E1093" s="44" t="s">
        <v>692</v>
      </c>
      <c r="F1093" s="48">
        <v>16.399999999999963</v>
      </c>
      <c r="G1093" s="40" t="s">
        <v>1784</v>
      </c>
      <c r="H1093" s="34">
        <v>4.9000000000000004</v>
      </c>
    </row>
    <row r="1094" spans="5:8">
      <c r="E1094" s="44" t="s">
        <v>692</v>
      </c>
      <c r="F1094" s="48">
        <v>16.499999999999964</v>
      </c>
      <c r="G1094" s="40" t="s">
        <v>1785</v>
      </c>
      <c r="H1094" s="34">
        <v>4.9000000000000004</v>
      </c>
    </row>
    <row r="1095" spans="5:8">
      <c r="E1095" s="44" t="s">
        <v>692</v>
      </c>
      <c r="F1095" s="48">
        <v>16.599999999999966</v>
      </c>
      <c r="G1095" s="40" t="s">
        <v>1786</v>
      </c>
      <c r="H1095" s="34">
        <v>4.9000000000000004</v>
      </c>
    </row>
    <row r="1096" spans="5:8">
      <c r="E1096" s="44" t="s">
        <v>692</v>
      </c>
      <c r="F1096" s="48">
        <v>16.699999999999967</v>
      </c>
      <c r="G1096" s="40" t="s">
        <v>1787</v>
      </c>
      <c r="H1096" s="34">
        <v>4.9000000000000004</v>
      </c>
    </row>
    <row r="1097" spans="5:8">
      <c r="E1097" s="44" t="s">
        <v>692</v>
      </c>
      <c r="F1097" s="48">
        <v>16.799999999999969</v>
      </c>
      <c r="G1097" s="40" t="s">
        <v>1788</v>
      </c>
      <c r="H1097" s="34">
        <v>4.9000000000000004</v>
      </c>
    </row>
    <row r="1098" spans="5:8">
      <c r="E1098" s="44" t="s">
        <v>692</v>
      </c>
      <c r="F1098" s="48">
        <v>16.89999999999997</v>
      </c>
      <c r="G1098" s="40" t="s">
        <v>1789</v>
      </c>
      <c r="H1098" s="34">
        <v>4.9000000000000004</v>
      </c>
    </row>
    <row r="1099" spans="5:8">
      <c r="E1099" s="44" t="s">
        <v>692</v>
      </c>
      <c r="F1099" s="48">
        <v>16.999999999999972</v>
      </c>
      <c r="G1099" s="40" t="s">
        <v>1790</v>
      </c>
      <c r="H1099" s="34">
        <v>4.9000000000000004</v>
      </c>
    </row>
    <row r="1100" spans="5:8">
      <c r="E1100" s="44" t="s">
        <v>692</v>
      </c>
      <c r="F1100" s="48">
        <v>17.099999999999973</v>
      </c>
      <c r="G1100" s="40" t="s">
        <v>1791</v>
      </c>
      <c r="H1100" s="34">
        <v>4.9000000000000004</v>
      </c>
    </row>
    <row r="1101" spans="5:8">
      <c r="E1101" s="44" t="s">
        <v>692</v>
      </c>
      <c r="F1101" s="48">
        <v>17.199999999999974</v>
      </c>
      <c r="G1101" s="40" t="s">
        <v>1792</v>
      </c>
      <c r="H1101" s="34">
        <v>4.9000000000000004</v>
      </c>
    </row>
    <row r="1102" spans="5:8">
      <c r="E1102" s="44" t="s">
        <v>692</v>
      </c>
      <c r="F1102" s="48">
        <v>17.299999999999976</v>
      </c>
      <c r="G1102" s="40" t="s">
        <v>1793</v>
      </c>
      <c r="H1102" s="34">
        <v>4.9000000000000004</v>
      </c>
    </row>
    <row r="1103" spans="5:8">
      <c r="E1103" s="44" t="s">
        <v>692</v>
      </c>
      <c r="F1103" s="48">
        <v>17.399999999999977</v>
      </c>
      <c r="G1103" s="40" t="s">
        <v>1794</v>
      </c>
      <c r="H1103" s="34">
        <v>4.9000000000000004</v>
      </c>
    </row>
    <row r="1104" spans="5:8">
      <c r="E1104" s="44" t="s">
        <v>692</v>
      </c>
      <c r="F1104" s="48">
        <v>17.499999999999979</v>
      </c>
      <c r="G1104" s="40" t="s">
        <v>1795</v>
      </c>
      <c r="H1104" s="34">
        <v>4.9000000000000004</v>
      </c>
    </row>
    <row r="1105" spans="5:8">
      <c r="E1105" s="44" t="s">
        <v>692</v>
      </c>
      <c r="F1105" s="48">
        <v>17.59999999999998</v>
      </c>
      <c r="G1105" s="40" t="s">
        <v>1796</v>
      </c>
      <c r="H1105" s="34">
        <v>4.9000000000000004</v>
      </c>
    </row>
    <row r="1106" spans="5:8">
      <c r="E1106" s="44" t="s">
        <v>692</v>
      </c>
      <c r="F1106" s="48">
        <v>17.699999999999982</v>
      </c>
      <c r="G1106" s="40" t="s">
        <v>1797</v>
      </c>
      <c r="H1106" s="34">
        <v>4.9000000000000004</v>
      </c>
    </row>
    <row r="1107" spans="5:8">
      <c r="E1107" s="44" t="s">
        <v>692</v>
      </c>
      <c r="F1107" s="48">
        <v>17.799999999999983</v>
      </c>
      <c r="G1107" s="40" t="s">
        <v>1798</v>
      </c>
      <c r="H1107" s="34">
        <v>4.9000000000000004</v>
      </c>
    </row>
    <row r="1108" spans="5:8">
      <c r="E1108" s="44" t="s">
        <v>692</v>
      </c>
      <c r="F1108" s="48">
        <v>17.899999999999984</v>
      </c>
      <c r="G1108" s="40" t="s">
        <v>1799</v>
      </c>
      <c r="H1108" s="34">
        <v>4.9000000000000004</v>
      </c>
    </row>
    <row r="1109" spans="5:8">
      <c r="E1109" s="44" t="s">
        <v>692</v>
      </c>
      <c r="F1109" s="48">
        <v>17.999999999999986</v>
      </c>
      <c r="G1109" s="40" t="s">
        <v>1800</v>
      </c>
      <c r="H1109" s="34">
        <v>4.9000000000000004</v>
      </c>
    </row>
    <row r="1110" spans="5:8">
      <c r="E1110" s="44" t="s">
        <v>692</v>
      </c>
      <c r="F1110" s="48">
        <v>18.099999999999987</v>
      </c>
      <c r="G1110" s="40" t="s">
        <v>1801</v>
      </c>
      <c r="H1110" s="34">
        <v>4.9000000000000004</v>
      </c>
    </row>
    <row r="1111" spans="5:8">
      <c r="E1111" s="44" t="s">
        <v>692</v>
      </c>
      <c r="F1111" s="48">
        <v>18.199999999999989</v>
      </c>
      <c r="G1111" s="40" t="s">
        <v>1802</v>
      </c>
      <c r="H1111" s="34">
        <v>4.9000000000000004</v>
      </c>
    </row>
    <row r="1112" spans="5:8">
      <c r="E1112" s="44" t="s">
        <v>692</v>
      </c>
      <c r="F1112" s="48">
        <v>18.29999999999999</v>
      </c>
      <c r="G1112" s="40" t="s">
        <v>1803</v>
      </c>
      <c r="H1112" s="34">
        <v>4.9000000000000004</v>
      </c>
    </row>
    <row r="1113" spans="5:8">
      <c r="E1113" s="44" t="s">
        <v>692</v>
      </c>
      <c r="F1113" s="48">
        <v>18.399999999999991</v>
      </c>
      <c r="G1113" s="40" t="s">
        <v>1804</v>
      </c>
      <c r="H1113" s="34">
        <v>4.9000000000000004</v>
      </c>
    </row>
    <row r="1114" spans="5:8">
      <c r="E1114" s="44" t="s">
        <v>692</v>
      </c>
      <c r="F1114" s="48">
        <v>18.499999999999993</v>
      </c>
      <c r="G1114" s="40" t="s">
        <v>1805</v>
      </c>
      <c r="H1114" s="34">
        <v>4.9000000000000004</v>
      </c>
    </row>
    <row r="1115" spans="5:8">
      <c r="E1115" s="44" t="s">
        <v>692</v>
      </c>
      <c r="F1115" s="48">
        <v>18.599999999999994</v>
      </c>
      <c r="G1115" s="40" t="s">
        <v>1806</v>
      </c>
      <c r="H1115" s="34">
        <v>4.9000000000000004</v>
      </c>
    </row>
    <row r="1116" spans="5:8">
      <c r="E1116" s="44" t="s">
        <v>692</v>
      </c>
      <c r="F1116" s="48">
        <v>18.699999999999996</v>
      </c>
      <c r="G1116" s="40" t="s">
        <v>1807</v>
      </c>
      <c r="H1116" s="34">
        <v>4.9000000000000004</v>
      </c>
    </row>
    <row r="1117" spans="5:8">
      <c r="E1117" s="44" t="s">
        <v>692</v>
      </c>
      <c r="F1117" s="48">
        <v>18.799999999999997</v>
      </c>
      <c r="G1117" s="40" t="s">
        <v>1808</v>
      </c>
      <c r="H1117" s="34">
        <v>4.9000000000000004</v>
      </c>
    </row>
    <row r="1118" spans="5:8">
      <c r="E1118" s="44" t="s">
        <v>692</v>
      </c>
      <c r="F1118" s="48">
        <v>18.899999999999999</v>
      </c>
      <c r="G1118" s="40" t="s">
        <v>1809</v>
      </c>
      <c r="H1118" s="34">
        <v>4.9000000000000004</v>
      </c>
    </row>
    <row r="1119" spans="5:8">
      <c r="E1119" s="44" t="s">
        <v>692</v>
      </c>
      <c r="F1119" s="48">
        <v>19</v>
      </c>
      <c r="G1119" s="40" t="s">
        <v>1810</v>
      </c>
      <c r="H1119" s="34">
        <v>4.9000000000000004</v>
      </c>
    </row>
    <row r="1120" spans="5:8">
      <c r="E1120" s="44" t="s">
        <v>692</v>
      </c>
      <c r="F1120" s="48">
        <v>19.100000000000001</v>
      </c>
      <c r="G1120" s="40" t="s">
        <v>1811</v>
      </c>
      <c r="H1120" s="34">
        <v>4.9000000000000004</v>
      </c>
    </row>
    <row r="1121" spans="5:8">
      <c r="E1121" s="44" t="s">
        <v>692</v>
      </c>
      <c r="F1121" s="48">
        <v>19.200000000000003</v>
      </c>
      <c r="G1121" s="40" t="s">
        <v>1812</v>
      </c>
      <c r="H1121" s="34">
        <v>4.9000000000000004</v>
      </c>
    </row>
    <row r="1122" spans="5:8">
      <c r="E1122" s="44" t="s">
        <v>692</v>
      </c>
      <c r="F1122" s="48">
        <v>19.300000000000004</v>
      </c>
      <c r="G1122" s="40" t="s">
        <v>1813</v>
      </c>
      <c r="H1122" s="34">
        <v>4.9000000000000004</v>
      </c>
    </row>
    <row r="1123" spans="5:8">
      <c r="E1123" s="44" t="s">
        <v>692</v>
      </c>
      <c r="F1123" s="48">
        <v>19.400000000000006</v>
      </c>
      <c r="G1123" s="40" t="s">
        <v>1814</v>
      </c>
      <c r="H1123" s="34">
        <v>4.9000000000000004</v>
      </c>
    </row>
    <row r="1124" spans="5:8">
      <c r="E1124" s="44" t="s">
        <v>692</v>
      </c>
      <c r="F1124" s="48">
        <v>19.500000000000007</v>
      </c>
      <c r="G1124" s="40" t="s">
        <v>1815</v>
      </c>
      <c r="H1124" s="34">
        <v>4.9000000000000004</v>
      </c>
    </row>
    <row r="1125" spans="5:8">
      <c r="E1125" s="44" t="s">
        <v>692</v>
      </c>
      <c r="F1125" s="48">
        <v>19.600000000000009</v>
      </c>
      <c r="G1125" s="40" t="s">
        <v>1816</v>
      </c>
      <c r="H1125" s="34">
        <v>4.9000000000000004</v>
      </c>
    </row>
    <row r="1126" spans="5:8">
      <c r="E1126" s="44" t="s">
        <v>692</v>
      </c>
      <c r="F1126" s="48">
        <v>19.70000000000001</v>
      </c>
      <c r="G1126" s="40" t="s">
        <v>1817</v>
      </c>
      <c r="H1126" s="34">
        <v>4.9000000000000004</v>
      </c>
    </row>
    <row r="1127" spans="5:8">
      <c r="E1127" s="44" t="s">
        <v>692</v>
      </c>
      <c r="F1127" s="48">
        <v>19.800000000000011</v>
      </c>
      <c r="G1127" s="40" t="s">
        <v>1818</v>
      </c>
      <c r="H1127" s="34">
        <v>4.9000000000000004</v>
      </c>
    </row>
    <row r="1128" spans="5:8">
      <c r="E1128" s="44" t="s">
        <v>692</v>
      </c>
      <c r="F1128" s="48">
        <v>19.900000000000013</v>
      </c>
      <c r="G1128" s="40" t="s">
        <v>1819</v>
      </c>
      <c r="H1128" s="34">
        <v>4.9000000000000004</v>
      </c>
    </row>
    <row r="1129" spans="5:8">
      <c r="E1129" s="44" t="s">
        <v>692</v>
      </c>
      <c r="F1129" s="48">
        <v>20.000000000000014</v>
      </c>
      <c r="G1129" s="40" t="s">
        <v>1820</v>
      </c>
      <c r="H1129" s="34">
        <v>4.9000000000000004</v>
      </c>
    </row>
    <row r="1130" spans="5:8">
      <c r="E1130" s="44" t="s">
        <v>692</v>
      </c>
      <c r="F1130" s="48">
        <v>20.100000000000016</v>
      </c>
      <c r="G1130" s="40" t="s">
        <v>1821</v>
      </c>
      <c r="H1130" s="34">
        <v>4.9000000000000004</v>
      </c>
    </row>
    <row r="1131" spans="5:8">
      <c r="E1131" s="44" t="s">
        <v>692</v>
      </c>
      <c r="F1131" s="48">
        <v>20.200000000000017</v>
      </c>
      <c r="G1131" s="40" t="s">
        <v>1822</v>
      </c>
      <c r="H1131" s="34">
        <v>4.9000000000000004</v>
      </c>
    </row>
    <row r="1132" spans="5:8">
      <c r="E1132" s="44" t="s">
        <v>692</v>
      </c>
      <c r="F1132" s="48">
        <v>20.300000000000018</v>
      </c>
      <c r="G1132" s="40" t="s">
        <v>1823</v>
      </c>
      <c r="H1132" s="34">
        <v>4.9000000000000004</v>
      </c>
    </row>
    <row r="1133" spans="5:8">
      <c r="E1133" s="44" t="s">
        <v>692</v>
      </c>
      <c r="F1133" s="48">
        <v>20.40000000000002</v>
      </c>
      <c r="G1133" s="40" t="s">
        <v>1824</v>
      </c>
      <c r="H1133" s="34">
        <v>4.9000000000000004</v>
      </c>
    </row>
    <row r="1134" spans="5:8">
      <c r="E1134" s="44" t="s">
        <v>692</v>
      </c>
      <c r="F1134" s="48">
        <v>20.500000000000021</v>
      </c>
      <c r="G1134" s="40" t="s">
        <v>1825</v>
      </c>
      <c r="H1134" s="34">
        <v>4.9000000000000004</v>
      </c>
    </row>
    <row r="1135" spans="5:8">
      <c r="E1135" s="44" t="s">
        <v>692</v>
      </c>
      <c r="F1135" s="48">
        <v>20.600000000000023</v>
      </c>
      <c r="G1135" s="40" t="s">
        <v>1826</v>
      </c>
      <c r="H1135" s="34">
        <v>4.9000000000000004</v>
      </c>
    </row>
    <row r="1136" spans="5:8">
      <c r="E1136" s="44" t="s">
        <v>692</v>
      </c>
      <c r="F1136" s="48">
        <v>20.700000000000024</v>
      </c>
      <c r="G1136" s="40" t="s">
        <v>1827</v>
      </c>
      <c r="H1136" s="34">
        <v>4.9000000000000004</v>
      </c>
    </row>
    <row r="1137" spans="5:8">
      <c r="E1137" s="44" t="s">
        <v>692</v>
      </c>
      <c r="F1137" s="48">
        <v>20.800000000000026</v>
      </c>
      <c r="G1137" s="40" t="s">
        <v>1828</v>
      </c>
      <c r="H1137" s="34">
        <v>4.9000000000000004</v>
      </c>
    </row>
    <row r="1138" spans="5:8">
      <c r="E1138" s="44" t="s">
        <v>692</v>
      </c>
      <c r="F1138" s="48">
        <v>20.900000000000027</v>
      </c>
      <c r="G1138" s="40" t="s">
        <v>1829</v>
      </c>
      <c r="H1138" s="34">
        <v>4.9000000000000004</v>
      </c>
    </row>
    <row r="1139" spans="5:8">
      <c r="E1139" s="44" t="s">
        <v>692</v>
      </c>
      <c r="F1139" s="48">
        <v>21.000000000000028</v>
      </c>
      <c r="G1139" s="40" t="s">
        <v>1830</v>
      </c>
      <c r="H1139" s="34">
        <v>4.9000000000000004</v>
      </c>
    </row>
    <row r="1140" spans="5:8">
      <c r="E1140" s="44" t="s">
        <v>692</v>
      </c>
      <c r="F1140" s="48">
        <v>21.10000000000003</v>
      </c>
      <c r="G1140" s="40" t="s">
        <v>1831</v>
      </c>
      <c r="H1140" s="34">
        <v>4.9000000000000004</v>
      </c>
    </row>
    <row r="1141" spans="5:8">
      <c r="E1141" s="44" t="s">
        <v>692</v>
      </c>
      <c r="F1141" s="48">
        <v>21.200000000000031</v>
      </c>
      <c r="G1141" s="40" t="s">
        <v>1832</v>
      </c>
      <c r="H1141" s="34">
        <v>4.9000000000000004</v>
      </c>
    </row>
    <row r="1142" spans="5:8">
      <c r="E1142" s="44" t="s">
        <v>692</v>
      </c>
      <c r="F1142" s="48">
        <v>21.300000000000033</v>
      </c>
      <c r="G1142" s="40" t="s">
        <v>1833</v>
      </c>
      <c r="H1142" s="34">
        <v>4.9000000000000004</v>
      </c>
    </row>
    <row r="1143" spans="5:8">
      <c r="E1143" s="44" t="s">
        <v>692</v>
      </c>
      <c r="F1143" s="48">
        <v>21.400000000000034</v>
      </c>
      <c r="G1143" s="40" t="s">
        <v>1834</v>
      </c>
      <c r="H1143" s="34">
        <v>4.9000000000000004</v>
      </c>
    </row>
    <row r="1144" spans="5:8">
      <c r="E1144" s="44" t="s">
        <v>692</v>
      </c>
      <c r="F1144" s="48">
        <v>21.500000000000036</v>
      </c>
      <c r="G1144" s="40" t="s">
        <v>1835</v>
      </c>
      <c r="H1144" s="34">
        <v>4.9000000000000004</v>
      </c>
    </row>
    <row r="1145" spans="5:8">
      <c r="E1145" s="44" t="s">
        <v>692</v>
      </c>
      <c r="F1145" s="48">
        <v>21.600000000000037</v>
      </c>
      <c r="G1145" s="40" t="s">
        <v>1836</v>
      </c>
      <c r="H1145" s="34">
        <v>4.9000000000000004</v>
      </c>
    </row>
    <row r="1146" spans="5:8">
      <c r="E1146" s="44" t="s">
        <v>692</v>
      </c>
      <c r="F1146" s="48">
        <v>21.700000000000038</v>
      </c>
      <c r="G1146" s="40" t="s">
        <v>1837</v>
      </c>
      <c r="H1146" s="34">
        <v>4.9000000000000004</v>
      </c>
    </row>
    <row r="1147" spans="5:8">
      <c r="E1147" s="44" t="s">
        <v>692</v>
      </c>
      <c r="F1147" s="48">
        <v>21.80000000000004</v>
      </c>
      <c r="G1147" s="40" t="s">
        <v>1838</v>
      </c>
      <c r="H1147" s="34">
        <v>4.9000000000000004</v>
      </c>
    </row>
    <row r="1148" spans="5:8">
      <c r="E1148" s="44" t="s">
        <v>692</v>
      </c>
      <c r="F1148" s="48">
        <v>21.900000000000041</v>
      </c>
      <c r="G1148" s="40" t="s">
        <v>1839</v>
      </c>
      <c r="H1148" s="34">
        <v>4.9000000000000004</v>
      </c>
    </row>
    <row r="1149" spans="5:8">
      <c r="E1149" s="44" t="s">
        <v>692</v>
      </c>
      <c r="F1149" s="48">
        <v>22.000000000000043</v>
      </c>
      <c r="G1149" s="40" t="s">
        <v>1840</v>
      </c>
      <c r="H1149" s="34">
        <v>4.9000000000000004</v>
      </c>
    </row>
    <row r="1150" spans="5:8">
      <c r="E1150" s="44" t="s">
        <v>692</v>
      </c>
      <c r="F1150" s="48">
        <v>22.100000000000044</v>
      </c>
      <c r="G1150" s="40" t="s">
        <v>1841</v>
      </c>
      <c r="H1150" s="34">
        <v>4.9000000000000004</v>
      </c>
    </row>
    <row r="1151" spans="5:8">
      <c r="E1151" s="44" t="s">
        <v>692</v>
      </c>
      <c r="F1151" s="48">
        <v>22.200000000000045</v>
      </c>
      <c r="G1151" s="40" t="s">
        <v>1842</v>
      </c>
      <c r="H1151" s="34">
        <v>4.9000000000000004</v>
      </c>
    </row>
    <row r="1152" spans="5:8">
      <c r="E1152" s="44" t="s">
        <v>692</v>
      </c>
      <c r="F1152" s="48">
        <v>22.300000000000047</v>
      </c>
      <c r="G1152" s="40" t="s">
        <v>1843</v>
      </c>
      <c r="H1152" s="34">
        <v>4.9000000000000004</v>
      </c>
    </row>
    <row r="1153" spans="5:8">
      <c r="E1153" s="44" t="s">
        <v>692</v>
      </c>
      <c r="F1153" s="48">
        <v>22.400000000000048</v>
      </c>
      <c r="G1153" s="40" t="s">
        <v>1844</v>
      </c>
      <c r="H1153" s="34">
        <v>4.9000000000000004</v>
      </c>
    </row>
    <row r="1154" spans="5:8">
      <c r="E1154" s="44" t="s">
        <v>692</v>
      </c>
      <c r="F1154" s="48">
        <v>22.50000000000005</v>
      </c>
      <c r="G1154" s="40" t="s">
        <v>1845</v>
      </c>
      <c r="H1154" s="34">
        <v>4.9000000000000004</v>
      </c>
    </row>
    <row r="1155" spans="5:8">
      <c r="E1155" s="44" t="s">
        <v>692</v>
      </c>
      <c r="F1155" s="48">
        <v>22.6</v>
      </c>
      <c r="G1155" s="40" t="s">
        <v>1846</v>
      </c>
      <c r="H1155" s="34">
        <v>4.9000000000000004</v>
      </c>
    </row>
    <row r="1156" spans="5:8">
      <c r="E1156" s="44" t="s">
        <v>692</v>
      </c>
      <c r="F1156" s="48">
        <v>22.700000000000003</v>
      </c>
      <c r="G1156" s="40" t="s">
        <v>1847</v>
      </c>
      <c r="H1156" s="34">
        <v>4.9000000000000004</v>
      </c>
    </row>
    <row r="1157" spans="5:8">
      <c r="E1157" s="44" t="s">
        <v>692</v>
      </c>
      <c r="F1157" s="48">
        <v>22.800000000000004</v>
      </c>
      <c r="G1157" s="40" t="s">
        <v>1848</v>
      </c>
      <c r="H1157" s="34">
        <v>4.9000000000000004</v>
      </c>
    </row>
    <row r="1158" spans="5:8">
      <c r="E1158" s="44" t="s">
        <v>692</v>
      </c>
      <c r="F1158" s="48">
        <v>22.900000000000006</v>
      </c>
      <c r="G1158" s="40" t="s">
        <v>1849</v>
      </c>
      <c r="H1158" s="34">
        <v>4.9000000000000004</v>
      </c>
    </row>
    <row r="1159" spans="5:8">
      <c r="E1159" s="44" t="s">
        <v>692</v>
      </c>
      <c r="F1159" s="48">
        <v>23.000000000000007</v>
      </c>
      <c r="G1159" s="40" t="s">
        <v>1850</v>
      </c>
      <c r="H1159" s="34">
        <v>4.9000000000000004</v>
      </c>
    </row>
    <row r="1160" spans="5:8">
      <c r="E1160" s="44" t="s">
        <v>692</v>
      </c>
      <c r="F1160" s="48">
        <v>23.100000000000009</v>
      </c>
      <c r="G1160" s="40" t="s">
        <v>1851</v>
      </c>
      <c r="H1160" s="34">
        <v>4.9000000000000004</v>
      </c>
    </row>
    <row r="1161" spans="5:8">
      <c r="E1161" s="44" t="s">
        <v>692</v>
      </c>
      <c r="F1161" s="48">
        <v>23.20000000000001</v>
      </c>
      <c r="G1161" s="40" t="s">
        <v>1852</v>
      </c>
      <c r="H1161" s="34">
        <v>4.9000000000000004</v>
      </c>
    </row>
    <row r="1162" spans="5:8">
      <c r="E1162" s="44" t="s">
        <v>692</v>
      </c>
      <c r="F1162" s="48">
        <v>23.300000000000011</v>
      </c>
      <c r="G1162" s="40" t="s">
        <v>1853</v>
      </c>
      <c r="H1162" s="34">
        <v>4.9000000000000004</v>
      </c>
    </row>
    <row r="1163" spans="5:8">
      <c r="E1163" s="44" t="s">
        <v>692</v>
      </c>
      <c r="F1163" s="48">
        <v>23.400000000000013</v>
      </c>
      <c r="G1163" s="40" t="s">
        <v>1854</v>
      </c>
      <c r="H1163" s="34">
        <v>4.9000000000000004</v>
      </c>
    </row>
    <row r="1164" spans="5:8">
      <c r="E1164" s="44" t="s">
        <v>692</v>
      </c>
      <c r="F1164" s="48">
        <v>23.500000000000014</v>
      </c>
      <c r="G1164" s="40" t="s">
        <v>1855</v>
      </c>
      <c r="H1164" s="34">
        <v>4.9000000000000004</v>
      </c>
    </row>
    <row r="1165" spans="5:8">
      <c r="E1165" s="44" t="s">
        <v>692</v>
      </c>
      <c r="F1165" s="48">
        <v>23.600000000000016</v>
      </c>
      <c r="G1165" s="40" t="s">
        <v>1856</v>
      </c>
      <c r="H1165" s="34">
        <v>4.9000000000000004</v>
      </c>
    </row>
    <row r="1166" spans="5:8">
      <c r="E1166" s="44" t="s">
        <v>692</v>
      </c>
      <c r="F1166" s="48">
        <v>23.700000000000017</v>
      </c>
      <c r="G1166" s="40" t="s">
        <v>1857</v>
      </c>
      <c r="H1166" s="34">
        <v>4.9000000000000004</v>
      </c>
    </row>
    <row r="1167" spans="5:8">
      <c r="E1167" s="44" t="s">
        <v>692</v>
      </c>
      <c r="F1167" s="48">
        <v>23.800000000000018</v>
      </c>
      <c r="G1167" s="40" t="s">
        <v>1858</v>
      </c>
      <c r="H1167" s="34">
        <v>4.9000000000000004</v>
      </c>
    </row>
    <row r="1168" spans="5:8">
      <c r="E1168" s="44" t="s">
        <v>692</v>
      </c>
      <c r="F1168" s="48">
        <v>23.90000000000002</v>
      </c>
      <c r="G1168" s="40" t="s">
        <v>1859</v>
      </c>
      <c r="H1168" s="34">
        <v>4.9000000000000004</v>
      </c>
    </row>
    <row r="1169" spans="5:8">
      <c r="E1169" s="44" t="s">
        <v>692</v>
      </c>
      <c r="F1169" s="48">
        <v>24.000000000000021</v>
      </c>
      <c r="G1169" s="40" t="s">
        <v>1860</v>
      </c>
      <c r="H1169" s="34">
        <v>4.9000000000000004</v>
      </c>
    </row>
    <row r="1170" spans="5:8">
      <c r="E1170" s="44" t="s">
        <v>692</v>
      </c>
      <c r="F1170" s="48">
        <v>24.100000000000023</v>
      </c>
      <c r="G1170" s="40" t="s">
        <v>1861</v>
      </c>
      <c r="H1170" s="34">
        <v>4.9000000000000004</v>
      </c>
    </row>
    <row r="1171" spans="5:8">
      <c r="E1171" s="44" t="s">
        <v>692</v>
      </c>
      <c r="F1171" s="48">
        <v>24.200000000000024</v>
      </c>
      <c r="G1171" s="40" t="s">
        <v>1862</v>
      </c>
      <c r="H1171" s="34">
        <v>4.9000000000000004</v>
      </c>
    </row>
    <row r="1172" spans="5:8">
      <c r="E1172" s="44" t="s">
        <v>692</v>
      </c>
      <c r="F1172" s="48">
        <v>24.300000000000026</v>
      </c>
      <c r="G1172" s="40" t="s">
        <v>1863</v>
      </c>
      <c r="H1172" s="34">
        <v>4.9000000000000004</v>
      </c>
    </row>
    <row r="1173" spans="5:8">
      <c r="E1173" s="44" t="s">
        <v>692</v>
      </c>
      <c r="F1173" s="48">
        <v>24.400000000000027</v>
      </c>
      <c r="G1173" s="40" t="s">
        <v>1864</v>
      </c>
      <c r="H1173" s="34">
        <v>4.9000000000000004</v>
      </c>
    </row>
    <row r="1174" spans="5:8">
      <c r="E1174" s="44" t="s">
        <v>692</v>
      </c>
      <c r="F1174" s="48">
        <v>24.500000000000028</v>
      </c>
      <c r="G1174" s="40" t="s">
        <v>1865</v>
      </c>
      <c r="H1174" s="34">
        <v>4.9000000000000004</v>
      </c>
    </row>
    <row r="1175" spans="5:8">
      <c r="E1175" s="44" t="s">
        <v>692</v>
      </c>
      <c r="F1175" s="48">
        <v>24.60000000000003</v>
      </c>
      <c r="G1175" s="40" t="s">
        <v>1866</v>
      </c>
      <c r="H1175" s="34">
        <v>4.9000000000000004</v>
      </c>
    </row>
    <row r="1176" spans="5:8">
      <c r="E1176" s="44" t="s">
        <v>692</v>
      </c>
      <c r="F1176" s="48">
        <v>24.700000000000031</v>
      </c>
      <c r="G1176" s="40" t="s">
        <v>1867</v>
      </c>
      <c r="H1176" s="34">
        <v>4.9000000000000004</v>
      </c>
    </row>
    <row r="1177" spans="5:8">
      <c r="E1177" s="44" t="s">
        <v>692</v>
      </c>
      <c r="F1177" s="48">
        <v>24.800000000000033</v>
      </c>
      <c r="G1177" s="40" t="s">
        <v>1868</v>
      </c>
      <c r="H1177" s="34">
        <v>4.9000000000000004</v>
      </c>
    </row>
    <row r="1178" spans="5:8">
      <c r="E1178" s="44" t="s">
        <v>692</v>
      </c>
      <c r="F1178" s="48">
        <v>24.900000000000034</v>
      </c>
      <c r="G1178" s="40" t="s">
        <v>1869</v>
      </c>
      <c r="H1178" s="34">
        <v>4.9000000000000004</v>
      </c>
    </row>
    <row r="1179" spans="5:8">
      <c r="E1179" s="44" t="s">
        <v>692</v>
      </c>
      <c r="F1179" s="48">
        <v>25.000000000000036</v>
      </c>
      <c r="G1179" s="40" t="s">
        <v>1870</v>
      </c>
      <c r="H1179" s="34">
        <v>4.9000000000000004</v>
      </c>
    </row>
    <row r="1180" spans="5:8">
      <c r="E1180" s="44" t="s">
        <v>692</v>
      </c>
      <c r="F1180" s="48">
        <v>25.100000000000037</v>
      </c>
      <c r="G1180" s="40" t="s">
        <v>1871</v>
      </c>
      <c r="H1180" s="34">
        <v>4.9000000000000004</v>
      </c>
    </row>
    <row r="1181" spans="5:8">
      <c r="E1181" s="44" t="s">
        <v>692</v>
      </c>
      <c r="F1181" s="48">
        <v>25.200000000000038</v>
      </c>
      <c r="G1181" s="40" t="s">
        <v>1872</v>
      </c>
      <c r="H1181" s="34">
        <v>4.9000000000000004</v>
      </c>
    </row>
    <row r="1182" spans="5:8">
      <c r="E1182" s="44" t="s">
        <v>692</v>
      </c>
      <c r="F1182" s="48">
        <v>25.30000000000004</v>
      </c>
      <c r="G1182" s="40" t="s">
        <v>1873</v>
      </c>
      <c r="H1182" s="34">
        <v>4.9000000000000004</v>
      </c>
    </row>
    <row r="1183" spans="5:8">
      <c r="E1183" s="44" t="s">
        <v>692</v>
      </c>
      <c r="F1183" s="48">
        <v>25.400000000000041</v>
      </c>
      <c r="G1183" s="40" t="s">
        <v>1874</v>
      </c>
      <c r="H1183" s="34">
        <v>4.9000000000000004</v>
      </c>
    </row>
    <row r="1184" spans="5:8">
      <c r="E1184" s="44" t="s">
        <v>692</v>
      </c>
      <c r="F1184" s="48">
        <v>25.500000000000043</v>
      </c>
      <c r="G1184" s="40" t="s">
        <v>1875</v>
      </c>
      <c r="H1184" s="34">
        <v>4.9000000000000004</v>
      </c>
    </row>
    <row r="1185" spans="5:8">
      <c r="E1185" s="44" t="s">
        <v>692</v>
      </c>
      <c r="F1185" s="48">
        <v>25.600000000000044</v>
      </c>
      <c r="G1185" s="40" t="s">
        <v>1876</v>
      </c>
      <c r="H1185" s="34">
        <v>4.9000000000000004</v>
      </c>
    </row>
    <row r="1186" spans="5:8">
      <c r="E1186" s="44" t="s">
        <v>692</v>
      </c>
      <c r="F1186" s="48">
        <v>25.700000000000045</v>
      </c>
      <c r="G1186" s="40" t="s">
        <v>1877</v>
      </c>
      <c r="H1186" s="34">
        <v>4.9000000000000004</v>
      </c>
    </row>
    <row r="1187" spans="5:8">
      <c r="E1187" s="44" t="s">
        <v>692</v>
      </c>
      <c r="F1187" s="48">
        <v>25.800000000000047</v>
      </c>
      <c r="G1187" s="40" t="s">
        <v>1878</v>
      </c>
      <c r="H1187" s="34">
        <v>4.9000000000000004</v>
      </c>
    </row>
    <row r="1188" spans="5:8">
      <c r="E1188" s="44" t="s">
        <v>692</v>
      </c>
      <c r="F1188" s="48">
        <v>25.900000000000048</v>
      </c>
      <c r="G1188" s="40" t="s">
        <v>1879</v>
      </c>
      <c r="H1188" s="34">
        <v>4.9000000000000004</v>
      </c>
    </row>
    <row r="1189" spans="5:8">
      <c r="E1189" s="44" t="s">
        <v>692</v>
      </c>
      <c r="F1189" s="48">
        <v>26.00000000000005</v>
      </c>
      <c r="G1189" s="40" t="s">
        <v>1880</v>
      </c>
      <c r="H1189" s="34">
        <v>4.9000000000000004</v>
      </c>
    </row>
    <row r="1190" spans="5:8">
      <c r="E1190" s="44" t="s">
        <v>692</v>
      </c>
      <c r="F1190" s="48">
        <v>26.1</v>
      </c>
      <c r="G1190" s="40" t="s">
        <v>1881</v>
      </c>
      <c r="H1190" s="34">
        <v>4.9000000000000004</v>
      </c>
    </row>
    <row r="1191" spans="5:8">
      <c r="E1191" s="44" t="s">
        <v>692</v>
      </c>
      <c r="F1191" s="48">
        <v>26.200000000000003</v>
      </c>
      <c r="G1191" s="40" t="s">
        <v>1882</v>
      </c>
      <c r="H1191" s="34">
        <v>4.9000000000000004</v>
      </c>
    </row>
    <row r="1192" spans="5:8">
      <c r="E1192" s="44" t="s">
        <v>692</v>
      </c>
      <c r="F1192" s="48">
        <v>26.300000000000004</v>
      </c>
      <c r="G1192" s="40" t="s">
        <v>1883</v>
      </c>
      <c r="H1192" s="34">
        <v>4.9000000000000004</v>
      </c>
    </row>
    <row r="1193" spans="5:8">
      <c r="E1193" s="44" t="s">
        <v>692</v>
      </c>
      <c r="F1193" s="48">
        <v>26.400000000000006</v>
      </c>
      <c r="G1193" s="40" t="s">
        <v>1884</v>
      </c>
      <c r="H1193" s="34">
        <v>4.9000000000000004</v>
      </c>
    </row>
    <row r="1194" spans="5:8">
      <c r="E1194" s="44" t="s">
        <v>692</v>
      </c>
      <c r="F1194" s="48">
        <v>26.500000000000007</v>
      </c>
      <c r="G1194" s="40" t="s">
        <v>1885</v>
      </c>
      <c r="H1194" s="34">
        <v>4.9000000000000004</v>
      </c>
    </row>
    <row r="1195" spans="5:8">
      <c r="E1195" s="44" t="s">
        <v>692</v>
      </c>
      <c r="F1195" s="48">
        <v>26.600000000000009</v>
      </c>
      <c r="G1195" s="40" t="s">
        <v>1886</v>
      </c>
      <c r="H1195" s="34">
        <v>4.9000000000000004</v>
      </c>
    </row>
    <row r="1196" spans="5:8">
      <c r="E1196" s="44" t="s">
        <v>692</v>
      </c>
      <c r="F1196" s="48">
        <v>26.70000000000001</v>
      </c>
      <c r="G1196" s="40" t="s">
        <v>1887</v>
      </c>
      <c r="H1196" s="34">
        <v>4.9000000000000004</v>
      </c>
    </row>
    <row r="1197" spans="5:8">
      <c r="E1197" s="44" t="s">
        <v>692</v>
      </c>
      <c r="F1197" s="48">
        <v>26.800000000000011</v>
      </c>
      <c r="G1197" s="40" t="s">
        <v>1888</v>
      </c>
      <c r="H1197" s="34">
        <v>4.9000000000000004</v>
      </c>
    </row>
    <row r="1198" spans="5:8">
      <c r="E1198" s="44" t="s">
        <v>692</v>
      </c>
      <c r="F1198" s="48">
        <v>26.900000000000013</v>
      </c>
      <c r="G1198" s="40" t="s">
        <v>1889</v>
      </c>
      <c r="H1198" s="34">
        <v>4.9000000000000004</v>
      </c>
    </row>
    <row r="1199" spans="5:8">
      <c r="E1199" s="44" t="s">
        <v>692</v>
      </c>
      <c r="F1199" s="48">
        <v>27.000000000000014</v>
      </c>
      <c r="G1199" s="40" t="s">
        <v>1890</v>
      </c>
      <c r="H1199" s="34">
        <v>4.9000000000000004</v>
      </c>
    </row>
    <row r="1200" spans="5:8">
      <c r="E1200" s="44" t="s">
        <v>692</v>
      </c>
      <c r="F1200" s="48">
        <v>27.100000000000016</v>
      </c>
      <c r="G1200" s="40" t="s">
        <v>1891</v>
      </c>
      <c r="H1200" s="34">
        <v>4.9000000000000004</v>
      </c>
    </row>
    <row r="1201" spans="5:8">
      <c r="E1201" s="44" t="s">
        <v>692</v>
      </c>
      <c r="F1201" s="48">
        <v>27.200000000000017</v>
      </c>
      <c r="G1201" s="40" t="s">
        <v>1892</v>
      </c>
      <c r="H1201" s="34">
        <v>4.9000000000000004</v>
      </c>
    </row>
    <row r="1202" spans="5:8">
      <c r="E1202" s="44" t="s">
        <v>692</v>
      </c>
      <c r="F1202" s="48">
        <v>27.300000000000018</v>
      </c>
      <c r="G1202" s="40" t="s">
        <v>1893</v>
      </c>
      <c r="H1202" s="34">
        <v>4.9000000000000004</v>
      </c>
    </row>
    <row r="1203" spans="5:8">
      <c r="E1203" s="44" t="s">
        <v>692</v>
      </c>
      <c r="F1203" s="48">
        <v>27.40000000000002</v>
      </c>
      <c r="G1203" s="40" t="s">
        <v>1894</v>
      </c>
      <c r="H1203" s="34">
        <v>4.9000000000000004</v>
      </c>
    </row>
    <row r="1204" spans="5:8">
      <c r="E1204" s="44" t="s">
        <v>692</v>
      </c>
      <c r="F1204" s="48">
        <v>27.500000000000021</v>
      </c>
      <c r="G1204" s="40" t="s">
        <v>1895</v>
      </c>
      <c r="H1204" s="34">
        <v>4.9000000000000004</v>
      </c>
    </row>
    <row r="1205" spans="5:8">
      <c r="E1205" s="44" t="s">
        <v>692</v>
      </c>
      <c r="F1205" s="48">
        <v>27.600000000000023</v>
      </c>
      <c r="G1205" s="40" t="s">
        <v>1896</v>
      </c>
      <c r="H1205" s="34">
        <v>4.9000000000000004</v>
      </c>
    </row>
    <row r="1206" spans="5:8">
      <c r="E1206" s="44" t="s">
        <v>692</v>
      </c>
      <c r="F1206" s="48">
        <v>27.700000000000024</v>
      </c>
      <c r="G1206" s="40" t="s">
        <v>1897</v>
      </c>
      <c r="H1206" s="34">
        <v>4.9000000000000004</v>
      </c>
    </row>
    <row r="1207" spans="5:8">
      <c r="E1207" s="44" t="s">
        <v>692</v>
      </c>
      <c r="F1207" s="48">
        <v>27.800000000000026</v>
      </c>
      <c r="G1207" s="40" t="s">
        <v>1898</v>
      </c>
      <c r="H1207" s="34">
        <v>4.9000000000000004</v>
      </c>
    </row>
    <row r="1208" spans="5:8">
      <c r="E1208" s="44" t="s">
        <v>692</v>
      </c>
      <c r="F1208" s="48">
        <v>27.900000000000027</v>
      </c>
      <c r="G1208" s="40" t="s">
        <v>1899</v>
      </c>
      <c r="H1208" s="34">
        <v>4.9000000000000004</v>
      </c>
    </row>
    <row r="1209" spans="5:8">
      <c r="E1209" s="44" t="s">
        <v>692</v>
      </c>
      <c r="F1209" s="48">
        <v>28.000000000000028</v>
      </c>
      <c r="G1209" s="40" t="s">
        <v>1900</v>
      </c>
      <c r="H1209" s="34">
        <v>4.9000000000000004</v>
      </c>
    </row>
    <row r="1210" spans="5:8">
      <c r="E1210" s="44" t="s">
        <v>692</v>
      </c>
      <c r="F1210" s="49">
        <v>20.000000000000014</v>
      </c>
      <c r="G1210" s="40" t="s">
        <v>1820</v>
      </c>
      <c r="H1210" s="34">
        <v>4.9000000000000004</v>
      </c>
    </row>
    <row r="1211" spans="5:8">
      <c r="E1211" s="44" t="s">
        <v>692</v>
      </c>
      <c r="F1211" s="50">
        <v>28</v>
      </c>
      <c r="G1211" s="40" t="s">
        <v>1900</v>
      </c>
      <c r="H1211" s="34">
        <v>4.9000000000000004</v>
      </c>
    </row>
    <row r="1212" spans="5:8">
      <c r="E1212" s="42" t="s">
        <v>684</v>
      </c>
      <c r="F1212" s="49">
        <v>3.6</v>
      </c>
      <c r="G1212" s="40" t="s">
        <v>1901</v>
      </c>
      <c r="H1212" s="34">
        <v>4.7</v>
      </c>
    </row>
    <row r="1213" spans="5:8">
      <c r="E1213" s="44" t="s">
        <v>693</v>
      </c>
      <c r="F1213" s="48">
        <v>3.7</v>
      </c>
      <c r="G1213" s="40" t="s">
        <v>1902</v>
      </c>
      <c r="H1213" s="34">
        <v>4.7</v>
      </c>
    </row>
    <row r="1214" spans="5:8">
      <c r="E1214" s="44" t="s">
        <v>693</v>
      </c>
      <c r="F1214" s="48">
        <v>3.8000000000000003</v>
      </c>
      <c r="G1214" s="40" t="s">
        <v>1903</v>
      </c>
      <c r="H1214" s="34">
        <v>4.7</v>
      </c>
    </row>
    <row r="1215" spans="5:8">
      <c r="E1215" s="44" t="s">
        <v>693</v>
      </c>
      <c r="F1215" s="48">
        <v>3.9000000000000004</v>
      </c>
      <c r="G1215" s="40" t="s">
        <v>1904</v>
      </c>
      <c r="H1215" s="34">
        <v>4.7</v>
      </c>
    </row>
    <row r="1216" spans="5:8">
      <c r="E1216" s="44" t="s">
        <v>693</v>
      </c>
      <c r="F1216" s="48">
        <v>4</v>
      </c>
      <c r="G1216" s="40" t="s">
        <v>1905</v>
      </c>
      <c r="H1216" s="34">
        <v>4.7</v>
      </c>
    </row>
    <row r="1217" spans="5:8">
      <c r="E1217" s="44" t="s">
        <v>693</v>
      </c>
      <c r="F1217" s="48">
        <v>4.0999999999999996</v>
      </c>
      <c r="G1217" s="40" t="s">
        <v>1906</v>
      </c>
      <c r="H1217" s="34">
        <v>4.7</v>
      </c>
    </row>
    <row r="1218" spans="5:8">
      <c r="E1218" s="44" t="s">
        <v>693</v>
      </c>
      <c r="F1218" s="48">
        <v>4.1999999999999993</v>
      </c>
      <c r="G1218" s="40" t="s">
        <v>1907</v>
      </c>
      <c r="H1218" s="34">
        <v>4.7</v>
      </c>
    </row>
    <row r="1219" spans="5:8">
      <c r="E1219" s="44" t="s">
        <v>693</v>
      </c>
      <c r="F1219" s="48">
        <v>4.2999999999999989</v>
      </c>
      <c r="G1219" s="40" t="s">
        <v>1908</v>
      </c>
      <c r="H1219" s="34">
        <v>4.7</v>
      </c>
    </row>
    <row r="1220" spans="5:8">
      <c r="E1220" s="44" t="s">
        <v>693</v>
      </c>
      <c r="F1220" s="48">
        <v>4.3999999999999986</v>
      </c>
      <c r="G1220" s="40" t="s">
        <v>1909</v>
      </c>
      <c r="H1220" s="34">
        <v>4.7</v>
      </c>
    </row>
    <row r="1221" spans="5:8">
      <c r="E1221" s="44" t="s">
        <v>693</v>
      </c>
      <c r="F1221" s="48">
        <v>4.4999999999999982</v>
      </c>
      <c r="G1221" s="40" t="s">
        <v>1910</v>
      </c>
      <c r="H1221" s="34">
        <v>4.7</v>
      </c>
    </row>
    <row r="1222" spans="5:8">
      <c r="E1222" s="44" t="s">
        <v>693</v>
      </c>
      <c r="F1222" s="48">
        <v>4.5999999999999979</v>
      </c>
      <c r="G1222" s="40" t="s">
        <v>1911</v>
      </c>
      <c r="H1222" s="34">
        <v>4.7</v>
      </c>
    </row>
    <row r="1223" spans="5:8">
      <c r="E1223" s="44" t="s">
        <v>693</v>
      </c>
      <c r="F1223" s="48">
        <v>4.6999999999999975</v>
      </c>
      <c r="G1223" s="40" t="s">
        <v>1912</v>
      </c>
      <c r="H1223" s="34">
        <v>4.7</v>
      </c>
    </row>
    <row r="1224" spans="5:8">
      <c r="E1224" s="44" t="s">
        <v>693</v>
      </c>
      <c r="F1224" s="48">
        <v>4.7999999999999972</v>
      </c>
      <c r="G1224" s="40" t="s">
        <v>1913</v>
      </c>
      <c r="H1224" s="34">
        <v>4.7</v>
      </c>
    </row>
    <row r="1225" spans="5:8">
      <c r="E1225" s="44" t="s">
        <v>693</v>
      </c>
      <c r="F1225" s="48">
        <v>4.8999999999999968</v>
      </c>
      <c r="G1225" s="40" t="s">
        <v>1914</v>
      </c>
      <c r="H1225" s="34">
        <v>4.7</v>
      </c>
    </row>
    <row r="1226" spans="5:8">
      <c r="E1226" s="44" t="s">
        <v>693</v>
      </c>
      <c r="F1226" s="48">
        <v>4.9999999999999964</v>
      </c>
      <c r="G1226" s="40" t="s">
        <v>1915</v>
      </c>
      <c r="H1226" s="34">
        <v>4.7</v>
      </c>
    </row>
    <row r="1227" spans="5:8">
      <c r="E1227" s="44" t="s">
        <v>693</v>
      </c>
      <c r="F1227" s="48">
        <v>5.0999999999999961</v>
      </c>
      <c r="G1227" s="40" t="s">
        <v>1916</v>
      </c>
      <c r="H1227" s="34">
        <v>4.7</v>
      </c>
    </row>
    <row r="1228" spans="5:8">
      <c r="E1228" s="44" t="s">
        <v>693</v>
      </c>
      <c r="F1228" s="48">
        <v>5.1999999999999957</v>
      </c>
      <c r="G1228" s="40" t="s">
        <v>1917</v>
      </c>
      <c r="H1228" s="34">
        <v>4.7</v>
      </c>
    </row>
    <row r="1229" spans="5:8">
      <c r="E1229" s="44" t="s">
        <v>693</v>
      </c>
      <c r="F1229" s="48">
        <v>5.2999999999999954</v>
      </c>
      <c r="G1229" s="40" t="s">
        <v>1918</v>
      </c>
      <c r="H1229" s="34">
        <v>4.7</v>
      </c>
    </row>
    <row r="1230" spans="5:8">
      <c r="E1230" s="44" t="s">
        <v>693</v>
      </c>
      <c r="F1230" s="48">
        <v>5.399999999999995</v>
      </c>
      <c r="G1230" s="40" t="s">
        <v>1919</v>
      </c>
      <c r="H1230" s="34">
        <v>4.7</v>
      </c>
    </row>
    <row r="1231" spans="5:8">
      <c r="E1231" s="44" t="s">
        <v>693</v>
      </c>
      <c r="F1231" s="48">
        <v>5.5</v>
      </c>
      <c r="G1231" s="40" t="s">
        <v>1920</v>
      </c>
      <c r="H1231" s="34">
        <v>4.7</v>
      </c>
    </row>
    <row r="1232" spans="5:8">
      <c r="E1232" s="44" t="s">
        <v>693</v>
      </c>
      <c r="F1232" s="48">
        <v>5.6</v>
      </c>
      <c r="G1232" s="40" t="s">
        <v>1921</v>
      </c>
      <c r="H1232" s="34">
        <v>4.7</v>
      </c>
    </row>
    <row r="1233" spans="5:8">
      <c r="E1233" s="44" t="s">
        <v>693</v>
      </c>
      <c r="F1233" s="48">
        <v>5.6999999999999993</v>
      </c>
      <c r="G1233" s="40" t="s">
        <v>1922</v>
      </c>
      <c r="H1233" s="34">
        <v>4.7</v>
      </c>
    </row>
    <row r="1234" spans="5:8">
      <c r="E1234" s="44" t="s">
        <v>693</v>
      </c>
      <c r="F1234" s="48">
        <v>5.7999999999999989</v>
      </c>
      <c r="G1234" s="40" t="s">
        <v>1923</v>
      </c>
      <c r="H1234" s="34">
        <v>4.7</v>
      </c>
    </row>
    <row r="1235" spans="5:8">
      <c r="E1235" s="44" t="s">
        <v>693</v>
      </c>
      <c r="F1235" s="48">
        <v>5.8999999999999986</v>
      </c>
      <c r="G1235" s="40" t="s">
        <v>1924</v>
      </c>
      <c r="H1235" s="34">
        <v>4.7</v>
      </c>
    </row>
    <row r="1236" spans="5:8">
      <c r="E1236" s="44" t="s">
        <v>693</v>
      </c>
      <c r="F1236" s="48">
        <v>5.9999999999999982</v>
      </c>
      <c r="G1236" s="40" t="s">
        <v>1925</v>
      </c>
      <c r="H1236" s="34">
        <v>4.7</v>
      </c>
    </row>
    <row r="1237" spans="5:8">
      <c r="E1237" s="44" t="s">
        <v>693</v>
      </c>
      <c r="F1237" s="48">
        <v>6.0999999999999979</v>
      </c>
      <c r="G1237" s="40" t="s">
        <v>1926</v>
      </c>
      <c r="H1237" s="34">
        <v>4.7</v>
      </c>
    </row>
    <row r="1238" spans="5:8">
      <c r="E1238" s="44" t="s">
        <v>693</v>
      </c>
      <c r="F1238" s="48">
        <v>6.1999999999999975</v>
      </c>
      <c r="G1238" s="40" t="s">
        <v>1927</v>
      </c>
      <c r="H1238" s="34">
        <v>4.7</v>
      </c>
    </row>
    <row r="1239" spans="5:8">
      <c r="E1239" s="44" t="s">
        <v>693</v>
      </c>
      <c r="F1239" s="48">
        <v>6.2999999999999972</v>
      </c>
      <c r="G1239" s="40" t="s">
        <v>1928</v>
      </c>
      <c r="H1239" s="34">
        <v>4.7</v>
      </c>
    </row>
    <row r="1240" spans="5:8">
      <c r="E1240" s="44" t="s">
        <v>693</v>
      </c>
      <c r="F1240" s="48">
        <v>6.3999999999999968</v>
      </c>
      <c r="G1240" s="40" t="s">
        <v>1929</v>
      </c>
      <c r="H1240" s="34">
        <v>4.7</v>
      </c>
    </row>
    <row r="1241" spans="5:8">
      <c r="E1241" s="44" t="s">
        <v>693</v>
      </c>
      <c r="F1241" s="48">
        <v>6.4999999999999964</v>
      </c>
      <c r="G1241" s="40" t="s">
        <v>1930</v>
      </c>
      <c r="H1241" s="34">
        <v>4.7</v>
      </c>
    </row>
    <row r="1242" spans="5:8">
      <c r="E1242" s="44" t="s">
        <v>693</v>
      </c>
      <c r="F1242" s="48">
        <v>6.5999999999999961</v>
      </c>
      <c r="G1242" s="40" t="s">
        <v>1931</v>
      </c>
      <c r="H1242" s="34">
        <v>4.7</v>
      </c>
    </row>
    <row r="1243" spans="5:8">
      <c r="E1243" s="44" t="s">
        <v>693</v>
      </c>
      <c r="F1243" s="48">
        <v>6.6999999999999957</v>
      </c>
      <c r="G1243" s="40" t="s">
        <v>1932</v>
      </c>
      <c r="H1243" s="34">
        <v>4.7</v>
      </c>
    </row>
    <row r="1244" spans="5:8">
      <c r="E1244" s="44" t="s">
        <v>693</v>
      </c>
      <c r="F1244" s="48">
        <v>6.7999999999999954</v>
      </c>
      <c r="G1244" s="40" t="s">
        <v>1933</v>
      </c>
      <c r="H1244" s="34">
        <v>4.7</v>
      </c>
    </row>
    <row r="1245" spans="5:8">
      <c r="E1245" s="44" t="s">
        <v>693</v>
      </c>
      <c r="F1245" s="48">
        <v>6.899999999999995</v>
      </c>
      <c r="G1245" s="40" t="s">
        <v>1934</v>
      </c>
      <c r="H1245" s="34">
        <v>4.7</v>
      </c>
    </row>
    <row r="1246" spans="5:8">
      <c r="E1246" s="44" t="s">
        <v>693</v>
      </c>
      <c r="F1246" s="48">
        <v>7</v>
      </c>
      <c r="G1246" s="40" t="s">
        <v>1935</v>
      </c>
      <c r="H1246" s="34">
        <v>4.7</v>
      </c>
    </row>
    <row r="1247" spans="5:8">
      <c r="E1247" s="44" t="s">
        <v>693</v>
      </c>
      <c r="F1247" s="48">
        <v>7.1</v>
      </c>
      <c r="G1247" s="40" t="s">
        <v>1936</v>
      </c>
      <c r="H1247" s="34">
        <v>4.7</v>
      </c>
    </row>
    <row r="1248" spans="5:8">
      <c r="E1248" s="44" t="s">
        <v>693</v>
      </c>
      <c r="F1248" s="48">
        <v>7.1999999999999993</v>
      </c>
      <c r="G1248" s="40" t="s">
        <v>1937</v>
      </c>
      <c r="H1248" s="34">
        <v>4.7</v>
      </c>
    </row>
    <row r="1249" spans="5:8">
      <c r="E1249" s="44" t="s">
        <v>693</v>
      </c>
      <c r="F1249" s="48">
        <v>7.2999999999999989</v>
      </c>
      <c r="G1249" s="40" t="s">
        <v>1938</v>
      </c>
      <c r="H1249" s="34">
        <v>4.7</v>
      </c>
    </row>
    <row r="1250" spans="5:8">
      <c r="E1250" s="44" t="s">
        <v>693</v>
      </c>
      <c r="F1250" s="48">
        <v>7.3999999999999986</v>
      </c>
      <c r="G1250" s="40" t="s">
        <v>1939</v>
      </c>
      <c r="H1250" s="34">
        <v>4.7</v>
      </c>
    </row>
    <row r="1251" spans="5:8">
      <c r="E1251" s="44" t="s">
        <v>693</v>
      </c>
      <c r="F1251" s="48">
        <v>7.4999999999999982</v>
      </c>
      <c r="G1251" s="40" t="s">
        <v>1940</v>
      </c>
      <c r="H1251" s="34">
        <v>4.7</v>
      </c>
    </row>
    <row r="1252" spans="5:8">
      <c r="E1252" s="44" t="s">
        <v>693</v>
      </c>
      <c r="F1252" s="48">
        <v>7.5999999999999979</v>
      </c>
      <c r="G1252" s="40" t="s">
        <v>1941</v>
      </c>
      <c r="H1252" s="34">
        <v>4.7</v>
      </c>
    </row>
    <row r="1253" spans="5:8">
      <c r="E1253" s="44" t="s">
        <v>693</v>
      </c>
      <c r="F1253" s="48">
        <v>7.6999999999999975</v>
      </c>
      <c r="G1253" s="40" t="s">
        <v>1942</v>
      </c>
      <c r="H1253" s="34">
        <v>4.7</v>
      </c>
    </row>
    <row r="1254" spans="5:8">
      <c r="E1254" s="44" t="s">
        <v>693</v>
      </c>
      <c r="F1254" s="48">
        <v>7.7999999999999972</v>
      </c>
      <c r="G1254" s="40" t="s">
        <v>1943</v>
      </c>
      <c r="H1254" s="34">
        <v>4.7</v>
      </c>
    </row>
    <row r="1255" spans="5:8">
      <c r="E1255" s="44" t="s">
        <v>693</v>
      </c>
      <c r="F1255" s="48">
        <v>7.8999999999999968</v>
      </c>
      <c r="G1255" s="40" t="s">
        <v>1944</v>
      </c>
      <c r="H1255" s="34">
        <v>4.7</v>
      </c>
    </row>
    <row r="1256" spans="5:8">
      <c r="E1256" s="44" t="s">
        <v>693</v>
      </c>
      <c r="F1256" s="48">
        <v>7.9999999999999964</v>
      </c>
      <c r="G1256" s="40" t="s">
        <v>1945</v>
      </c>
      <c r="H1256" s="34">
        <v>4.7</v>
      </c>
    </row>
    <row r="1257" spans="5:8">
      <c r="E1257" s="44" t="s">
        <v>693</v>
      </c>
      <c r="F1257" s="48">
        <v>8.0999999999999961</v>
      </c>
      <c r="G1257" s="40" t="s">
        <v>1946</v>
      </c>
      <c r="H1257" s="34">
        <v>4.7</v>
      </c>
    </row>
    <row r="1258" spans="5:8">
      <c r="E1258" s="44" t="s">
        <v>693</v>
      </c>
      <c r="F1258" s="48">
        <v>8.1999999999999957</v>
      </c>
      <c r="G1258" s="40" t="s">
        <v>1947</v>
      </c>
      <c r="H1258" s="34">
        <v>4.7</v>
      </c>
    </row>
    <row r="1259" spans="5:8">
      <c r="E1259" s="44" t="s">
        <v>693</v>
      </c>
      <c r="F1259" s="48">
        <v>8.2999999999999954</v>
      </c>
      <c r="G1259" s="40" t="s">
        <v>1948</v>
      </c>
      <c r="H1259" s="34">
        <v>4.7</v>
      </c>
    </row>
    <row r="1260" spans="5:8">
      <c r="E1260" s="44" t="s">
        <v>693</v>
      </c>
      <c r="F1260" s="48">
        <v>8.399999999999995</v>
      </c>
      <c r="G1260" s="40" t="s">
        <v>1949</v>
      </c>
      <c r="H1260" s="34">
        <v>4.7</v>
      </c>
    </row>
    <row r="1261" spans="5:8">
      <c r="E1261" s="44" t="s">
        <v>693</v>
      </c>
      <c r="F1261" s="48">
        <v>8.5</v>
      </c>
      <c r="G1261" s="40" t="s">
        <v>1950</v>
      </c>
      <c r="H1261" s="34">
        <v>4.7</v>
      </c>
    </row>
    <row r="1262" spans="5:8">
      <c r="E1262" s="44" t="s">
        <v>693</v>
      </c>
      <c r="F1262" s="48">
        <v>8.6</v>
      </c>
      <c r="G1262" s="40" t="s">
        <v>1951</v>
      </c>
      <c r="H1262" s="34">
        <v>4.7</v>
      </c>
    </row>
    <row r="1263" spans="5:8">
      <c r="E1263" s="44" t="s">
        <v>693</v>
      </c>
      <c r="F1263" s="48">
        <v>8.6999999999999993</v>
      </c>
      <c r="G1263" s="40" t="s">
        <v>1952</v>
      </c>
      <c r="H1263" s="34">
        <v>4.7</v>
      </c>
    </row>
    <row r="1264" spans="5:8">
      <c r="E1264" s="44" t="s">
        <v>693</v>
      </c>
      <c r="F1264" s="48">
        <v>8.7999999999999989</v>
      </c>
      <c r="G1264" s="40" t="s">
        <v>1953</v>
      </c>
      <c r="H1264" s="34">
        <v>4.7</v>
      </c>
    </row>
    <row r="1265" spans="5:8">
      <c r="E1265" s="44" t="s">
        <v>693</v>
      </c>
      <c r="F1265" s="48">
        <v>8.8999999999999986</v>
      </c>
      <c r="G1265" s="40" t="s">
        <v>1954</v>
      </c>
      <c r="H1265" s="34">
        <v>4.7</v>
      </c>
    </row>
    <row r="1266" spans="5:8">
      <c r="E1266" s="44" t="s">
        <v>693</v>
      </c>
      <c r="F1266" s="48">
        <v>8.9999999999999982</v>
      </c>
      <c r="G1266" s="40" t="s">
        <v>1955</v>
      </c>
      <c r="H1266" s="34">
        <v>4.7</v>
      </c>
    </row>
    <row r="1267" spans="5:8">
      <c r="E1267" s="44" t="s">
        <v>693</v>
      </c>
      <c r="F1267" s="48">
        <v>9.0999999999999979</v>
      </c>
      <c r="G1267" s="40" t="s">
        <v>1956</v>
      </c>
      <c r="H1267" s="34">
        <v>4.7</v>
      </c>
    </row>
    <row r="1268" spans="5:8">
      <c r="E1268" s="44" t="s">
        <v>693</v>
      </c>
      <c r="F1268" s="48">
        <v>9.1999999999999975</v>
      </c>
      <c r="G1268" s="40" t="s">
        <v>1957</v>
      </c>
      <c r="H1268" s="34">
        <v>4.7</v>
      </c>
    </row>
    <row r="1269" spans="5:8">
      <c r="E1269" s="44" t="s">
        <v>693</v>
      </c>
      <c r="F1269" s="48">
        <v>9.2999999999999972</v>
      </c>
      <c r="G1269" s="40" t="s">
        <v>1958</v>
      </c>
      <c r="H1269" s="34">
        <v>4.7</v>
      </c>
    </row>
    <row r="1270" spans="5:8">
      <c r="E1270" s="44" t="s">
        <v>693</v>
      </c>
      <c r="F1270" s="48">
        <v>9.3999999999999968</v>
      </c>
      <c r="G1270" s="40" t="s">
        <v>1959</v>
      </c>
      <c r="H1270" s="34">
        <v>4.7</v>
      </c>
    </row>
    <row r="1271" spans="5:8">
      <c r="E1271" s="44" t="s">
        <v>693</v>
      </c>
      <c r="F1271" s="48">
        <v>9.4999999999999964</v>
      </c>
      <c r="G1271" s="40" t="s">
        <v>1960</v>
      </c>
      <c r="H1271" s="34">
        <v>4.7</v>
      </c>
    </row>
    <row r="1272" spans="5:8">
      <c r="E1272" s="44" t="s">
        <v>693</v>
      </c>
      <c r="F1272" s="48">
        <v>9.5999999999999961</v>
      </c>
      <c r="G1272" s="40" t="s">
        <v>1961</v>
      </c>
      <c r="H1272" s="34">
        <v>4.7</v>
      </c>
    </row>
    <row r="1273" spans="5:8">
      <c r="E1273" s="44" t="s">
        <v>693</v>
      </c>
      <c r="F1273" s="48">
        <v>9.6999999999999957</v>
      </c>
      <c r="G1273" s="40" t="s">
        <v>1962</v>
      </c>
      <c r="H1273" s="34">
        <v>4.7</v>
      </c>
    </row>
    <row r="1274" spans="5:8">
      <c r="E1274" s="44" t="s">
        <v>693</v>
      </c>
      <c r="F1274" s="48">
        <v>9.7999999999999954</v>
      </c>
      <c r="G1274" s="40" t="s">
        <v>1963</v>
      </c>
      <c r="H1274" s="34">
        <v>4.7</v>
      </c>
    </row>
    <row r="1275" spans="5:8">
      <c r="E1275" s="44" t="s">
        <v>693</v>
      </c>
      <c r="F1275" s="48">
        <v>9.899999999999995</v>
      </c>
      <c r="G1275" s="40" t="s">
        <v>1964</v>
      </c>
      <c r="H1275" s="34">
        <v>4.7</v>
      </c>
    </row>
    <row r="1276" spans="5:8">
      <c r="E1276" s="44" t="s">
        <v>693</v>
      </c>
      <c r="F1276" s="48">
        <v>10</v>
      </c>
      <c r="G1276" s="40" t="s">
        <v>1965</v>
      </c>
      <c r="H1276" s="34">
        <v>4.7</v>
      </c>
    </row>
    <row r="1277" spans="5:8">
      <c r="E1277" s="44" t="s">
        <v>693</v>
      </c>
      <c r="F1277" s="48">
        <v>10.099999999999978</v>
      </c>
      <c r="G1277" s="40" t="s">
        <v>1966</v>
      </c>
      <c r="H1277" s="34">
        <v>4.7</v>
      </c>
    </row>
    <row r="1278" spans="5:8">
      <c r="E1278" s="44" t="s">
        <v>693</v>
      </c>
      <c r="F1278" s="48">
        <v>10.199999999999978</v>
      </c>
      <c r="G1278" s="40" t="s">
        <v>1967</v>
      </c>
      <c r="H1278" s="34">
        <v>4.7</v>
      </c>
    </row>
    <row r="1279" spans="5:8">
      <c r="E1279" s="44" t="s">
        <v>693</v>
      </c>
      <c r="F1279" s="48">
        <v>10.299999999999978</v>
      </c>
      <c r="G1279" s="40" t="s">
        <v>1968</v>
      </c>
      <c r="H1279" s="34">
        <v>4.7</v>
      </c>
    </row>
    <row r="1280" spans="5:8">
      <c r="E1280" s="44" t="s">
        <v>693</v>
      </c>
      <c r="F1280" s="48">
        <v>10.399999999999977</v>
      </c>
      <c r="G1280" s="40" t="s">
        <v>1969</v>
      </c>
      <c r="H1280" s="34">
        <v>4.7</v>
      </c>
    </row>
    <row r="1281" spans="5:8">
      <c r="E1281" s="44" t="s">
        <v>693</v>
      </c>
      <c r="F1281" s="48">
        <v>10.499999999999977</v>
      </c>
      <c r="G1281" s="40" t="s">
        <v>1970</v>
      </c>
      <c r="H1281" s="34">
        <v>4.7</v>
      </c>
    </row>
    <row r="1282" spans="5:8">
      <c r="E1282" s="44" t="s">
        <v>693</v>
      </c>
      <c r="F1282" s="48">
        <v>10.599999999999977</v>
      </c>
      <c r="G1282" s="40" t="s">
        <v>1971</v>
      </c>
      <c r="H1282" s="34">
        <v>4.7</v>
      </c>
    </row>
    <row r="1283" spans="5:8">
      <c r="E1283" s="44" t="s">
        <v>693</v>
      </c>
      <c r="F1283" s="48">
        <v>10.699999999999976</v>
      </c>
      <c r="G1283" s="40" t="s">
        <v>1972</v>
      </c>
      <c r="H1283" s="34">
        <v>4.7</v>
      </c>
    </row>
    <row r="1284" spans="5:8">
      <c r="E1284" s="44" t="s">
        <v>693</v>
      </c>
      <c r="F1284" s="48">
        <v>10.799999999999976</v>
      </c>
      <c r="G1284" s="40" t="s">
        <v>1973</v>
      </c>
      <c r="H1284" s="34">
        <v>4.7</v>
      </c>
    </row>
    <row r="1285" spans="5:8">
      <c r="E1285" s="44" t="s">
        <v>693</v>
      </c>
      <c r="F1285" s="48">
        <v>10.899999999999975</v>
      </c>
      <c r="G1285" s="40" t="s">
        <v>1974</v>
      </c>
      <c r="H1285" s="34">
        <v>4.7</v>
      </c>
    </row>
    <row r="1286" spans="5:8">
      <c r="E1286" s="44" t="s">
        <v>693</v>
      </c>
      <c r="F1286" s="48">
        <v>10.999999999999975</v>
      </c>
      <c r="G1286" s="40" t="s">
        <v>1975</v>
      </c>
      <c r="H1286" s="34">
        <v>4.7</v>
      </c>
    </row>
    <row r="1287" spans="5:8">
      <c r="E1287" s="44" t="s">
        <v>693</v>
      </c>
      <c r="F1287" s="48">
        <v>11.099999999999975</v>
      </c>
      <c r="G1287" s="40" t="s">
        <v>1976</v>
      </c>
      <c r="H1287" s="34">
        <v>4.7</v>
      </c>
    </row>
    <row r="1288" spans="5:8">
      <c r="E1288" s="44" t="s">
        <v>693</v>
      </c>
      <c r="F1288" s="48">
        <v>11.199999999999974</v>
      </c>
      <c r="G1288" s="40" t="s">
        <v>1977</v>
      </c>
      <c r="H1288" s="34">
        <v>4.7</v>
      </c>
    </row>
    <row r="1289" spans="5:8">
      <c r="E1289" s="44" t="s">
        <v>693</v>
      </c>
      <c r="F1289" s="48">
        <v>11.299999999999974</v>
      </c>
      <c r="G1289" s="40" t="s">
        <v>1978</v>
      </c>
      <c r="H1289" s="34">
        <v>4.7</v>
      </c>
    </row>
    <row r="1290" spans="5:8">
      <c r="E1290" s="44" t="s">
        <v>693</v>
      </c>
      <c r="F1290" s="48">
        <v>11.399999999999974</v>
      </c>
      <c r="G1290" s="40" t="s">
        <v>1979</v>
      </c>
      <c r="H1290" s="34">
        <v>4.7</v>
      </c>
    </row>
    <row r="1291" spans="5:8">
      <c r="E1291" s="44" t="s">
        <v>693</v>
      </c>
      <c r="F1291" s="48">
        <v>11.499999999999973</v>
      </c>
      <c r="G1291" s="40" t="s">
        <v>1980</v>
      </c>
      <c r="H1291" s="34">
        <v>4.7</v>
      </c>
    </row>
    <row r="1292" spans="5:8">
      <c r="E1292" s="44" t="s">
        <v>693</v>
      </c>
      <c r="F1292" s="48">
        <v>11.599999999999973</v>
      </c>
      <c r="G1292" s="40" t="s">
        <v>1981</v>
      </c>
      <c r="H1292" s="34">
        <v>4.7</v>
      </c>
    </row>
    <row r="1293" spans="5:8">
      <c r="E1293" s="44" t="s">
        <v>693</v>
      </c>
      <c r="F1293" s="48">
        <v>11.699999999999973</v>
      </c>
      <c r="G1293" s="40" t="s">
        <v>1982</v>
      </c>
      <c r="H1293" s="34">
        <v>4.7</v>
      </c>
    </row>
    <row r="1294" spans="5:8">
      <c r="E1294" s="44" t="s">
        <v>693</v>
      </c>
      <c r="F1294" s="48">
        <v>11.799999999999972</v>
      </c>
      <c r="G1294" s="40" t="s">
        <v>1983</v>
      </c>
      <c r="H1294" s="34">
        <v>4.7</v>
      </c>
    </row>
    <row r="1295" spans="5:8">
      <c r="E1295" s="44" t="s">
        <v>693</v>
      </c>
      <c r="F1295" s="48">
        <v>11.899999999999972</v>
      </c>
      <c r="G1295" s="40" t="s">
        <v>1984</v>
      </c>
      <c r="H1295" s="34">
        <v>4.7</v>
      </c>
    </row>
    <row r="1296" spans="5:8">
      <c r="E1296" s="44" t="s">
        <v>693</v>
      </c>
      <c r="F1296" s="48">
        <v>11.999999999999972</v>
      </c>
      <c r="G1296" s="40" t="s">
        <v>1985</v>
      </c>
      <c r="H1296" s="34">
        <v>4.7</v>
      </c>
    </row>
    <row r="1297" spans="5:8">
      <c r="E1297" s="44" t="s">
        <v>693</v>
      </c>
      <c r="F1297" s="48">
        <v>12.099999999999971</v>
      </c>
      <c r="G1297" s="40" t="s">
        <v>1986</v>
      </c>
      <c r="H1297" s="34">
        <v>4.7</v>
      </c>
    </row>
    <row r="1298" spans="5:8">
      <c r="E1298" s="44" t="s">
        <v>693</v>
      </c>
      <c r="F1298" s="48">
        <v>12.199999999999971</v>
      </c>
      <c r="G1298" s="40" t="s">
        <v>1987</v>
      </c>
      <c r="H1298" s="34">
        <v>4.7</v>
      </c>
    </row>
    <row r="1299" spans="5:8">
      <c r="E1299" s="44" t="s">
        <v>693</v>
      </c>
      <c r="F1299" s="48">
        <v>12.299999999999971</v>
      </c>
      <c r="G1299" s="40" t="s">
        <v>1988</v>
      </c>
      <c r="H1299" s="34">
        <v>4.7</v>
      </c>
    </row>
    <row r="1300" spans="5:8">
      <c r="E1300" s="44" t="s">
        <v>693</v>
      </c>
      <c r="F1300" s="48">
        <v>12.39999999999997</v>
      </c>
      <c r="G1300" s="40" t="s">
        <v>1989</v>
      </c>
      <c r="H1300" s="34">
        <v>4.7</v>
      </c>
    </row>
    <row r="1301" spans="5:8">
      <c r="E1301" s="44" t="s">
        <v>693</v>
      </c>
      <c r="F1301" s="48">
        <v>12.49999999999997</v>
      </c>
      <c r="G1301" s="40" t="s">
        <v>1990</v>
      </c>
      <c r="H1301" s="34">
        <v>4.7</v>
      </c>
    </row>
    <row r="1302" spans="5:8">
      <c r="E1302" s="44" t="s">
        <v>693</v>
      </c>
      <c r="F1302" s="48">
        <v>12.599999999999969</v>
      </c>
      <c r="G1302" s="40" t="s">
        <v>1991</v>
      </c>
      <c r="H1302" s="34">
        <v>4.7</v>
      </c>
    </row>
    <row r="1303" spans="5:8">
      <c r="E1303" s="44" t="s">
        <v>693</v>
      </c>
      <c r="F1303" s="48">
        <v>12.699999999999969</v>
      </c>
      <c r="G1303" s="40" t="s">
        <v>1992</v>
      </c>
      <c r="H1303" s="34">
        <v>4.7</v>
      </c>
    </row>
    <row r="1304" spans="5:8">
      <c r="E1304" s="44" t="s">
        <v>693</v>
      </c>
      <c r="F1304" s="48">
        <v>12.799999999999969</v>
      </c>
      <c r="G1304" s="40" t="s">
        <v>1993</v>
      </c>
      <c r="H1304" s="34">
        <v>4.7</v>
      </c>
    </row>
    <row r="1305" spans="5:8">
      <c r="E1305" s="44" t="s">
        <v>693</v>
      </c>
      <c r="F1305" s="48">
        <v>12.899999999999968</v>
      </c>
      <c r="G1305" s="40" t="s">
        <v>1994</v>
      </c>
      <c r="H1305" s="34">
        <v>4.7</v>
      </c>
    </row>
    <row r="1306" spans="5:8">
      <c r="E1306" s="44" t="s">
        <v>693</v>
      </c>
      <c r="F1306" s="48">
        <v>12.999999999999968</v>
      </c>
      <c r="G1306" s="40" t="s">
        <v>1995</v>
      </c>
      <c r="H1306" s="34">
        <v>4.7</v>
      </c>
    </row>
    <row r="1307" spans="5:8">
      <c r="E1307" s="44" t="s">
        <v>693</v>
      </c>
      <c r="F1307" s="48">
        <v>13.099999999999968</v>
      </c>
      <c r="G1307" s="40" t="s">
        <v>1996</v>
      </c>
      <c r="H1307" s="34">
        <v>4.7</v>
      </c>
    </row>
    <row r="1308" spans="5:8">
      <c r="E1308" s="44" t="s">
        <v>693</v>
      </c>
      <c r="F1308" s="48">
        <v>13.199999999999967</v>
      </c>
      <c r="G1308" s="40" t="s">
        <v>1997</v>
      </c>
      <c r="H1308" s="34">
        <v>4.7</v>
      </c>
    </row>
    <row r="1309" spans="5:8">
      <c r="E1309" s="44" t="s">
        <v>693</v>
      </c>
      <c r="F1309" s="48">
        <v>13.299999999999967</v>
      </c>
      <c r="G1309" s="40" t="s">
        <v>1998</v>
      </c>
      <c r="H1309" s="34">
        <v>4.7</v>
      </c>
    </row>
    <row r="1310" spans="5:8">
      <c r="E1310" s="44" t="s">
        <v>693</v>
      </c>
      <c r="F1310" s="48">
        <v>13.399999999999967</v>
      </c>
      <c r="G1310" s="40" t="s">
        <v>1999</v>
      </c>
      <c r="H1310" s="34">
        <v>4.7</v>
      </c>
    </row>
    <row r="1311" spans="5:8">
      <c r="E1311" s="44" t="s">
        <v>693</v>
      </c>
      <c r="F1311" s="48">
        <v>13.499999999999966</v>
      </c>
      <c r="G1311" s="40" t="s">
        <v>2000</v>
      </c>
      <c r="H1311" s="34">
        <v>4.7</v>
      </c>
    </row>
    <row r="1312" spans="5:8">
      <c r="E1312" s="44" t="s">
        <v>693</v>
      </c>
      <c r="F1312" s="48">
        <v>13.599999999999966</v>
      </c>
      <c r="G1312" s="40" t="s">
        <v>2001</v>
      </c>
      <c r="H1312" s="34">
        <v>4.7</v>
      </c>
    </row>
    <row r="1313" spans="5:8">
      <c r="E1313" s="44" t="s">
        <v>693</v>
      </c>
      <c r="F1313" s="48">
        <v>13.699999999999966</v>
      </c>
      <c r="G1313" s="40" t="s">
        <v>2002</v>
      </c>
      <c r="H1313" s="34">
        <v>4.7</v>
      </c>
    </row>
    <row r="1314" spans="5:8">
      <c r="E1314" s="44" t="s">
        <v>693</v>
      </c>
      <c r="F1314" s="48">
        <v>13.799999999999965</v>
      </c>
      <c r="G1314" s="40" t="s">
        <v>2003</v>
      </c>
      <c r="H1314" s="34">
        <v>4.7</v>
      </c>
    </row>
    <row r="1315" spans="5:8">
      <c r="E1315" s="44" t="s">
        <v>693</v>
      </c>
      <c r="F1315" s="48">
        <v>13.899999999999965</v>
      </c>
      <c r="G1315" s="40" t="s">
        <v>2004</v>
      </c>
      <c r="H1315" s="34">
        <v>4.7</v>
      </c>
    </row>
    <row r="1316" spans="5:8">
      <c r="E1316" s="44" t="s">
        <v>693</v>
      </c>
      <c r="F1316" s="48">
        <v>13.999999999999964</v>
      </c>
      <c r="G1316" s="40" t="s">
        <v>2005</v>
      </c>
      <c r="H1316" s="34">
        <v>4.7</v>
      </c>
    </row>
    <row r="1317" spans="5:8">
      <c r="E1317" s="44" t="s">
        <v>693</v>
      </c>
      <c r="F1317" s="48">
        <v>14.099999999999964</v>
      </c>
      <c r="G1317" s="40" t="s">
        <v>2006</v>
      </c>
      <c r="H1317" s="34">
        <v>4.7</v>
      </c>
    </row>
    <row r="1318" spans="5:8">
      <c r="E1318" s="44" t="s">
        <v>693</v>
      </c>
      <c r="F1318" s="48">
        <v>14.199999999999964</v>
      </c>
      <c r="G1318" s="40" t="s">
        <v>2007</v>
      </c>
      <c r="H1318" s="34">
        <v>4.7</v>
      </c>
    </row>
    <row r="1319" spans="5:8">
      <c r="E1319" s="44" t="s">
        <v>693</v>
      </c>
      <c r="F1319" s="48">
        <v>14.299999999999963</v>
      </c>
      <c r="G1319" s="40" t="s">
        <v>2008</v>
      </c>
      <c r="H1319" s="34">
        <v>4.7</v>
      </c>
    </row>
    <row r="1320" spans="5:8">
      <c r="E1320" s="44" t="s">
        <v>693</v>
      </c>
      <c r="F1320" s="48">
        <v>14.399999999999963</v>
      </c>
      <c r="G1320" s="40" t="s">
        <v>2009</v>
      </c>
      <c r="H1320" s="34">
        <v>4.7</v>
      </c>
    </row>
    <row r="1321" spans="5:8">
      <c r="E1321" s="44" t="s">
        <v>693</v>
      </c>
      <c r="F1321" s="48">
        <v>14.499999999999963</v>
      </c>
      <c r="G1321" s="40" t="s">
        <v>2010</v>
      </c>
      <c r="H1321" s="34">
        <v>4.7</v>
      </c>
    </row>
    <row r="1322" spans="5:8">
      <c r="E1322" s="44" t="s">
        <v>693</v>
      </c>
      <c r="F1322" s="48">
        <v>14.599999999999962</v>
      </c>
      <c r="G1322" s="40" t="s">
        <v>2011</v>
      </c>
      <c r="H1322" s="34">
        <v>4.7</v>
      </c>
    </row>
    <row r="1323" spans="5:8">
      <c r="E1323" s="44" t="s">
        <v>693</v>
      </c>
      <c r="F1323" s="48">
        <v>14.699999999999962</v>
      </c>
      <c r="G1323" s="40" t="s">
        <v>2012</v>
      </c>
      <c r="H1323" s="34">
        <v>4.7</v>
      </c>
    </row>
    <row r="1324" spans="5:8">
      <c r="E1324" s="44" t="s">
        <v>693</v>
      </c>
      <c r="F1324" s="48">
        <v>14.799999999999962</v>
      </c>
      <c r="G1324" s="40" t="s">
        <v>2013</v>
      </c>
      <c r="H1324" s="34">
        <v>4.7</v>
      </c>
    </row>
    <row r="1325" spans="5:8">
      <c r="E1325" s="44" t="s">
        <v>693</v>
      </c>
      <c r="F1325" s="48">
        <v>14.899999999999961</v>
      </c>
      <c r="G1325" s="40" t="s">
        <v>2014</v>
      </c>
      <c r="H1325" s="34">
        <v>4.7</v>
      </c>
    </row>
    <row r="1326" spans="5:8">
      <c r="E1326" s="44" t="s">
        <v>693</v>
      </c>
      <c r="F1326" s="48">
        <v>14.999999999999961</v>
      </c>
      <c r="G1326" s="40" t="s">
        <v>2015</v>
      </c>
      <c r="H1326" s="34">
        <v>4.7</v>
      </c>
    </row>
    <row r="1327" spans="5:8">
      <c r="E1327" s="44" t="s">
        <v>693</v>
      </c>
      <c r="F1327" s="48">
        <v>15.099999999999961</v>
      </c>
      <c r="G1327" s="40" t="s">
        <v>2016</v>
      </c>
      <c r="H1327" s="34">
        <v>4.7</v>
      </c>
    </row>
    <row r="1328" spans="5:8">
      <c r="E1328" s="44" t="s">
        <v>693</v>
      </c>
      <c r="F1328" s="48">
        <v>15.19999999999996</v>
      </c>
      <c r="G1328" s="40" t="s">
        <v>2017</v>
      </c>
      <c r="H1328" s="34">
        <v>4.7</v>
      </c>
    </row>
    <row r="1329" spans="5:8">
      <c r="E1329" s="44" t="s">
        <v>693</v>
      </c>
      <c r="F1329" s="48">
        <v>15.29999999999996</v>
      </c>
      <c r="G1329" s="40" t="s">
        <v>2018</v>
      </c>
      <c r="H1329" s="34">
        <v>4.7</v>
      </c>
    </row>
    <row r="1330" spans="5:8">
      <c r="E1330" s="44" t="s">
        <v>693</v>
      </c>
      <c r="F1330" s="48">
        <v>15.399999999999959</v>
      </c>
      <c r="G1330" s="40" t="s">
        <v>2019</v>
      </c>
      <c r="H1330" s="34">
        <v>4.7</v>
      </c>
    </row>
    <row r="1331" spans="5:8">
      <c r="E1331" s="44" t="s">
        <v>693</v>
      </c>
      <c r="F1331" s="48">
        <v>15.499999999999959</v>
      </c>
      <c r="G1331" s="40" t="s">
        <v>2020</v>
      </c>
      <c r="H1331" s="34">
        <v>4.7</v>
      </c>
    </row>
    <row r="1332" spans="5:8">
      <c r="E1332" s="44" t="s">
        <v>693</v>
      </c>
      <c r="F1332" s="48">
        <v>15.599999999999959</v>
      </c>
      <c r="G1332" s="40" t="s">
        <v>2021</v>
      </c>
      <c r="H1332" s="34">
        <v>4.7</v>
      </c>
    </row>
    <row r="1333" spans="5:8">
      <c r="E1333" s="44" t="s">
        <v>693</v>
      </c>
      <c r="F1333" s="48">
        <v>15.699999999999958</v>
      </c>
      <c r="G1333" s="40" t="s">
        <v>2022</v>
      </c>
      <c r="H1333" s="34">
        <v>4.7</v>
      </c>
    </row>
    <row r="1334" spans="5:8">
      <c r="E1334" s="44" t="s">
        <v>693</v>
      </c>
      <c r="F1334" s="48">
        <v>15.799999999999958</v>
      </c>
      <c r="G1334" s="40" t="s">
        <v>2023</v>
      </c>
      <c r="H1334" s="34">
        <v>4.7</v>
      </c>
    </row>
    <row r="1335" spans="5:8">
      <c r="E1335" s="44" t="s">
        <v>693</v>
      </c>
      <c r="F1335" s="48">
        <v>15.899999999999958</v>
      </c>
      <c r="G1335" s="40" t="s">
        <v>2024</v>
      </c>
      <c r="H1335" s="34">
        <v>4.7</v>
      </c>
    </row>
    <row r="1336" spans="5:8">
      <c r="E1336" s="44" t="s">
        <v>693</v>
      </c>
      <c r="F1336" s="48">
        <v>15.999999999999957</v>
      </c>
      <c r="G1336" s="40" t="s">
        <v>2025</v>
      </c>
      <c r="H1336" s="34">
        <v>4.7</v>
      </c>
    </row>
    <row r="1337" spans="5:8">
      <c r="E1337" s="44" t="s">
        <v>693</v>
      </c>
      <c r="F1337" s="48">
        <v>16.099999999999959</v>
      </c>
      <c r="G1337" s="40" t="s">
        <v>2026</v>
      </c>
      <c r="H1337" s="34">
        <v>4.7</v>
      </c>
    </row>
    <row r="1338" spans="5:8">
      <c r="E1338" s="44" t="s">
        <v>693</v>
      </c>
      <c r="F1338" s="48">
        <v>16.19999999999996</v>
      </c>
      <c r="G1338" s="40" t="s">
        <v>2027</v>
      </c>
      <c r="H1338" s="34">
        <v>4.7</v>
      </c>
    </row>
    <row r="1339" spans="5:8">
      <c r="E1339" s="44" t="s">
        <v>693</v>
      </c>
      <c r="F1339" s="48">
        <v>16.299999999999962</v>
      </c>
      <c r="G1339" s="40" t="s">
        <v>2028</v>
      </c>
      <c r="H1339" s="34">
        <v>4.7</v>
      </c>
    </row>
    <row r="1340" spans="5:8">
      <c r="E1340" s="44" t="s">
        <v>693</v>
      </c>
      <c r="F1340" s="48">
        <v>16.399999999999963</v>
      </c>
      <c r="G1340" s="40" t="s">
        <v>2029</v>
      </c>
      <c r="H1340" s="34">
        <v>4.7</v>
      </c>
    </row>
    <row r="1341" spans="5:8">
      <c r="E1341" s="44" t="s">
        <v>693</v>
      </c>
      <c r="F1341" s="48">
        <v>16.499999999999964</v>
      </c>
      <c r="G1341" s="40" t="s">
        <v>2030</v>
      </c>
      <c r="H1341" s="34">
        <v>4.7</v>
      </c>
    </row>
    <row r="1342" spans="5:8">
      <c r="E1342" s="44" t="s">
        <v>693</v>
      </c>
      <c r="F1342" s="48">
        <v>16.599999999999966</v>
      </c>
      <c r="G1342" s="40" t="s">
        <v>2031</v>
      </c>
      <c r="H1342" s="34">
        <v>4.7</v>
      </c>
    </row>
    <row r="1343" spans="5:8">
      <c r="E1343" s="44" t="s">
        <v>693</v>
      </c>
      <c r="F1343" s="48">
        <v>16.699999999999967</v>
      </c>
      <c r="G1343" s="40" t="s">
        <v>2032</v>
      </c>
      <c r="H1343" s="34">
        <v>4.7</v>
      </c>
    </row>
    <row r="1344" spans="5:8">
      <c r="E1344" s="44" t="s">
        <v>693</v>
      </c>
      <c r="F1344" s="48">
        <v>16.799999999999969</v>
      </c>
      <c r="G1344" s="40" t="s">
        <v>2033</v>
      </c>
      <c r="H1344" s="34">
        <v>4.7</v>
      </c>
    </row>
    <row r="1345" spans="5:8">
      <c r="E1345" s="44" t="s">
        <v>693</v>
      </c>
      <c r="F1345" s="48">
        <v>16.89999999999997</v>
      </c>
      <c r="G1345" s="40" t="s">
        <v>2034</v>
      </c>
      <c r="H1345" s="34">
        <v>4.7</v>
      </c>
    </row>
    <row r="1346" spans="5:8">
      <c r="E1346" s="44" t="s">
        <v>693</v>
      </c>
      <c r="F1346" s="48">
        <v>16.999999999999972</v>
      </c>
      <c r="G1346" s="40" t="s">
        <v>2035</v>
      </c>
      <c r="H1346" s="34">
        <v>4.7</v>
      </c>
    </row>
    <row r="1347" spans="5:8">
      <c r="E1347" s="44" t="s">
        <v>693</v>
      </c>
      <c r="F1347" s="48">
        <v>17.099999999999973</v>
      </c>
      <c r="G1347" s="40" t="s">
        <v>2036</v>
      </c>
      <c r="H1347" s="34">
        <v>4.7</v>
      </c>
    </row>
    <row r="1348" spans="5:8">
      <c r="E1348" s="44" t="s">
        <v>693</v>
      </c>
      <c r="F1348" s="48">
        <v>17.199999999999974</v>
      </c>
      <c r="G1348" s="40" t="s">
        <v>2037</v>
      </c>
      <c r="H1348" s="34">
        <v>4.7</v>
      </c>
    </row>
    <row r="1349" spans="5:8">
      <c r="E1349" s="44" t="s">
        <v>693</v>
      </c>
      <c r="F1349" s="48">
        <v>17.299999999999976</v>
      </c>
      <c r="G1349" s="40" t="s">
        <v>2038</v>
      </c>
      <c r="H1349" s="34">
        <v>4.7</v>
      </c>
    </row>
    <row r="1350" spans="5:8">
      <c r="E1350" s="44" t="s">
        <v>693</v>
      </c>
      <c r="F1350" s="48">
        <v>17.399999999999977</v>
      </c>
      <c r="G1350" s="40" t="s">
        <v>2039</v>
      </c>
      <c r="H1350" s="34">
        <v>4.7</v>
      </c>
    </row>
    <row r="1351" spans="5:8">
      <c r="E1351" s="44" t="s">
        <v>693</v>
      </c>
      <c r="F1351" s="48">
        <v>17.499999999999979</v>
      </c>
      <c r="G1351" s="40" t="s">
        <v>2040</v>
      </c>
      <c r="H1351" s="34">
        <v>4.7</v>
      </c>
    </row>
    <row r="1352" spans="5:8">
      <c r="E1352" s="44" t="s">
        <v>693</v>
      </c>
      <c r="F1352" s="48">
        <v>17.59999999999998</v>
      </c>
      <c r="G1352" s="40" t="s">
        <v>2041</v>
      </c>
      <c r="H1352" s="34">
        <v>4.7</v>
      </c>
    </row>
    <row r="1353" spans="5:8">
      <c r="E1353" s="44" t="s">
        <v>693</v>
      </c>
      <c r="F1353" s="48">
        <v>17.699999999999982</v>
      </c>
      <c r="G1353" s="40" t="s">
        <v>2042</v>
      </c>
      <c r="H1353" s="34">
        <v>4.7</v>
      </c>
    </row>
    <row r="1354" spans="5:8">
      <c r="E1354" s="44" t="s">
        <v>693</v>
      </c>
      <c r="F1354" s="48">
        <v>17.799999999999983</v>
      </c>
      <c r="G1354" s="40" t="s">
        <v>2043</v>
      </c>
      <c r="H1354" s="34">
        <v>4.7</v>
      </c>
    </row>
    <row r="1355" spans="5:8">
      <c r="E1355" s="44" t="s">
        <v>693</v>
      </c>
      <c r="F1355" s="48">
        <v>17.899999999999984</v>
      </c>
      <c r="G1355" s="40" t="s">
        <v>2044</v>
      </c>
      <c r="H1355" s="34">
        <v>4.7</v>
      </c>
    </row>
    <row r="1356" spans="5:8">
      <c r="E1356" s="44" t="s">
        <v>693</v>
      </c>
      <c r="F1356" s="48">
        <v>17.999999999999986</v>
      </c>
      <c r="G1356" s="40" t="s">
        <v>2045</v>
      </c>
      <c r="H1356" s="34">
        <v>4.7</v>
      </c>
    </row>
    <row r="1357" spans="5:8">
      <c r="E1357" s="44" t="s">
        <v>693</v>
      </c>
      <c r="F1357" s="48">
        <v>18.099999999999987</v>
      </c>
      <c r="G1357" s="40" t="s">
        <v>2046</v>
      </c>
      <c r="H1357" s="34">
        <v>4.7</v>
      </c>
    </row>
    <row r="1358" spans="5:8">
      <c r="E1358" s="44" t="s">
        <v>693</v>
      </c>
      <c r="F1358" s="48">
        <v>18.199999999999989</v>
      </c>
      <c r="G1358" s="40" t="s">
        <v>2047</v>
      </c>
      <c r="H1358" s="34">
        <v>4.7</v>
      </c>
    </row>
    <row r="1359" spans="5:8">
      <c r="E1359" s="44" t="s">
        <v>693</v>
      </c>
      <c r="F1359" s="48">
        <v>18.29999999999999</v>
      </c>
      <c r="G1359" s="40" t="s">
        <v>2048</v>
      </c>
      <c r="H1359" s="34">
        <v>4.7</v>
      </c>
    </row>
    <row r="1360" spans="5:8">
      <c r="E1360" s="44" t="s">
        <v>693</v>
      </c>
      <c r="F1360" s="48">
        <v>18.399999999999991</v>
      </c>
      <c r="G1360" s="40" t="s">
        <v>2049</v>
      </c>
      <c r="H1360" s="34">
        <v>4.7</v>
      </c>
    </row>
    <row r="1361" spans="5:8">
      <c r="E1361" s="44" t="s">
        <v>693</v>
      </c>
      <c r="F1361" s="48">
        <v>18.499999999999993</v>
      </c>
      <c r="G1361" s="40" t="s">
        <v>2050</v>
      </c>
      <c r="H1361" s="34">
        <v>4.7</v>
      </c>
    </row>
    <row r="1362" spans="5:8">
      <c r="E1362" s="44" t="s">
        <v>693</v>
      </c>
      <c r="F1362" s="48">
        <v>18.599999999999994</v>
      </c>
      <c r="G1362" s="40" t="s">
        <v>2051</v>
      </c>
      <c r="H1362" s="34">
        <v>4.7</v>
      </c>
    </row>
    <row r="1363" spans="5:8">
      <c r="E1363" s="44" t="s">
        <v>693</v>
      </c>
      <c r="F1363" s="48">
        <v>18.699999999999996</v>
      </c>
      <c r="G1363" s="40" t="s">
        <v>2052</v>
      </c>
      <c r="H1363" s="34">
        <v>4.7</v>
      </c>
    </row>
    <row r="1364" spans="5:8">
      <c r="E1364" s="44" t="s">
        <v>693</v>
      </c>
      <c r="F1364" s="48">
        <v>18.799999999999997</v>
      </c>
      <c r="G1364" s="40" t="s">
        <v>2053</v>
      </c>
      <c r="H1364" s="34">
        <v>4.7</v>
      </c>
    </row>
    <row r="1365" spans="5:8">
      <c r="E1365" s="44" t="s">
        <v>693</v>
      </c>
      <c r="F1365" s="48">
        <v>18.899999999999999</v>
      </c>
      <c r="G1365" s="40" t="s">
        <v>2054</v>
      </c>
      <c r="H1365" s="34">
        <v>4.7</v>
      </c>
    </row>
    <row r="1366" spans="5:8">
      <c r="E1366" s="44" t="s">
        <v>693</v>
      </c>
      <c r="F1366" s="48">
        <v>19</v>
      </c>
      <c r="G1366" s="40" t="s">
        <v>2055</v>
      </c>
      <c r="H1366" s="34">
        <v>4.7</v>
      </c>
    </row>
    <row r="1367" spans="5:8">
      <c r="E1367" s="44" t="s">
        <v>693</v>
      </c>
      <c r="F1367" s="48">
        <v>19.100000000000001</v>
      </c>
      <c r="G1367" s="40" t="s">
        <v>2056</v>
      </c>
      <c r="H1367" s="34">
        <v>4.7</v>
      </c>
    </row>
    <row r="1368" spans="5:8">
      <c r="E1368" s="44" t="s">
        <v>693</v>
      </c>
      <c r="F1368" s="48">
        <v>19.200000000000003</v>
      </c>
      <c r="G1368" s="40" t="s">
        <v>2057</v>
      </c>
      <c r="H1368" s="34">
        <v>4.7</v>
      </c>
    </row>
    <row r="1369" spans="5:8">
      <c r="E1369" s="44" t="s">
        <v>693</v>
      </c>
      <c r="F1369" s="48">
        <v>19.300000000000004</v>
      </c>
      <c r="G1369" s="40" t="s">
        <v>2058</v>
      </c>
      <c r="H1369" s="34">
        <v>4.7</v>
      </c>
    </row>
    <row r="1370" spans="5:8">
      <c r="E1370" s="44" t="s">
        <v>693</v>
      </c>
      <c r="F1370" s="48">
        <v>19.400000000000006</v>
      </c>
      <c r="G1370" s="40" t="s">
        <v>2059</v>
      </c>
      <c r="H1370" s="34">
        <v>4.7</v>
      </c>
    </row>
    <row r="1371" spans="5:8">
      <c r="E1371" s="44" t="s">
        <v>693</v>
      </c>
      <c r="F1371" s="48">
        <v>19.500000000000007</v>
      </c>
      <c r="G1371" s="40" t="s">
        <v>2060</v>
      </c>
      <c r="H1371" s="34">
        <v>4.7</v>
      </c>
    </row>
    <row r="1372" spans="5:8">
      <c r="E1372" s="44" t="s">
        <v>693</v>
      </c>
      <c r="F1372" s="48">
        <v>19.600000000000009</v>
      </c>
      <c r="G1372" s="40" t="s">
        <v>2061</v>
      </c>
      <c r="H1372" s="34">
        <v>4.7</v>
      </c>
    </row>
    <row r="1373" spans="5:8">
      <c r="E1373" s="44" t="s">
        <v>693</v>
      </c>
      <c r="F1373" s="48">
        <v>19.70000000000001</v>
      </c>
      <c r="G1373" s="40" t="s">
        <v>2062</v>
      </c>
      <c r="H1373" s="34">
        <v>4.7</v>
      </c>
    </row>
    <row r="1374" spans="5:8">
      <c r="E1374" s="44" t="s">
        <v>693</v>
      </c>
      <c r="F1374" s="48">
        <v>19.800000000000011</v>
      </c>
      <c r="G1374" s="40" t="s">
        <v>2063</v>
      </c>
      <c r="H1374" s="34">
        <v>4.7</v>
      </c>
    </row>
    <row r="1375" spans="5:8">
      <c r="E1375" s="44" t="s">
        <v>693</v>
      </c>
      <c r="F1375" s="48">
        <v>19.900000000000013</v>
      </c>
      <c r="G1375" s="40" t="s">
        <v>2064</v>
      </c>
      <c r="H1375" s="34">
        <v>4.7</v>
      </c>
    </row>
    <row r="1376" spans="5:8">
      <c r="E1376" s="44" t="s">
        <v>693</v>
      </c>
      <c r="F1376" s="48">
        <v>20.000000000000014</v>
      </c>
      <c r="G1376" s="40" t="s">
        <v>2065</v>
      </c>
      <c r="H1376" s="34">
        <v>4.7</v>
      </c>
    </row>
    <row r="1377" spans="5:8">
      <c r="E1377" s="44" t="s">
        <v>693</v>
      </c>
      <c r="F1377" s="48">
        <v>20.100000000000016</v>
      </c>
      <c r="G1377" s="40" t="s">
        <v>2066</v>
      </c>
      <c r="H1377" s="34">
        <v>4.7</v>
      </c>
    </row>
    <row r="1378" spans="5:8">
      <c r="E1378" s="44" t="s">
        <v>693</v>
      </c>
      <c r="F1378" s="48">
        <v>20.200000000000017</v>
      </c>
      <c r="G1378" s="40" t="s">
        <v>2067</v>
      </c>
      <c r="H1378" s="34">
        <v>4.7</v>
      </c>
    </row>
    <row r="1379" spans="5:8">
      <c r="E1379" s="44" t="s">
        <v>693</v>
      </c>
      <c r="F1379" s="48">
        <v>20.300000000000018</v>
      </c>
      <c r="G1379" s="40" t="s">
        <v>2068</v>
      </c>
      <c r="H1379" s="34">
        <v>4.7</v>
      </c>
    </row>
    <row r="1380" spans="5:8">
      <c r="E1380" s="44" t="s">
        <v>693</v>
      </c>
      <c r="F1380" s="48">
        <v>20.40000000000002</v>
      </c>
      <c r="G1380" s="40" t="s">
        <v>2069</v>
      </c>
      <c r="H1380" s="34">
        <v>4.7</v>
      </c>
    </row>
    <row r="1381" spans="5:8">
      <c r="E1381" s="44" t="s">
        <v>693</v>
      </c>
      <c r="F1381" s="48">
        <v>20.500000000000021</v>
      </c>
      <c r="G1381" s="40" t="s">
        <v>2070</v>
      </c>
      <c r="H1381" s="34">
        <v>4.7</v>
      </c>
    </row>
    <row r="1382" spans="5:8">
      <c r="E1382" s="44" t="s">
        <v>693</v>
      </c>
      <c r="F1382" s="48">
        <v>20.600000000000023</v>
      </c>
      <c r="G1382" s="40" t="s">
        <v>2071</v>
      </c>
      <c r="H1382" s="34">
        <v>4.7</v>
      </c>
    </row>
    <row r="1383" spans="5:8">
      <c r="E1383" s="44" t="s">
        <v>693</v>
      </c>
      <c r="F1383" s="48">
        <v>20.700000000000024</v>
      </c>
      <c r="G1383" s="40" t="s">
        <v>2072</v>
      </c>
      <c r="H1383" s="34">
        <v>4.7</v>
      </c>
    </row>
    <row r="1384" spans="5:8">
      <c r="E1384" s="44" t="s">
        <v>693</v>
      </c>
      <c r="F1384" s="48">
        <v>20.800000000000026</v>
      </c>
      <c r="G1384" s="40" t="s">
        <v>2073</v>
      </c>
      <c r="H1384" s="34">
        <v>4.7</v>
      </c>
    </row>
    <row r="1385" spans="5:8">
      <c r="E1385" s="44" t="s">
        <v>693</v>
      </c>
      <c r="F1385" s="48">
        <v>20.900000000000027</v>
      </c>
      <c r="G1385" s="40" t="s">
        <v>2074</v>
      </c>
      <c r="H1385" s="34">
        <v>4.7</v>
      </c>
    </row>
    <row r="1386" spans="5:8">
      <c r="E1386" s="44" t="s">
        <v>693</v>
      </c>
      <c r="F1386" s="48">
        <v>21.000000000000028</v>
      </c>
      <c r="G1386" s="40" t="s">
        <v>2075</v>
      </c>
      <c r="H1386" s="34">
        <v>4.7</v>
      </c>
    </row>
    <row r="1387" spans="5:8">
      <c r="E1387" s="44" t="s">
        <v>693</v>
      </c>
      <c r="F1387" s="48">
        <v>21.10000000000003</v>
      </c>
      <c r="G1387" s="40" t="s">
        <v>2076</v>
      </c>
      <c r="H1387" s="34">
        <v>4.7</v>
      </c>
    </row>
    <row r="1388" spans="5:8">
      <c r="E1388" s="44" t="s">
        <v>693</v>
      </c>
      <c r="F1388" s="48">
        <v>21.200000000000031</v>
      </c>
      <c r="G1388" s="40" t="s">
        <v>2077</v>
      </c>
      <c r="H1388" s="34">
        <v>4.7</v>
      </c>
    </row>
    <row r="1389" spans="5:8">
      <c r="E1389" s="44" t="s">
        <v>693</v>
      </c>
      <c r="F1389" s="48">
        <v>21.300000000000033</v>
      </c>
      <c r="G1389" s="40" t="s">
        <v>2078</v>
      </c>
      <c r="H1389" s="34">
        <v>4.7</v>
      </c>
    </row>
    <row r="1390" spans="5:8">
      <c r="E1390" s="44" t="s">
        <v>693</v>
      </c>
      <c r="F1390" s="48">
        <v>21.400000000000034</v>
      </c>
      <c r="G1390" s="40" t="s">
        <v>2079</v>
      </c>
      <c r="H1390" s="34">
        <v>4.7</v>
      </c>
    </row>
    <row r="1391" spans="5:8">
      <c r="E1391" s="44" t="s">
        <v>693</v>
      </c>
      <c r="F1391" s="48">
        <v>21.500000000000036</v>
      </c>
      <c r="G1391" s="40" t="s">
        <v>2080</v>
      </c>
      <c r="H1391" s="34">
        <v>4.7</v>
      </c>
    </row>
    <row r="1392" spans="5:8">
      <c r="E1392" s="44" t="s">
        <v>693</v>
      </c>
      <c r="F1392" s="48">
        <v>21.600000000000037</v>
      </c>
      <c r="G1392" s="40" t="s">
        <v>2081</v>
      </c>
      <c r="H1392" s="34">
        <v>4.7</v>
      </c>
    </row>
    <row r="1393" spans="5:8">
      <c r="E1393" s="44" t="s">
        <v>693</v>
      </c>
      <c r="F1393" s="48">
        <v>21.700000000000038</v>
      </c>
      <c r="G1393" s="40" t="s">
        <v>2082</v>
      </c>
      <c r="H1393" s="34">
        <v>4.7</v>
      </c>
    </row>
    <row r="1394" spans="5:8">
      <c r="E1394" s="44" t="s">
        <v>693</v>
      </c>
      <c r="F1394" s="48">
        <v>21.80000000000004</v>
      </c>
      <c r="G1394" s="40" t="s">
        <v>2083</v>
      </c>
      <c r="H1394" s="34">
        <v>4.7</v>
      </c>
    </row>
    <row r="1395" spans="5:8">
      <c r="E1395" s="44" t="s">
        <v>693</v>
      </c>
      <c r="F1395" s="48">
        <v>21.900000000000041</v>
      </c>
      <c r="G1395" s="40" t="s">
        <v>2084</v>
      </c>
      <c r="H1395" s="34">
        <v>4.7</v>
      </c>
    </row>
    <row r="1396" spans="5:8">
      <c r="E1396" s="44" t="s">
        <v>693</v>
      </c>
      <c r="F1396" s="48">
        <v>22.000000000000043</v>
      </c>
      <c r="G1396" s="40" t="s">
        <v>2085</v>
      </c>
      <c r="H1396" s="34">
        <v>4.7</v>
      </c>
    </row>
    <row r="1397" spans="5:8">
      <c r="E1397" s="44" t="s">
        <v>693</v>
      </c>
      <c r="F1397" s="48">
        <v>22.100000000000044</v>
      </c>
      <c r="G1397" s="40" t="s">
        <v>2086</v>
      </c>
      <c r="H1397" s="34">
        <v>4.7</v>
      </c>
    </row>
    <row r="1398" spans="5:8">
      <c r="E1398" s="44" t="s">
        <v>693</v>
      </c>
      <c r="F1398" s="48">
        <v>22.200000000000045</v>
      </c>
      <c r="G1398" s="40" t="s">
        <v>2087</v>
      </c>
      <c r="H1398" s="34">
        <v>4.7</v>
      </c>
    </row>
    <row r="1399" spans="5:8">
      <c r="E1399" s="44" t="s">
        <v>693</v>
      </c>
      <c r="F1399" s="48">
        <v>22.300000000000047</v>
      </c>
      <c r="G1399" s="40" t="s">
        <v>2088</v>
      </c>
      <c r="H1399" s="34">
        <v>4.7</v>
      </c>
    </row>
    <row r="1400" spans="5:8">
      <c r="E1400" s="44" t="s">
        <v>693</v>
      </c>
      <c r="F1400" s="48">
        <v>22.400000000000048</v>
      </c>
      <c r="G1400" s="40" t="s">
        <v>2089</v>
      </c>
      <c r="H1400" s="34">
        <v>4.7</v>
      </c>
    </row>
    <row r="1401" spans="5:8">
      <c r="E1401" s="44" t="s">
        <v>693</v>
      </c>
      <c r="F1401" s="48">
        <v>22.50000000000005</v>
      </c>
      <c r="G1401" s="40" t="s">
        <v>2090</v>
      </c>
      <c r="H1401" s="34">
        <v>4.7</v>
      </c>
    </row>
    <row r="1402" spans="5:8">
      <c r="E1402" s="44" t="s">
        <v>693</v>
      </c>
      <c r="F1402" s="48">
        <v>22.6</v>
      </c>
      <c r="G1402" s="40" t="s">
        <v>2091</v>
      </c>
      <c r="H1402" s="34">
        <v>4.7</v>
      </c>
    </row>
    <row r="1403" spans="5:8">
      <c r="E1403" s="44" t="s">
        <v>693</v>
      </c>
      <c r="F1403" s="48">
        <v>22.700000000000003</v>
      </c>
      <c r="G1403" s="40" t="s">
        <v>2092</v>
      </c>
      <c r="H1403" s="34">
        <v>4.7</v>
      </c>
    </row>
    <row r="1404" spans="5:8">
      <c r="E1404" s="44" t="s">
        <v>693</v>
      </c>
      <c r="F1404" s="48">
        <v>22.800000000000004</v>
      </c>
      <c r="G1404" s="40" t="s">
        <v>2093</v>
      </c>
      <c r="H1404" s="34">
        <v>4.7</v>
      </c>
    </row>
    <row r="1405" spans="5:8">
      <c r="E1405" s="44" t="s">
        <v>693</v>
      </c>
      <c r="F1405" s="48">
        <v>22.900000000000006</v>
      </c>
      <c r="G1405" s="40" t="s">
        <v>2094</v>
      </c>
      <c r="H1405" s="34">
        <v>4.7</v>
      </c>
    </row>
    <row r="1406" spans="5:8">
      <c r="E1406" s="44" t="s">
        <v>693</v>
      </c>
      <c r="F1406" s="48">
        <v>23.000000000000007</v>
      </c>
      <c r="G1406" s="40" t="s">
        <v>2095</v>
      </c>
      <c r="H1406" s="34">
        <v>4.7</v>
      </c>
    </row>
    <row r="1407" spans="5:8">
      <c r="E1407" s="44" t="s">
        <v>693</v>
      </c>
      <c r="F1407" s="48">
        <v>23.100000000000009</v>
      </c>
      <c r="G1407" s="40" t="s">
        <v>2096</v>
      </c>
      <c r="H1407" s="34">
        <v>4.7</v>
      </c>
    </row>
    <row r="1408" spans="5:8">
      <c r="E1408" s="44" t="s">
        <v>693</v>
      </c>
      <c r="F1408" s="48">
        <v>23.20000000000001</v>
      </c>
      <c r="G1408" s="40" t="s">
        <v>2097</v>
      </c>
      <c r="H1408" s="34">
        <v>4.7</v>
      </c>
    </row>
    <row r="1409" spans="5:8">
      <c r="E1409" s="44" t="s">
        <v>693</v>
      </c>
      <c r="F1409" s="48">
        <v>23.300000000000011</v>
      </c>
      <c r="G1409" s="40" t="s">
        <v>2098</v>
      </c>
      <c r="H1409" s="34">
        <v>4.7</v>
      </c>
    </row>
    <row r="1410" spans="5:8">
      <c r="E1410" s="44" t="s">
        <v>693</v>
      </c>
      <c r="F1410" s="48">
        <v>23.400000000000013</v>
      </c>
      <c r="G1410" s="40" t="s">
        <v>2099</v>
      </c>
      <c r="H1410" s="34">
        <v>4.7</v>
      </c>
    </row>
    <row r="1411" spans="5:8">
      <c r="E1411" s="44" t="s">
        <v>693</v>
      </c>
      <c r="F1411" s="48">
        <v>23.500000000000014</v>
      </c>
      <c r="G1411" s="40" t="s">
        <v>2100</v>
      </c>
      <c r="H1411" s="34">
        <v>4.7</v>
      </c>
    </row>
    <row r="1412" spans="5:8">
      <c r="E1412" s="44" t="s">
        <v>693</v>
      </c>
      <c r="F1412" s="48">
        <v>23.600000000000016</v>
      </c>
      <c r="G1412" s="40" t="s">
        <v>2101</v>
      </c>
      <c r="H1412" s="34">
        <v>4.7</v>
      </c>
    </row>
    <row r="1413" spans="5:8">
      <c r="E1413" s="44" t="s">
        <v>693</v>
      </c>
      <c r="F1413" s="48">
        <v>23.700000000000017</v>
      </c>
      <c r="G1413" s="40" t="s">
        <v>2102</v>
      </c>
      <c r="H1413" s="34">
        <v>4.7</v>
      </c>
    </row>
    <row r="1414" spans="5:8">
      <c r="E1414" s="44" t="s">
        <v>693</v>
      </c>
      <c r="F1414" s="48">
        <v>23.800000000000018</v>
      </c>
      <c r="G1414" s="40" t="s">
        <v>2103</v>
      </c>
      <c r="H1414" s="34">
        <v>4.7</v>
      </c>
    </row>
    <row r="1415" spans="5:8">
      <c r="E1415" s="44" t="s">
        <v>693</v>
      </c>
      <c r="F1415" s="48">
        <v>23.90000000000002</v>
      </c>
      <c r="G1415" s="40" t="s">
        <v>2104</v>
      </c>
      <c r="H1415" s="34">
        <v>4.7</v>
      </c>
    </row>
    <row r="1416" spans="5:8">
      <c r="E1416" s="44" t="s">
        <v>693</v>
      </c>
      <c r="F1416" s="48">
        <v>24.000000000000021</v>
      </c>
      <c r="G1416" s="40" t="s">
        <v>2105</v>
      </c>
      <c r="H1416" s="34">
        <v>4.7</v>
      </c>
    </row>
    <row r="1417" spans="5:8">
      <c r="E1417" s="44" t="s">
        <v>693</v>
      </c>
      <c r="F1417" s="48">
        <v>24.100000000000023</v>
      </c>
      <c r="G1417" s="40" t="s">
        <v>2106</v>
      </c>
      <c r="H1417" s="34">
        <v>4.7</v>
      </c>
    </row>
    <row r="1418" spans="5:8">
      <c r="E1418" s="44" t="s">
        <v>693</v>
      </c>
      <c r="F1418" s="48">
        <v>24.200000000000024</v>
      </c>
      <c r="G1418" s="40" t="s">
        <v>2107</v>
      </c>
      <c r="H1418" s="34">
        <v>4.7</v>
      </c>
    </row>
    <row r="1419" spans="5:8">
      <c r="E1419" s="44" t="s">
        <v>693</v>
      </c>
      <c r="F1419" s="48">
        <v>24.300000000000026</v>
      </c>
      <c r="G1419" s="40" t="s">
        <v>2108</v>
      </c>
      <c r="H1419" s="34">
        <v>4.7</v>
      </c>
    </row>
    <row r="1420" spans="5:8">
      <c r="E1420" s="44" t="s">
        <v>693</v>
      </c>
      <c r="F1420" s="48">
        <v>24.400000000000027</v>
      </c>
      <c r="G1420" s="40" t="s">
        <v>2109</v>
      </c>
      <c r="H1420" s="34">
        <v>4.7</v>
      </c>
    </row>
    <row r="1421" spans="5:8">
      <c r="E1421" s="44" t="s">
        <v>693</v>
      </c>
      <c r="F1421" s="48">
        <v>24.500000000000028</v>
      </c>
      <c r="G1421" s="40" t="s">
        <v>2110</v>
      </c>
      <c r="H1421" s="34">
        <v>4.7</v>
      </c>
    </row>
    <row r="1422" spans="5:8">
      <c r="E1422" s="44" t="s">
        <v>693</v>
      </c>
      <c r="F1422" s="48">
        <v>24.60000000000003</v>
      </c>
      <c r="G1422" s="40" t="s">
        <v>2111</v>
      </c>
      <c r="H1422" s="34">
        <v>4.7</v>
      </c>
    </row>
    <row r="1423" spans="5:8">
      <c r="E1423" s="44" t="s">
        <v>693</v>
      </c>
      <c r="F1423" s="48">
        <v>24.700000000000031</v>
      </c>
      <c r="G1423" s="40" t="s">
        <v>2112</v>
      </c>
      <c r="H1423" s="34">
        <v>4.7</v>
      </c>
    </row>
    <row r="1424" spans="5:8">
      <c r="E1424" s="44" t="s">
        <v>693</v>
      </c>
      <c r="F1424" s="48">
        <v>24.800000000000033</v>
      </c>
      <c r="G1424" s="40" t="s">
        <v>2113</v>
      </c>
      <c r="H1424" s="34">
        <v>4.7</v>
      </c>
    </row>
    <row r="1425" spans="5:8">
      <c r="E1425" s="44" t="s">
        <v>693</v>
      </c>
      <c r="F1425" s="48">
        <v>24.900000000000034</v>
      </c>
      <c r="G1425" s="40" t="s">
        <v>2114</v>
      </c>
      <c r="H1425" s="34">
        <v>4.7</v>
      </c>
    </row>
    <row r="1426" spans="5:8">
      <c r="E1426" s="44" t="s">
        <v>693</v>
      </c>
      <c r="F1426" s="48">
        <v>25.000000000000036</v>
      </c>
      <c r="G1426" s="40" t="s">
        <v>2115</v>
      </c>
      <c r="H1426" s="34">
        <v>4.7</v>
      </c>
    </row>
    <row r="1427" spans="5:8">
      <c r="E1427" s="44" t="s">
        <v>693</v>
      </c>
      <c r="F1427" s="48">
        <v>25.100000000000037</v>
      </c>
      <c r="G1427" s="40" t="s">
        <v>2116</v>
      </c>
      <c r="H1427" s="34">
        <v>4.7</v>
      </c>
    </row>
    <row r="1428" spans="5:8">
      <c r="E1428" s="44" t="s">
        <v>693</v>
      </c>
      <c r="F1428" s="48">
        <v>25.200000000000038</v>
      </c>
      <c r="G1428" s="40" t="s">
        <v>2117</v>
      </c>
      <c r="H1428" s="34">
        <v>4.7</v>
      </c>
    </row>
    <row r="1429" spans="5:8">
      <c r="E1429" s="44" t="s">
        <v>693</v>
      </c>
      <c r="F1429" s="48">
        <v>25.30000000000004</v>
      </c>
      <c r="G1429" s="40" t="s">
        <v>2118</v>
      </c>
      <c r="H1429" s="34">
        <v>4.7</v>
      </c>
    </row>
    <row r="1430" spans="5:8">
      <c r="E1430" s="44" t="s">
        <v>693</v>
      </c>
      <c r="F1430" s="48">
        <v>25.400000000000041</v>
      </c>
      <c r="G1430" s="40" t="s">
        <v>2119</v>
      </c>
      <c r="H1430" s="34">
        <v>4.7</v>
      </c>
    </row>
    <row r="1431" spans="5:8">
      <c r="E1431" s="44" t="s">
        <v>693</v>
      </c>
      <c r="F1431" s="48">
        <v>25.500000000000043</v>
      </c>
      <c r="G1431" s="40" t="s">
        <v>2120</v>
      </c>
      <c r="H1431" s="34">
        <v>4.7</v>
      </c>
    </row>
    <row r="1432" spans="5:8">
      <c r="E1432" s="44" t="s">
        <v>693</v>
      </c>
      <c r="F1432" s="48">
        <v>25.600000000000044</v>
      </c>
      <c r="G1432" s="40" t="s">
        <v>2121</v>
      </c>
      <c r="H1432" s="34">
        <v>4.7</v>
      </c>
    </row>
    <row r="1433" spans="5:8">
      <c r="E1433" s="44" t="s">
        <v>693</v>
      </c>
      <c r="F1433" s="48">
        <v>25.700000000000045</v>
      </c>
      <c r="G1433" s="40" t="s">
        <v>2122</v>
      </c>
      <c r="H1433" s="34">
        <v>4.7</v>
      </c>
    </row>
    <row r="1434" spans="5:8">
      <c r="E1434" s="44" t="s">
        <v>693</v>
      </c>
      <c r="F1434" s="48">
        <v>25.800000000000047</v>
      </c>
      <c r="G1434" s="40" t="s">
        <v>2123</v>
      </c>
      <c r="H1434" s="34">
        <v>4.7</v>
      </c>
    </row>
    <row r="1435" spans="5:8">
      <c r="E1435" s="44" t="s">
        <v>693</v>
      </c>
      <c r="F1435" s="48">
        <v>25.900000000000048</v>
      </c>
      <c r="G1435" s="40" t="s">
        <v>2124</v>
      </c>
      <c r="H1435" s="34">
        <v>4.7</v>
      </c>
    </row>
    <row r="1436" spans="5:8">
      <c r="E1436" s="44" t="s">
        <v>693</v>
      </c>
      <c r="F1436" s="48">
        <v>26.00000000000005</v>
      </c>
      <c r="G1436" s="40" t="s">
        <v>2125</v>
      </c>
      <c r="H1436" s="34">
        <v>4.7</v>
      </c>
    </row>
    <row r="1437" spans="5:8">
      <c r="E1437" s="44" t="s">
        <v>693</v>
      </c>
      <c r="F1437" s="48">
        <v>26.1</v>
      </c>
      <c r="G1437" s="40" t="s">
        <v>2126</v>
      </c>
      <c r="H1437" s="34">
        <v>4.7</v>
      </c>
    </row>
    <row r="1438" spans="5:8">
      <c r="E1438" s="44" t="s">
        <v>693</v>
      </c>
      <c r="F1438" s="48">
        <v>26.200000000000003</v>
      </c>
      <c r="G1438" s="40" t="s">
        <v>2127</v>
      </c>
      <c r="H1438" s="34">
        <v>4.7</v>
      </c>
    </row>
    <row r="1439" spans="5:8">
      <c r="E1439" s="44" t="s">
        <v>693</v>
      </c>
      <c r="F1439" s="48">
        <v>26.300000000000004</v>
      </c>
      <c r="G1439" s="40" t="s">
        <v>2128</v>
      </c>
      <c r="H1439" s="34">
        <v>4.7</v>
      </c>
    </row>
    <row r="1440" spans="5:8">
      <c r="E1440" s="44" t="s">
        <v>693</v>
      </c>
      <c r="F1440" s="48">
        <v>26.400000000000006</v>
      </c>
      <c r="G1440" s="40" t="s">
        <v>2129</v>
      </c>
      <c r="H1440" s="34">
        <v>4.7</v>
      </c>
    </row>
    <row r="1441" spans="5:8">
      <c r="E1441" s="44" t="s">
        <v>693</v>
      </c>
      <c r="F1441" s="48">
        <v>26.500000000000007</v>
      </c>
      <c r="G1441" s="40" t="s">
        <v>2130</v>
      </c>
      <c r="H1441" s="34">
        <v>4.7</v>
      </c>
    </row>
    <row r="1442" spans="5:8">
      <c r="E1442" s="44" t="s">
        <v>693</v>
      </c>
      <c r="F1442" s="48">
        <v>26.600000000000009</v>
      </c>
      <c r="G1442" s="40" t="s">
        <v>2131</v>
      </c>
      <c r="H1442" s="34">
        <v>4.7</v>
      </c>
    </row>
    <row r="1443" spans="5:8">
      <c r="E1443" s="44" t="s">
        <v>693</v>
      </c>
      <c r="F1443" s="48">
        <v>26.70000000000001</v>
      </c>
      <c r="G1443" s="40" t="s">
        <v>2132</v>
      </c>
      <c r="H1443" s="34">
        <v>4.7</v>
      </c>
    </row>
    <row r="1444" spans="5:8">
      <c r="E1444" s="44" t="s">
        <v>693</v>
      </c>
      <c r="F1444" s="48">
        <v>26.800000000000011</v>
      </c>
      <c r="G1444" s="40" t="s">
        <v>2133</v>
      </c>
      <c r="H1444" s="34">
        <v>4.7</v>
      </c>
    </row>
    <row r="1445" spans="5:8">
      <c r="E1445" s="44" t="s">
        <v>693</v>
      </c>
      <c r="F1445" s="48">
        <v>26.900000000000013</v>
      </c>
      <c r="G1445" s="40" t="s">
        <v>2134</v>
      </c>
      <c r="H1445" s="34">
        <v>4.7</v>
      </c>
    </row>
    <row r="1446" spans="5:8">
      <c r="E1446" s="44" t="s">
        <v>693</v>
      </c>
      <c r="F1446" s="48">
        <v>27.000000000000014</v>
      </c>
      <c r="G1446" s="40" t="s">
        <v>2135</v>
      </c>
      <c r="H1446" s="34">
        <v>4.7</v>
      </c>
    </row>
    <row r="1447" spans="5:8">
      <c r="E1447" s="44" t="s">
        <v>693</v>
      </c>
      <c r="F1447" s="48">
        <v>27.100000000000016</v>
      </c>
      <c r="G1447" s="40" t="s">
        <v>2136</v>
      </c>
      <c r="H1447" s="34">
        <v>4.7</v>
      </c>
    </row>
    <row r="1448" spans="5:8">
      <c r="E1448" s="44" t="s">
        <v>693</v>
      </c>
      <c r="F1448" s="48">
        <v>27.200000000000017</v>
      </c>
      <c r="G1448" s="40" t="s">
        <v>2137</v>
      </c>
      <c r="H1448" s="34">
        <v>4.7</v>
      </c>
    </row>
    <row r="1449" spans="5:8">
      <c r="E1449" s="44" t="s">
        <v>693</v>
      </c>
      <c r="F1449" s="48">
        <v>27.300000000000018</v>
      </c>
      <c r="G1449" s="40" t="s">
        <v>2138</v>
      </c>
      <c r="H1449" s="34">
        <v>4.7</v>
      </c>
    </row>
    <row r="1450" spans="5:8">
      <c r="E1450" s="44" t="s">
        <v>693</v>
      </c>
      <c r="F1450" s="48">
        <v>27.40000000000002</v>
      </c>
      <c r="G1450" s="40" t="s">
        <v>2139</v>
      </c>
      <c r="H1450" s="34">
        <v>4.7</v>
      </c>
    </row>
    <row r="1451" spans="5:8">
      <c r="E1451" s="44" t="s">
        <v>693</v>
      </c>
      <c r="F1451" s="48">
        <v>27.500000000000021</v>
      </c>
      <c r="G1451" s="40" t="s">
        <v>2140</v>
      </c>
      <c r="H1451" s="34">
        <v>4.7</v>
      </c>
    </row>
    <row r="1452" spans="5:8">
      <c r="E1452" s="44" t="s">
        <v>693</v>
      </c>
      <c r="F1452" s="48">
        <v>27.600000000000023</v>
      </c>
      <c r="G1452" s="40" t="s">
        <v>2141</v>
      </c>
      <c r="H1452" s="34">
        <v>4.7</v>
      </c>
    </row>
    <row r="1453" spans="5:8">
      <c r="E1453" s="44" t="s">
        <v>693</v>
      </c>
      <c r="F1453" s="48">
        <v>27.700000000000024</v>
      </c>
      <c r="G1453" s="40" t="s">
        <v>2142</v>
      </c>
      <c r="H1453" s="34">
        <v>4.7</v>
      </c>
    </row>
    <row r="1454" spans="5:8">
      <c r="E1454" s="44" t="s">
        <v>693</v>
      </c>
      <c r="F1454" s="48">
        <v>27.800000000000026</v>
      </c>
      <c r="G1454" s="40" t="s">
        <v>2143</v>
      </c>
      <c r="H1454" s="34">
        <v>4.7</v>
      </c>
    </row>
    <row r="1455" spans="5:8">
      <c r="E1455" s="44" t="s">
        <v>693</v>
      </c>
      <c r="F1455" s="48">
        <v>27.900000000000027</v>
      </c>
      <c r="G1455" s="40" t="s">
        <v>2144</v>
      </c>
      <c r="H1455" s="34">
        <v>4.7</v>
      </c>
    </row>
    <row r="1456" spans="5:8">
      <c r="E1456" s="44" t="s">
        <v>693</v>
      </c>
      <c r="F1456" s="48">
        <v>28.000000000000028</v>
      </c>
      <c r="G1456" s="40" t="s">
        <v>2145</v>
      </c>
      <c r="H1456" s="34">
        <v>4.7</v>
      </c>
    </row>
    <row r="1457" spans="5:8">
      <c r="E1457" s="44" t="s">
        <v>693</v>
      </c>
      <c r="F1457" s="49">
        <v>20.000000000000014</v>
      </c>
      <c r="G1457" s="40" t="s">
        <v>2065</v>
      </c>
      <c r="H1457" s="34">
        <v>4.7</v>
      </c>
    </row>
    <row r="1458" spans="5:8">
      <c r="E1458" s="44" t="s">
        <v>693</v>
      </c>
      <c r="F1458" s="50">
        <v>28</v>
      </c>
      <c r="G1458" s="40" t="s">
        <v>2145</v>
      </c>
      <c r="H1458" s="34">
        <v>4.7</v>
      </c>
    </row>
    <row r="1459" spans="5:8">
      <c r="E1459" s="44" t="s">
        <v>693</v>
      </c>
      <c r="F1459" s="49">
        <v>20.000000000000014</v>
      </c>
      <c r="G1459" s="40" t="s">
        <v>2065</v>
      </c>
      <c r="H1459" s="34">
        <v>4.7</v>
      </c>
    </row>
    <row r="1460" spans="5:8">
      <c r="E1460" s="44" t="s">
        <v>693</v>
      </c>
      <c r="F1460" s="50">
        <v>28</v>
      </c>
      <c r="G1460" s="40" t="s">
        <v>2145</v>
      </c>
      <c r="H1460" s="34">
        <v>4.7</v>
      </c>
    </row>
    <row r="1461" spans="5:8">
      <c r="E1461" s="45" t="s">
        <v>681</v>
      </c>
      <c r="F1461" s="51">
        <v>1.6</v>
      </c>
      <c r="G1461" s="40" t="s">
        <v>2146</v>
      </c>
      <c r="H1461" s="37">
        <v>5.8</v>
      </c>
    </row>
    <row r="1462" spans="5:8">
      <c r="E1462" s="44" t="s">
        <v>694</v>
      </c>
      <c r="F1462" s="48">
        <v>1.7000000000000002</v>
      </c>
      <c r="G1462" s="40" t="s">
        <v>2147</v>
      </c>
      <c r="H1462" s="37">
        <v>5.8</v>
      </c>
    </row>
    <row r="1463" spans="5:8">
      <c r="E1463" s="44" t="s">
        <v>694</v>
      </c>
      <c r="F1463" s="48">
        <v>1.8000000000000003</v>
      </c>
      <c r="G1463" s="40" t="s">
        <v>2148</v>
      </c>
      <c r="H1463" s="37">
        <v>5.8</v>
      </c>
    </row>
    <row r="1464" spans="5:8">
      <c r="E1464" s="44" t="s">
        <v>694</v>
      </c>
      <c r="F1464" s="48">
        <v>1.9000000000000004</v>
      </c>
      <c r="G1464" s="40" t="s">
        <v>2149</v>
      </c>
      <c r="H1464" s="37">
        <v>5.8</v>
      </c>
    </row>
    <row r="1465" spans="5:8">
      <c r="E1465" s="44" t="s">
        <v>694</v>
      </c>
      <c r="F1465" s="48">
        <v>2.0000000000000004</v>
      </c>
      <c r="G1465" s="40" t="s">
        <v>2150</v>
      </c>
      <c r="H1465" s="37">
        <v>5.8</v>
      </c>
    </row>
    <row r="1466" spans="5:8">
      <c r="E1466" s="44" t="s">
        <v>694</v>
      </c>
      <c r="F1466" s="48">
        <v>2.1000000000000005</v>
      </c>
      <c r="G1466" s="40" t="s">
        <v>2151</v>
      </c>
      <c r="H1466" s="37">
        <v>5.8</v>
      </c>
    </row>
    <row r="1467" spans="5:8">
      <c r="E1467" s="44" t="s">
        <v>694</v>
      </c>
      <c r="F1467" s="48">
        <v>2.2000000000000006</v>
      </c>
      <c r="G1467" s="40" t="s">
        <v>2152</v>
      </c>
      <c r="H1467" s="37">
        <v>5.8</v>
      </c>
    </row>
    <row r="1468" spans="5:8">
      <c r="E1468" s="44" t="s">
        <v>694</v>
      </c>
      <c r="F1468" s="48">
        <v>2.3000000000000007</v>
      </c>
      <c r="G1468" s="40" t="s">
        <v>2153</v>
      </c>
      <c r="H1468" s="37">
        <v>5.8</v>
      </c>
    </row>
    <row r="1469" spans="5:8">
      <c r="E1469" s="44" t="s">
        <v>694</v>
      </c>
      <c r="F1469" s="48">
        <v>2.4000000000000008</v>
      </c>
      <c r="G1469" s="40" t="s">
        <v>2154</v>
      </c>
      <c r="H1469" s="37">
        <v>5.8</v>
      </c>
    </row>
    <row r="1470" spans="5:8">
      <c r="E1470" s="44" t="s">
        <v>694</v>
      </c>
      <c r="F1470" s="48">
        <v>2.5000000000000009</v>
      </c>
      <c r="G1470" s="40" t="s">
        <v>2155</v>
      </c>
      <c r="H1470" s="37">
        <v>5.8</v>
      </c>
    </row>
    <row r="1471" spans="5:8">
      <c r="E1471" s="44" t="s">
        <v>694</v>
      </c>
      <c r="F1471" s="48">
        <v>2.600000000000001</v>
      </c>
      <c r="G1471" s="40" t="s">
        <v>2156</v>
      </c>
      <c r="H1471" s="37">
        <v>5.8</v>
      </c>
    </row>
    <row r="1472" spans="5:8">
      <c r="E1472" s="44" t="s">
        <v>694</v>
      </c>
      <c r="F1472" s="48">
        <v>2.7000000000000011</v>
      </c>
      <c r="G1472" s="40" t="s">
        <v>2157</v>
      </c>
      <c r="H1472" s="37">
        <v>5.8</v>
      </c>
    </row>
    <row r="1473" spans="5:8">
      <c r="E1473" s="44" t="s">
        <v>694</v>
      </c>
      <c r="F1473" s="48">
        <v>2.8000000000000012</v>
      </c>
      <c r="G1473" s="40" t="s">
        <v>2158</v>
      </c>
      <c r="H1473" s="37">
        <v>5.8</v>
      </c>
    </row>
    <row r="1474" spans="5:8">
      <c r="E1474" s="44" t="s">
        <v>694</v>
      </c>
      <c r="F1474" s="48">
        <v>2.9000000000000012</v>
      </c>
      <c r="G1474" s="40" t="s">
        <v>2159</v>
      </c>
      <c r="H1474" s="37">
        <v>5.8</v>
      </c>
    </row>
    <row r="1475" spans="5:8">
      <c r="E1475" s="44" t="s">
        <v>694</v>
      </c>
      <c r="F1475" s="48">
        <v>3.0000000000000013</v>
      </c>
      <c r="G1475" s="40" t="s">
        <v>2160</v>
      </c>
      <c r="H1475" s="37">
        <v>5.8</v>
      </c>
    </row>
    <row r="1476" spans="5:8">
      <c r="E1476" s="44" t="s">
        <v>694</v>
      </c>
      <c r="F1476" s="48">
        <v>3.1000000000000014</v>
      </c>
      <c r="G1476" s="40" t="s">
        <v>2161</v>
      </c>
      <c r="H1476" s="37">
        <v>5.8</v>
      </c>
    </row>
    <row r="1477" spans="5:8">
      <c r="E1477" s="44" t="s">
        <v>694</v>
      </c>
      <c r="F1477" s="48">
        <v>3.2000000000000015</v>
      </c>
      <c r="G1477" s="40" t="s">
        <v>2162</v>
      </c>
      <c r="H1477" s="37">
        <v>5.8</v>
      </c>
    </row>
    <row r="1478" spans="5:8">
      <c r="E1478" s="44" t="s">
        <v>694</v>
      </c>
      <c r="F1478" s="48">
        <v>3.3000000000000016</v>
      </c>
      <c r="G1478" s="40" t="s">
        <v>2163</v>
      </c>
      <c r="H1478" s="34">
        <v>4.9000000000000004</v>
      </c>
    </row>
    <row r="1479" spans="5:8">
      <c r="E1479" s="44" t="s">
        <v>694</v>
      </c>
      <c r="F1479" s="48">
        <v>3.4000000000000017</v>
      </c>
      <c r="G1479" s="40" t="s">
        <v>2164</v>
      </c>
      <c r="H1479" s="34">
        <v>4.9000000000000004</v>
      </c>
    </row>
    <row r="1480" spans="5:8">
      <c r="E1480" s="44" t="s">
        <v>694</v>
      </c>
      <c r="F1480" s="48">
        <v>3.5000000000000018</v>
      </c>
      <c r="G1480" s="40" t="s">
        <v>2165</v>
      </c>
      <c r="H1480" s="34">
        <v>4.9000000000000004</v>
      </c>
    </row>
    <row r="1481" spans="5:8">
      <c r="E1481" s="44" t="s">
        <v>694</v>
      </c>
      <c r="F1481" s="48">
        <v>3.6000000000000019</v>
      </c>
      <c r="G1481" s="40" t="s">
        <v>2166</v>
      </c>
      <c r="H1481" s="34">
        <v>4.9000000000000004</v>
      </c>
    </row>
    <row r="1482" spans="5:8">
      <c r="E1482" s="44" t="s">
        <v>694</v>
      </c>
      <c r="F1482" s="48">
        <v>3.700000000000002</v>
      </c>
      <c r="G1482" s="40" t="s">
        <v>2167</v>
      </c>
      <c r="H1482" s="34">
        <v>4.9000000000000004</v>
      </c>
    </row>
    <row r="1483" spans="5:8">
      <c r="E1483" s="44" t="s">
        <v>694</v>
      </c>
      <c r="F1483" s="48">
        <v>3.800000000000002</v>
      </c>
      <c r="G1483" s="40" t="s">
        <v>2168</v>
      </c>
      <c r="H1483" s="34">
        <v>4.9000000000000004</v>
      </c>
    </row>
    <row r="1484" spans="5:8">
      <c r="E1484" s="44" t="s">
        <v>694</v>
      </c>
      <c r="F1484" s="48">
        <v>3.9000000000000021</v>
      </c>
      <c r="G1484" s="40" t="s">
        <v>2169</v>
      </c>
      <c r="H1484" s="34">
        <v>4.9000000000000004</v>
      </c>
    </row>
    <row r="1485" spans="5:8">
      <c r="E1485" s="44" t="s">
        <v>694</v>
      </c>
      <c r="F1485" s="48">
        <v>4.0000000000000018</v>
      </c>
      <c r="G1485" s="40" t="s">
        <v>2170</v>
      </c>
      <c r="H1485" s="34">
        <v>4.9000000000000004</v>
      </c>
    </row>
    <row r="1486" spans="5:8">
      <c r="E1486" s="44" t="s">
        <v>694</v>
      </c>
      <c r="F1486" s="48">
        <v>4.1000000000000014</v>
      </c>
      <c r="G1486" s="40" t="s">
        <v>2171</v>
      </c>
      <c r="H1486" s="34">
        <v>5.5</v>
      </c>
    </row>
    <row r="1487" spans="5:8">
      <c r="E1487" s="44" t="s">
        <v>694</v>
      </c>
      <c r="F1487" s="48">
        <v>4.2000000000000011</v>
      </c>
      <c r="G1487" s="40" t="s">
        <v>2172</v>
      </c>
      <c r="H1487" s="34">
        <v>5.5</v>
      </c>
    </row>
    <row r="1488" spans="5:8">
      <c r="E1488" s="44" t="s">
        <v>694</v>
      </c>
      <c r="F1488" s="48">
        <v>4.3000000000000007</v>
      </c>
      <c r="G1488" s="40" t="s">
        <v>2173</v>
      </c>
      <c r="H1488" s="34">
        <v>5.5</v>
      </c>
    </row>
    <row r="1489" spans="5:8">
      <c r="E1489" s="44" t="s">
        <v>694</v>
      </c>
      <c r="F1489" s="48">
        <v>4.4000000000000004</v>
      </c>
      <c r="G1489" s="40" t="s">
        <v>2174</v>
      </c>
      <c r="H1489" s="34">
        <v>5.5</v>
      </c>
    </row>
    <row r="1490" spans="5:8">
      <c r="E1490" s="44" t="s">
        <v>694</v>
      </c>
      <c r="F1490" s="48">
        <v>4.5</v>
      </c>
      <c r="G1490" s="40" t="s">
        <v>2175</v>
      </c>
      <c r="H1490" s="34">
        <v>5.5</v>
      </c>
    </row>
    <row r="1491" spans="5:8">
      <c r="E1491" s="44" t="s">
        <v>694</v>
      </c>
      <c r="F1491" s="48">
        <v>4.5999999999999996</v>
      </c>
      <c r="G1491" s="40" t="s">
        <v>2176</v>
      </c>
      <c r="H1491" s="34">
        <v>5.5</v>
      </c>
    </row>
    <row r="1492" spans="5:8">
      <c r="E1492" s="44" t="s">
        <v>694</v>
      </c>
      <c r="F1492" s="48">
        <v>4.6999999999999993</v>
      </c>
      <c r="G1492" s="40" t="s">
        <v>2177</v>
      </c>
      <c r="H1492" s="34">
        <v>5.5</v>
      </c>
    </row>
    <row r="1493" spans="5:8">
      <c r="E1493" s="44" t="s">
        <v>694</v>
      </c>
      <c r="F1493" s="48">
        <v>4.7999999999999989</v>
      </c>
      <c r="G1493" s="40" t="s">
        <v>2178</v>
      </c>
      <c r="H1493" s="34">
        <v>5.5</v>
      </c>
    </row>
    <row r="1494" spans="5:8">
      <c r="E1494" s="44" t="s">
        <v>694</v>
      </c>
      <c r="F1494" s="48">
        <v>4.8999999999999986</v>
      </c>
      <c r="G1494" s="40" t="s">
        <v>2179</v>
      </c>
      <c r="H1494" s="34">
        <v>5.5</v>
      </c>
    </row>
    <row r="1495" spans="5:8">
      <c r="E1495" s="44" t="s">
        <v>694</v>
      </c>
      <c r="F1495" s="48">
        <v>4.9999999999999982</v>
      </c>
      <c r="G1495" s="40" t="s">
        <v>2180</v>
      </c>
      <c r="H1495" s="34">
        <v>5.5</v>
      </c>
    </row>
    <row r="1496" spans="5:8">
      <c r="E1496" s="44" t="s">
        <v>694</v>
      </c>
      <c r="F1496" s="48">
        <v>5.0999999999999979</v>
      </c>
      <c r="G1496" s="40" t="s">
        <v>2181</v>
      </c>
      <c r="H1496" s="34">
        <v>5</v>
      </c>
    </row>
    <row r="1497" spans="5:8">
      <c r="E1497" s="44" t="s">
        <v>694</v>
      </c>
      <c r="F1497" s="48">
        <v>5.1999999999999975</v>
      </c>
      <c r="G1497" s="40" t="s">
        <v>2182</v>
      </c>
      <c r="H1497" s="34">
        <v>5</v>
      </c>
    </row>
    <row r="1498" spans="5:8">
      <c r="E1498" s="44" t="s">
        <v>694</v>
      </c>
      <c r="F1498" s="48">
        <v>5.2999999999999972</v>
      </c>
      <c r="G1498" s="40" t="s">
        <v>2183</v>
      </c>
      <c r="H1498" s="34">
        <v>5</v>
      </c>
    </row>
    <row r="1499" spans="5:8">
      <c r="E1499" s="44" t="s">
        <v>694</v>
      </c>
      <c r="F1499" s="48">
        <v>5.3999999999999968</v>
      </c>
      <c r="G1499" s="40" t="s">
        <v>2184</v>
      </c>
      <c r="H1499" s="34">
        <v>5</v>
      </c>
    </row>
    <row r="1500" spans="5:8">
      <c r="E1500" s="44" t="s">
        <v>694</v>
      </c>
      <c r="F1500" s="48">
        <v>5.4999999999999964</v>
      </c>
      <c r="G1500" s="40" t="s">
        <v>2185</v>
      </c>
      <c r="H1500" s="34">
        <v>5</v>
      </c>
    </row>
    <row r="1501" spans="5:8">
      <c r="E1501" s="44" t="s">
        <v>694</v>
      </c>
      <c r="F1501" s="48">
        <v>5.5999999999999961</v>
      </c>
      <c r="G1501" s="40" t="s">
        <v>2186</v>
      </c>
      <c r="H1501" s="34">
        <v>5</v>
      </c>
    </row>
    <row r="1502" spans="5:8">
      <c r="E1502" s="44" t="s">
        <v>694</v>
      </c>
      <c r="F1502" s="48">
        <v>5.6999999999999957</v>
      </c>
      <c r="G1502" s="40" t="s">
        <v>2187</v>
      </c>
      <c r="H1502" s="34">
        <v>5</v>
      </c>
    </row>
    <row r="1503" spans="5:8">
      <c r="E1503" s="44" t="s">
        <v>694</v>
      </c>
      <c r="F1503" s="48">
        <v>5.7999999999999954</v>
      </c>
      <c r="G1503" s="40" t="s">
        <v>2188</v>
      </c>
      <c r="H1503" s="34">
        <v>5</v>
      </c>
    </row>
    <row r="1504" spans="5:8">
      <c r="E1504" s="44" t="s">
        <v>694</v>
      </c>
      <c r="F1504" s="48">
        <v>5.899999999999995</v>
      </c>
      <c r="G1504" s="40" t="s">
        <v>2189</v>
      </c>
      <c r="H1504" s="34">
        <v>5</v>
      </c>
    </row>
    <row r="1505" spans="5:8">
      <c r="E1505" s="44" t="s">
        <v>694</v>
      </c>
      <c r="F1505" s="48">
        <v>6</v>
      </c>
      <c r="G1505" s="40" t="s">
        <v>2190</v>
      </c>
      <c r="H1505" s="34">
        <v>5</v>
      </c>
    </row>
    <row r="1506" spans="5:8">
      <c r="E1506" s="44" t="s">
        <v>694</v>
      </c>
      <c r="F1506" s="48">
        <v>6.1</v>
      </c>
      <c r="G1506" s="40" t="s">
        <v>2191</v>
      </c>
      <c r="H1506" s="34">
        <v>5</v>
      </c>
    </row>
    <row r="1507" spans="5:8">
      <c r="E1507" s="44" t="s">
        <v>694</v>
      </c>
      <c r="F1507" s="48">
        <v>6.1999999999999993</v>
      </c>
      <c r="G1507" s="40" t="s">
        <v>2192</v>
      </c>
      <c r="H1507" s="34">
        <v>5</v>
      </c>
    </row>
    <row r="1508" spans="5:8">
      <c r="E1508" s="44" t="s">
        <v>694</v>
      </c>
      <c r="F1508" s="48">
        <v>6.2999999999999989</v>
      </c>
      <c r="G1508" s="40" t="s">
        <v>2193</v>
      </c>
      <c r="H1508" s="34">
        <v>5</v>
      </c>
    </row>
    <row r="1509" spans="5:8">
      <c r="E1509" s="44" t="s">
        <v>694</v>
      </c>
      <c r="F1509" s="48">
        <v>6.3999999999999986</v>
      </c>
      <c r="G1509" s="40" t="s">
        <v>2194</v>
      </c>
      <c r="H1509" s="34">
        <v>4.5</v>
      </c>
    </row>
    <row r="1510" spans="5:8">
      <c r="E1510" s="44" t="s">
        <v>694</v>
      </c>
      <c r="F1510" s="48">
        <v>6.4999999999999982</v>
      </c>
      <c r="G1510" s="40" t="s">
        <v>2195</v>
      </c>
      <c r="H1510" s="34">
        <v>4.5</v>
      </c>
    </row>
    <row r="1511" spans="5:8">
      <c r="E1511" s="44" t="s">
        <v>694</v>
      </c>
      <c r="F1511" s="48">
        <v>6.5999999999999979</v>
      </c>
      <c r="G1511" s="40" t="s">
        <v>2196</v>
      </c>
      <c r="H1511" s="34">
        <v>4.5</v>
      </c>
    </row>
    <row r="1512" spans="5:8">
      <c r="E1512" s="44" t="s">
        <v>694</v>
      </c>
      <c r="F1512" s="48">
        <v>6.6999999999999975</v>
      </c>
      <c r="G1512" s="40" t="s">
        <v>2197</v>
      </c>
      <c r="H1512" s="34">
        <v>4.5</v>
      </c>
    </row>
    <row r="1513" spans="5:8">
      <c r="E1513" s="44" t="s">
        <v>694</v>
      </c>
      <c r="F1513" s="48">
        <v>6.7999999999999972</v>
      </c>
      <c r="G1513" s="40" t="s">
        <v>2198</v>
      </c>
      <c r="H1513" s="34">
        <v>4.5</v>
      </c>
    </row>
    <row r="1514" spans="5:8">
      <c r="E1514" s="44" t="s">
        <v>694</v>
      </c>
      <c r="F1514" s="48">
        <v>6.8999999999999968</v>
      </c>
      <c r="G1514" s="40" t="s">
        <v>2199</v>
      </c>
      <c r="H1514" s="34">
        <v>4.5</v>
      </c>
    </row>
    <row r="1515" spans="5:8">
      <c r="E1515" s="44" t="s">
        <v>694</v>
      </c>
      <c r="F1515" s="48">
        <v>6.9999999999999964</v>
      </c>
      <c r="G1515" s="40" t="s">
        <v>2200</v>
      </c>
      <c r="H1515" s="34">
        <v>4.5</v>
      </c>
    </row>
    <row r="1516" spans="5:8">
      <c r="E1516" s="44" t="s">
        <v>694</v>
      </c>
      <c r="F1516" s="48">
        <v>7.0999999999999961</v>
      </c>
      <c r="G1516" s="40" t="s">
        <v>2201</v>
      </c>
      <c r="H1516" s="34">
        <v>4.5</v>
      </c>
    </row>
    <row r="1517" spans="5:8">
      <c r="E1517" s="44" t="s">
        <v>694</v>
      </c>
      <c r="F1517" s="48">
        <v>7.1999999999999957</v>
      </c>
      <c r="G1517" s="40" t="s">
        <v>2202</v>
      </c>
      <c r="H1517" s="34">
        <v>4.5</v>
      </c>
    </row>
    <row r="1518" spans="5:8">
      <c r="E1518" s="44" t="s">
        <v>694</v>
      </c>
      <c r="F1518" s="48">
        <v>7.2999999999999954</v>
      </c>
      <c r="G1518" s="40" t="s">
        <v>2203</v>
      </c>
      <c r="H1518" s="34">
        <v>4.5</v>
      </c>
    </row>
    <row r="1519" spans="5:8">
      <c r="E1519" s="44" t="s">
        <v>694</v>
      </c>
      <c r="F1519" s="48">
        <v>7.399999999999995</v>
      </c>
      <c r="G1519" s="40" t="s">
        <v>2204</v>
      </c>
      <c r="H1519" s="34">
        <v>4.5</v>
      </c>
    </row>
    <row r="1520" spans="5:8">
      <c r="E1520" s="44" t="s">
        <v>694</v>
      </c>
      <c r="F1520" s="48">
        <v>7.5</v>
      </c>
      <c r="G1520" s="40" t="s">
        <v>2205</v>
      </c>
      <c r="H1520" s="34">
        <v>4.5</v>
      </c>
    </row>
    <row r="1521" spans="5:8">
      <c r="E1521" s="44" t="s">
        <v>694</v>
      </c>
      <c r="F1521" s="48">
        <v>7.6</v>
      </c>
      <c r="G1521" s="40" t="s">
        <v>2206</v>
      </c>
      <c r="H1521" s="34">
        <v>4.5</v>
      </c>
    </row>
    <row r="1522" spans="5:8">
      <c r="E1522" s="44" t="s">
        <v>694</v>
      </c>
      <c r="F1522" s="48">
        <v>7.6999999999999993</v>
      </c>
      <c r="G1522" s="40" t="s">
        <v>2207</v>
      </c>
      <c r="H1522" s="34">
        <v>4.5</v>
      </c>
    </row>
    <row r="1523" spans="5:8">
      <c r="E1523" s="44" t="s">
        <v>694</v>
      </c>
      <c r="F1523" s="48">
        <v>7.7999999999999989</v>
      </c>
      <c r="G1523" s="40" t="s">
        <v>2208</v>
      </c>
      <c r="H1523" s="34">
        <v>4.5</v>
      </c>
    </row>
    <row r="1524" spans="5:8">
      <c r="E1524" s="44" t="s">
        <v>694</v>
      </c>
      <c r="F1524" s="48">
        <v>7.8999999999999986</v>
      </c>
      <c r="G1524" s="40" t="s">
        <v>2209</v>
      </c>
      <c r="H1524" s="34">
        <v>4.5</v>
      </c>
    </row>
    <row r="1525" spans="5:8">
      <c r="E1525" s="44" t="s">
        <v>694</v>
      </c>
      <c r="F1525" s="48">
        <v>7.9999999999999982</v>
      </c>
      <c r="G1525" s="40" t="s">
        <v>2210</v>
      </c>
      <c r="H1525" s="34">
        <v>4.5</v>
      </c>
    </row>
    <row r="1526" spans="5:8">
      <c r="E1526" s="44" t="s">
        <v>694</v>
      </c>
      <c r="F1526" s="48">
        <v>8.0999999999999979</v>
      </c>
      <c r="G1526" s="40" t="s">
        <v>2211</v>
      </c>
      <c r="H1526" s="34">
        <v>4.5</v>
      </c>
    </row>
    <row r="1527" spans="5:8">
      <c r="E1527" s="44" t="s">
        <v>694</v>
      </c>
      <c r="F1527" s="48">
        <v>8.1999999999999975</v>
      </c>
      <c r="G1527" s="40" t="s">
        <v>2212</v>
      </c>
      <c r="H1527" s="34">
        <v>4.5</v>
      </c>
    </row>
    <row r="1528" spans="5:8">
      <c r="E1528" s="44" t="s">
        <v>694</v>
      </c>
      <c r="F1528" s="48">
        <v>8.2999999999999972</v>
      </c>
      <c r="G1528" s="40" t="s">
        <v>2213</v>
      </c>
      <c r="H1528" s="34">
        <v>4.5</v>
      </c>
    </row>
    <row r="1529" spans="5:8">
      <c r="E1529" s="44" t="s">
        <v>694</v>
      </c>
      <c r="F1529" s="48">
        <v>8.3999999999999968</v>
      </c>
      <c r="G1529" s="40" t="s">
        <v>2214</v>
      </c>
      <c r="H1529" s="34">
        <v>4.5</v>
      </c>
    </row>
    <row r="1530" spans="5:8">
      <c r="E1530" s="44" t="s">
        <v>694</v>
      </c>
      <c r="F1530" s="48">
        <v>8.4999999999999964</v>
      </c>
      <c r="G1530" s="40" t="s">
        <v>2215</v>
      </c>
      <c r="H1530" s="34">
        <v>4.5</v>
      </c>
    </row>
    <row r="1531" spans="5:8">
      <c r="E1531" s="44" t="s">
        <v>694</v>
      </c>
      <c r="F1531" s="48">
        <v>8.5999999999999961</v>
      </c>
      <c r="G1531" s="40" t="s">
        <v>2216</v>
      </c>
      <c r="H1531" s="34">
        <v>4.5</v>
      </c>
    </row>
    <row r="1532" spans="5:8">
      <c r="E1532" s="44" t="s">
        <v>694</v>
      </c>
      <c r="F1532" s="48">
        <v>8.6999999999999957</v>
      </c>
      <c r="G1532" s="40" t="s">
        <v>2217</v>
      </c>
      <c r="H1532" s="34">
        <v>4.5</v>
      </c>
    </row>
    <row r="1533" spans="5:8">
      <c r="E1533" s="44" t="s">
        <v>694</v>
      </c>
      <c r="F1533" s="48">
        <v>8.7999999999999954</v>
      </c>
      <c r="G1533" s="40" t="s">
        <v>2218</v>
      </c>
      <c r="H1533" s="34">
        <v>4.5</v>
      </c>
    </row>
    <row r="1534" spans="5:8">
      <c r="E1534" s="44" t="s">
        <v>694</v>
      </c>
      <c r="F1534" s="48">
        <v>8.899999999999995</v>
      </c>
      <c r="G1534" s="40" t="s">
        <v>2219</v>
      </c>
      <c r="H1534" s="34">
        <v>4.5</v>
      </c>
    </row>
    <row r="1535" spans="5:8">
      <c r="E1535" s="44" t="s">
        <v>694</v>
      </c>
      <c r="F1535" s="48">
        <v>9</v>
      </c>
      <c r="G1535" s="40" t="s">
        <v>2220</v>
      </c>
      <c r="H1535" s="34">
        <v>4.5</v>
      </c>
    </row>
    <row r="1536" spans="5:8">
      <c r="E1536" s="44" t="s">
        <v>694</v>
      </c>
      <c r="F1536" s="48">
        <v>9.1</v>
      </c>
      <c r="G1536" s="40" t="s">
        <v>2221</v>
      </c>
      <c r="H1536" s="34">
        <v>4.5</v>
      </c>
    </row>
    <row r="1537" spans="5:8">
      <c r="E1537" s="44" t="s">
        <v>694</v>
      </c>
      <c r="F1537" s="48">
        <v>9.1999999999999993</v>
      </c>
      <c r="G1537" s="40" t="s">
        <v>2222</v>
      </c>
      <c r="H1537" s="34">
        <v>4.5</v>
      </c>
    </row>
    <row r="1538" spans="5:8">
      <c r="E1538" s="44" t="s">
        <v>694</v>
      </c>
      <c r="F1538" s="48">
        <v>9.2999999999999989</v>
      </c>
      <c r="G1538" s="40" t="s">
        <v>2223</v>
      </c>
      <c r="H1538" s="34">
        <v>4.5</v>
      </c>
    </row>
    <row r="1539" spans="5:8">
      <c r="E1539" s="44" t="s">
        <v>694</v>
      </c>
      <c r="F1539" s="48">
        <v>9.3999999999999986</v>
      </c>
      <c r="G1539" s="40" t="s">
        <v>2224</v>
      </c>
      <c r="H1539" s="34">
        <v>4.5</v>
      </c>
    </row>
    <row r="1540" spans="5:8">
      <c r="E1540" s="44" t="s">
        <v>694</v>
      </c>
      <c r="F1540" s="48">
        <v>9.4999999999999982</v>
      </c>
      <c r="G1540" s="40" t="s">
        <v>2225</v>
      </c>
      <c r="H1540" s="34">
        <v>4.5</v>
      </c>
    </row>
    <row r="1541" spans="5:8">
      <c r="E1541" s="44" t="s">
        <v>694</v>
      </c>
      <c r="F1541" s="48">
        <v>9.5999999999999979</v>
      </c>
      <c r="G1541" s="40" t="s">
        <v>2226</v>
      </c>
      <c r="H1541" s="34">
        <v>4.5</v>
      </c>
    </row>
    <row r="1542" spans="5:8">
      <c r="E1542" s="44" t="s">
        <v>694</v>
      </c>
      <c r="F1542" s="48">
        <v>9.6999999999999975</v>
      </c>
      <c r="G1542" s="40" t="s">
        <v>2227</v>
      </c>
      <c r="H1542" s="34">
        <v>4.5</v>
      </c>
    </row>
    <row r="1543" spans="5:8">
      <c r="E1543" s="44" t="s">
        <v>694</v>
      </c>
      <c r="F1543" s="48">
        <v>9.7999999999999972</v>
      </c>
      <c r="G1543" s="40" t="s">
        <v>2228</v>
      </c>
      <c r="H1543" s="34">
        <v>4.5</v>
      </c>
    </row>
    <row r="1544" spans="5:8">
      <c r="E1544" s="44" t="s">
        <v>694</v>
      </c>
      <c r="F1544" s="48">
        <v>9.8999999999999968</v>
      </c>
      <c r="G1544" s="40" t="s">
        <v>2229</v>
      </c>
      <c r="H1544" s="34">
        <v>4.5</v>
      </c>
    </row>
    <row r="1545" spans="5:8">
      <c r="E1545" s="44" t="s">
        <v>694</v>
      </c>
      <c r="F1545" s="48">
        <v>9.9999999999999964</v>
      </c>
      <c r="G1545" s="40" t="s">
        <v>2230</v>
      </c>
      <c r="H1545" s="34">
        <v>4.5</v>
      </c>
    </row>
    <row r="1546" spans="5:8">
      <c r="E1546" s="44" t="s">
        <v>694</v>
      </c>
      <c r="F1546" s="48">
        <v>10.099999999999996</v>
      </c>
      <c r="G1546" s="40" t="s">
        <v>2231</v>
      </c>
      <c r="H1546" s="34">
        <v>4.5</v>
      </c>
    </row>
    <row r="1547" spans="5:8">
      <c r="E1547" s="44" t="s">
        <v>694</v>
      </c>
      <c r="F1547" s="48">
        <v>10.199999999999996</v>
      </c>
      <c r="G1547" s="40" t="s">
        <v>2232</v>
      </c>
      <c r="H1547" s="34">
        <v>4.5</v>
      </c>
    </row>
    <row r="1548" spans="5:8">
      <c r="E1548" s="44" t="s">
        <v>694</v>
      </c>
      <c r="F1548" s="48">
        <v>10.299999999999995</v>
      </c>
      <c r="G1548" s="40" t="s">
        <v>2233</v>
      </c>
      <c r="H1548" s="34">
        <v>4.5</v>
      </c>
    </row>
    <row r="1549" spans="5:8">
      <c r="E1549" s="44" t="s">
        <v>694</v>
      </c>
      <c r="F1549" s="48">
        <v>10.399999999999995</v>
      </c>
      <c r="G1549" s="40" t="s">
        <v>2234</v>
      </c>
      <c r="H1549" s="34">
        <v>4.5</v>
      </c>
    </row>
    <row r="1550" spans="5:8">
      <c r="E1550" s="44" t="s">
        <v>694</v>
      </c>
      <c r="F1550" s="48">
        <v>10.499999999999995</v>
      </c>
      <c r="G1550" s="40" t="s">
        <v>2235</v>
      </c>
      <c r="H1550" s="34">
        <v>4.5</v>
      </c>
    </row>
    <row r="1551" spans="5:8">
      <c r="E1551" s="44" t="s">
        <v>694</v>
      </c>
      <c r="F1551" s="48">
        <v>10.599999999999994</v>
      </c>
      <c r="G1551" s="40" t="s">
        <v>2236</v>
      </c>
      <c r="H1551" s="34">
        <v>4.5</v>
      </c>
    </row>
    <row r="1552" spans="5:8">
      <c r="E1552" s="44" t="s">
        <v>694</v>
      </c>
      <c r="F1552" s="48">
        <v>10.699999999999994</v>
      </c>
      <c r="G1552" s="40" t="s">
        <v>2237</v>
      </c>
      <c r="H1552" s="34">
        <v>4.5</v>
      </c>
    </row>
    <row r="1553" spans="5:8">
      <c r="E1553" s="44" t="s">
        <v>694</v>
      </c>
      <c r="F1553" s="48">
        <v>10.799999999999994</v>
      </c>
      <c r="G1553" s="40" t="s">
        <v>2238</v>
      </c>
      <c r="H1553" s="34">
        <v>4.5</v>
      </c>
    </row>
    <row r="1554" spans="5:8">
      <c r="E1554" s="44" t="s">
        <v>694</v>
      </c>
      <c r="F1554" s="48">
        <v>10.899999999999993</v>
      </c>
      <c r="G1554" s="40" t="s">
        <v>2239</v>
      </c>
      <c r="H1554" s="34">
        <v>4.5</v>
      </c>
    </row>
    <row r="1555" spans="5:8">
      <c r="E1555" s="44" t="s">
        <v>694</v>
      </c>
      <c r="F1555" s="48">
        <v>10.999999999999993</v>
      </c>
      <c r="G1555" s="40" t="s">
        <v>2240</v>
      </c>
      <c r="H1555" s="34">
        <v>4.5</v>
      </c>
    </row>
    <row r="1556" spans="5:8">
      <c r="E1556" s="44" t="s">
        <v>694</v>
      </c>
      <c r="F1556" s="48">
        <v>11.099999999999993</v>
      </c>
      <c r="G1556" s="40" t="s">
        <v>2241</v>
      </c>
      <c r="H1556" s="34">
        <v>4.5</v>
      </c>
    </row>
    <row r="1557" spans="5:8">
      <c r="E1557" s="44" t="s">
        <v>694</v>
      </c>
      <c r="F1557" s="48">
        <v>11.199999999999992</v>
      </c>
      <c r="G1557" s="40" t="s">
        <v>2242</v>
      </c>
      <c r="H1557" s="34">
        <v>4.5</v>
      </c>
    </row>
    <row r="1558" spans="5:8">
      <c r="E1558" s="44" t="s">
        <v>694</v>
      </c>
      <c r="F1558" s="48">
        <v>11.299999999999992</v>
      </c>
      <c r="G1558" s="40" t="s">
        <v>2243</v>
      </c>
      <c r="H1558" s="34">
        <v>4.5</v>
      </c>
    </row>
    <row r="1559" spans="5:8">
      <c r="E1559" s="44" t="s">
        <v>694</v>
      </c>
      <c r="F1559" s="48">
        <v>11.399999999999991</v>
      </c>
      <c r="G1559" s="40" t="s">
        <v>2244</v>
      </c>
      <c r="H1559" s="34">
        <v>4.5</v>
      </c>
    </row>
    <row r="1560" spans="5:8">
      <c r="E1560" s="44" t="s">
        <v>694</v>
      </c>
      <c r="F1560" s="48">
        <v>11.499999999999991</v>
      </c>
      <c r="G1560" s="40" t="s">
        <v>2245</v>
      </c>
      <c r="H1560" s="34">
        <v>4.5</v>
      </c>
    </row>
    <row r="1561" spans="5:8">
      <c r="E1561" s="44" t="s">
        <v>694</v>
      </c>
      <c r="F1561" s="48">
        <v>11.599999999999991</v>
      </c>
      <c r="G1561" s="40" t="s">
        <v>2246</v>
      </c>
      <c r="H1561" s="34">
        <v>4.5</v>
      </c>
    </row>
    <row r="1562" spans="5:8">
      <c r="E1562" s="44" t="s">
        <v>694</v>
      </c>
      <c r="F1562" s="48">
        <v>11.69999999999999</v>
      </c>
      <c r="G1562" s="40" t="s">
        <v>2247</v>
      </c>
      <c r="H1562" s="34">
        <v>4.5</v>
      </c>
    </row>
    <row r="1563" spans="5:8">
      <c r="E1563" s="44" t="s">
        <v>694</v>
      </c>
      <c r="F1563" s="48">
        <v>11.79999999999999</v>
      </c>
      <c r="G1563" s="40" t="s">
        <v>2248</v>
      </c>
      <c r="H1563" s="34">
        <v>4.5</v>
      </c>
    </row>
    <row r="1564" spans="5:8">
      <c r="E1564" s="44" t="s">
        <v>694</v>
      </c>
      <c r="F1564" s="48">
        <v>11.89999999999999</v>
      </c>
      <c r="G1564" s="40" t="s">
        <v>2249</v>
      </c>
      <c r="H1564" s="34">
        <v>4.5</v>
      </c>
    </row>
    <row r="1565" spans="5:8">
      <c r="E1565" s="44" t="s">
        <v>694</v>
      </c>
      <c r="F1565" s="48">
        <v>11.999999999999989</v>
      </c>
      <c r="G1565" s="40" t="s">
        <v>2250</v>
      </c>
      <c r="H1565" s="34">
        <v>4.5</v>
      </c>
    </row>
    <row r="1566" spans="5:8">
      <c r="E1566" s="44" t="s">
        <v>694</v>
      </c>
      <c r="F1566" s="48">
        <v>12.099999999999989</v>
      </c>
      <c r="G1566" s="40" t="s">
        <v>2251</v>
      </c>
      <c r="H1566" s="34">
        <v>4.5</v>
      </c>
    </row>
    <row r="1567" spans="5:8">
      <c r="E1567" s="44" t="s">
        <v>694</v>
      </c>
      <c r="F1567" s="48">
        <v>12.199999999999989</v>
      </c>
      <c r="G1567" s="40" t="s">
        <v>2252</v>
      </c>
      <c r="H1567" s="34">
        <v>4.5</v>
      </c>
    </row>
    <row r="1568" spans="5:8">
      <c r="E1568" s="44" t="s">
        <v>694</v>
      </c>
      <c r="F1568" s="48">
        <v>12.299999999999988</v>
      </c>
      <c r="G1568" s="40" t="s">
        <v>2253</v>
      </c>
      <c r="H1568" s="34">
        <v>4.5</v>
      </c>
    </row>
    <row r="1569" spans="5:8">
      <c r="E1569" s="44" t="s">
        <v>694</v>
      </c>
      <c r="F1569" s="48">
        <v>12.399999999999988</v>
      </c>
      <c r="G1569" s="40" t="s">
        <v>2254</v>
      </c>
      <c r="H1569" s="34">
        <v>4.5</v>
      </c>
    </row>
    <row r="1570" spans="5:8">
      <c r="E1570" s="44" t="s">
        <v>694</v>
      </c>
      <c r="F1570" s="48">
        <v>12.499999999999988</v>
      </c>
      <c r="G1570" s="40" t="s">
        <v>2255</v>
      </c>
      <c r="H1570" s="34">
        <v>4.5</v>
      </c>
    </row>
    <row r="1571" spans="5:8">
      <c r="E1571" s="44" t="s">
        <v>694</v>
      </c>
      <c r="F1571" s="48">
        <v>12.599999999999987</v>
      </c>
      <c r="G1571" s="40" t="s">
        <v>2256</v>
      </c>
      <c r="H1571" s="34">
        <v>4.5</v>
      </c>
    </row>
    <row r="1572" spans="5:8">
      <c r="E1572" s="44" t="s">
        <v>694</v>
      </c>
      <c r="F1572" s="48">
        <v>12.699999999999987</v>
      </c>
      <c r="G1572" s="40" t="s">
        <v>2257</v>
      </c>
      <c r="H1572" s="34">
        <v>4.5</v>
      </c>
    </row>
    <row r="1573" spans="5:8">
      <c r="E1573" s="44" t="s">
        <v>694</v>
      </c>
      <c r="F1573" s="48">
        <v>12.799999999999986</v>
      </c>
      <c r="G1573" s="40" t="s">
        <v>2258</v>
      </c>
      <c r="H1573" s="34">
        <v>4.5</v>
      </c>
    </row>
    <row r="1574" spans="5:8">
      <c r="E1574" s="44" t="s">
        <v>694</v>
      </c>
      <c r="F1574" s="48">
        <v>12.899999999999986</v>
      </c>
      <c r="G1574" s="40" t="s">
        <v>2259</v>
      </c>
      <c r="H1574" s="34">
        <v>4.5</v>
      </c>
    </row>
    <row r="1575" spans="5:8">
      <c r="E1575" s="44" t="s">
        <v>694</v>
      </c>
      <c r="F1575" s="48">
        <v>12.999999999999986</v>
      </c>
      <c r="G1575" s="40" t="s">
        <v>2260</v>
      </c>
      <c r="H1575" s="34">
        <v>4.5</v>
      </c>
    </row>
    <row r="1576" spans="5:8">
      <c r="E1576" s="44" t="s">
        <v>694</v>
      </c>
      <c r="F1576" s="48">
        <v>13.099999999999985</v>
      </c>
      <c r="G1576" s="40" t="s">
        <v>2261</v>
      </c>
      <c r="H1576" s="34">
        <v>4.5</v>
      </c>
    </row>
    <row r="1577" spans="5:8">
      <c r="E1577" s="44" t="s">
        <v>694</v>
      </c>
      <c r="F1577" s="48">
        <v>13.199999999999985</v>
      </c>
      <c r="G1577" s="40" t="s">
        <v>2262</v>
      </c>
      <c r="H1577" s="34">
        <v>4.5</v>
      </c>
    </row>
    <row r="1578" spans="5:8">
      <c r="E1578" s="44" t="s">
        <v>694</v>
      </c>
      <c r="F1578" s="48">
        <v>13.299999999999985</v>
      </c>
      <c r="G1578" s="40" t="s">
        <v>2263</v>
      </c>
      <c r="H1578" s="34">
        <v>4.5</v>
      </c>
    </row>
    <row r="1579" spans="5:8">
      <c r="E1579" s="44" t="s">
        <v>694</v>
      </c>
      <c r="F1579" s="48">
        <v>13.399999999999984</v>
      </c>
      <c r="G1579" s="40" t="s">
        <v>2264</v>
      </c>
      <c r="H1579" s="34">
        <v>4.5</v>
      </c>
    </row>
    <row r="1580" spans="5:8">
      <c r="E1580" s="44" t="s">
        <v>694</v>
      </c>
      <c r="F1580" s="48">
        <v>13.499999999999984</v>
      </c>
      <c r="G1580" s="40" t="s">
        <v>2265</v>
      </c>
      <c r="H1580" s="34">
        <v>4.5</v>
      </c>
    </row>
    <row r="1581" spans="5:8">
      <c r="E1581" s="44" t="s">
        <v>694</v>
      </c>
      <c r="F1581" s="48">
        <v>13.599999999999984</v>
      </c>
      <c r="G1581" s="40" t="s">
        <v>2266</v>
      </c>
      <c r="H1581" s="34">
        <v>4.5</v>
      </c>
    </row>
    <row r="1582" spans="5:8">
      <c r="E1582" s="44" t="s">
        <v>694</v>
      </c>
      <c r="F1582" s="48">
        <v>13.699999999999983</v>
      </c>
      <c r="G1582" s="40" t="s">
        <v>2267</v>
      </c>
      <c r="H1582" s="34">
        <v>4.5</v>
      </c>
    </row>
    <row r="1583" spans="5:8">
      <c r="E1583" s="44" t="s">
        <v>694</v>
      </c>
      <c r="F1583" s="48">
        <v>13.799999999999983</v>
      </c>
      <c r="G1583" s="40" t="s">
        <v>2268</v>
      </c>
      <c r="H1583" s="34">
        <v>4.5</v>
      </c>
    </row>
    <row r="1584" spans="5:8">
      <c r="E1584" s="44" t="s">
        <v>694</v>
      </c>
      <c r="F1584" s="48">
        <v>13.899999999999983</v>
      </c>
      <c r="G1584" s="40" t="s">
        <v>2269</v>
      </c>
      <c r="H1584" s="34">
        <v>4.5</v>
      </c>
    </row>
    <row r="1585" spans="5:8">
      <c r="E1585" s="44" t="s">
        <v>694</v>
      </c>
      <c r="F1585" s="48">
        <v>13.999999999999982</v>
      </c>
      <c r="G1585" s="40" t="s">
        <v>2270</v>
      </c>
      <c r="H1585" s="34">
        <v>4.5</v>
      </c>
    </row>
    <row r="1586" spans="5:8">
      <c r="E1586" s="44" t="s">
        <v>694</v>
      </c>
      <c r="F1586" s="48">
        <v>14.099999999999982</v>
      </c>
      <c r="G1586" s="40" t="s">
        <v>2271</v>
      </c>
      <c r="H1586" s="34">
        <v>4.5</v>
      </c>
    </row>
    <row r="1587" spans="5:8">
      <c r="E1587" s="44" t="s">
        <v>694</v>
      </c>
      <c r="F1587" s="48">
        <v>14.199999999999982</v>
      </c>
      <c r="G1587" s="40" t="s">
        <v>2272</v>
      </c>
      <c r="H1587" s="34">
        <v>4.5</v>
      </c>
    </row>
    <row r="1588" spans="5:8">
      <c r="E1588" s="44" t="s">
        <v>694</v>
      </c>
      <c r="F1588" s="48">
        <v>14.299999999999981</v>
      </c>
      <c r="G1588" s="40" t="s">
        <v>2273</v>
      </c>
      <c r="H1588" s="34">
        <v>4.5</v>
      </c>
    </row>
    <row r="1589" spans="5:8">
      <c r="E1589" s="44" t="s">
        <v>694</v>
      </c>
      <c r="F1589" s="48">
        <v>14.399999999999981</v>
      </c>
      <c r="G1589" s="40" t="s">
        <v>2274</v>
      </c>
      <c r="H1589" s="34">
        <v>4.5</v>
      </c>
    </row>
    <row r="1590" spans="5:8">
      <c r="E1590" s="44" t="s">
        <v>694</v>
      </c>
      <c r="F1590" s="48">
        <v>14.49999999999998</v>
      </c>
      <c r="G1590" s="40" t="s">
        <v>2275</v>
      </c>
      <c r="H1590" s="34">
        <v>4.5</v>
      </c>
    </row>
    <row r="1591" spans="5:8">
      <c r="E1591" s="44" t="s">
        <v>694</v>
      </c>
      <c r="F1591" s="48">
        <v>14.59999999999998</v>
      </c>
      <c r="G1591" s="40" t="s">
        <v>2276</v>
      </c>
      <c r="H1591" s="34">
        <v>4.5</v>
      </c>
    </row>
    <row r="1592" spans="5:8">
      <c r="E1592" s="44" t="s">
        <v>694</v>
      </c>
      <c r="F1592" s="48">
        <v>14.69999999999998</v>
      </c>
      <c r="G1592" s="40" t="s">
        <v>2277</v>
      </c>
      <c r="H1592" s="34">
        <v>4.5</v>
      </c>
    </row>
    <row r="1593" spans="5:8">
      <c r="E1593" s="44" t="s">
        <v>694</v>
      </c>
      <c r="F1593" s="48">
        <v>14.799999999999979</v>
      </c>
      <c r="G1593" s="40" t="s">
        <v>2278</v>
      </c>
      <c r="H1593" s="34">
        <v>4.5</v>
      </c>
    </row>
    <row r="1594" spans="5:8">
      <c r="E1594" s="44" t="s">
        <v>694</v>
      </c>
      <c r="F1594" s="48">
        <v>14.899999999999979</v>
      </c>
      <c r="G1594" s="40" t="s">
        <v>2279</v>
      </c>
      <c r="H1594" s="34">
        <v>4.5</v>
      </c>
    </row>
    <row r="1595" spans="5:8">
      <c r="E1595" s="44" t="s">
        <v>694</v>
      </c>
      <c r="F1595" s="48">
        <v>14.999999999999979</v>
      </c>
      <c r="G1595" s="40" t="s">
        <v>2280</v>
      </c>
      <c r="H1595" s="34">
        <v>4.5</v>
      </c>
    </row>
    <row r="1596" spans="5:8">
      <c r="E1596" s="44" t="s">
        <v>694</v>
      </c>
      <c r="F1596" s="48">
        <v>15.099999999999978</v>
      </c>
      <c r="G1596" s="40" t="s">
        <v>2281</v>
      </c>
      <c r="H1596" s="34">
        <v>4.5</v>
      </c>
    </row>
    <row r="1597" spans="5:8">
      <c r="E1597" s="44" t="s">
        <v>694</v>
      </c>
      <c r="F1597" s="48">
        <v>15.199999999999978</v>
      </c>
      <c r="G1597" s="40" t="s">
        <v>2282</v>
      </c>
      <c r="H1597" s="34">
        <v>4.5</v>
      </c>
    </row>
    <row r="1598" spans="5:8">
      <c r="E1598" s="44" t="s">
        <v>694</v>
      </c>
      <c r="F1598" s="48">
        <v>15.299999999999978</v>
      </c>
      <c r="G1598" s="40" t="s">
        <v>2283</v>
      </c>
      <c r="H1598" s="34">
        <v>4.5</v>
      </c>
    </row>
    <row r="1599" spans="5:8">
      <c r="E1599" s="44" t="s">
        <v>694</v>
      </c>
      <c r="F1599" s="48">
        <v>15.399999999999977</v>
      </c>
      <c r="G1599" s="40" t="s">
        <v>2284</v>
      </c>
      <c r="H1599" s="34">
        <v>4.5</v>
      </c>
    </row>
    <row r="1600" spans="5:8">
      <c r="E1600" s="44" t="s">
        <v>694</v>
      </c>
      <c r="F1600" s="48">
        <v>15.499999999999977</v>
      </c>
      <c r="G1600" s="40" t="s">
        <v>2285</v>
      </c>
      <c r="H1600" s="34">
        <v>4.5</v>
      </c>
    </row>
    <row r="1601" spans="5:8">
      <c r="E1601" s="44" t="s">
        <v>694</v>
      </c>
      <c r="F1601" s="48">
        <v>15.599999999999977</v>
      </c>
      <c r="G1601" s="40" t="s">
        <v>2286</v>
      </c>
      <c r="H1601" s="34">
        <v>4.5</v>
      </c>
    </row>
    <row r="1602" spans="5:8">
      <c r="E1602" s="44" t="s">
        <v>694</v>
      </c>
      <c r="F1602" s="48">
        <v>15.699999999999976</v>
      </c>
      <c r="G1602" s="40" t="s">
        <v>2287</v>
      </c>
      <c r="H1602" s="34">
        <v>4.5</v>
      </c>
    </row>
    <row r="1603" spans="5:8">
      <c r="E1603" s="44" t="s">
        <v>694</v>
      </c>
      <c r="F1603" s="48">
        <v>15.799999999999976</v>
      </c>
      <c r="G1603" s="40" t="s">
        <v>2288</v>
      </c>
      <c r="H1603" s="34">
        <v>4.5</v>
      </c>
    </row>
    <row r="1604" spans="5:8">
      <c r="E1604" s="44" t="s">
        <v>694</v>
      </c>
      <c r="F1604" s="48">
        <v>15.899999999999975</v>
      </c>
      <c r="G1604" s="40" t="s">
        <v>2289</v>
      </c>
      <c r="H1604" s="34">
        <v>4.5</v>
      </c>
    </row>
    <row r="1605" spans="5:8">
      <c r="E1605" s="44" t="s">
        <v>694</v>
      </c>
      <c r="F1605" s="48">
        <v>15.999999999999975</v>
      </c>
      <c r="G1605" s="40" t="s">
        <v>2290</v>
      </c>
      <c r="H1605" s="34">
        <v>4.5</v>
      </c>
    </row>
    <row r="1606" spans="5:8">
      <c r="E1606" s="44" t="s">
        <v>694</v>
      </c>
      <c r="F1606" s="48">
        <v>16.099999999999977</v>
      </c>
      <c r="G1606" s="40" t="s">
        <v>2291</v>
      </c>
      <c r="H1606" s="34">
        <v>4.5</v>
      </c>
    </row>
    <row r="1607" spans="5:8">
      <c r="E1607" s="44" t="s">
        <v>694</v>
      </c>
      <c r="F1607" s="48">
        <v>16.199999999999978</v>
      </c>
      <c r="G1607" s="40" t="s">
        <v>2292</v>
      </c>
      <c r="H1607" s="34">
        <v>4.5</v>
      </c>
    </row>
    <row r="1608" spans="5:8">
      <c r="E1608" s="44" t="s">
        <v>694</v>
      </c>
      <c r="F1608" s="48">
        <v>16.299999999999979</v>
      </c>
      <c r="G1608" s="40" t="s">
        <v>2293</v>
      </c>
      <c r="H1608" s="34">
        <v>4.5</v>
      </c>
    </row>
    <row r="1609" spans="5:8">
      <c r="E1609" s="44" t="s">
        <v>694</v>
      </c>
      <c r="F1609" s="48">
        <v>16.399999999999981</v>
      </c>
      <c r="G1609" s="40" t="s">
        <v>2294</v>
      </c>
      <c r="H1609" s="34">
        <v>4.5</v>
      </c>
    </row>
    <row r="1610" spans="5:8">
      <c r="E1610" s="44" t="s">
        <v>694</v>
      </c>
      <c r="F1610" s="48">
        <v>16.499999999999982</v>
      </c>
      <c r="G1610" s="40" t="s">
        <v>2295</v>
      </c>
      <c r="H1610" s="34">
        <v>4.5</v>
      </c>
    </row>
    <row r="1611" spans="5:8">
      <c r="E1611" s="44" t="s">
        <v>694</v>
      </c>
      <c r="F1611" s="48">
        <v>16.599999999999984</v>
      </c>
      <c r="G1611" s="40" t="s">
        <v>2296</v>
      </c>
      <c r="H1611" s="34">
        <v>4.5</v>
      </c>
    </row>
    <row r="1612" spans="5:8">
      <c r="E1612" s="44" t="s">
        <v>694</v>
      </c>
      <c r="F1612" s="48">
        <v>16.699999999999985</v>
      </c>
      <c r="G1612" s="40" t="s">
        <v>2297</v>
      </c>
      <c r="H1612" s="34">
        <v>4.5</v>
      </c>
    </row>
    <row r="1613" spans="5:8">
      <c r="E1613" s="44" t="s">
        <v>694</v>
      </c>
      <c r="F1613" s="48">
        <v>16.799999999999986</v>
      </c>
      <c r="G1613" s="40" t="s">
        <v>2298</v>
      </c>
      <c r="H1613" s="34">
        <v>4.5</v>
      </c>
    </row>
    <row r="1614" spans="5:8">
      <c r="E1614" s="44" t="s">
        <v>694</v>
      </c>
      <c r="F1614" s="48">
        <v>16.899999999999988</v>
      </c>
      <c r="G1614" s="40" t="s">
        <v>2299</v>
      </c>
      <c r="H1614" s="34">
        <v>4.5</v>
      </c>
    </row>
    <row r="1615" spans="5:8">
      <c r="E1615" s="44" t="s">
        <v>694</v>
      </c>
      <c r="F1615" s="48">
        <v>16.999999999999989</v>
      </c>
      <c r="G1615" s="40" t="s">
        <v>2300</v>
      </c>
      <c r="H1615" s="34">
        <v>4.5</v>
      </c>
    </row>
    <row r="1616" spans="5:8">
      <c r="E1616" s="44" t="s">
        <v>694</v>
      </c>
      <c r="F1616" s="48">
        <v>17.099999999999991</v>
      </c>
      <c r="G1616" s="40" t="s">
        <v>2301</v>
      </c>
      <c r="H1616" s="34">
        <v>4.5</v>
      </c>
    </row>
    <row r="1617" spans="5:8">
      <c r="E1617" s="44" t="s">
        <v>694</v>
      </c>
      <c r="F1617" s="48">
        <v>17.199999999999992</v>
      </c>
      <c r="G1617" s="40" t="s">
        <v>2302</v>
      </c>
      <c r="H1617" s="34">
        <v>4.5</v>
      </c>
    </row>
    <row r="1618" spans="5:8">
      <c r="E1618" s="44" t="s">
        <v>694</v>
      </c>
      <c r="F1618" s="48">
        <v>17.299999999999994</v>
      </c>
      <c r="G1618" s="40" t="s">
        <v>2303</v>
      </c>
      <c r="H1618" s="34">
        <v>4.5</v>
      </c>
    </row>
    <row r="1619" spans="5:8">
      <c r="E1619" s="44" t="s">
        <v>694</v>
      </c>
      <c r="F1619" s="48">
        <v>17.399999999999995</v>
      </c>
      <c r="G1619" s="40" t="s">
        <v>2304</v>
      </c>
      <c r="H1619" s="34">
        <v>4.5</v>
      </c>
    </row>
    <row r="1620" spans="5:8">
      <c r="E1620" s="44" t="s">
        <v>694</v>
      </c>
      <c r="F1620" s="48">
        <v>17.499999999999996</v>
      </c>
      <c r="G1620" s="40" t="s">
        <v>2305</v>
      </c>
      <c r="H1620" s="34">
        <v>4.5</v>
      </c>
    </row>
    <row r="1621" spans="5:8">
      <c r="E1621" s="44" t="s">
        <v>694</v>
      </c>
      <c r="F1621" s="48">
        <v>17.599999999999998</v>
      </c>
      <c r="G1621" s="40" t="s">
        <v>2306</v>
      </c>
      <c r="H1621" s="34">
        <v>4.5</v>
      </c>
    </row>
    <row r="1622" spans="5:8">
      <c r="E1622" s="44" t="s">
        <v>694</v>
      </c>
      <c r="F1622" s="48">
        <v>17.7</v>
      </c>
      <c r="G1622" s="40" t="s">
        <v>2307</v>
      </c>
      <c r="H1622" s="34">
        <v>4.5</v>
      </c>
    </row>
    <row r="1623" spans="5:8">
      <c r="E1623" s="44" t="s">
        <v>694</v>
      </c>
      <c r="F1623" s="48">
        <v>17.8</v>
      </c>
      <c r="G1623" s="40" t="s">
        <v>2308</v>
      </c>
      <c r="H1623" s="34">
        <v>4.5</v>
      </c>
    </row>
    <row r="1624" spans="5:8">
      <c r="E1624" s="44" t="s">
        <v>694</v>
      </c>
      <c r="F1624" s="48">
        <v>17.900000000000002</v>
      </c>
      <c r="G1624" s="40" t="s">
        <v>2309</v>
      </c>
      <c r="H1624" s="34">
        <v>4.5</v>
      </c>
    </row>
    <row r="1625" spans="5:8">
      <c r="E1625" s="44" t="s">
        <v>694</v>
      </c>
      <c r="F1625" s="48">
        <v>18.000000000000004</v>
      </c>
      <c r="G1625" s="40" t="s">
        <v>2310</v>
      </c>
      <c r="H1625" s="34">
        <v>4.5</v>
      </c>
    </row>
    <row r="1626" spans="5:8">
      <c r="E1626" s="44" t="s">
        <v>694</v>
      </c>
      <c r="F1626" s="48">
        <v>18.100000000000005</v>
      </c>
      <c r="G1626" s="40" t="s">
        <v>2311</v>
      </c>
      <c r="H1626" s="34">
        <v>4.5</v>
      </c>
    </row>
    <row r="1627" spans="5:8">
      <c r="E1627" s="44" t="s">
        <v>694</v>
      </c>
      <c r="F1627" s="48">
        <v>18.200000000000006</v>
      </c>
      <c r="G1627" s="40" t="s">
        <v>2312</v>
      </c>
      <c r="H1627" s="34">
        <v>4.5</v>
      </c>
    </row>
    <row r="1628" spans="5:8">
      <c r="E1628" s="44" t="s">
        <v>694</v>
      </c>
      <c r="F1628" s="48">
        <v>18.300000000000008</v>
      </c>
      <c r="G1628" s="40" t="s">
        <v>2313</v>
      </c>
      <c r="H1628" s="34">
        <v>4.5</v>
      </c>
    </row>
    <row r="1629" spans="5:8">
      <c r="E1629" s="44" t="s">
        <v>694</v>
      </c>
      <c r="F1629" s="48">
        <v>18.400000000000009</v>
      </c>
      <c r="G1629" s="40" t="s">
        <v>2314</v>
      </c>
      <c r="H1629" s="34">
        <v>4.5</v>
      </c>
    </row>
    <row r="1630" spans="5:8">
      <c r="E1630" s="44" t="s">
        <v>694</v>
      </c>
      <c r="F1630" s="48">
        <v>18.500000000000011</v>
      </c>
      <c r="G1630" s="40" t="s">
        <v>2315</v>
      </c>
      <c r="H1630" s="34">
        <v>4.5</v>
      </c>
    </row>
    <row r="1631" spans="5:8">
      <c r="E1631" s="44" t="s">
        <v>694</v>
      </c>
      <c r="F1631" s="48">
        <v>18.600000000000012</v>
      </c>
      <c r="G1631" s="40" t="s">
        <v>2316</v>
      </c>
      <c r="H1631" s="34">
        <v>4.5</v>
      </c>
    </row>
    <row r="1632" spans="5:8">
      <c r="E1632" s="44" t="s">
        <v>694</v>
      </c>
      <c r="F1632" s="48">
        <v>18.700000000000014</v>
      </c>
      <c r="G1632" s="40" t="s">
        <v>2317</v>
      </c>
      <c r="H1632" s="34">
        <v>4.5</v>
      </c>
    </row>
    <row r="1633" spans="5:8">
      <c r="E1633" s="44" t="s">
        <v>694</v>
      </c>
      <c r="F1633" s="48">
        <v>18.800000000000015</v>
      </c>
      <c r="G1633" s="40" t="s">
        <v>2318</v>
      </c>
      <c r="H1633" s="34">
        <v>4.5</v>
      </c>
    </row>
    <row r="1634" spans="5:8">
      <c r="E1634" s="44" t="s">
        <v>694</v>
      </c>
      <c r="F1634" s="48">
        <v>18.900000000000016</v>
      </c>
      <c r="G1634" s="40" t="s">
        <v>2319</v>
      </c>
      <c r="H1634" s="34">
        <v>4.5</v>
      </c>
    </row>
    <row r="1635" spans="5:8">
      <c r="E1635" s="44" t="s">
        <v>694</v>
      </c>
      <c r="F1635" s="48">
        <v>19.000000000000018</v>
      </c>
      <c r="G1635" s="40" t="s">
        <v>2320</v>
      </c>
      <c r="H1635" s="34">
        <v>4.5</v>
      </c>
    </row>
    <row r="1636" spans="5:8">
      <c r="E1636" s="44" t="s">
        <v>694</v>
      </c>
      <c r="F1636" s="48">
        <v>19.100000000000019</v>
      </c>
      <c r="G1636" s="40" t="s">
        <v>2321</v>
      </c>
      <c r="H1636" s="34">
        <v>4.5</v>
      </c>
    </row>
    <row r="1637" spans="5:8">
      <c r="E1637" s="44" t="s">
        <v>694</v>
      </c>
      <c r="F1637" s="48">
        <v>19.200000000000021</v>
      </c>
      <c r="G1637" s="40" t="s">
        <v>2322</v>
      </c>
      <c r="H1637" s="34">
        <v>4.5</v>
      </c>
    </row>
    <row r="1638" spans="5:8">
      <c r="E1638" s="44" t="s">
        <v>694</v>
      </c>
      <c r="F1638" s="48">
        <v>19.300000000000022</v>
      </c>
      <c r="G1638" s="40" t="s">
        <v>2323</v>
      </c>
      <c r="H1638" s="34">
        <v>4.5</v>
      </c>
    </row>
    <row r="1639" spans="5:8">
      <c r="E1639" s="44" t="s">
        <v>694</v>
      </c>
      <c r="F1639" s="48">
        <v>19.400000000000023</v>
      </c>
      <c r="G1639" s="40" t="s">
        <v>2324</v>
      </c>
      <c r="H1639" s="34">
        <v>4.5</v>
      </c>
    </row>
    <row r="1640" spans="5:8">
      <c r="E1640" s="44" t="s">
        <v>694</v>
      </c>
      <c r="F1640" s="48">
        <v>19.500000000000025</v>
      </c>
      <c r="G1640" s="40" t="s">
        <v>2325</v>
      </c>
      <c r="H1640" s="34">
        <v>4.5</v>
      </c>
    </row>
    <row r="1641" spans="5:8">
      <c r="E1641" s="44" t="s">
        <v>694</v>
      </c>
      <c r="F1641" s="48">
        <v>19.600000000000026</v>
      </c>
      <c r="G1641" s="40" t="s">
        <v>2326</v>
      </c>
      <c r="H1641" s="34">
        <v>4.5</v>
      </c>
    </row>
    <row r="1642" spans="5:8">
      <c r="E1642" s="44" t="s">
        <v>694</v>
      </c>
      <c r="F1642" s="48">
        <v>19.700000000000028</v>
      </c>
      <c r="G1642" s="40" t="s">
        <v>2327</v>
      </c>
      <c r="H1642" s="34">
        <v>4.5</v>
      </c>
    </row>
    <row r="1643" spans="5:8">
      <c r="E1643" s="44" t="s">
        <v>694</v>
      </c>
      <c r="F1643" s="48">
        <v>19.800000000000029</v>
      </c>
      <c r="G1643" s="40" t="s">
        <v>2328</v>
      </c>
      <c r="H1643" s="34">
        <v>4.5</v>
      </c>
    </row>
    <row r="1644" spans="5:8">
      <c r="E1644" s="44" t="s">
        <v>694</v>
      </c>
      <c r="F1644" s="48">
        <v>19.900000000000031</v>
      </c>
      <c r="G1644" s="40" t="s">
        <v>2329</v>
      </c>
      <c r="H1644" s="34">
        <v>4.5</v>
      </c>
    </row>
    <row r="1645" spans="5:8">
      <c r="E1645" s="44" t="s">
        <v>694</v>
      </c>
      <c r="F1645" s="48">
        <v>20.000000000000032</v>
      </c>
      <c r="G1645" s="40" t="s">
        <v>2330</v>
      </c>
      <c r="H1645" s="34">
        <v>4.5</v>
      </c>
    </row>
    <row r="1646" spans="5:8">
      <c r="E1646" s="44" t="s">
        <v>694</v>
      </c>
      <c r="F1646" s="48">
        <v>20.100000000000033</v>
      </c>
      <c r="G1646" s="40" t="s">
        <v>2331</v>
      </c>
      <c r="H1646" s="34">
        <v>4.5</v>
      </c>
    </row>
    <row r="1647" spans="5:8">
      <c r="E1647" s="44" t="s">
        <v>694</v>
      </c>
      <c r="F1647" s="48">
        <v>20.200000000000035</v>
      </c>
      <c r="G1647" s="40" t="s">
        <v>2332</v>
      </c>
      <c r="H1647" s="34">
        <v>4.5</v>
      </c>
    </row>
    <row r="1648" spans="5:8">
      <c r="E1648" s="44" t="s">
        <v>694</v>
      </c>
      <c r="F1648" s="48">
        <v>20.300000000000036</v>
      </c>
      <c r="G1648" s="40" t="s">
        <v>2333</v>
      </c>
      <c r="H1648" s="34">
        <v>4.5</v>
      </c>
    </row>
    <row r="1649" spans="5:8">
      <c r="E1649" s="44" t="s">
        <v>694</v>
      </c>
      <c r="F1649" s="48">
        <v>20.400000000000038</v>
      </c>
      <c r="G1649" s="40" t="s">
        <v>2334</v>
      </c>
      <c r="H1649" s="34">
        <v>4.5</v>
      </c>
    </row>
    <row r="1650" spans="5:8">
      <c r="E1650" s="44" t="s">
        <v>694</v>
      </c>
      <c r="F1650" s="48">
        <v>20.500000000000039</v>
      </c>
      <c r="G1650" s="40" t="s">
        <v>2335</v>
      </c>
      <c r="H1650" s="34">
        <v>4.5</v>
      </c>
    </row>
    <row r="1651" spans="5:8">
      <c r="E1651" s="44" t="s">
        <v>694</v>
      </c>
      <c r="F1651" s="48">
        <v>20.600000000000041</v>
      </c>
      <c r="G1651" s="40" t="s">
        <v>2336</v>
      </c>
      <c r="H1651" s="34">
        <v>4.5</v>
      </c>
    </row>
    <row r="1652" spans="5:8">
      <c r="E1652" s="44" t="s">
        <v>694</v>
      </c>
      <c r="F1652" s="48">
        <v>20.700000000000042</v>
      </c>
      <c r="G1652" s="40" t="s">
        <v>2337</v>
      </c>
      <c r="H1652" s="34">
        <v>4.5</v>
      </c>
    </row>
    <row r="1653" spans="5:8">
      <c r="E1653" s="44" t="s">
        <v>694</v>
      </c>
      <c r="F1653" s="48">
        <v>20.800000000000043</v>
      </c>
      <c r="G1653" s="40" t="s">
        <v>2338</v>
      </c>
      <c r="H1653" s="34">
        <v>4.5</v>
      </c>
    </row>
    <row r="1654" spans="5:8">
      <c r="E1654" s="44" t="s">
        <v>694</v>
      </c>
      <c r="F1654" s="48">
        <v>20.900000000000045</v>
      </c>
      <c r="G1654" s="40" t="s">
        <v>2339</v>
      </c>
      <c r="H1654" s="34">
        <v>4.5</v>
      </c>
    </row>
    <row r="1655" spans="5:8">
      <c r="E1655" s="44" t="s">
        <v>694</v>
      </c>
      <c r="F1655" s="48">
        <v>21.000000000000046</v>
      </c>
      <c r="G1655" s="40" t="s">
        <v>2340</v>
      </c>
      <c r="H1655" s="34">
        <v>4.5</v>
      </c>
    </row>
    <row r="1656" spans="5:8">
      <c r="E1656" s="44" t="s">
        <v>694</v>
      </c>
      <c r="F1656" s="48">
        <v>21.100000000000048</v>
      </c>
      <c r="G1656" s="40" t="s">
        <v>2341</v>
      </c>
      <c r="H1656" s="34">
        <v>4.5</v>
      </c>
    </row>
    <row r="1657" spans="5:8">
      <c r="E1657" s="44" t="s">
        <v>694</v>
      </c>
      <c r="F1657" s="48">
        <v>21.200000000000049</v>
      </c>
      <c r="G1657" s="40" t="s">
        <v>2342</v>
      </c>
      <c r="H1657" s="34">
        <v>4.5</v>
      </c>
    </row>
    <row r="1658" spans="5:8">
      <c r="E1658" s="44" t="s">
        <v>694</v>
      </c>
      <c r="F1658" s="48">
        <v>21.3</v>
      </c>
      <c r="G1658" s="40" t="s">
        <v>2343</v>
      </c>
      <c r="H1658" s="34">
        <v>4.5</v>
      </c>
    </row>
    <row r="1659" spans="5:8">
      <c r="E1659" s="44" t="s">
        <v>694</v>
      </c>
      <c r="F1659" s="48">
        <v>21.400000000000002</v>
      </c>
      <c r="G1659" s="40" t="s">
        <v>2344</v>
      </c>
      <c r="H1659" s="34">
        <v>4.5</v>
      </c>
    </row>
    <row r="1660" spans="5:8">
      <c r="E1660" s="44" t="s">
        <v>694</v>
      </c>
      <c r="F1660" s="48">
        <v>21.500000000000004</v>
      </c>
      <c r="G1660" s="40" t="s">
        <v>2345</v>
      </c>
      <c r="H1660" s="34">
        <v>4.5</v>
      </c>
    </row>
    <row r="1661" spans="5:8">
      <c r="E1661" s="44" t="s">
        <v>694</v>
      </c>
      <c r="F1661" s="48">
        <v>21.600000000000005</v>
      </c>
      <c r="G1661" s="40" t="s">
        <v>2346</v>
      </c>
      <c r="H1661" s="34">
        <v>4.5</v>
      </c>
    </row>
    <row r="1662" spans="5:8">
      <c r="E1662" s="44" t="s">
        <v>694</v>
      </c>
      <c r="F1662" s="48">
        <v>21.700000000000006</v>
      </c>
      <c r="G1662" s="40" t="s">
        <v>2347</v>
      </c>
      <c r="H1662" s="34">
        <v>4.5</v>
      </c>
    </row>
    <row r="1663" spans="5:8">
      <c r="E1663" s="44" t="s">
        <v>694</v>
      </c>
      <c r="F1663" s="48">
        <v>21.800000000000008</v>
      </c>
      <c r="G1663" s="40" t="s">
        <v>2348</v>
      </c>
      <c r="H1663" s="34">
        <v>4.5</v>
      </c>
    </row>
    <row r="1664" spans="5:8">
      <c r="E1664" s="44" t="s">
        <v>694</v>
      </c>
      <c r="F1664" s="48">
        <v>21.900000000000009</v>
      </c>
      <c r="G1664" s="40" t="s">
        <v>2349</v>
      </c>
      <c r="H1664" s="34">
        <v>4.5</v>
      </c>
    </row>
    <row r="1665" spans="5:8">
      <c r="E1665" s="44" t="s">
        <v>694</v>
      </c>
      <c r="F1665" s="48">
        <v>22.000000000000011</v>
      </c>
      <c r="G1665" s="40" t="s">
        <v>2350</v>
      </c>
      <c r="H1665" s="34">
        <v>4.5</v>
      </c>
    </row>
    <row r="1666" spans="5:8">
      <c r="E1666" s="44" t="s">
        <v>694</v>
      </c>
      <c r="F1666" s="48">
        <v>22.100000000000012</v>
      </c>
      <c r="G1666" s="40" t="s">
        <v>2351</v>
      </c>
      <c r="H1666" s="34">
        <v>4.5</v>
      </c>
    </row>
    <row r="1667" spans="5:8">
      <c r="E1667" s="44" t="s">
        <v>694</v>
      </c>
      <c r="F1667" s="48">
        <v>22.200000000000014</v>
      </c>
      <c r="G1667" s="40" t="s">
        <v>2352</v>
      </c>
      <c r="H1667" s="34">
        <v>4.5</v>
      </c>
    </row>
    <row r="1668" spans="5:8">
      <c r="E1668" s="44" t="s">
        <v>694</v>
      </c>
      <c r="F1668" s="48">
        <v>22.300000000000015</v>
      </c>
      <c r="G1668" s="40" t="s">
        <v>2353</v>
      </c>
      <c r="H1668" s="34">
        <v>4.5</v>
      </c>
    </row>
    <row r="1669" spans="5:8">
      <c r="E1669" s="44" t="s">
        <v>694</v>
      </c>
      <c r="F1669" s="48">
        <v>22.400000000000016</v>
      </c>
      <c r="G1669" s="40" t="s">
        <v>2354</v>
      </c>
      <c r="H1669" s="34">
        <v>4.5</v>
      </c>
    </row>
    <row r="1670" spans="5:8">
      <c r="E1670" s="44" t="s">
        <v>694</v>
      </c>
      <c r="F1670" s="48">
        <v>22.500000000000018</v>
      </c>
      <c r="G1670" s="40" t="s">
        <v>2355</v>
      </c>
      <c r="H1670" s="34">
        <v>4.5</v>
      </c>
    </row>
    <row r="1671" spans="5:8">
      <c r="E1671" s="44" t="s">
        <v>694</v>
      </c>
      <c r="F1671" s="48">
        <v>22.600000000000019</v>
      </c>
      <c r="G1671" s="40" t="s">
        <v>2356</v>
      </c>
      <c r="H1671" s="34">
        <v>4.5</v>
      </c>
    </row>
    <row r="1672" spans="5:8">
      <c r="E1672" s="44" t="s">
        <v>694</v>
      </c>
      <c r="F1672" s="48">
        <v>22.700000000000021</v>
      </c>
      <c r="G1672" s="40" t="s">
        <v>2357</v>
      </c>
      <c r="H1672" s="34">
        <v>4.5</v>
      </c>
    </row>
    <row r="1673" spans="5:8">
      <c r="E1673" s="44" t="s">
        <v>694</v>
      </c>
      <c r="F1673" s="48">
        <v>22.800000000000022</v>
      </c>
      <c r="G1673" s="40" t="s">
        <v>2358</v>
      </c>
      <c r="H1673" s="34">
        <v>4.5</v>
      </c>
    </row>
    <row r="1674" spans="5:8">
      <c r="E1674" s="44" t="s">
        <v>694</v>
      </c>
      <c r="F1674" s="48">
        <v>22.900000000000023</v>
      </c>
      <c r="G1674" s="40" t="s">
        <v>2359</v>
      </c>
      <c r="H1674" s="34">
        <v>4.5</v>
      </c>
    </row>
    <row r="1675" spans="5:8">
      <c r="E1675" s="44" t="s">
        <v>694</v>
      </c>
      <c r="F1675" s="48">
        <v>23.000000000000025</v>
      </c>
      <c r="G1675" s="40" t="s">
        <v>2360</v>
      </c>
      <c r="H1675" s="34">
        <v>4.5</v>
      </c>
    </row>
    <row r="1676" spans="5:8">
      <c r="E1676" s="44" t="s">
        <v>694</v>
      </c>
      <c r="F1676" s="48">
        <v>23.100000000000026</v>
      </c>
      <c r="G1676" s="40" t="s">
        <v>2361</v>
      </c>
      <c r="H1676" s="34">
        <v>4.5</v>
      </c>
    </row>
    <row r="1677" spans="5:8">
      <c r="E1677" s="44" t="s">
        <v>694</v>
      </c>
      <c r="F1677" s="48">
        <v>23.200000000000028</v>
      </c>
      <c r="G1677" s="40" t="s">
        <v>2362</v>
      </c>
      <c r="H1677" s="34">
        <v>4.5</v>
      </c>
    </row>
    <row r="1678" spans="5:8">
      <c r="E1678" s="44" t="s">
        <v>694</v>
      </c>
      <c r="F1678" s="48">
        <v>23.300000000000029</v>
      </c>
      <c r="G1678" s="40" t="s">
        <v>2363</v>
      </c>
      <c r="H1678" s="34">
        <v>4.5</v>
      </c>
    </row>
    <row r="1679" spans="5:8">
      <c r="E1679" s="44" t="s">
        <v>694</v>
      </c>
      <c r="F1679" s="48">
        <v>23.400000000000031</v>
      </c>
      <c r="G1679" s="40" t="s">
        <v>2364</v>
      </c>
      <c r="H1679" s="34">
        <v>4.5</v>
      </c>
    </row>
    <row r="1680" spans="5:8">
      <c r="E1680" s="44" t="s">
        <v>694</v>
      </c>
      <c r="F1680" s="48">
        <v>23.500000000000032</v>
      </c>
      <c r="G1680" s="40" t="s">
        <v>2365</v>
      </c>
      <c r="H1680" s="34">
        <v>4.5</v>
      </c>
    </row>
    <row r="1681" spans="5:8">
      <c r="E1681" s="44" t="s">
        <v>694</v>
      </c>
      <c r="F1681" s="48">
        <v>23.600000000000033</v>
      </c>
      <c r="G1681" s="40" t="s">
        <v>2366</v>
      </c>
      <c r="H1681" s="34">
        <v>4.5</v>
      </c>
    </row>
    <row r="1682" spans="5:8">
      <c r="E1682" s="44" t="s">
        <v>694</v>
      </c>
      <c r="F1682" s="48">
        <v>23.700000000000035</v>
      </c>
      <c r="G1682" s="40" t="s">
        <v>2367</v>
      </c>
      <c r="H1682" s="34">
        <v>4.5</v>
      </c>
    </row>
    <row r="1683" spans="5:8">
      <c r="E1683" s="44" t="s">
        <v>694</v>
      </c>
      <c r="F1683" s="48">
        <v>23.800000000000036</v>
      </c>
      <c r="G1683" s="40" t="s">
        <v>2368</v>
      </c>
      <c r="H1683" s="34">
        <v>4.5</v>
      </c>
    </row>
    <row r="1684" spans="5:8">
      <c r="E1684" s="44" t="s">
        <v>694</v>
      </c>
      <c r="F1684" s="48">
        <v>23.900000000000038</v>
      </c>
      <c r="G1684" s="40" t="s">
        <v>2369</v>
      </c>
      <c r="H1684" s="34">
        <v>4.5</v>
      </c>
    </row>
    <row r="1685" spans="5:8">
      <c r="E1685" s="44" t="s">
        <v>694</v>
      </c>
      <c r="F1685" s="48">
        <v>24.000000000000039</v>
      </c>
      <c r="G1685" s="40" t="s">
        <v>2370</v>
      </c>
      <c r="H1685" s="34">
        <v>4.5</v>
      </c>
    </row>
    <row r="1686" spans="5:8">
      <c r="E1686" s="44" t="s">
        <v>694</v>
      </c>
      <c r="F1686" s="48">
        <v>24.100000000000041</v>
      </c>
      <c r="G1686" s="40" t="s">
        <v>2371</v>
      </c>
      <c r="H1686" s="34">
        <v>4.5</v>
      </c>
    </row>
    <row r="1687" spans="5:8">
      <c r="E1687" s="44" t="s">
        <v>694</v>
      </c>
      <c r="F1687" s="48">
        <v>24.200000000000042</v>
      </c>
      <c r="G1687" s="40" t="s">
        <v>2372</v>
      </c>
      <c r="H1687" s="34">
        <v>4.5</v>
      </c>
    </row>
    <row r="1688" spans="5:8">
      <c r="E1688" s="44" t="s">
        <v>694</v>
      </c>
      <c r="F1688" s="48">
        <v>24.300000000000043</v>
      </c>
      <c r="G1688" s="40" t="s">
        <v>2373</v>
      </c>
      <c r="H1688" s="34">
        <v>4.5</v>
      </c>
    </row>
    <row r="1689" spans="5:8">
      <c r="E1689" s="44" t="s">
        <v>694</v>
      </c>
      <c r="F1689" s="48">
        <v>24.400000000000045</v>
      </c>
      <c r="G1689" s="40" t="s">
        <v>2374</v>
      </c>
      <c r="H1689" s="34">
        <v>4.5</v>
      </c>
    </row>
    <row r="1690" spans="5:8">
      <c r="E1690" s="44" t="s">
        <v>694</v>
      </c>
      <c r="F1690" s="48">
        <v>24.500000000000046</v>
      </c>
      <c r="G1690" s="40" t="s">
        <v>2375</v>
      </c>
      <c r="H1690" s="34">
        <v>4.5</v>
      </c>
    </row>
    <row r="1691" spans="5:8">
      <c r="E1691" s="44" t="s">
        <v>694</v>
      </c>
      <c r="F1691" s="48">
        <v>24.600000000000048</v>
      </c>
      <c r="G1691" s="40" t="s">
        <v>2376</v>
      </c>
      <c r="H1691" s="34">
        <v>4.5</v>
      </c>
    </row>
    <row r="1692" spans="5:8">
      <c r="E1692" s="44" t="s">
        <v>694</v>
      </c>
      <c r="F1692" s="48">
        <v>24.700000000000049</v>
      </c>
      <c r="G1692" s="40" t="s">
        <v>2377</v>
      </c>
      <c r="H1692" s="34">
        <v>4.5</v>
      </c>
    </row>
    <row r="1693" spans="5:8">
      <c r="E1693" s="44" t="s">
        <v>694</v>
      </c>
      <c r="F1693" s="48">
        <v>24.8</v>
      </c>
      <c r="G1693" s="40" t="s">
        <v>2378</v>
      </c>
      <c r="H1693" s="34">
        <v>4.5</v>
      </c>
    </row>
    <row r="1694" spans="5:8">
      <c r="E1694" s="44" t="s">
        <v>694</v>
      </c>
      <c r="F1694" s="48">
        <v>24.900000000000002</v>
      </c>
      <c r="G1694" s="40" t="s">
        <v>2379</v>
      </c>
      <c r="H1694" s="34">
        <v>4.5</v>
      </c>
    </row>
    <row r="1695" spans="5:8">
      <c r="E1695" s="44" t="s">
        <v>694</v>
      </c>
      <c r="F1695" s="48">
        <v>25.000000000000004</v>
      </c>
      <c r="G1695" s="40" t="s">
        <v>2380</v>
      </c>
      <c r="H1695" s="34">
        <v>4.5</v>
      </c>
    </row>
    <row r="1696" spans="5:8">
      <c r="E1696" s="44" t="s">
        <v>694</v>
      </c>
      <c r="F1696" s="48">
        <v>25.100000000000005</v>
      </c>
      <c r="G1696" s="40" t="s">
        <v>2381</v>
      </c>
      <c r="H1696" s="34">
        <v>4.5</v>
      </c>
    </row>
    <row r="1697" spans="5:8">
      <c r="E1697" s="44" t="s">
        <v>694</v>
      </c>
      <c r="F1697" s="48">
        <v>25.200000000000006</v>
      </c>
      <c r="G1697" s="40" t="s">
        <v>2382</v>
      </c>
      <c r="H1697" s="34">
        <v>4.5</v>
      </c>
    </row>
    <row r="1698" spans="5:8">
      <c r="E1698" s="44" t="s">
        <v>694</v>
      </c>
      <c r="F1698" s="48">
        <v>25.300000000000008</v>
      </c>
      <c r="G1698" s="40" t="s">
        <v>2383</v>
      </c>
      <c r="H1698" s="34">
        <v>4.5</v>
      </c>
    </row>
    <row r="1699" spans="5:8">
      <c r="E1699" s="44" t="s">
        <v>694</v>
      </c>
      <c r="F1699" s="48">
        <v>25.400000000000009</v>
      </c>
      <c r="G1699" s="40" t="s">
        <v>2384</v>
      </c>
      <c r="H1699" s="34">
        <v>4.5</v>
      </c>
    </row>
    <row r="1700" spans="5:8">
      <c r="E1700" s="44" t="s">
        <v>694</v>
      </c>
      <c r="F1700" s="48">
        <v>25.500000000000011</v>
      </c>
      <c r="G1700" s="40" t="s">
        <v>2385</v>
      </c>
      <c r="H1700" s="34">
        <v>4.5</v>
      </c>
    </row>
    <row r="1701" spans="5:8">
      <c r="E1701" s="44" t="s">
        <v>694</v>
      </c>
      <c r="F1701" s="48">
        <v>25.600000000000012</v>
      </c>
      <c r="G1701" s="40" t="s">
        <v>2386</v>
      </c>
      <c r="H1701" s="34">
        <v>4.5</v>
      </c>
    </row>
    <row r="1702" spans="5:8">
      <c r="E1702" s="44" t="s">
        <v>694</v>
      </c>
      <c r="F1702" s="48">
        <v>25.700000000000014</v>
      </c>
      <c r="G1702" s="40" t="s">
        <v>2387</v>
      </c>
      <c r="H1702" s="34">
        <v>4.5</v>
      </c>
    </row>
    <row r="1703" spans="5:8">
      <c r="E1703" s="44" t="s">
        <v>694</v>
      </c>
      <c r="F1703" s="48">
        <v>25.800000000000015</v>
      </c>
      <c r="G1703" s="40" t="s">
        <v>2388</v>
      </c>
      <c r="H1703" s="34">
        <v>4.5</v>
      </c>
    </row>
    <row r="1704" spans="5:8">
      <c r="E1704" s="44" t="s">
        <v>694</v>
      </c>
      <c r="F1704" s="48">
        <v>25.900000000000016</v>
      </c>
      <c r="G1704" s="40" t="s">
        <v>2389</v>
      </c>
      <c r="H1704" s="34">
        <v>4.5</v>
      </c>
    </row>
    <row r="1705" spans="5:8">
      <c r="E1705" s="44" t="s">
        <v>694</v>
      </c>
      <c r="F1705" s="48">
        <v>26.000000000000018</v>
      </c>
      <c r="G1705" s="40" t="s">
        <v>2390</v>
      </c>
      <c r="H1705" s="34">
        <v>4.5</v>
      </c>
    </row>
    <row r="1706" spans="5:8">
      <c r="E1706" s="44" t="s">
        <v>694</v>
      </c>
      <c r="F1706" s="48">
        <v>26.100000000000019</v>
      </c>
      <c r="G1706" s="40" t="s">
        <v>2391</v>
      </c>
      <c r="H1706" s="34">
        <v>4.5</v>
      </c>
    </row>
    <row r="1707" spans="5:8">
      <c r="E1707" s="44" t="s">
        <v>694</v>
      </c>
      <c r="F1707" s="48">
        <v>26.200000000000021</v>
      </c>
      <c r="G1707" s="40" t="s">
        <v>2392</v>
      </c>
      <c r="H1707" s="34">
        <v>4.5</v>
      </c>
    </row>
    <row r="1708" spans="5:8">
      <c r="E1708" s="44" t="s">
        <v>694</v>
      </c>
      <c r="F1708" s="48">
        <v>26.300000000000022</v>
      </c>
      <c r="G1708" s="40" t="s">
        <v>2393</v>
      </c>
      <c r="H1708" s="34">
        <v>4.5</v>
      </c>
    </row>
    <row r="1709" spans="5:8">
      <c r="E1709" s="44" t="s">
        <v>694</v>
      </c>
      <c r="F1709" s="48">
        <v>26.400000000000023</v>
      </c>
      <c r="G1709" s="40" t="s">
        <v>2394</v>
      </c>
      <c r="H1709" s="34">
        <v>4.5</v>
      </c>
    </row>
    <row r="1710" spans="5:8">
      <c r="E1710" s="44" t="s">
        <v>694</v>
      </c>
      <c r="F1710" s="48">
        <v>26.500000000000025</v>
      </c>
      <c r="G1710" s="40" t="s">
        <v>2395</v>
      </c>
      <c r="H1710" s="34">
        <v>4.5</v>
      </c>
    </row>
    <row r="1711" spans="5:8">
      <c r="E1711" s="44" t="s">
        <v>694</v>
      </c>
      <c r="F1711" s="48">
        <v>26.600000000000026</v>
      </c>
      <c r="G1711" s="40" t="s">
        <v>2396</v>
      </c>
      <c r="H1711" s="34">
        <v>4.5</v>
      </c>
    </row>
    <row r="1712" spans="5:8">
      <c r="E1712" s="44" t="s">
        <v>694</v>
      </c>
      <c r="F1712" s="48">
        <v>26.700000000000028</v>
      </c>
      <c r="G1712" s="40" t="s">
        <v>2397</v>
      </c>
      <c r="H1712" s="34">
        <v>4.5</v>
      </c>
    </row>
    <row r="1713" spans="5:8">
      <c r="E1713" s="44" t="s">
        <v>694</v>
      </c>
      <c r="F1713" s="48">
        <v>26.800000000000029</v>
      </c>
      <c r="G1713" s="40" t="s">
        <v>2398</v>
      </c>
      <c r="H1713" s="34">
        <v>4.5</v>
      </c>
    </row>
    <row r="1714" spans="5:8">
      <c r="E1714" s="44" t="s">
        <v>694</v>
      </c>
      <c r="F1714" s="48">
        <v>26.900000000000031</v>
      </c>
      <c r="G1714" s="40" t="s">
        <v>2399</v>
      </c>
      <c r="H1714" s="34">
        <v>4.5</v>
      </c>
    </row>
    <row r="1715" spans="5:8">
      <c r="E1715" s="44" t="s">
        <v>694</v>
      </c>
      <c r="F1715" s="48">
        <v>27.000000000000032</v>
      </c>
      <c r="G1715" s="40" t="s">
        <v>2400</v>
      </c>
      <c r="H1715" s="34">
        <v>4.5</v>
      </c>
    </row>
    <row r="1716" spans="5:8">
      <c r="E1716" s="44" t="s">
        <v>694</v>
      </c>
      <c r="F1716" s="48">
        <v>27.100000000000033</v>
      </c>
      <c r="G1716" s="40" t="s">
        <v>2401</v>
      </c>
      <c r="H1716" s="34">
        <v>4.5</v>
      </c>
    </row>
    <row r="1717" spans="5:8">
      <c r="E1717" s="44" t="s">
        <v>694</v>
      </c>
      <c r="F1717" s="48">
        <v>27.200000000000035</v>
      </c>
      <c r="G1717" s="40" t="s">
        <v>2402</v>
      </c>
      <c r="H1717" s="34">
        <v>4.5</v>
      </c>
    </row>
    <row r="1718" spans="5:8">
      <c r="E1718" s="44" t="s">
        <v>694</v>
      </c>
      <c r="F1718" s="48">
        <v>27.300000000000036</v>
      </c>
      <c r="G1718" s="40" t="s">
        <v>2403</v>
      </c>
      <c r="H1718" s="34">
        <v>4.5</v>
      </c>
    </row>
    <row r="1719" spans="5:8">
      <c r="E1719" s="44" t="s">
        <v>694</v>
      </c>
      <c r="F1719" s="48">
        <v>27.400000000000038</v>
      </c>
      <c r="G1719" s="40" t="s">
        <v>2404</v>
      </c>
      <c r="H1719" s="34">
        <v>4.5</v>
      </c>
    </row>
    <row r="1720" spans="5:8">
      <c r="E1720" s="44" t="s">
        <v>694</v>
      </c>
      <c r="F1720" s="48">
        <v>27.500000000000039</v>
      </c>
      <c r="G1720" s="40" t="s">
        <v>2405</v>
      </c>
      <c r="H1720" s="34">
        <v>4.5</v>
      </c>
    </row>
    <row r="1721" spans="5:8">
      <c r="E1721" s="44" t="s">
        <v>694</v>
      </c>
      <c r="F1721" s="48">
        <v>27.600000000000041</v>
      </c>
      <c r="G1721" s="40" t="s">
        <v>2406</v>
      </c>
      <c r="H1721" s="34">
        <v>4.5</v>
      </c>
    </row>
    <row r="1722" spans="5:8">
      <c r="E1722" s="44" t="s">
        <v>694</v>
      </c>
      <c r="F1722" s="48">
        <v>27.700000000000042</v>
      </c>
      <c r="G1722" s="40" t="s">
        <v>2407</v>
      </c>
      <c r="H1722" s="34">
        <v>4.5</v>
      </c>
    </row>
    <row r="1723" spans="5:8">
      <c r="E1723" s="44" t="s">
        <v>694</v>
      </c>
      <c r="F1723" s="48">
        <v>27.800000000000043</v>
      </c>
      <c r="G1723" s="40" t="s">
        <v>2408</v>
      </c>
      <c r="H1723" s="34">
        <v>4.5</v>
      </c>
    </row>
    <row r="1724" spans="5:8">
      <c r="E1724" s="44" t="s">
        <v>694</v>
      </c>
      <c r="F1724" s="48">
        <v>27.900000000000045</v>
      </c>
      <c r="G1724" s="40" t="s">
        <v>2409</v>
      </c>
      <c r="H1724" s="34">
        <v>4.5</v>
      </c>
    </row>
    <row r="1725" spans="5:8">
      <c r="E1725" s="44" t="s">
        <v>694</v>
      </c>
      <c r="F1725" s="48">
        <v>28.000000000000046</v>
      </c>
      <c r="G1725" s="40" t="s">
        <v>2410</v>
      </c>
      <c r="H1725" s="34">
        <v>4.5</v>
      </c>
    </row>
    <row r="1726" spans="5:8">
      <c r="E1726" s="45" t="s">
        <v>682</v>
      </c>
      <c r="F1726" s="51">
        <v>1.6</v>
      </c>
      <c r="G1726" s="40" t="s">
        <v>2411</v>
      </c>
      <c r="H1726" s="37">
        <v>6.6</v>
      </c>
    </row>
    <row r="1727" spans="5:8">
      <c r="E1727" s="46" t="s">
        <v>695</v>
      </c>
      <c r="F1727" s="48">
        <v>1.7000000000000002</v>
      </c>
      <c r="G1727" s="40" t="s">
        <v>2412</v>
      </c>
      <c r="H1727" s="37">
        <v>6.6</v>
      </c>
    </row>
    <row r="1728" spans="5:8">
      <c r="E1728" s="46" t="s">
        <v>695</v>
      </c>
      <c r="F1728" s="48">
        <v>1.8000000000000003</v>
      </c>
      <c r="G1728" s="40" t="s">
        <v>2413</v>
      </c>
      <c r="H1728" s="37">
        <v>6.6</v>
      </c>
    </row>
    <row r="1729" spans="5:8">
      <c r="E1729" s="46" t="s">
        <v>695</v>
      </c>
      <c r="F1729" s="48">
        <v>1.9000000000000004</v>
      </c>
      <c r="G1729" s="40" t="s">
        <v>2414</v>
      </c>
      <c r="H1729" s="37">
        <v>6.6</v>
      </c>
    </row>
    <row r="1730" spans="5:8">
      <c r="E1730" s="46" t="s">
        <v>695</v>
      </c>
      <c r="F1730" s="48">
        <v>2.0000000000000004</v>
      </c>
      <c r="G1730" s="40" t="s">
        <v>2415</v>
      </c>
      <c r="H1730" s="37">
        <v>6.6</v>
      </c>
    </row>
    <row r="1731" spans="5:8">
      <c r="E1731" s="46" t="s">
        <v>695</v>
      </c>
      <c r="F1731" s="48">
        <v>2.1000000000000005</v>
      </c>
      <c r="G1731" s="40" t="s">
        <v>2416</v>
      </c>
      <c r="H1731" s="37">
        <v>6.6</v>
      </c>
    </row>
    <row r="1732" spans="5:8">
      <c r="E1732" s="46" t="s">
        <v>695</v>
      </c>
      <c r="F1732" s="48">
        <v>2.2000000000000006</v>
      </c>
      <c r="G1732" s="40" t="s">
        <v>2417</v>
      </c>
      <c r="H1732" s="37">
        <v>6.6</v>
      </c>
    </row>
    <row r="1733" spans="5:8">
      <c r="E1733" s="46" t="s">
        <v>695</v>
      </c>
      <c r="F1733" s="48">
        <v>2.3000000000000007</v>
      </c>
      <c r="G1733" s="40" t="s">
        <v>2418</v>
      </c>
      <c r="H1733" s="37">
        <v>6.6</v>
      </c>
    </row>
    <row r="1734" spans="5:8">
      <c r="E1734" s="46" t="s">
        <v>695</v>
      </c>
      <c r="F1734" s="48">
        <v>2.4000000000000008</v>
      </c>
      <c r="G1734" s="40" t="s">
        <v>2419</v>
      </c>
      <c r="H1734" s="37">
        <v>6.6</v>
      </c>
    </row>
    <row r="1735" spans="5:8">
      <c r="E1735" s="46" t="s">
        <v>695</v>
      </c>
      <c r="F1735" s="48">
        <v>2.5000000000000009</v>
      </c>
      <c r="G1735" s="40" t="s">
        <v>2420</v>
      </c>
      <c r="H1735" s="37">
        <v>6.6</v>
      </c>
    </row>
    <row r="1736" spans="5:8">
      <c r="E1736" s="46" t="s">
        <v>695</v>
      </c>
      <c r="F1736" s="48">
        <v>2.600000000000001</v>
      </c>
      <c r="G1736" s="40" t="s">
        <v>2421</v>
      </c>
      <c r="H1736" s="37">
        <v>6.6</v>
      </c>
    </row>
    <row r="1737" spans="5:8">
      <c r="E1737" s="46" t="s">
        <v>695</v>
      </c>
      <c r="F1737" s="48">
        <v>2.7000000000000011</v>
      </c>
      <c r="G1737" s="40" t="s">
        <v>2422</v>
      </c>
      <c r="H1737" s="37">
        <v>6.6</v>
      </c>
    </row>
    <row r="1738" spans="5:8">
      <c r="E1738" s="46" t="s">
        <v>695</v>
      </c>
      <c r="F1738" s="48">
        <v>2.8000000000000012</v>
      </c>
      <c r="G1738" s="40" t="s">
        <v>2423</v>
      </c>
      <c r="H1738" s="37">
        <v>6.6</v>
      </c>
    </row>
    <row r="1739" spans="5:8">
      <c r="E1739" s="46" t="s">
        <v>695</v>
      </c>
      <c r="F1739" s="48">
        <v>2.9000000000000012</v>
      </c>
      <c r="G1739" s="40" t="s">
        <v>2424</v>
      </c>
      <c r="H1739" s="37">
        <v>6.6</v>
      </c>
    </row>
    <row r="1740" spans="5:8">
      <c r="E1740" s="46" t="s">
        <v>695</v>
      </c>
      <c r="F1740" s="48">
        <v>3.0000000000000013</v>
      </c>
      <c r="G1740" s="40" t="s">
        <v>2425</v>
      </c>
      <c r="H1740" s="37">
        <v>6.6</v>
      </c>
    </row>
    <row r="1741" spans="5:8">
      <c r="E1741" s="46" t="s">
        <v>695</v>
      </c>
      <c r="F1741" s="48">
        <v>3.1000000000000014</v>
      </c>
      <c r="G1741" s="40" t="s">
        <v>2426</v>
      </c>
      <c r="H1741" s="37">
        <v>6.6</v>
      </c>
    </row>
    <row r="1742" spans="5:8">
      <c r="E1742" s="46" t="s">
        <v>695</v>
      </c>
      <c r="F1742" s="48">
        <v>3.2000000000000015</v>
      </c>
      <c r="G1742" s="40" t="s">
        <v>2427</v>
      </c>
      <c r="H1742" s="37">
        <v>6.6</v>
      </c>
    </row>
    <row r="1743" spans="5:8">
      <c r="E1743" s="46" t="s">
        <v>695</v>
      </c>
      <c r="F1743" s="48">
        <v>3.3000000000000016</v>
      </c>
      <c r="G1743" s="40" t="s">
        <v>2428</v>
      </c>
      <c r="H1743" s="37">
        <v>6</v>
      </c>
    </row>
    <row r="1744" spans="5:8">
      <c r="E1744" s="46" t="s">
        <v>695</v>
      </c>
      <c r="F1744" s="48">
        <v>3.4000000000000017</v>
      </c>
      <c r="G1744" s="40" t="s">
        <v>2429</v>
      </c>
      <c r="H1744" s="37">
        <v>6</v>
      </c>
    </row>
    <row r="1745" spans="5:8">
      <c r="E1745" s="46" t="s">
        <v>695</v>
      </c>
      <c r="F1745" s="48">
        <v>3.5000000000000018</v>
      </c>
      <c r="G1745" s="40" t="s">
        <v>2430</v>
      </c>
      <c r="H1745" s="37">
        <v>6</v>
      </c>
    </row>
    <row r="1746" spans="5:8">
      <c r="E1746" s="46" t="s">
        <v>695</v>
      </c>
      <c r="F1746" s="48">
        <v>3.6000000000000019</v>
      </c>
      <c r="G1746" s="40" t="s">
        <v>2431</v>
      </c>
      <c r="H1746" s="37">
        <v>6</v>
      </c>
    </row>
    <row r="1747" spans="5:8">
      <c r="E1747" s="46" t="s">
        <v>695</v>
      </c>
      <c r="F1747" s="48">
        <v>3.700000000000002</v>
      </c>
      <c r="G1747" s="40" t="s">
        <v>2432</v>
      </c>
      <c r="H1747" s="37">
        <v>6</v>
      </c>
    </row>
    <row r="1748" spans="5:8">
      <c r="E1748" s="46" t="s">
        <v>695</v>
      </c>
      <c r="F1748" s="48">
        <v>3.800000000000002</v>
      </c>
      <c r="G1748" s="40" t="s">
        <v>2433</v>
      </c>
      <c r="H1748" s="37">
        <v>6</v>
      </c>
    </row>
    <row r="1749" spans="5:8">
      <c r="E1749" s="46" t="s">
        <v>695</v>
      </c>
      <c r="F1749" s="48">
        <v>3.9000000000000021</v>
      </c>
      <c r="G1749" s="40" t="s">
        <v>2434</v>
      </c>
      <c r="H1749" s="37">
        <v>6</v>
      </c>
    </row>
    <row r="1750" spans="5:8">
      <c r="E1750" s="46" t="s">
        <v>695</v>
      </c>
      <c r="F1750" s="48">
        <v>4.0000000000000018</v>
      </c>
      <c r="G1750" s="40" t="s">
        <v>2435</v>
      </c>
      <c r="H1750" s="37">
        <v>6</v>
      </c>
    </row>
    <row r="1751" spans="5:8">
      <c r="E1751" s="46" t="s">
        <v>695</v>
      </c>
      <c r="F1751" s="48">
        <v>4.1000000000000014</v>
      </c>
      <c r="G1751" s="40" t="s">
        <v>2436</v>
      </c>
      <c r="H1751" s="34">
        <v>5.5</v>
      </c>
    </row>
    <row r="1752" spans="5:8">
      <c r="E1752" s="46" t="s">
        <v>695</v>
      </c>
      <c r="F1752" s="48">
        <v>4.2000000000000011</v>
      </c>
      <c r="G1752" s="40" t="s">
        <v>2437</v>
      </c>
      <c r="H1752" s="34">
        <v>5.5</v>
      </c>
    </row>
    <row r="1753" spans="5:8">
      <c r="E1753" s="46" t="s">
        <v>695</v>
      </c>
      <c r="F1753" s="48">
        <v>4.3000000000000007</v>
      </c>
      <c r="G1753" s="40" t="s">
        <v>2438</v>
      </c>
      <c r="H1753" s="34">
        <v>5.5</v>
      </c>
    </row>
    <row r="1754" spans="5:8">
      <c r="E1754" s="46" t="s">
        <v>695</v>
      </c>
      <c r="F1754" s="48">
        <v>4.4000000000000004</v>
      </c>
      <c r="G1754" s="40" t="s">
        <v>2439</v>
      </c>
      <c r="H1754" s="34">
        <v>5.5</v>
      </c>
    </row>
    <row r="1755" spans="5:8">
      <c r="E1755" s="46" t="s">
        <v>695</v>
      </c>
      <c r="F1755" s="48">
        <v>4.5</v>
      </c>
      <c r="G1755" s="40" t="s">
        <v>2440</v>
      </c>
      <c r="H1755" s="34">
        <v>5.5</v>
      </c>
    </row>
    <row r="1756" spans="5:8">
      <c r="E1756" s="46" t="s">
        <v>695</v>
      </c>
      <c r="F1756" s="48">
        <v>4.5999999999999996</v>
      </c>
      <c r="G1756" s="40" t="s">
        <v>2441</v>
      </c>
      <c r="H1756" s="34">
        <v>5.5</v>
      </c>
    </row>
    <row r="1757" spans="5:8">
      <c r="E1757" s="46" t="s">
        <v>695</v>
      </c>
      <c r="F1757" s="48">
        <v>4.6999999999999993</v>
      </c>
      <c r="G1757" s="40" t="s">
        <v>2442</v>
      </c>
      <c r="H1757" s="34">
        <v>5.5</v>
      </c>
    </row>
    <row r="1758" spans="5:8">
      <c r="E1758" s="46" t="s">
        <v>695</v>
      </c>
      <c r="F1758" s="48">
        <v>4.7999999999999989</v>
      </c>
      <c r="G1758" s="40" t="s">
        <v>2443</v>
      </c>
      <c r="H1758" s="34">
        <v>5.5</v>
      </c>
    </row>
    <row r="1759" spans="5:8">
      <c r="E1759" s="46" t="s">
        <v>695</v>
      </c>
      <c r="F1759" s="48">
        <v>4.8999999999999986</v>
      </c>
      <c r="G1759" s="40" t="s">
        <v>2444</v>
      </c>
      <c r="H1759" s="34">
        <v>5.5</v>
      </c>
    </row>
    <row r="1760" spans="5:8">
      <c r="E1760" s="46" t="s">
        <v>695</v>
      </c>
      <c r="F1760" s="48">
        <v>4.9999999999999982</v>
      </c>
      <c r="G1760" s="40" t="s">
        <v>2445</v>
      </c>
      <c r="H1760" s="34">
        <v>5.5</v>
      </c>
    </row>
    <row r="1761" spans="5:8">
      <c r="E1761" s="46" t="s">
        <v>695</v>
      </c>
      <c r="F1761" s="48">
        <v>5.0999999999999979</v>
      </c>
      <c r="G1761" s="40" t="s">
        <v>2446</v>
      </c>
      <c r="H1761" s="34">
        <v>5</v>
      </c>
    </row>
    <row r="1762" spans="5:8">
      <c r="E1762" s="46" t="s">
        <v>695</v>
      </c>
      <c r="F1762" s="48">
        <v>5.1999999999999975</v>
      </c>
      <c r="G1762" s="40" t="s">
        <v>2447</v>
      </c>
      <c r="H1762" s="34">
        <v>5</v>
      </c>
    </row>
    <row r="1763" spans="5:8">
      <c r="E1763" s="46" t="s">
        <v>695</v>
      </c>
      <c r="F1763" s="48">
        <v>5.2999999999999972</v>
      </c>
      <c r="G1763" s="40" t="s">
        <v>2448</v>
      </c>
      <c r="H1763" s="34">
        <v>5</v>
      </c>
    </row>
    <row r="1764" spans="5:8">
      <c r="E1764" s="46" t="s">
        <v>695</v>
      </c>
      <c r="F1764" s="48">
        <v>5.3999999999999968</v>
      </c>
      <c r="G1764" s="40" t="s">
        <v>2449</v>
      </c>
      <c r="H1764" s="34">
        <v>5</v>
      </c>
    </row>
    <row r="1765" spans="5:8">
      <c r="E1765" s="46" t="s">
        <v>695</v>
      </c>
      <c r="F1765" s="48">
        <v>5.4999999999999964</v>
      </c>
      <c r="G1765" s="40" t="s">
        <v>2450</v>
      </c>
      <c r="H1765" s="34">
        <v>5</v>
      </c>
    </row>
    <row r="1766" spans="5:8">
      <c r="E1766" s="46" t="s">
        <v>695</v>
      </c>
      <c r="F1766" s="48">
        <v>5.5999999999999961</v>
      </c>
      <c r="G1766" s="40" t="s">
        <v>2451</v>
      </c>
      <c r="H1766" s="34">
        <v>5</v>
      </c>
    </row>
    <row r="1767" spans="5:8">
      <c r="E1767" s="46" t="s">
        <v>695</v>
      </c>
      <c r="F1767" s="48">
        <v>5.6999999999999957</v>
      </c>
      <c r="G1767" s="40" t="s">
        <v>2452</v>
      </c>
      <c r="H1767" s="34">
        <v>5</v>
      </c>
    </row>
    <row r="1768" spans="5:8">
      <c r="E1768" s="46" t="s">
        <v>695</v>
      </c>
      <c r="F1768" s="48">
        <v>5.7999999999999954</v>
      </c>
      <c r="G1768" s="40" t="s">
        <v>2453</v>
      </c>
      <c r="H1768" s="34">
        <v>5</v>
      </c>
    </row>
    <row r="1769" spans="5:8">
      <c r="E1769" s="46" t="s">
        <v>695</v>
      </c>
      <c r="F1769" s="48">
        <v>5.899999999999995</v>
      </c>
      <c r="G1769" s="40" t="s">
        <v>2454</v>
      </c>
      <c r="H1769" s="34">
        <v>5</v>
      </c>
    </row>
    <row r="1770" spans="5:8">
      <c r="E1770" s="46" t="s">
        <v>695</v>
      </c>
      <c r="F1770" s="48">
        <v>6</v>
      </c>
      <c r="G1770" s="40" t="s">
        <v>2455</v>
      </c>
      <c r="H1770" s="34">
        <v>5</v>
      </c>
    </row>
    <row r="1771" spans="5:8">
      <c r="E1771" s="46" t="s">
        <v>695</v>
      </c>
      <c r="F1771" s="48">
        <v>6</v>
      </c>
      <c r="G1771" s="40" t="s">
        <v>2455</v>
      </c>
      <c r="H1771" s="34">
        <v>5</v>
      </c>
    </row>
    <row r="1772" spans="5:8">
      <c r="E1772" s="46" t="s">
        <v>695</v>
      </c>
      <c r="F1772" s="48">
        <v>6.1</v>
      </c>
      <c r="G1772" s="40" t="s">
        <v>2456</v>
      </c>
      <c r="H1772" s="34">
        <v>5</v>
      </c>
    </row>
    <row r="1773" spans="5:8">
      <c r="E1773" s="46" t="s">
        <v>695</v>
      </c>
      <c r="F1773" s="48">
        <v>6.1999999999999993</v>
      </c>
      <c r="G1773" s="40" t="s">
        <v>2457</v>
      </c>
      <c r="H1773" s="34">
        <v>5</v>
      </c>
    </row>
    <row r="1774" spans="5:8">
      <c r="E1774" s="46" t="s">
        <v>695</v>
      </c>
      <c r="F1774" s="48">
        <v>6.2999999999999989</v>
      </c>
      <c r="G1774" s="40" t="s">
        <v>2458</v>
      </c>
      <c r="H1774" s="34">
        <v>5</v>
      </c>
    </row>
    <row r="1775" spans="5:8">
      <c r="E1775" s="46" t="s">
        <v>695</v>
      </c>
      <c r="F1775" s="48">
        <v>6.3999999999999986</v>
      </c>
      <c r="G1775" s="40" t="s">
        <v>2459</v>
      </c>
      <c r="H1775" s="34">
        <v>4.5</v>
      </c>
    </row>
    <row r="1776" spans="5:8">
      <c r="E1776" s="46" t="s">
        <v>695</v>
      </c>
      <c r="F1776" s="48">
        <v>6.4999999999999982</v>
      </c>
      <c r="G1776" s="40" t="s">
        <v>2460</v>
      </c>
      <c r="H1776" s="34">
        <v>4.5</v>
      </c>
    </row>
    <row r="1777" spans="5:8">
      <c r="E1777" s="46" t="s">
        <v>695</v>
      </c>
      <c r="F1777" s="48">
        <v>6.5999999999999979</v>
      </c>
      <c r="G1777" s="40" t="s">
        <v>2461</v>
      </c>
      <c r="H1777" s="34">
        <v>4.5</v>
      </c>
    </row>
    <row r="1778" spans="5:8">
      <c r="E1778" s="46" t="s">
        <v>695</v>
      </c>
      <c r="F1778" s="48">
        <v>6.6999999999999975</v>
      </c>
      <c r="G1778" s="40" t="s">
        <v>2462</v>
      </c>
      <c r="H1778" s="34">
        <v>4.5</v>
      </c>
    </row>
    <row r="1779" spans="5:8">
      <c r="E1779" s="46" t="s">
        <v>695</v>
      </c>
      <c r="F1779" s="48">
        <v>6.7999999999999972</v>
      </c>
      <c r="G1779" s="40" t="s">
        <v>2463</v>
      </c>
      <c r="H1779" s="34">
        <v>4.5</v>
      </c>
    </row>
    <row r="1780" spans="5:8">
      <c r="E1780" s="46" t="s">
        <v>695</v>
      </c>
      <c r="F1780" s="48">
        <v>6.8999999999999968</v>
      </c>
      <c r="G1780" s="40" t="s">
        <v>2464</v>
      </c>
      <c r="H1780" s="34">
        <v>4.5</v>
      </c>
    </row>
    <row r="1781" spans="5:8">
      <c r="E1781" s="46" t="s">
        <v>695</v>
      </c>
      <c r="F1781" s="48">
        <v>6.9999999999999964</v>
      </c>
      <c r="G1781" s="40" t="s">
        <v>2465</v>
      </c>
      <c r="H1781" s="34">
        <v>4.5</v>
      </c>
    </row>
    <row r="1782" spans="5:8">
      <c r="E1782" s="46" t="s">
        <v>695</v>
      </c>
      <c r="F1782" s="48">
        <v>7.0999999999999961</v>
      </c>
      <c r="G1782" s="40" t="s">
        <v>2466</v>
      </c>
      <c r="H1782" s="34">
        <v>4.5</v>
      </c>
    </row>
    <row r="1783" spans="5:8">
      <c r="E1783" s="46" t="s">
        <v>695</v>
      </c>
      <c r="F1783" s="48">
        <v>7.1999999999999957</v>
      </c>
      <c r="G1783" s="40" t="s">
        <v>2467</v>
      </c>
      <c r="H1783" s="34">
        <v>4.5</v>
      </c>
    </row>
    <row r="1784" spans="5:8">
      <c r="E1784" s="46" t="s">
        <v>695</v>
      </c>
      <c r="F1784" s="48">
        <v>7.2999999999999954</v>
      </c>
      <c r="G1784" s="40" t="s">
        <v>2468</v>
      </c>
      <c r="H1784" s="34">
        <v>4.5</v>
      </c>
    </row>
    <row r="1785" spans="5:8">
      <c r="E1785" s="46" t="s">
        <v>695</v>
      </c>
      <c r="F1785" s="48">
        <v>7.399999999999995</v>
      </c>
      <c r="G1785" s="40" t="s">
        <v>2469</v>
      </c>
      <c r="H1785" s="34">
        <v>4.5</v>
      </c>
    </row>
    <row r="1786" spans="5:8">
      <c r="E1786" s="46" t="s">
        <v>695</v>
      </c>
      <c r="F1786" s="48">
        <v>7.5</v>
      </c>
      <c r="G1786" s="40" t="s">
        <v>2470</v>
      </c>
      <c r="H1786" s="34">
        <v>4.5</v>
      </c>
    </row>
    <row r="1787" spans="5:8">
      <c r="E1787" s="46" t="s">
        <v>695</v>
      </c>
      <c r="F1787" s="48">
        <v>7.6</v>
      </c>
      <c r="G1787" s="40" t="s">
        <v>2471</v>
      </c>
      <c r="H1787" s="34">
        <v>4.5</v>
      </c>
    </row>
    <row r="1788" spans="5:8">
      <c r="E1788" s="46" t="s">
        <v>695</v>
      </c>
      <c r="F1788" s="48">
        <v>7.6999999999999993</v>
      </c>
      <c r="G1788" s="40" t="s">
        <v>2472</v>
      </c>
      <c r="H1788" s="34">
        <v>4.5</v>
      </c>
    </row>
    <row r="1789" spans="5:8">
      <c r="E1789" s="46" t="s">
        <v>695</v>
      </c>
      <c r="F1789" s="48">
        <v>7.7999999999999989</v>
      </c>
      <c r="G1789" s="40" t="s">
        <v>2473</v>
      </c>
      <c r="H1789" s="34">
        <v>4.5</v>
      </c>
    </row>
    <row r="1790" spans="5:8">
      <c r="E1790" s="46" t="s">
        <v>695</v>
      </c>
      <c r="F1790" s="48">
        <v>7.8999999999999986</v>
      </c>
      <c r="G1790" s="40" t="s">
        <v>2474</v>
      </c>
      <c r="H1790" s="34">
        <v>4.5</v>
      </c>
    </row>
    <row r="1791" spans="5:8">
      <c r="E1791" s="46" t="s">
        <v>695</v>
      </c>
      <c r="F1791" s="48">
        <v>7.9999999999999982</v>
      </c>
      <c r="G1791" s="40" t="s">
        <v>2475</v>
      </c>
      <c r="H1791" s="34">
        <v>4.5</v>
      </c>
    </row>
    <row r="1792" spans="5:8">
      <c r="E1792" s="46" t="s">
        <v>695</v>
      </c>
      <c r="F1792" s="48">
        <v>8.0999999999999979</v>
      </c>
      <c r="G1792" s="40" t="s">
        <v>2476</v>
      </c>
      <c r="H1792" s="34">
        <v>4.5</v>
      </c>
    </row>
    <row r="1793" spans="5:8">
      <c r="E1793" s="46" t="s">
        <v>695</v>
      </c>
      <c r="F1793" s="48">
        <v>8.1999999999999975</v>
      </c>
      <c r="G1793" s="40" t="s">
        <v>2477</v>
      </c>
      <c r="H1793" s="34">
        <v>4.5</v>
      </c>
    </row>
    <row r="1794" spans="5:8">
      <c r="E1794" s="46" t="s">
        <v>695</v>
      </c>
      <c r="F1794" s="48">
        <v>8.2999999999999972</v>
      </c>
      <c r="G1794" s="40" t="s">
        <v>2478</v>
      </c>
      <c r="H1794" s="34">
        <v>4.5</v>
      </c>
    </row>
    <row r="1795" spans="5:8">
      <c r="E1795" s="46" t="s">
        <v>695</v>
      </c>
      <c r="F1795" s="48">
        <v>8.3999999999999968</v>
      </c>
      <c r="G1795" s="40" t="s">
        <v>2479</v>
      </c>
      <c r="H1795" s="34">
        <v>4.5</v>
      </c>
    </row>
    <row r="1796" spans="5:8">
      <c r="E1796" s="46" t="s">
        <v>695</v>
      </c>
      <c r="F1796" s="48">
        <v>8.4999999999999964</v>
      </c>
      <c r="G1796" s="40" t="s">
        <v>2480</v>
      </c>
      <c r="H1796" s="34">
        <v>4.5</v>
      </c>
    </row>
    <row r="1797" spans="5:8">
      <c r="E1797" s="46" t="s">
        <v>695</v>
      </c>
      <c r="F1797" s="48">
        <v>8.5999999999999961</v>
      </c>
      <c r="G1797" s="40" t="s">
        <v>2481</v>
      </c>
      <c r="H1797" s="34">
        <v>4.5</v>
      </c>
    </row>
    <row r="1798" spans="5:8">
      <c r="E1798" s="46" t="s">
        <v>695</v>
      </c>
      <c r="F1798" s="48">
        <v>8.6999999999999957</v>
      </c>
      <c r="G1798" s="40" t="s">
        <v>2482</v>
      </c>
      <c r="H1798" s="34">
        <v>4.5</v>
      </c>
    </row>
    <row r="1799" spans="5:8">
      <c r="E1799" s="46" t="s">
        <v>695</v>
      </c>
      <c r="F1799" s="48">
        <v>8.7999999999999954</v>
      </c>
      <c r="G1799" s="40" t="s">
        <v>2483</v>
      </c>
      <c r="H1799" s="34">
        <v>4.5</v>
      </c>
    </row>
    <row r="1800" spans="5:8">
      <c r="E1800" s="46" t="s">
        <v>695</v>
      </c>
      <c r="F1800" s="48">
        <v>8.899999999999995</v>
      </c>
      <c r="G1800" s="40" t="s">
        <v>2484</v>
      </c>
      <c r="H1800" s="34">
        <v>4.5</v>
      </c>
    </row>
    <row r="1801" spans="5:8">
      <c r="E1801" s="46" t="s">
        <v>695</v>
      </c>
      <c r="F1801" s="48">
        <v>9</v>
      </c>
      <c r="G1801" s="40" t="s">
        <v>2485</v>
      </c>
      <c r="H1801" s="34">
        <v>4.5</v>
      </c>
    </row>
    <row r="1802" spans="5:8">
      <c r="E1802" s="46" t="s">
        <v>695</v>
      </c>
      <c r="F1802" s="48">
        <v>9.1</v>
      </c>
      <c r="G1802" s="40" t="s">
        <v>2486</v>
      </c>
      <c r="H1802" s="34">
        <v>4.5</v>
      </c>
    </row>
    <row r="1803" spans="5:8">
      <c r="E1803" s="46" t="s">
        <v>695</v>
      </c>
      <c r="F1803" s="48">
        <v>9.1999999999999993</v>
      </c>
      <c r="G1803" s="40" t="s">
        <v>2487</v>
      </c>
      <c r="H1803" s="34">
        <v>4.5</v>
      </c>
    </row>
    <row r="1804" spans="5:8">
      <c r="E1804" s="46" t="s">
        <v>695</v>
      </c>
      <c r="F1804" s="48">
        <v>9.2999999999999989</v>
      </c>
      <c r="G1804" s="40" t="s">
        <v>2488</v>
      </c>
      <c r="H1804" s="34">
        <v>4.5</v>
      </c>
    </row>
    <row r="1805" spans="5:8">
      <c r="E1805" s="46" t="s">
        <v>695</v>
      </c>
      <c r="F1805" s="48">
        <v>9.3999999999999986</v>
      </c>
      <c r="G1805" s="40" t="s">
        <v>2489</v>
      </c>
      <c r="H1805" s="34">
        <v>4.5</v>
      </c>
    </row>
    <row r="1806" spans="5:8">
      <c r="E1806" s="46" t="s">
        <v>695</v>
      </c>
      <c r="F1806" s="48">
        <v>9.4999999999999982</v>
      </c>
      <c r="G1806" s="40" t="s">
        <v>2490</v>
      </c>
      <c r="H1806" s="34">
        <v>4.5</v>
      </c>
    </row>
    <row r="1807" spans="5:8">
      <c r="E1807" s="46" t="s">
        <v>695</v>
      </c>
      <c r="F1807" s="48">
        <v>9.5999999999999979</v>
      </c>
      <c r="G1807" s="40" t="s">
        <v>2491</v>
      </c>
      <c r="H1807" s="34">
        <v>4.5</v>
      </c>
    </row>
    <row r="1808" spans="5:8">
      <c r="E1808" s="46" t="s">
        <v>695</v>
      </c>
      <c r="F1808" s="48">
        <v>9.6999999999999975</v>
      </c>
      <c r="G1808" s="40" t="s">
        <v>2492</v>
      </c>
      <c r="H1808" s="34">
        <v>4.5</v>
      </c>
    </row>
    <row r="1809" spans="5:8">
      <c r="E1809" s="46" t="s">
        <v>695</v>
      </c>
      <c r="F1809" s="48">
        <v>9.7999999999999972</v>
      </c>
      <c r="G1809" s="40" t="s">
        <v>2493</v>
      </c>
      <c r="H1809" s="34">
        <v>4.5</v>
      </c>
    </row>
    <row r="1810" spans="5:8">
      <c r="E1810" s="46" t="s">
        <v>695</v>
      </c>
      <c r="F1810" s="48">
        <v>9.8999999999999968</v>
      </c>
      <c r="G1810" s="40" t="s">
        <v>2494</v>
      </c>
      <c r="H1810" s="34">
        <v>4.5</v>
      </c>
    </row>
    <row r="1811" spans="5:8">
      <c r="E1811" s="46" t="s">
        <v>695</v>
      </c>
      <c r="F1811" s="48">
        <v>9.9999999999999964</v>
      </c>
      <c r="G1811" s="40" t="s">
        <v>2495</v>
      </c>
      <c r="H1811" s="34">
        <v>4.5</v>
      </c>
    </row>
    <row r="1812" spans="5:8">
      <c r="E1812" s="46" t="s">
        <v>695</v>
      </c>
      <c r="F1812" s="48">
        <v>10.099999999999996</v>
      </c>
      <c r="G1812" s="40" t="s">
        <v>2496</v>
      </c>
      <c r="H1812" s="34">
        <v>4.5</v>
      </c>
    </row>
    <row r="1813" spans="5:8">
      <c r="E1813" s="46" t="s">
        <v>695</v>
      </c>
      <c r="F1813" s="48">
        <v>10.199999999999996</v>
      </c>
      <c r="G1813" s="40" t="s">
        <v>2497</v>
      </c>
      <c r="H1813" s="34">
        <v>4.5</v>
      </c>
    </row>
    <row r="1814" spans="5:8">
      <c r="E1814" s="46" t="s">
        <v>695</v>
      </c>
      <c r="F1814" s="48">
        <v>10.299999999999995</v>
      </c>
      <c r="G1814" s="40" t="s">
        <v>2498</v>
      </c>
      <c r="H1814" s="34">
        <v>4.5</v>
      </c>
    </row>
    <row r="1815" spans="5:8">
      <c r="E1815" s="46" t="s">
        <v>695</v>
      </c>
      <c r="F1815" s="48">
        <v>10.399999999999995</v>
      </c>
      <c r="G1815" s="40" t="s">
        <v>2499</v>
      </c>
      <c r="H1815" s="34">
        <v>4.5</v>
      </c>
    </row>
    <row r="1816" spans="5:8">
      <c r="E1816" s="46" t="s">
        <v>695</v>
      </c>
      <c r="F1816" s="48">
        <v>10.499999999999995</v>
      </c>
      <c r="G1816" s="40" t="s">
        <v>2500</v>
      </c>
      <c r="H1816" s="34">
        <v>4.5</v>
      </c>
    </row>
    <row r="1817" spans="5:8">
      <c r="E1817" s="46" t="s">
        <v>695</v>
      </c>
      <c r="F1817" s="48">
        <v>10.599999999999994</v>
      </c>
      <c r="G1817" s="40" t="s">
        <v>2501</v>
      </c>
      <c r="H1817" s="34">
        <v>4.5</v>
      </c>
    </row>
    <row r="1818" spans="5:8">
      <c r="E1818" s="46" t="s">
        <v>695</v>
      </c>
      <c r="F1818" s="48">
        <v>10.699999999999994</v>
      </c>
      <c r="G1818" s="40" t="s">
        <v>2502</v>
      </c>
      <c r="H1818" s="34">
        <v>4.5</v>
      </c>
    </row>
    <row r="1819" spans="5:8">
      <c r="E1819" s="46" t="s">
        <v>695</v>
      </c>
      <c r="F1819" s="48">
        <v>10.799999999999994</v>
      </c>
      <c r="G1819" s="40" t="s">
        <v>2503</v>
      </c>
      <c r="H1819" s="34">
        <v>4.5</v>
      </c>
    </row>
    <row r="1820" spans="5:8">
      <c r="E1820" s="46" t="s">
        <v>695</v>
      </c>
      <c r="F1820" s="48">
        <v>10.899999999999993</v>
      </c>
      <c r="G1820" s="40" t="s">
        <v>2504</v>
      </c>
      <c r="H1820" s="34">
        <v>4.5</v>
      </c>
    </row>
    <row r="1821" spans="5:8">
      <c r="E1821" s="46" t="s">
        <v>695</v>
      </c>
      <c r="F1821" s="48">
        <v>10.999999999999993</v>
      </c>
      <c r="G1821" s="40" t="s">
        <v>2505</v>
      </c>
      <c r="H1821" s="34">
        <v>4.5</v>
      </c>
    </row>
    <row r="1822" spans="5:8">
      <c r="E1822" s="46" t="s">
        <v>695</v>
      </c>
      <c r="F1822" s="48">
        <v>11.099999999999993</v>
      </c>
      <c r="G1822" s="40" t="s">
        <v>2506</v>
      </c>
      <c r="H1822" s="34">
        <v>4.5</v>
      </c>
    </row>
    <row r="1823" spans="5:8">
      <c r="E1823" s="46" t="s">
        <v>695</v>
      </c>
      <c r="F1823" s="48">
        <v>11.199999999999992</v>
      </c>
      <c r="G1823" s="40" t="s">
        <v>2507</v>
      </c>
      <c r="H1823" s="34">
        <v>4.5</v>
      </c>
    </row>
    <row r="1824" spans="5:8">
      <c r="E1824" s="46" t="s">
        <v>695</v>
      </c>
      <c r="F1824" s="48">
        <v>11.299999999999992</v>
      </c>
      <c r="G1824" s="40" t="s">
        <v>2508</v>
      </c>
      <c r="H1824" s="34">
        <v>4.5</v>
      </c>
    </row>
    <row r="1825" spans="5:8">
      <c r="E1825" s="46" t="s">
        <v>695</v>
      </c>
      <c r="F1825" s="48">
        <v>11.399999999999991</v>
      </c>
      <c r="G1825" s="40" t="s">
        <v>2509</v>
      </c>
      <c r="H1825" s="34">
        <v>4.5</v>
      </c>
    </row>
    <row r="1826" spans="5:8">
      <c r="E1826" s="46" t="s">
        <v>695</v>
      </c>
      <c r="F1826" s="48">
        <v>11.499999999999991</v>
      </c>
      <c r="G1826" s="40" t="s">
        <v>2510</v>
      </c>
      <c r="H1826" s="34">
        <v>4.5</v>
      </c>
    </row>
    <row r="1827" spans="5:8">
      <c r="E1827" s="46" t="s">
        <v>695</v>
      </c>
      <c r="F1827" s="48">
        <v>11.599999999999991</v>
      </c>
      <c r="G1827" s="40" t="s">
        <v>2511</v>
      </c>
      <c r="H1827" s="34">
        <v>4.5</v>
      </c>
    </row>
    <row r="1828" spans="5:8">
      <c r="E1828" s="46" t="s">
        <v>695</v>
      </c>
      <c r="F1828" s="48">
        <v>11.69999999999999</v>
      </c>
      <c r="G1828" s="40" t="s">
        <v>2512</v>
      </c>
      <c r="H1828" s="34">
        <v>4.5</v>
      </c>
    </row>
    <row r="1829" spans="5:8">
      <c r="E1829" s="46" t="s">
        <v>695</v>
      </c>
      <c r="F1829" s="48">
        <v>11.79999999999999</v>
      </c>
      <c r="G1829" s="40" t="s">
        <v>2513</v>
      </c>
      <c r="H1829" s="34">
        <v>4.5</v>
      </c>
    </row>
    <row r="1830" spans="5:8">
      <c r="E1830" s="46" t="s">
        <v>695</v>
      </c>
      <c r="F1830" s="48">
        <v>11.89999999999999</v>
      </c>
      <c r="G1830" s="40" t="s">
        <v>2514</v>
      </c>
      <c r="H1830" s="34">
        <v>4.5</v>
      </c>
    </row>
    <row r="1831" spans="5:8">
      <c r="E1831" s="46" t="s">
        <v>695</v>
      </c>
      <c r="F1831" s="48">
        <v>11.999999999999989</v>
      </c>
      <c r="G1831" s="40" t="s">
        <v>2515</v>
      </c>
      <c r="H1831" s="34">
        <v>4.5</v>
      </c>
    </row>
    <row r="1832" spans="5:8">
      <c r="E1832" s="46" t="s">
        <v>695</v>
      </c>
      <c r="F1832" s="48">
        <v>12.099999999999989</v>
      </c>
      <c r="G1832" s="40" t="s">
        <v>2516</v>
      </c>
      <c r="H1832" s="34">
        <v>4.5</v>
      </c>
    </row>
    <row r="1833" spans="5:8">
      <c r="E1833" s="46" t="s">
        <v>695</v>
      </c>
      <c r="F1833" s="48">
        <v>12.199999999999989</v>
      </c>
      <c r="G1833" s="40" t="s">
        <v>2517</v>
      </c>
      <c r="H1833" s="34">
        <v>4.5</v>
      </c>
    </row>
    <row r="1834" spans="5:8">
      <c r="E1834" s="46" t="s">
        <v>695</v>
      </c>
      <c r="F1834" s="48">
        <v>12.299999999999988</v>
      </c>
      <c r="G1834" s="40" t="s">
        <v>2518</v>
      </c>
      <c r="H1834" s="34">
        <v>4.5</v>
      </c>
    </row>
    <row r="1835" spans="5:8">
      <c r="E1835" s="46" t="s">
        <v>695</v>
      </c>
      <c r="F1835" s="48">
        <v>12.399999999999988</v>
      </c>
      <c r="G1835" s="40" t="s">
        <v>2519</v>
      </c>
      <c r="H1835" s="34">
        <v>4.5</v>
      </c>
    </row>
    <row r="1836" spans="5:8">
      <c r="E1836" s="46" t="s">
        <v>695</v>
      </c>
      <c r="F1836" s="48">
        <v>12.499999999999988</v>
      </c>
      <c r="G1836" s="40" t="s">
        <v>2520</v>
      </c>
      <c r="H1836" s="34">
        <v>4.5</v>
      </c>
    </row>
    <row r="1837" spans="5:8">
      <c r="E1837" s="46" t="s">
        <v>695</v>
      </c>
      <c r="F1837" s="48">
        <v>12.599999999999987</v>
      </c>
      <c r="G1837" s="40" t="s">
        <v>2521</v>
      </c>
      <c r="H1837" s="34">
        <v>4.5</v>
      </c>
    </row>
    <row r="1838" spans="5:8">
      <c r="E1838" s="46" t="s">
        <v>695</v>
      </c>
      <c r="F1838" s="48">
        <v>12.699999999999987</v>
      </c>
      <c r="G1838" s="40" t="s">
        <v>2522</v>
      </c>
      <c r="H1838" s="34">
        <v>4.5</v>
      </c>
    </row>
    <row r="1839" spans="5:8">
      <c r="E1839" s="46" t="s">
        <v>695</v>
      </c>
      <c r="F1839" s="48">
        <v>12.799999999999986</v>
      </c>
      <c r="G1839" s="40" t="s">
        <v>2523</v>
      </c>
      <c r="H1839" s="34">
        <v>4.5</v>
      </c>
    </row>
    <row r="1840" spans="5:8">
      <c r="E1840" s="46" t="s">
        <v>695</v>
      </c>
      <c r="F1840" s="48">
        <v>12.899999999999986</v>
      </c>
      <c r="G1840" s="40" t="s">
        <v>2524</v>
      </c>
      <c r="H1840" s="34">
        <v>4.5</v>
      </c>
    </row>
    <row r="1841" spans="5:8">
      <c r="E1841" s="46" t="s">
        <v>695</v>
      </c>
      <c r="F1841" s="48">
        <v>12.999999999999986</v>
      </c>
      <c r="G1841" s="40" t="s">
        <v>2525</v>
      </c>
      <c r="H1841" s="34">
        <v>4.5</v>
      </c>
    </row>
    <row r="1842" spans="5:8">
      <c r="E1842" s="46" t="s">
        <v>695</v>
      </c>
      <c r="F1842" s="48">
        <v>13.099999999999985</v>
      </c>
      <c r="G1842" s="40" t="s">
        <v>2526</v>
      </c>
      <c r="H1842" s="34">
        <v>4.5</v>
      </c>
    </row>
    <row r="1843" spans="5:8">
      <c r="E1843" s="46" t="s">
        <v>695</v>
      </c>
      <c r="F1843" s="48">
        <v>13.199999999999985</v>
      </c>
      <c r="G1843" s="40" t="s">
        <v>2527</v>
      </c>
      <c r="H1843" s="34">
        <v>4.5</v>
      </c>
    </row>
    <row r="1844" spans="5:8">
      <c r="E1844" s="46" t="s">
        <v>695</v>
      </c>
      <c r="F1844" s="48">
        <v>13.299999999999985</v>
      </c>
      <c r="G1844" s="40" t="s">
        <v>2528</v>
      </c>
      <c r="H1844" s="34">
        <v>4.5</v>
      </c>
    </row>
    <row r="1845" spans="5:8">
      <c r="E1845" s="46" t="s">
        <v>695</v>
      </c>
      <c r="F1845" s="48">
        <v>13.399999999999984</v>
      </c>
      <c r="G1845" s="40" t="s">
        <v>2529</v>
      </c>
      <c r="H1845" s="34">
        <v>4.5</v>
      </c>
    </row>
    <row r="1846" spans="5:8">
      <c r="E1846" s="46" t="s">
        <v>695</v>
      </c>
      <c r="F1846" s="48">
        <v>13.499999999999984</v>
      </c>
      <c r="G1846" s="40" t="s">
        <v>2530</v>
      </c>
      <c r="H1846" s="34">
        <v>4.5</v>
      </c>
    </row>
    <row r="1847" spans="5:8">
      <c r="E1847" s="46" t="s">
        <v>695</v>
      </c>
      <c r="F1847" s="48">
        <v>13.599999999999984</v>
      </c>
      <c r="G1847" s="40" t="s">
        <v>2531</v>
      </c>
      <c r="H1847" s="34">
        <v>4.5</v>
      </c>
    </row>
    <row r="1848" spans="5:8">
      <c r="E1848" s="46" t="s">
        <v>695</v>
      </c>
      <c r="F1848" s="48">
        <v>13.699999999999983</v>
      </c>
      <c r="G1848" s="40" t="s">
        <v>2532</v>
      </c>
      <c r="H1848" s="34">
        <v>4.5</v>
      </c>
    </row>
    <row r="1849" spans="5:8">
      <c r="E1849" s="46" t="s">
        <v>695</v>
      </c>
      <c r="F1849" s="48">
        <v>13.799999999999983</v>
      </c>
      <c r="G1849" s="40" t="s">
        <v>2533</v>
      </c>
      <c r="H1849" s="34">
        <v>4.5</v>
      </c>
    </row>
    <row r="1850" spans="5:8">
      <c r="E1850" s="46" t="s">
        <v>695</v>
      </c>
      <c r="F1850" s="48">
        <v>13.899999999999983</v>
      </c>
      <c r="G1850" s="40" t="s">
        <v>2534</v>
      </c>
      <c r="H1850" s="34">
        <v>4.5</v>
      </c>
    </row>
    <row r="1851" spans="5:8">
      <c r="E1851" s="46" t="s">
        <v>695</v>
      </c>
      <c r="F1851" s="48">
        <v>13.999999999999982</v>
      </c>
      <c r="G1851" s="40" t="s">
        <v>2535</v>
      </c>
      <c r="H1851" s="34">
        <v>4.5</v>
      </c>
    </row>
    <row r="1852" spans="5:8">
      <c r="E1852" s="46" t="s">
        <v>695</v>
      </c>
      <c r="F1852" s="48">
        <v>14.099999999999982</v>
      </c>
      <c r="G1852" s="40" t="s">
        <v>2536</v>
      </c>
      <c r="H1852" s="34">
        <v>4.5</v>
      </c>
    </row>
    <row r="1853" spans="5:8">
      <c r="E1853" s="46" t="s">
        <v>695</v>
      </c>
      <c r="F1853" s="48">
        <v>14.199999999999982</v>
      </c>
      <c r="G1853" s="40" t="s">
        <v>2537</v>
      </c>
      <c r="H1853" s="34">
        <v>4.5</v>
      </c>
    </row>
    <row r="1854" spans="5:8">
      <c r="E1854" s="46" t="s">
        <v>695</v>
      </c>
      <c r="F1854" s="48">
        <v>14.299999999999981</v>
      </c>
      <c r="G1854" s="40" t="s">
        <v>2538</v>
      </c>
      <c r="H1854" s="34">
        <v>4.5</v>
      </c>
    </row>
    <row r="1855" spans="5:8">
      <c r="E1855" s="46" t="s">
        <v>695</v>
      </c>
      <c r="F1855" s="48">
        <v>14.399999999999981</v>
      </c>
      <c r="G1855" s="40" t="s">
        <v>2539</v>
      </c>
      <c r="H1855" s="34">
        <v>4.5</v>
      </c>
    </row>
    <row r="1856" spans="5:8">
      <c r="E1856" s="46" t="s">
        <v>695</v>
      </c>
      <c r="F1856" s="48">
        <v>14.49999999999998</v>
      </c>
      <c r="G1856" s="40" t="s">
        <v>2540</v>
      </c>
      <c r="H1856" s="34">
        <v>4.5</v>
      </c>
    </row>
    <row r="1857" spans="5:8">
      <c r="E1857" s="46" t="s">
        <v>695</v>
      </c>
      <c r="F1857" s="48">
        <v>14.59999999999998</v>
      </c>
      <c r="G1857" s="40" t="s">
        <v>2541</v>
      </c>
      <c r="H1857" s="34">
        <v>4.5</v>
      </c>
    </row>
    <row r="1858" spans="5:8">
      <c r="E1858" s="46" t="s">
        <v>695</v>
      </c>
      <c r="F1858" s="48">
        <v>14.69999999999998</v>
      </c>
      <c r="G1858" s="40" t="s">
        <v>2542</v>
      </c>
      <c r="H1858" s="34">
        <v>4.5</v>
      </c>
    </row>
    <row r="1859" spans="5:8">
      <c r="E1859" s="46" t="s">
        <v>695</v>
      </c>
      <c r="F1859" s="48">
        <v>14.799999999999979</v>
      </c>
      <c r="G1859" s="40" t="s">
        <v>2543</v>
      </c>
      <c r="H1859" s="34">
        <v>4.5</v>
      </c>
    </row>
    <row r="1860" spans="5:8">
      <c r="E1860" s="46" t="s">
        <v>695</v>
      </c>
      <c r="F1860" s="48">
        <v>14.899999999999979</v>
      </c>
      <c r="G1860" s="40" t="s">
        <v>2544</v>
      </c>
      <c r="H1860" s="34">
        <v>4.5</v>
      </c>
    </row>
    <row r="1861" spans="5:8">
      <c r="E1861" s="46" t="s">
        <v>695</v>
      </c>
      <c r="F1861" s="48">
        <v>14.999999999999979</v>
      </c>
      <c r="G1861" s="40" t="s">
        <v>2545</v>
      </c>
      <c r="H1861" s="34">
        <v>4.5</v>
      </c>
    </row>
    <row r="1862" spans="5:8">
      <c r="E1862" s="46" t="s">
        <v>695</v>
      </c>
      <c r="F1862" s="48">
        <v>15.099999999999978</v>
      </c>
      <c r="G1862" s="40" t="s">
        <v>2546</v>
      </c>
      <c r="H1862" s="34">
        <v>4.5</v>
      </c>
    </row>
    <row r="1863" spans="5:8">
      <c r="E1863" s="46" t="s">
        <v>695</v>
      </c>
      <c r="F1863" s="48">
        <v>15.199999999999978</v>
      </c>
      <c r="G1863" s="40" t="s">
        <v>2547</v>
      </c>
      <c r="H1863" s="34">
        <v>4.5</v>
      </c>
    </row>
    <row r="1864" spans="5:8">
      <c r="E1864" s="46" t="s">
        <v>695</v>
      </c>
      <c r="F1864" s="48">
        <v>15.299999999999978</v>
      </c>
      <c r="G1864" s="40" t="s">
        <v>2548</v>
      </c>
      <c r="H1864" s="34">
        <v>4.5</v>
      </c>
    </row>
    <row r="1865" spans="5:8">
      <c r="E1865" s="46" t="s">
        <v>695</v>
      </c>
      <c r="F1865" s="48">
        <v>15.399999999999977</v>
      </c>
      <c r="G1865" s="40" t="s">
        <v>2549</v>
      </c>
      <c r="H1865" s="34">
        <v>4.5</v>
      </c>
    </row>
    <row r="1866" spans="5:8">
      <c r="E1866" s="46" t="s">
        <v>695</v>
      </c>
      <c r="F1866" s="48">
        <v>15.499999999999977</v>
      </c>
      <c r="G1866" s="40" t="s">
        <v>2550</v>
      </c>
      <c r="H1866" s="34">
        <v>4.5</v>
      </c>
    </row>
    <row r="1867" spans="5:8">
      <c r="E1867" s="46" t="s">
        <v>695</v>
      </c>
      <c r="F1867" s="48">
        <v>15.599999999999977</v>
      </c>
      <c r="G1867" s="40" t="s">
        <v>2551</v>
      </c>
      <c r="H1867" s="34">
        <v>4.5</v>
      </c>
    </row>
    <row r="1868" spans="5:8">
      <c r="E1868" s="46" t="s">
        <v>695</v>
      </c>
      <c r="F1868" s="48">
        <v>15.699999999999976</v>
      </c>
      <c r="G1868" s="40" t="s">
        <v>2552</v>
      </c>
      <c r="H1868" s="34">
        <v>4.5</v>
      </c>
    </row>
    <row r="1869" spans="5:8">
      <c r="E1869" s="46" t="s">
        <v>695</v>
      </c>
      <c r="F1869" s="48">
        <v>15.799999999999976</v>
      </c>
      <c r="G1869" s="40" t="s">
        <v>2553</v>
      </c>
      <c r="H1869" s="34">
        <v>4.5</v>
      </c>
    </row>
    <row r="1870" spans="5:8">
      <c r="E1870" s="46" t="s">
        <v>695</v>
      </c>
      <c r="F1870" s="48">
        <v>15.899999999999975</v>
      </c>
      <c r="G1870" s="40" t="s">
        <v>2554</v>
      </c>
      <c r="H1870" s="34">
        <v>4.5</v>
      </c>
    </row>
    <row r="1871" spans="5:8">
      <c r="E1871" s="46" t="s">
        <v>695</v>
      </c>
      <c r="F1871" s="48">
        <v>15.999999999999975</v>
      </c>
      <c r="G1871" s="40" t="s">
        <v>2555</v>
      </c>
      <c r="H1871" s="34">
        <v>4.5</v>
      </c>
    </row>
    <row r="1872" spans="5:8">
      <c r="E1872" s="46" t="s">
        <v>695</v>
      </c>
      <c r="F1872" s="48">
        <v>16.099999999999977</v>
      </c>
      <c r="G1872" s="40" t="s">
        <v>2556</v>
      </c>
      <c r="H1872" s="34">
        <v>4.5</v>
      </c>
    </row>
    <row r="1873" spans="5:8">
      <c r="E1873" s="46" t="s">
        <v>695</v>
      </c>
      <c r="F1873" s="48">
        <v>16.199999999999978</v>
      </c>
      <c r="G1873" s="40" t="s">
        <v>2557</v>
      </c>
      <c r="H1873" s="34">
        <v>4.5</v>
      </c>
    </row>
    <row r="1874" spans="5:8">
      <c r="E1874" s="46" t="s">
        <v>695</v>
      </c>
      <c r="F1874" s="48">
        <v>16.299999999999979</v>
      </c>
      <c r="G1874" s="40" t="s">
        <v>2558</v>
      </c>
      <c r="H1874" s="34">
        <v>4.5</v>
      </c>
    </row>
    <row r="1875" spans="5:8">
      <c r="E1875" s="46" t="s">
        <v>695</v>
      </c>
      <c r="F1875" s="48">
        <v>16.399999999999981</v>
      </c>
      <c r="G1875" s="40" t="s">
        <v>2559</v>
      </c>
      <c r="H1875" s="34">
        <v>4.5</v>
      </c>
    </row>
    <row r="1876" spans="5:8">
      <c r="E1876" s="46" t="s">
        <v>695</v>
      </c>
      <c r="F1876" s="48">
        <v>16.499999999999982</v>
      </c>
      <c r="G1876" s="40" t="s">
        <v>2560</v>
      </c>
      <c r="H1876" s="34">
        <v>4.5</v>
      </c>
    </row>
    <row r="1877" spans="5:8">
      <c r="E1877" s="46" t="s">
        <v>695</v>
      </c>
      <c r="F1877" s="48">
        <v>16.599999999999984</v>
      </c>
      <c r="G1877" s="40" t="s">
        <v>2561</v>
      </c>
      <c r="H1877" s="34">
        <v>4.5</v>
      </c>
    </row>
    <row r="1878" spans="5:8">
      <c r="E1878" s="46" t="s">
        <v>695</v>
      </c>
      <c r="F1878" s="48">
        <v>16.699999999999985</v>
      </c>
      <c r="G1878" s="40" t="s">
        <v>2562</v>
      </c>
      <c r="H1878" s="34">
        <v>4.5</v>
      </c>
    </row>
    <row r="1879" spans="5:8">
      <c r="E1879" s="46" t="s">
        <v>695</v>
      </c>
      <c r="F1879" s="48">
        <v>16.799999999999986</v>
      </c>
      <c r="G1879" s="40" t="s">
        <v>2563</v>
      </c>
      <c r="H1879" s="34">
        <v>4.5</v>
      </c>
    </row>
    <row r="1880" spans="5:8">
      <c r="E1880" s="46" t="s">
        <v>695</v>
      </c>
      <c r="F1880" s="48">
        <v>16.899999999999988</v>
      </c>
      <c r="G1880" s="40" t="s">
        <v>2564</v>
      </c>
      <c r="H1880" s="34">
        <v>4.5</v>
      </c>
    </row>
    <row r="1881" spans="5:8">
      <c r="E1881" s="46" t="s">
        <v>695</v>
      </c>
      <c r="F1881" s="48">
        <v>16.999999999999989</v>
      </c>
      <c r="G1881" s="40" t="s">
        <v>2565</v>
      </c>
      <c r="H1881" s="34">
        <v>4.5</v>
      </c>
    </row>
    <row r="1882" spans="5:8">
      <c r="E1882" s="46" t="s">
        <v>695</v>
      </c>
      <c r="F1882" s="48">
        <v>17.099999999999991</v>
      </c>
      <c r="G1882" s="40" t="s">
        <v>2566</v>
      </c>
      <c r="H1882" s="34">
        <v>4.5</v>
      </c>
    </row>
    <row r="1883" spans="5:8">
      <c r="E1883" s="46" t="s">
        <v>695</v>
      </c>
      <c r="F1883" s="48">
        <v>17.199999999999992</v>
      </c>
      <c r="G1883" s="40" t="s">
        <v>2567</v>
      </c>
      <c r="H1883" s="34">
        <v>4.5</v>
      </c>
    </row>
    <row r="1884" spans="5:8">
      <c r="E1884" s="46" t="s">
        <v>695</v>
      </c>
      <c r="F1884" s="48">
        <v>17.299999999999994</v>
      </c>
      <c r="G1884" s="40" t="s">
        <v>2568</v>
      </c>
      <c r="H1884" s="34">
        <v>4.5</v>
      </c>
    </row>
    <row r="1885" spans="5:8">
      <c r="E1885" s="46" t="s">
        <v>695</v>
      </c>
      <c r="F1885" s="48">
        <v>17.399999999999995</v>
      </c>
      <c r="G1885" s="40" t="s">
        <v>2569</v>
      </c>
      <c r="H1885" s="34">
        <v>4.5</v>
      </c>
    </row>
    <row r="1886" spans="5:8">
      <c r="E1886" s="46" t="s">
        <v>695</v>
      </c>
      <c r="F1886" s="48">
        <v>17.499999999999996</v>
      </c>
      <c r="G1886" s="40" t="s">
        <v>2570</v>
      </c>
      <c r="H1886" s="34">
        <v>4.5</v>
      </c>
    </row>
    <row r="1887" spans="5:8">
      <c r="E1887" s="46" t="s">
        <v>695</v>
      </c>
      <c r="F1887" s="48">
        <v>17.599999999999998</v>
      </c>
      <c r="G1887" s="40" t="s">
        <v>2571</v>
      </c>
      <c r="H1887" s="34">
        <v>4.5</v>
      </c>
    </row>
    <row r="1888" spans="5:8">
      <c r="E1888" s="46" t="s">
        <v>695</v>
      </c>
      <c r="F1888" s="48">
        <v>17.7</v>
      </c>
      <c r="G1888" s="40" t="s">
        <v>2572</v>
      </c>
      <c r="H1888" s="34">
        <v>4.5</v>
      </c>
    </row>
    <row r="1889" spans="5:8">
      <c r="E1889" s="46" t="s">
        <v>695</v>
      </c>
      <c r="F1889" s="48">
        <v>17.8</v>
      </c>
      <c r="G1889" s="40" t="s">
        <v>2573</v>
      </c>
      <c r="H1889" s="34">
        <v>4.5</v>
      </c>
    </row>
    <row r="1890" spans="5:8">
      <c r="E1890" s="46" t="s">
        <v>695</v>
      </c>
      <c r="F1890" s="48">
        <v>17.900000000000002</v>
      </c>
      <c r="G1890" s="40" t="s">
        <v>2574</v>
      </c>
      <c r="H1890" s="34">
        <v>4.5</v>
      </c>
    </row>
    <row r="1891" spans="5:8">
      <c r="E1891" s="46" t="s">
        <v>695</v>
      </c>
      <c r="F1891" s="48">
        <v>18.000000000000004</v>
      </c>
      <c r="G1891" s="40" t="s">
        <v>2575</v>
      </c>
      <c r="H1891" s="34">
        <v>4.5</v>
      </c>
    </row>
    <row r="1892" spans="5:8">
      <c r="E1892" s="46" t="s">
        <v>695</v>
      </c>
      <c r="F1892" s="48">
        <v>18.100000000000005</v>
      </c>
      <c r="G1892" s="40" t="s">
        <v>2576</v>
      </c>
      <c r="H1892" s="34">
        <v>4.5</v>
      </c>
    </row>
    <row r="1893" spans="5:8">
      <c r="E1893" s="46" t="s">
        <v>695</v>
      </c>
      <c r="F1893" s="48">
        <v>18.200000000000006</v>
      </c>
      <c r="G1893" s="40" t="s">
        <v>2577</v>
      </c>
      <c r="H1893" s="34">
        <v>4.5</v>
      </c>
    </row>
    <row r="1894" spans="5:8">
      <c r="E1894" s="46" t="s">
        <v>695</v>
      </c>
      <c r="F1894" s="48">
        <v>18.300000000000008</v>
      </c>
      <c r="G1894" s="40" t="s">
        <v>2578</v>
      </c>
      <c r="H1894" s="34">
        <v>4.5</v>
      </c>
    </row>
    <row r="1895" spans="5:8">
      <c r="E1895" s="46" t="s">
        <v>695</v>
      </c>
      <c r="F1895" s="48">
        <v>18.400000000000009</v>
      </c>
      <c r="G1895" s="40" t="s">
        <v>2579</v>
      </c>
      <c r="H1895" s="34">
        <v>4.5</v>
      </c>
    </row>
    <row r="1896" spans="5:8">
      <c r="E1896" s="46" t="s">
        <v>695</v>
      </c>
      <c r="F1896" s="48">
        <v>18.500000000000011</v>
      </c>
      <c r="G1896" s="40" t="s">
        <v>2580</v>
      </c>
      <c r="H1896" s="34">
        <v>4.5</v>
      </c>
    </row>
    <row r="1897" spans="5:8">
      <c r="E1897" s="46" t="s">
        <v>695</v>
      </c>
      <c r="F1897" s="48">
        <v>18.600000000000012</v>
      </c>
      <c r="G1897" s="40" t="s">
        <v>2581</v>
      </c>
      <c r="H1897" s="34">
        <v>4.5</v>
      </c>
    </row>
    <row r="1898" spans="5:8">
      <c r="E1898" s="46" t="s">
        <v>695</v>
      </c>
      <c r="F1898" s="48">
        <v>18.700000000000014</v>
      </c>
      <c r="G1898" s="40" t="s">
        <v>2582</v>
      </c>
      <c r="H1898" s="34">
        <v>4.5</v>
      </c>
    </row>
    <row r="1899" spans="5:8">
      <c r="E1899" s="46" t="s">
        <v>695</v>
      </c>
      <c r="F1899" s="48">
        <v>18.800000000000015</v>
      </c>
      <c r="G1899" s="40" t="s">
        <v>2583</v>
      </c>
      <c r="H1899" s="34">
        <v>4.5</v>
      </c>
    </row>
    <row r="1900" spans="5:8">
      <c r="E1900" s="46" t="s">
        <v>695</v>
      </c>
      <c r="F1900" s="48">
        <v>18.900000000000016</v>
      </c>
      <c r="G1900" s="40" t="s">
        <v>2584</v>
      </c>
      <c r="H1900" s="34">
        <v>4.5</v>
      </c>
    </row>
    <row r="1901" spans="5:8">
      <c r="E1901" s="46" t="s">
        <v>695</v>
      </c>
      <c r="F1901" s="48">
        <v>19.000000000000018</v>
      </c>
      <c r="G1901" s="40" t="s">
        <v>2585</v>
      </c>
      <c r="H1901" s="34">
        <v>4.5</v>
      </c>
    </row>
    <row r="1902" spans="5:8">
      <c r="E1902" s="46" t="s">
        <v>695</v>
      </c>
      <c r="F1902" s="48">
        <v>19.100000000000019</v>
      </c>
      <c r="G1902" s="40" t="s">
        <v>2586</v>
      </c>
      <c r="H1902" s="34">
        <v>4.5</v>
      </c>
    </row>
    <row r="1903" spans="5:8">
      <c r="E1903" s="46" t="s">
        <v>695</v>
      </c>
      <c r="F1903" s="48">
        <v>19.200000000000021</v>
      </c>
      <c r="G1903" s="40" t="s">
        <v>2587</v>
      </c>
      <c r="H1903" s="34">
        <v>4.5</v>
      </c>
    </row>
    <row r="1904" spans="5:8">
      <c r="E1904" s="46" t="s">
        <v>695</v>
      </c>
      <c r="F1904" s="48">
        <v>19.300000000000022</v>
      </c>
      <c r="G1904" s="40" t="s">
        <v>2588</v>
      </c>
      <c r="H1904" s="34">
        <v>4.5</v>
      </c>
    </row>
    <row r="1905" spans="5:8">
      <c r="E1905" s="46" t="s">
        <v>695</v>
      </c>
      <c r="F1905" s="48">
        <v>19.400000000000023</v>
      </c>
      <c r="G1905" s="40" t="s">
        <v>2589</v>
      </c>
      <c r="H1905" s="34">
        <v>4.5</v>
      </c>
    </row>
    <row r="1906" spans="5:8">
      <c r="E1906" s="46" t="s">
        <v>695</v>
      </c>
      <c r="F1906" s="48">
        <v>19.500000000000025</v>
      </c>
      <c r="G1906" s="40" t="s">
        <v>2590</v>
      </c>
      <c r="H1906" s="34">
        <v>4.5</v>
      </c>
    </row>
    <row r="1907" spans="5:8">
      <c r="E1907" s="46" t="s">
        <v>695</v>
      </c>
      <c r="F1907" s="48">
        <v>19.600000000000026</v>
      </c>
      <c r="G1907" s="40" t="s">
        <v>2591</v>
      </c>
      <c r="H1907" s="34">
        <v>4.5</v>
      </c>
    </row>
    <row r="1908" spans="5:8">
      <c r="E1908" s="46" t="s">
        <v>695</v>
      </c>
      <c r="F1908" s="48">
        <v>19.700000000000028</v>
      </c>
      <c r="G1908" s="40" t="s">
        <v>2592</v>
      </c>
      <c r="H1908" s="34">
        <v>4.5</v>
      </c>
    </row>
    <row r="1909" spans="5:8">
      <c r="E1909" s="46" t="s">
        <v>695</v>
      </c>
      <c r="F1909" s="48">
        <v>19.800000000000029</v>
      </c>
      <c r="G1909" s="40" t="s">
        <v>2593</v>
      </c>
      <c r="H1909" s="34">
        <v>4.5</v>
      </c>
    </row>
    <row r="1910" spans="5:8">
      <c r="E1910" s="46" t="s">
        <v>695</v>
      </c>
      <c r="F1910" s="48">
        <v>19.900000000000031</v>
      </c>
      <c r="G1910" s="40" t="s">
        <v>2594</v>
      </c>
      <c r="H1910" s="34">
        <v>4.5</v>
      </c>
    </row>
    <row r="1911" spans="5:8">
      <c r="E1911" s="46" t="s">
        <v>695</v>
      </c>
      <c r="F1911" s="48">
        <v>20.000000000000032</v>
      </c>
      <c r="G1911" s="40" t="s">
        <v>2595</v>
      </c>
      <c r="H1911" s="34">
        <v>4.5</v>
      </c>
    </row>
    <row r="1912" spans="5:8">
      <c r="E1912" s="46" t="s">
        <v>695</v>
      </c>
      <c r="F1912" s="48">
        <v>20.100000000000033</v>
      </c>
      <c r="G1912" s="40" t="s">
        <v>2596</v>
      </c>
      <c r="H1912" s="34">
        <v>4.5</v>
      </c>
    </row>
    <row r="1913" spans="5:8">
      <c r="E1913" s="46" t="s">
        <v>695</v>
      </c>
      <c r="F1913" s="48">
        <v>20.200000000000035</v>
      </c>
      <c r="G1913" s="40" t="s">
        <v>2597</v>
      </c>
      <c r="H1913" s="34">
        <v>4.5</v>
      </c>
    </row>
    <row r="1914" spans="5:8">
      <c r="E1914" s="46" t="s">
        <v>695</v>
      </c>
      <c r="F1914" s="48">
        <v>20.300000000000036</v>
      </c>
      <c r="G1914" s="40" t="s">
        <v>2598</v>
      </c>
      <c r="H1914" s="34">
        <v>4.5</v>
      </c>
    </row>
    <row r="1915" spans="5:8">
      <c r="E1915" s="46" t="s">
        <v>695</v>
      </c>
      <c r="F1915" s="48">
        <v>20.400000000000038</v>
      </c>
      <c r="G1915" s="40" t="s">
        <v>2599</v>
      </c>
      <c r="H1915" s="34">
        <v>4.5</v>
      </c>
    </row>
    <row r="1916" spans="5:8">
      <c r="E1916" s="46" t="s">
        <v>695</v>
      </c>
      <c r="F1916" s="48">
        <v>20.500000000000039</v>
      </c>
      <c r="G1916" s="40" t="s">
        <v>2600</v>
      </c>
      <c r="H1916" s="34">
        <v>4.5</v>
      </c>
    </row>
    <row r="1917" spans="5:8">
      <c r="E1917" s="46" t="s">
        <v>695</v>
      </c>
      <c r="F1917" s="48">
        <v>20.600000000000041</v>
      </c>
      <c r="G1917" s="40" t="s">
        <v>2601</v>
      </c>
      <c r="H1917" s="34">
        <v>4.5</v>
      </c>
    </row>
    <row r="1918" spans="5:8">
      <c r="E1918" s="46" t="s">
        <v>695</v>
      </c>
      <c r="F1918" s="48">
        <v>20.700000000000042</v>
      </c>
      <c r="G1918" s="40" t="s">
        <v>2602</v>
      </c>
      <c r="H1918" s="34">
        <v>4.5</v>
      </c>
    </row>
    <row r="1919" spans="5:8">
      <c r="E1919" s="46" t="s">
        <v>695</v>
      </c>
      <c r="F1919" s="48">
        <v>20.800000000000043</v>
      </c>
      <c r="G1919" s="40" t="s">
        <v>2603</v>
      </c>
      <c r="H1919" s="34">
        <v>4.5</v>
      </c>
    </row>
    <row r="1920" spans="5:8">
      <c r="E1920" s="46" t="s">
        <v>695</v>
      </c>
      <c r="F1920" s="48">
        <v>20.900000000000045</v>
      </c>
      <c r="G1920" s="40" t="s">
        <v>2604</v>
      </c>
      <c r="H1920" s="34">
        <v>4.5</v>
      </c>
    </row>
    <row r="1921" spans="5:8">
      <c r="E1921" s="46" t="s">
        <v>695</v>
      </c>
      <c r="F1921" s="48">
        <v>21.000000000000046</v>
      </c>
      <c r="G1921" s="40" t="s">
        <v>2605</v>
      </c>
      <c r="H1921" s="34">
        <v>4.5</v>
      </c>
    </row>
    <row r="1922" spans="5:8">
      <c r="E1922" s="46" t="s">
        <v>695</v>
      </c>
      <c r="F1922" s="48">
        <v>21.100000000000048</v>
      </c>
      <c r="G1922" s="40" t="s">
        <v>2606</v>
      </c>
      <c r="H1922" s="34">
        <v>4.5</v>
      </c>
    </row>
    <row r="1923" spans="5:8">
      <c r="E1923" s="46" t="s">
        <v>695</v>
      </c>
      <c r="F1923" s="48">
        <v>21.200000000000049</v>
      </c>
      <c r="G1923" s="40" t="s">
        <v>2607</v>
      </c>
      <c r="H1923" s="34">
        <v>4.5</v>
      </c>
    </row>
    <row r="1924" spans="5:8">
      <c r="E1924" s="46" t="s">
        <v>695</v>
      </c>
      <c r="F1924" s="48">
        <v>21.3</v>
      </c>
      <c r="G1924" s="40" t="s">
        <v>2608</v>
      </c>
      <c r="H1924" s="34">
        <v>4.5</v>
      </c>
    </row>
    <row r="1925" spans="5:8">
      <c r="E1925" s="46" t="s">
        <v>695</v>
      </c>
      <c r="F1925" s="48">
        <v>21.400000000000002</v>
      </c>
      <c r="G1925" s="40" t="s">
        <v>2609</v>
      </c>
      <c r="H1925" s="34">
        <v>4.5</v>
      </c>
    </row>
    <row r="1926" spans="5:8">
      <c r="E1926" s="46" t="s">
        <v>695</v>
      </c>
      <c r="F1926" s="48">
        <v>21.500000000000004</v>
      </c>
      <c r="G1926" s="40" t="s">
        <v>2610</v>
      </c>
      <c r="H1926" s="34">
        <v>4.5</v>
      </c>
    </row>
    <row r="1927" spans="5:8">
      <c r="E1927" s="46" t="s">
        <v>695</v>
      </c>
      <c r="F1927" s="48">
        <v>21.600000000000005</v>
      </c>
      <c r="G1927" s="40" t="s">
        <v>2611</v>
      </c>
      <c r="H1927" s="34">
        <v>4.5</v>
      </c>
    </row>
    <row r="1928" spans="5:8">
      <c r="E1928" s="46" t="s">
        <v>695</v>
      </c>
      <c r="F1928" s="48">
        <v>21.700000000000006</v>
      </c>
      <c r="G1928" s="40" t="s">
        <v>2612</v>
      </c>
      <c r="H1928" s="34">
        <v>4.5</v>
      </c>
    </row>
    <row r="1929" spans="5:8">
      <c r="E1929" s="46" t="s">
        <v>695</v>
      </c>
      <c r="F1929" s="48">
        <v>21.800000000000008</v>
      </c>
      <c r="G1929" s="40" t="s">
        <v>2613</v>
      </c>
      <c r="H1929" s="34">
        <v>4.5</v>
      </c>
    </row>
    <row r="1930" spans="5:8">
      <c r="E1930" s="46" t="s">
        <v>695</v>
      </c>
      <c r="F1930" s="48">
        <v>21.900000000000009</v>
      </c>
      <c r="G1930" s="40" t="s">
        <v>2614</v>
      </c>
      <c r="H1930" s="34">
        <v>4.5</v>
      </c>
    </row>
    <row r="1931" spans="5:8">
      <c r="E1931" s="46" t="s">
        <v>695</v>
      </c>
      <c r="F1931" s="48">
        <v>22.000000000000011</v>
      </c>
      <c r="G1931" s="40" t="s">
        <v>2615</v>
      </c>
      <c r="H1931" s="34">
        <v>4.5</v>
      </c>
    </row>
    <row r="1932" spans="5:8">
      <c r="E1932" s="46" t="s">
        <v>695</v>
      </c>
      <c r="F1932" s="48">
        <v>22.100000000000012</v>
      </c>
      <c r="G1932" s="40" t="s">
        <v>2616</v>
      </c>
      <c r="H1932" s="34">
        <v>4.5</v>
      </c>
    </row>
    <row r="1933" spans="5:8">
      <c r="E1933" s="46" t="s">
        <v>695</v>
      </c>
      <c r="F1933" s="48">
        <v>22.200000000000014</v>
      </c>
      <c r="G1933" s="40" t="s">
        <v>2617</v>
      </c>
      <c r="H1933" s="34">
        <v>4.5</v>
      </c>
    </row>
    <row r="1934" spans="5:8">
      <c r="E1934" s="46" t="s">
        <v>695</v>
      </c>
      <c r="F1934" s="48">
        <v>22.300000000000015</v>
      </c>
      <c r="G1934" s="40" t="s">
        <v>2618</v>
      </c>
      <c r="H1934" s="34">
        <v>4.5</v>
      </c>
    </row>
    <row r="1935" spans="5:8">
      <c r="E1935" s="46" t="s">
        <v>695</v>
      </c>
      <c r="F1935" s="48">
        <v>22.400000000000016</v>
      </c>
      <c r="G1935" s="40" t="s">
        <v>2619</v>
      </c>
      <c r="H1935" s="34">
        <v>4.5</v>
      </c>
    </row>
    <row r="1936" spans="5:8">
      <c r="E1936" s="46" t="s">
        <v>695</v>
      </c>
      <c r="F1936" s="48">
        <v>22.500000000000018</v>
      </c>
      <c r="G1936" s="40" t="s">
        <v>2620</v>
      </c>
      <c r="H1936" s="34">
        <v>4.5</v>
      </c>
    </row>
    <row r="1937" spans="5:8">
      <c r="E1937" s="46" t="s">
        <v>695</v>
      </c>
      <c r="F1937" s="48">
        <v>22.600000000000019</v>
      </c>
      <c r="G1937" s="40" t="s">
        <v>2621</v>
      </c>
      <c r="H1937" s="34">
        <v>4.5</v>
      </c>
    </row>
    <row r="1938" spans="5:8">
      <c r="E1938" s="46" t="s">
        <v>695</v>
      </c>
      <c r="F1938" s="48">
        <v>22.700000000000021</v>
      </c>
      <c r="G1938" s="40" t="s">
        <v>2622</v>
      </c>
      <c r="H1938" s="34">
        <v>4.5</v>
      </c>
    </row>
    <row r="1939" spans="5:8">
      <c r="E1939" s="46" t="s">
        <v>695</v>
      </c>
      <c r="F1939" s="48">
        <v>22.800000000000022</v>
      </c>
      <c r="G1939" s="40" t="s">
        <v>2623</v>
      </c>
      <c r="H1939" s="34">
        <v>4.5</v>
      </c>
    </row>
    <row r="1940" spans="5:8">
      <c r="E1940" s="46" t="s">
        <v>695</v>
      </c>
      <c r="F1940" s="48">
        <v>22.900000000000023</v>
      </c>
      <c r="G1940" s="40" t="s">
        <v>2624</v>
      </c>
      <c r="H1940" s="34">
        <v>4.5</v>
      </c>
    </row>
    <row r="1941" spans="5:8">
      <c r="E1941" s="46" t="s">
        <v>695</v>
      </c>
      <c r="F1941" s="48">
        <v>23.000000000000025</v>
      </c>
      <c r="G1941" s="40" t="s">
        <v>2625</v>
      </c>
      <c r="H1941" s="34">
        <v>4.5</v>
      </c>
    </row>
    <row r="1942" spans="5:8">
      <c r="E1942" s="46" t="s">
        <v>695</v>
      </c>
      <c r="F1942" s="48">
        <v>23.100000000000026</v>
      </c>
      <c r="G1942" s="40" t="s">
        <v>2626</v>
      </c>
      <c r="H1942" s="34">
        <v>4.5</v>
      </c>
    </row>
    <row r="1943" spans="5:8">
      <c r="E1943" s="46" t="s">
        <v>695</v>
      </c>
      <c r="F1943" s="48">
        <v>23.200000000000028</v>
      </c>
      <c r="G1943" s="40" t="s">
        <v>2627</v>
      </c>
      <c r="H1943" s="34">
        <v>4.5</v>
      </c>
    </row>
    <row r="1944" spans="5:8">
      <c r="E1944" s="46" t="s">
        <v>695</v>
      </c>
      <c r="F1944" s="48">
        <v>23.300000000000029</v>
      </c>
      <c r="G1944" s="40" t="s">
        <v>2628</v>
      </c>
      <c r="H1944" s="34">
        <v>4.5</v>
      </c>
    </row>
    <row r="1945" spans="5:8">
      <c r="E1945" s="46" t="s">
        <v>695</v>
      </c>
      <c r="F1945" s="48">
        <v>23.400000000000031</v>
      </c>
      <c r="G1945" s="40" t="s">
        <v>2629</v>
      </c>
      <c r="H1945" s="34">
        <v>4.5</v>
      </c>
    </row>
    <row r="1946" spans="5:8">
      <c r="E1946" s="46" t="s">
        <v>695</v>
      </c>
      <c r="F1946" s="48">
        <v>23.500000000000032</v>
      </c>
      <c r="G1946" s="40" t="s">
        <v>2630</v>
      </c>
      <c r="H1946" s="34">
        <v>4.5</v>
      </c>
    </row>
    <row r="1947" spans="5:8">
      <c r="E1947" s="46" t="s">
        <v>695</v>
      </c>
      <c r="F1947" s="48">
        <v>23.600000000000033</v>
      </c>
      <c r="G1947" s="40" t="s">
        <v>2631</v>
      </c>
      <c r="H1947" s="34">
        <v>4.5</v>
      </c>
    </row>
    <row r="1948" spans="5:8">
      <c r="E1948" s="46" t="s">
        <v>695</v>
      </c>
      <c r="F1948" s="48">
        <v>23.700000000000035</v>
      </c>
      <c r="G1948" s="40" t="s">
        <v>2632</v>
      </c>
      <c r="H1948" s="34">
        <v>4.5</v>
      </c>
    </row>
    <row r="1949" spans="5:8">
      <c r="E1949" s="46" t="s">
        <v>695</v>
      </c>
      <c r="F1949" s="48">
        <v>23.800000000000036</v>
      </c>
      <c r="G1949" s="40" t="s">
        <v>2633</v>
      </c>
      <c r="H1949" s="34">
        <v>4.5</v>
      </c>
    </row>
    <row r="1950" spans="5:8">
      <c r="E1950" s="46" t="s">
        <v>695</v>
      </c>
      <c r="F1950" s="48">
        <v>23.900000000000038</v>
      </c>
      <c r="G1950" s="40" t="s">
        <v>2634</v>
      </c>
      <c r="H1950" s="34">
        <v>4.5</v>
      </c>
    </row>
    <row r="1951" spans="5:8">
      <c r="E1951" s="46" t="s">
        <v>695</v>
      </c>
      <c r="F1951" s="48">
        <v>24.000000000000039</v>
      </c>
      <c r="G1951" s="40" t="s">
        <v>2635</v>
      </c>
      <c r="H1951" s="34">
        <v>4.5</v>
      </c>
    </row>
    <row r="1952" spans="5:8">
      <c r="E1952" s="46" t="s">
        <v>695</v>
      </c>
      <c r="F1952" s="48">
        <v>24.100000000000041</v>
      </c>
      <c r="G1952" s="40" t="s">
        <v>2636</v>
      </c>
      <c r="H1952" s="34">
        <v>4.5</v>
      </c>
    </row>
    <row r="1953" spans="5:8">
      <c r="E1953" s="46" t="s">
        <v>695</v>
      </c>
      <c r="F1953" s="48">
        <v>24.200000000000042</v>
      </c>
      <c r="G1953" s="40" t="s">
        <v>2637</v>
      </c>
      <c r="H1953" s="34">
        <v>4.5</v>
      </c>
    </row>
    <row r="1954" spans="5:8">
      <c r="E1954" s="46" t="s">
        <v>695</v>
      </c>
      <c r="F1954" s="48">
        <v>24.300000000000043</v>
      </c>
      <c r="G1954" s="40" t="s">
        <v>2638</v>
      </c>
      <c r="H1954" s="34">
        <v>4.5</v>
      </c>
    </row>
    <row r="1955" spans="5:8">
      <c r="E1955" s="46" t="s">
        <v>695</v>
      </c>
      <c r="F1955" s="48">
        <v>24.400000000000045</v>
      </c>
      <c r="G1955" s="40" t="s">
        <v>2639</v>
      </c>
      <c r="H1955" s="34">
        <v>4.5</v>
      </c>
    </row>
    <row r="1956" spans="5:8">
      <c r="E1956" s="46" t="s">
        <v>695</v>
      </c>
      <c r="F1956" s="48">
        <v>24.500000000000046</v>
      </c>
      <c r="G1956" s="40" t="s">
        <v>2640</v>
      </c>
      <c r="H1956" s="34">
        <v>4.5</v>
      </c>
    </row>
    <row r="1957" spans="5:8">
      <c r="E1957" s="46" t="s">
        <v>695</v>
      </c>
      <c r="F1957" s="48">
        <v>24.600000000000048</v>
      </c>
      <c r="G1957" s="40" t="s">
        <v>2641</v>
      </c>
      <c r="H1957" s="34">
        <v>4.5</v>
      </c>
    </row>
    <row r="1958" spans="5:8">
      <c r="E1958" s="46" t="s">
        <v>695</v>
      </c>
      <c r="F1958" s="48">
        <v>24.700000000000049</v>
      </c>
      <c r="G1958" s="40" t="s">
        <v>2642</v>
      </c>
      <c r="H1958" s="34">
        <v>4.5</v>
      </c>
    </row>
    <row r="1959" spans="5:8">
      <c r="E1959" s="46" t="s">
        <v>695</v>
      </c>
      <c r="F1959" s="48">
        <v>24.8</v>
      </c>
      <c r="G1959" s="40" t="s">
        <v>2643</v>
      </c>
      <c r="H1959" s="34">
        <v>4.5</v>
      </c>
    </row>
    <row r="1960" spans="5:8">
      <c r="E1960" s="46" t="s">
        <v>695</v>
      </c>
      <c r="F1960" s="48">
        <v>24.900000000000002</v>
      </c>
      <c r="G1960" s="40" t="s">
        <v>2644</v>
      </c>
      <c r="H1960" s="34">
        <v>4.5</v>
      </c>
    </row>
    <row r="1961" spans="5:8">
      <c r="E1961" s="46" t="s">
        <v>695</v>
      </c>
      <c r="F1961" s="48">
        <v>25.000000000000004</v>
      </c>
      <c r="G1961" s="40" t="s">
        <v>2645</v>
      </c>
      <c r="H1961" s="34">
        <v>4.5</v>
      </c>
    </row>
    <row r="1962" spans="5:8">
      <c r="E1962" s="46" t="s">
        <v>695</v>
      </c>
      <c r="F1962" s="48">
        <v>25.100000000000005</v>
      </c>
      <c r="G1962" s="40" t="s">
        <v>2646</v>
      </c>
      <c r="H1962" s="34">
        <v>4.5</v>
      </c>
    </row>
    <row r="1963" spans="5:8">
      <c r="E1963" s="46" t="s">
        <v>695</v>
      </c>
      <c r="F1963" s="48">
        <v>25.200000000000006</v>
      </c>
      <c r="G1963" s="40" t="s">
        <v>2647</v>
      </c>
      <c r="H1963" s="34">
        <v>4.5</v>
      </c>
    </row>
    <row r="1964" spans="5:8">
      <c r="E1964" s="46" t="s">
        <v>695</v>
      </c>
      <c r="F1964" s="48">
        <v>25.300000000000008</v>
      </c>
      <c r="G1964" s="40" t="s">
        <v>2648</v>
      </c>
      <c r="H1964" s="34">
        <v>4.5</v>
      </c>
    </row>
    <row r="1965" spans="5:8">
      <c r="E1965" s="46" t="s">
        <v>695</v>
      </c>
      <c r="F1965" s="48">
        <v>25.400000000000009</v>
      </c>
      <c r="G1965" s="40" t="s">
        <v>2649</v>
      </c>
      <c r="H1965" s="34">
        <v>4.5</v>
      </c>
    </row>
    <row r="1966" spans="5:8">
      <c r="E1966" s="46" t="s">
        <v>695</v>
      </c>
      <c r="F1966" s="48">
        <v>25.500000000000011</v>
      </c>
      <c r="G1966" s="40" t="s">
        <v>2650</v>
      </c>
      <c r="H1966" s="34">
        <v>4.5</v>
      </c>
    </row>
    <row r="1967" spans="5:8">
      <c r="E1967" s="46" t="s">
        <v>695</v>
      </c>
      <c r="F1967" s="48">
        <v>25.600000000000012</v>
      </c>
      <c r="G1967" s="40" t="s">
        <v>2651</v>
      </c>
      <c r="H1967" s="34">
        <v>4.5</v>
      </c>
    </row>
    <row r="1968" spans="5:8">
      <c r="E1968" s="46" t="s">
        <v>695</v>
      </c>
      <c r="F1968" s="48">
        <v>25.700000000000014</v>
      </c>
      <c r="G1968" s="40" t="s">
        <v>2652</v>
      </c>
      <c r="H1968" s="34">
        <v>4.5</v>
      </c>
    </row>
    <row r="1969" spans="5:8">
      <c r="E1969" s="46" t="s">
        <v>695</v>
      </c>
      <c r="F1969" s="48">
        <v>25.800000000000015</v>
      </c>
      <c r="G1969" s="40" t="s">
        <v>2653</v>
      </c>
      <c r="H1969" s="34">
        <v>4.5</v>
      </c>
    </row>
    <row r="1970" spans="5:8">
      <c r="E1970" s="46" t="s">
        <v>695</v>
      </c>
      <c r="F1970" s="48">
        <v>25.900000000000016</v>
      </c>
      <c r="G1970" s="40" t="s">
        <v>2654</v>
      </c>
      <c r="H1970" s="34">
        <v>4.5</v>
      </c>
    </row>
    <row r="1971" spans="5:8">
      <c r="E1971" s="46" t="s">
        <v>695</v>
      </c>
      <c r="F1971" s="48">
        <v>26.000000000000018</v>
      </c>
      <c r="G1971" s="40" t="s">
        <v>2655</v>
      </c>
      <c r="H1971" s="34">
        <v>4.5</v>
      </c>
    </row>
    <row r="1972" spans="5:8">
      <c r="E1972" s="46" t="s">
        <v>695</v>
      </c>
      <c r="F1972" s="48">
        <v>26.100000000000019</v>
      </c>
      <c r="G1972" s="40" t="s">
        <v>2656</v>
      </c>
      <c r="H1972" s="34">
        <v>4.5</v>
      </c>
    </row>
    <row r="1973" spans="5:8">
      <c r="E1973" s="46" t="s">
        <v>695</v>
      </c>
      <c r="F1973" s="48">
        <v>26.200000000000021</v>
      </c>
      <c r="G1973" s="40" t="s">
        <v>2657</v>
      </c>
      <c r="H1973" s="34">
        <v>4.5</v>
      </c>
    </row>
    <row r="1974" spans="5:8">
      <c r="E1974" s="46" t="s">
        <v>695</v>
      </c>
      <c r="F1974" s="48">
        <v>26.300000000000022</v>
      </c>
      <c r="G1974" s="40" t="s">
        <v>2658</v>
      </c>
      <c r="H1974" s="34">
        <v>4.5</v>
      </c>
    </row>
    <row r="1975" spans="5:8">
      <c r="E1975" s="46" t="s">
        <v>695</v>
      </c>
      <c r="F1975" s="48">
        <v>26.400000000000023</v>
      </c>
      <c r="G1975" s="40" t="s">
        <v>2659</v>
      </c>
      <c r="H1975" s="34">
        <v>4.5</v>
      </c>
    </row>
    <row r="1976" spans="5:8">
      <c r="E1976" s="46" t="s">
        <v>695</v>
      </c>
      <c r="F1976" s="48">
        <v>26.500000000000025</v>
      </c>
      <c r="G1976" s="40" t="s">
        <v>2660</v>
      </c>
      <c r="H1976" s="34">
        <v>4.5</v>
      </c>
    </row>
    <row r="1977" spans="5:8">
      <c r="E1977" s="46" t="s">
        <v>695</v>
      </c>
      <c r="F1977" s="48">
        <v>26.600000000000026</v>
      </c>
      <c r="G1977" s="40" t="s">
        <v>2661</v>
      </c>
      <c r="H1977" s="34">
        <v>4.5</v>
      </c>
    </row>
    <row r="1978" spans="5:8">
      <c r="E1978" s="46" t="s">
        <v>695</v>
      </c>
      <c r="F1978" s="48">
        <v>26.700000000000028</v>
      </c>
      <c r="G1978" s="40" t="s">
        <v>2662</v>
      </c>
      <c r="H1978" s="34">
        <v>4.5</v>
      </c>
    </row>
    <row r="1979" spans="5:8">
      <c r="E1979" s="46" t="s">
        <v>695</v>
      </c>
      <c r="F1979" s="48">
        <v>26.800000000000029</v>
      </c>
      <c r="G1979" s="40" t="s">
        <v>2663</v>
      </c>
      <c r="H1979" s="34">
        <v>4.5</v>
      </c>
    </row>
    <row r="1980" spans="5:8">
      <c r="E1980" s="46" t="s">
        <v>695</v>
      </c>
      <c r="F1980" s="48">
        <v>26.900000000000031</v>
      </c>
      <c r="G1980" s="40" t="s">
        <v>2664</v>
      </c>
      <c r="H1980" s="34">
        <v>4.5</v>
      </c>
    </row>
    <row r="1981" spans="5:8">
      <c r="E1981" s="46" t="s">
        <v>695</v>
      </c>
      <c r="F1981" s="48">
        <v>27.000000000000032</v>
      </c>
      <c r="G1981" s="40" t="s">
        <v>2665</v>
      </c>
      <c r="H1981" s="34">
        <v>4.5</v>
      </c>
    </row>
    <row r="1982" spans="5:8">
      <c r="E1982" s="46" t="s">
        <v>695</v>
      </c>
      <c r="F1982" s="48">
        <v>27.100000000000033</v>
      </c>
      <c r="G1982" s="40" t="s">
        <v>2666</v>
      </c>
      <c r="H1982" s="34">
        <v>4.5</v>
      </c>
    </row>
    <row r="1983" spans="5:8">
      <c r="E1983" s="46" t="s">
        <v>695</v>
      </c>
      <c r="F1983" s="48">
        <v>27.200000000000035</v>
      </c>
      <c r="G1983" s="40" t="s">
        <v>2667</v>
      </c>
      <c r="H1983" s="34">
        <v>4.5</v>
      </c>
    </row>
    <row r="1984" spans="5:8">
      <c r="E1984" s="46" t="s">
        <v>695</v>
      </c>
      <c r="F1984" s="48">
        <v>27.300000000000036</v>
      </c>
      <c r="G1984" s="40" t="s">
        <v>2668</v>
      </c>
      <c r="H1984" s="34">
        <v>4.5</v>
      </c>
    </row>
    <row r="1985" spans="5:8">
      <c r="E1985" s="46" t="s">
        <v>695</v>
      </c>
      <c r="F1985" s="48">
        <v>27.400000000000038</v>
      </c>
      <c r="G1985" s="40" t="s">
        <v>2669</v>
      </c>
      <c r="H1985" s="34">
        <v>4.5</v>
      </c>
    </row>
    <row r="1986" spans="5:8">
      <c r="E1986" s="46" t="s">
        <v>695</v>
      </c>
      <c r="F1986" s="48">
        <v>27.500000000000039</v>
      </c>
      <c r="G1986" s="40" t="s">
        <v>2670</v>
      </c>
      <c r="H1986" s="34">
        <v>4.5</v>
      </c>
    </row>
    <row r="1987" spans="5:8">
      <c r="E1987" s="46" t="s">
        <v>695</v>
      </c>
      <c r="F1987" s="48">
        <v>27.600000000000041</v>
      </c>
      <c r="G1987" s="40" t="s">
        <v>2671</v>
      </c>
      <c r="H1987" s="34">
        <v>4.5</v>
      </c>
    </row>
    <row r="1988" spans="5:8">
      <c r="E1988" s="46" t="s">
        <v>695</v>
      </c>
      <c r="F1988" s="48">
        <v>27.700000000000042</v>
      </c>
      <c r="G1988" s="40" t="s">
        <v>2672</v>
      </c>
      <c r="H1988" s="34">
        <v>4.5</v>
      </c>
    </row>
    <row r="1989" spans="5:8">
      <c r="E1989" s="46" t="s">
        <v>695</v>
      </c>
      <c r="F1989" s="48">
        <v>27.800000000000043</v>
      </c>
      <c r="G1989" s="40" t="s">
        <v>2673</v>
      </c>
      <c r="H1989" s="34">
        <v>4.5</v>
      </c>
    </row>
    <row r="1990" spans="5:8">
      <c r="E1990" s="46" t="s">
        <v>695</v>
      </c>
      <c r="F1990" s="48">
        <v>27.900000000000045</v>
      </c>
      <c r="G1990" s="40" t="s">
        <v>2674</v>
      </c>
      <c r="H1990" s="34">
        <v>4.5</v>
      </c>
    </row>
    <row r="1991" spans="5:8">
      <c r="E1991" s="46" t="s">
        <v>695</v>
      </c>
      <c r="F1991" s="48">
        <v>28.000000000000046</v>
      </c>
      <c r="G1991" s="40" t="s">
        <v>2675</v>
      </c>
      <c r="H1991" s="34">
        <v>4.5</v>
      </c>
    </row>
    <row r="1992" spans="5:8">
      <c r="E1992" s="47" t="s">
        <v>677</v>
      </c>
      <c r="F1992" s="52">
        <v>3.2</v>
      </c>
      <c r="G1992" s="40" t="s">
        <v>2676</v>
      </c>
      <c r="H1992" s="37">
        <v>5.2</v>
      </c>
    </row>
    <row r="1993" spans="5:8">
      <c r="E1993" s="46" t="s">
        <v>677</v>
      </c>
      <c r="F1993" s="48">
        <v>3.3000000000000003</v>
      </c>
      <c r="G1993" s="40" t="s">
        <v>2677</v>
      </c>
      <c r="H1993" s="37">
        <v>5.2</v>
      </c>
    </row>
    <row r="1994" spans="5:8">
      <c r="E1994" s="46" t="s">
        <v>677</v>
      </c>
      <c r="F1994" s="48">
        <v>3.4000000000000004</v>
      </c>
      <c r="G1994" s="40" t="s">
        <v>2678</v>
      </c>
      <c r="H1994" s="37">
        <v>5.2</v>
      </c>
    </row>
    <row r="1995" spans="5:8">
      <c r="E1995" s="46" t="s">
        <v>677</v>
      </c>
      <c r="F1995" s="48">
        <v>3.5000000000000004</v>
      </c>
      <c r="G1995" s="40" t="s">
        <v>2679</v>
      </c>
      <c r="H1995" s="37">
        <v>5.2</v>
      </c>
    </row>
    <row r="1996" spans="5:8">
      <c r="E1996" s="46" t="s">
        <v>677</v>
      </c>
      <c r="F1996" s="48">
        <v>3.6000000000000005</v>
      </c>
      <c r="G1996" s="40" t="s">
        <v>2680</v>
      </c>
      <c r="H1996" s="37">
        <v>5.2</v>
      </c>
    </row>
    <row r="1997" spans="5:8">
      <c r="E1997" s="46" t="s">
        <v>677</v>
      </c>
      <c r="F1997" s="48">
        <v>3.7000000000000006</v>
      </c>
      <c r="G1997" s="40" t="s">
        <v>2681</v>
      </c>
      <c r="H1997" s="37">
        <v>5.2</v>
      </c>
    </row>
    <row r="1998" spans="5:8">
      <c r="E1998" s="46" t="s">
        <v>677</v>
      </c>
      <c r="F1998" s="48">
        <v>3.8000000000000007</v>
      </c>
      <c r="G1998" s="40" t="s">
        <v>2682</v>
      </c>
      <c r="H1998" s="37">
        <v>5.2</v>
      </c>
    </row>
    <row r="1999" spans="5:8">
      <c r="E1999" s="46" t="s">
        <v>677</v>
      </c>
      <c r="F1999" s="48">
        <v>3.9000000000000008</v>
      </c>
      <c r="G1999" s="40" t="s">
        <v>2683</v>
      </c>
      <c r="H1999" s="37">
        <v>5.2</v>
      </c>
    </row>
    <row r="2000" spans="5:8">
      <c r="E2000" s="46" t="s">
        <v>677</v>
      </c>
      <c r="F2000" s="48">
        <v>4.0000000000000009</v>
      </c>
      <c r="G2000" s="40" t="s">
        <v>2684</v>
      </c>
      <c r="H2000" s="37">
        <v>5.2</v>
      </c>
    </row>
    <row r="2001" spans="5:8">
      <c r="E2001" s="46" t="s">
        <v>677</v>
      </c>
      <c r="F2001" s="48">
        <v>4.1000000000000005</v>
      </c>
      <c r="G2001" s="40" t="s">
        <v>2685</v>
      </c>
      <c r="H2001" s="37">
        <v>4.8</v>
      </c>
    </row>
    <row r="2002" spans="5:8">
      <c r="E2002" s="46" t="s">
        <v>677</v>
      </c>
      <c r="F2002" s="48">
        <v>4.2</v>
      </c>
      <c r="G2002" s="40" t="s">
        <v>2686</v>
      </c>
      <c r="H2002" s="37">
        <v>4.8</v>
      </c>
    </row>
    <row r="2003" spans="5:8">
      <c r="E2003" s="46" t="s">
        <v>677</v>
      </c>
      <c r="F2003" s="48">
        <v>4.3</v>
      </c>
      <c r="G2003" s="40" t="s">
        <v>2687</v>
      </c>
      <c r="H2003" s="37">
        <v>4.8</v>
      </c>
    </row>
    <row r="2004" spans="5:8">
      <c r="E2004" s="46" t="s">
        <v>677</v>
      </c>
      <c r="F2004" s="48">
        <v>4.3999999999999995</v>
      </c>
      <c r="G2004" s="40" t="s">
        <v>2688</v>
      </c>
      <c r="H2004" s="37">
        <v>4.8</v>
      </c>
    </row>
    <row r="2005" spans="5:8">
      <c r="E2005" s="46" t="s">
        <v>677</v>
      </c>
      <c r="F2005" s="48">
        <v>4.4999999999999991</v>
      </c>
      <c r="G2005" s="40" t="s">
        <v>2689</v>
      </c>
      <c r="H2005" s="37">
        <v>4.8</v>
      </c>
    </row>
    <row r="2006" spans="5:8">
      <c r="E2006" s="46" t="s">
        <v>677</v>
      </c>
      <c r="F2006" s="48">
        <v>4.5999999999999988</v>
      </c>
      <c r="G2006" s="40" t="s">
        <v>2690</v>
      </c>
      <c r="H2006" s="37">
        <v>4.8</v>
      </c>
    </row>
    <row r="2007" spans="5:8">
      <c r="E2007" s="46" t="s">
        <v>677</v>
      </c>
      <c r="F2007" s="48">
        <v>4.6999999999999984</v>
      </c>
      <c r="G2007" s="40" t="s">
        <v>2691</v>
      </c>
      <c r="H2007" s="37">
        <v>4.8</v>
      </c>
    </row>
    <row r="2008" spans="5:8">
      <c r="E2008" s="46" t="s">
        <v>677</v>
      </c>
      <c r="F2008" s="48">
        <v>4.799999999999998</v>
      </c>
      <c r="G2008" s="40" t="s">
        <v>2692</v>
      </c>
      <c r="H2008" s="37">
        <v>4.8</v>
      </c>
    </row>
    <row r="2009" spans="5:8">
      <c r="E2009" s="46" t="s">
        <v>677</v>
      </c>
      <c r="F2009" s="48">
        <v>4.8999999999999977</v>
      </c>
      <c r="G2009" s="40" t="s">
        <v>2693</v>
      </c>
      <c r="H2009" s="37">
        <v>4.8</v>
      </c>
    </row>
    <row r="2010" spans="5:8">
      <c r="E2010" s="46" t="s">
        <v>677</v>
      </c>
      <c r="F2010" s="48">
        <v>4.9999999999999973</v>
      </c>
      <c r="G2010" s="40" t="s">
        <v>2694</v>
      </c>
      <c r="H2010" s="37">
        <v>4.8</v>
      </c>
    </row>
    <row r="2011" spans="5:8">
      <c r="E2011" s="46" t="s">
        <v>677</v>
      </c>
      <c r="F2011" s="48">
        <v>5.099999999999997</v>
      </c>
      <c r="G2011" s="40" t="s">
        <v>2695</v>
      </c>
      <c r="H2011" s="37">
        <v>4.3</v>
      </c>
    </row>
    <row r="2012" spans="5:8">
      <c r="E2012" s="46" t="s">
        <v>677</v>
      </c>
      <c r="F2012" s="48">
        <v>5.1999999999999966</v>
      </c>
      <c r="G2012" s="40" t="s">
        <v>2696</v>
      </c>
      <c r="H2012" s="37">
        <v>4.3</v>
      </c>
    </row>
    <row r="2013" spans="5:8">
      <c r="E2013" s="46" t="s">
        <v>677</v>
      </c>
      <c r="F2013" s="48">
        <v>5.2999999999999963</v>
      </c>
      <c r="G2013" s="40" t="s">
        <v>2697</v>
      </c>
      <c r="H2013" s="37">
        <v>4.3</v>
      </c>
    </row>
    <row r="2014" spans="5:8">
      <c r="E2014" s="46" t="s">
        <v>677</v>
      </c>
      <c r="F2014" s="48">
        <v>5.3999999999999959</v>
      </c>
      <c r="G2014" s="40" t="s">
        <v>2698</v>
      </c>
      <c r="H2014" s="37">
        <v>4.3</v>
      </c>
    </row>
    <row r="2015" spans="5:8">
      <c r="E2015" s="46" t="s">
        <v>677</v>
      </c>
      <c r="F2015" s="48">
        <v>5.4999999999999956</v>
      </c>
      <c r="G2015" s="40" t="s">
        <v>2699</v>
      </c>
      <c r="H2015" s="37">
        <v>4.3</v>
      </c>
    </row>
    <row r="2016" spans="5:8">
      <c r="E2016" s="46" t="s">
        <v>677</v>
      </c>
      <c r="F2016" s="48">
        <v>5.5999999999999952</v>
      </c>
      <c r="G2016" s="40" t="s">
        <v>2700</v>
      </c>
      <c r="H2016" s="37">
        <v>4.3</v>
      </c>
    </row>
    <row r="2017" spans="5:8">
      <c r="E2017" s="46" t="s">
        <v>677</v>
      </c>
      <c r="F2017" s="48">
        <v>5.7</v>
      </c>
      <c r="G2017" s="40" t="s">
        <v>2701</v>
      </c>
      <c r="H2017" s="37">
        <v>4.3</v>
      </c>
    </row>
    <row r="2018" spans="5:8">
      <c r="E2018" s="46" t="s">
        <v>677</v>
      </c>
      <c r="F2018" s="48">
        <v>5.8</v>
      </c>
      <c r="G2018" s="40" t="s">
        <v>2702</v>
      </c>
      <c r="H2018" s="37">
        <v>4.3</v>
      </c>
    </row>
    <row r="2019" spans="5:8">
      <c r="E2019" s="46" t="s">
        <v>677</v>
      </c>
      <c r="F2019" s="48">
        <v>5.8999999999999995</v>
      </c>
      <c r="G2019" s="40" t="s">
        <v>2703</v>
      </c>
      <c r="H2019" s="37">
        <v>4.3</v>
      </c>
    </row>
    <row r="2020" spans="5:8">
      <c r="E2020" s="46" t="s">
        <v>677</v>
      </c>
      <c r="F2020" s="48">
        <v>5.9999999999999991</v>
      </c>
      <c r="G2020" s="40" t="s">
        <v>2704</v>
      </c>
      <c r="H2020" s="37">
        <v>4.3</v>
      </c>
    </row>
    <row r="2021" spans="5:8">
      <c r="E2021" s="46" t="s">
        <v>677</v>
      </c>
      <c r="F2021" s="48">
        <v>6.0999999999999988</v>
      </c>
      <c r="G2021" s="40" t="s">
        <v>2705</v>
      </c>
      <c r="H2021" s="37">
        <v>4.3</v>
      </c>
    </row>
    <row r="2022" spans="5:8">
      <c r="E2022" s="46" t="s">
        <v>677</v>
      </c>
      <c r="F2022" s="48">
        <v>6.1999999999999984</v>
      </c>
      <c r="G2022" s="40" t="s">
        <v>2706</v>
      </c>
      <c r="H2022" s="37">
        <v>4.3</v>
      </c>
    </row>
    <row r="2023" spans="5:8">
      <c r="E2023" s="46" t="s">
        <v>677</v>
      </c>
      <c r="F2023" s="48">
        <v>6.299999999999998</v>
      </c>
      <c r="G2023" s="40" t="s">
        <v>2707</v>
      </c>
      <c r="H2023" s="37">
        <v>4.3</v>
      </c>
    </row>
    <row r="2024" spans="5:8">
      <c r="E2024" s="46" t="s">
        <v>677</v>
      </c>
      <c r="F2024" s="48">
        <v>6.3999999999999977</v>
      </c>
      <c r="G2024" s="40" t="s">
        <v>2708</v>
      </c>
      <c r="H2024" s="37">
        <v>4.3</v>
      </c>
    </row>
    <row r="2025" spans="5:8">
      <c r="E2025" s="46" t="s">
        <v>677</v>
      </c>
      <c r="F2025" s="48">
        <v>6.4999999999999973</v>
      </c>
      <c r="G2025" s="40" t="s">
        <v>2709</v>
      </c>
      <c r="H2025" s="37">
        <v>4.3</v>
      </c>
    </row>
    <row r="2026" spans="5:8">
      <c r="E2026" s="46" t="s">
        <v>677</v>
      </c>
      <c r="F2026" s="48">
        <v>6.599999999999997</v>
      </c>
      <c r="G2026" s="40" t="s">
        <v>2710</v>
      </c>
      <c r="H2026" s="37">
        <v>4.3</v>
      </c>
    </row>
    <row r="2027" spans="5:8">
      <c r="E2027" s="46" t="s">
        <v>677</v>
      </c>
      <c r="F2027" s="48">
        <v>6.6999999999999966</v>
      </c>
      <c r="G2027" s="40" t="s">
        <v>2711</v>
      </c>
      <c r="H2027" s="37">
        <v>4.3</v>
      </c>
    </row>
    <row r="2028" spans="5:8">
      <c r="E2028" s="46" t="s">
        <v>677</v>
      </c>
      <c r="F2028" s="48">
        <v>6.7999999999999963</v>
      </c>
      <c r="G2028" s="40" t="s">
        <v>2712</v>
      </c>
      <c r="H2028" s="37">
        <v>4.3</v>
      </c>
    </row>
    <row r="2029" spans="5:8">
      <c r="E2029" s="46" t="s">
        <v>677</v>
      </c>
      <c r="F2029" s="48">
        <v>6.8999999999999959</v>
      </c>
      <c r="G2029" s="40" t="s">
        <v>2713</v>
      </c>
      <c r="H2029" s="37">
        <v>4.3</v>
      </c>
    </row>
    <row r="2030" spans="5:8">
      <c r="E2030" s="46" t="s">
        <v>677</v>
      </c>
      <c r="F2030" s="48">
        <v>6.9999999999999956</v>
      </c>
      <c r="G2030" s="40" t="s">
        <v>2714</v>
      </c>
      <c r="H2030" s="37">
        <v>4.3</v>
      </c>
    </row>
    <row r="2031" spans="5:8">
      <c r="E2031" s="46" t="s">
        <v>677</v>
      </c>
      <c r="F2031" s="48">
        <v>7.0999999999999952</v>
      </c>
      <c r="G2031" s="40" t="s">
        <v>2715</v>
      </c>
      <c r="H2031" s="37">
        <v>4.3</v>
      </c>
    </row>
    <row r="2032" spans="5:8">
      <c r="E2032" s="46" t="s">
        <v>677</v>
      </c>
      <c r="F2032" s="48">
        <v>7.2</v>
      </c>
      <c r="G2032" s="40" t="s">
        <v>2716</v>
      </c>
      <c r="H2032" s="37">
        <v>4.3</v>
      </c>
    </row>
    <row r="2033" spans="5:8">
      <c r="E2033" s="46" t="s">
        <v>677</v>
      </c>
      <c r="F2033" s="48">
        <v>7.3</v>
      </c>
      <c r="G2033" s="40" t="s">
        <v>2717</v>
      </c>
      <c r="H2033" s="37">
        <v>4.3</v>
      </c>
    </row>
    <row r="2034" spans="5:8">
      <c r="E2034" s="46" t="s">
        <v>677</v>
      </c>
      <c r="F2034" s="48">
        <v>7.3999999999999995</v>
      </c>
      <c r="G2034" s="40" t="s">
        <v>2718</v>
      </c>
      <c r="H2034" s="37">
        <v>4.3</v>
      </c>
    </row>
    <row r="2035" spans="5:8">
      <c r="E2035" s="46" t="s">
        <v>677</v>
      </c>
      <c r="F2035" s="48">
        <v>7.4999999999999991</v>
      </c>
      <c r="G2035" s="40" t="s">
        <v>2719</v>
      </c>
      <c r="H2035" s="37">
        <v>4.3</v>
      </c>
    </row>
    <row r="2036" spans="5:8">
      <c r="E2036" s="46" t="s">
        <v>677</v>
      </c>
      <c r="F2036" s="48">
        <v>6</v>
      </c>
      <c r="G2036" s="40" t="s">
        <v>2704</v>
      </c>
      <c r="H2036" s="37">
        <v>4.3</v>
      </c>
    </row>
    <row r="2037" spans="5:8">
      <c r="E2037" s="46" t="s">
        <v>677</v>
      </c>
      <c r="F2037" s="48">
        <v>6</v>
      </c>
      <c r="G2037" s="40" t="s">
        <v>2704</v>
      </c>
      <c r="H2037" s="37">
        <v>4.3</v>
      </c>
    </row>
    <row r="2038" spans="5:8">
      <c r="E2038" s="46" t="s">
        <v>677</v>
      </c>
      <c r="F2038" s="48">
        <v>6.1</v>
      </c>
      <c r="G2038" s="40" t="s">
        <v>2705</v>
      </c>
      <c r="H2038" s="37">
        <v>4.3</v>
      </c>
    </row>
    <row r="2039" spans="5:8">
      <c r="E2039" s="46" t="s">
        <v>677</v>
      </c>
      <c r="F2039" s="48">
        <v>6.1999999999999993</v>
      </c>
      <c r="G2039" s="40" t="s">
        <v>2706</v>
      </c>
      <c r="H2039" s="37">
        <v>4.3</v>
      </c>
    </row>
    <row r="2040" spans="5:8">
      <c r="E2040" s="46" t="s">
        <v>677</v>
      </c>
      <c r="F2040" s="48">
        <v>6.2999999999999989</v>
      </c>
      <c r="G2040" s="40" t="s">
        <v>2707</v>
      </c>
      <c r="H2040" s="37">
        <v>4.3</v>
      </c>
    </row>
    <row r="2041" spans="5:8">
      <c r="E2041" s="46" t="s">
        <v>677</v>
      </c>
      <c r="F2041" s="48">
        <v>6.3999999999999986</v>
      </c>
      <c r="G2041" s="40" t="s">
        <v>2708</v>
      </c>
      <c r="H2041" s="37">
        <v>4.3</v>
      </c>
    </row>
    <row r="2042" spans="5:8">
      <c r="E2042" s="46" t="s">
        <v>677</v>
      </c>
      <c r="F2042" s="48">
        <v>6.4999999999999982</v>
      </c>
      <c r="G2042" s="40" t="s">
        <v>2709</v>
      </c>
      <c r="H2042" s="37">
        <v>4.3</v>
      </c>
    </row>
    <row r="2043" spans="5:8">
      <c r="E2043" s="46" t="s">
        <v>677</v>
      </c>
      <c r="F2043" s="48">
        <v>6.5999999999999979</v>
      </c>
      <c r="G2043" s="40" t="s">
        <v>2710</v>
      </c>
      <c r="H2043" s="37">
        <v>4.3</v>
      </c>
    </row>
    <row r="2044" spans="5:8">
      <c r="E2044" s="46" t="s">
        <v>677</v>
      </c>
      <c r="F2044" s="48">
        <v>6.6999999999999975</v>
      </c>
      <c r="G2044" s="40" t="s">
        <v>2711</v>
      </c>
      <c r="H2044" s="37">
        <v>4.3</v>
      </c>
    </row>
    <row r="2045" spans="5:8">
      <c r="E2045" s="46" t="s">
        <v>677</v>
      </c>
      <c r="F2045" s="48">
        <v>6.7999999999999972</v>
      </c>
      <c r="G2045" s="40" t="s">
        <v>2712</v>
      </c>
      <c r="H2045" s="37">
        <v>4.3</v>
      </c>
    </row>
    <row r="2046" spans="5:8">
      <c r="E2046" s="46" t="s">
        <v>677</v>
      </c>
      <c r="F2046" s="48">
        <v>6.8999999999999968</v>
      </c>
      <c r="G2046" s="40" t="s">
        <v>2713</v>
      </c>
      <c r="H2046" s="37">
        <v>4.3</v>
      </c>
    </row>
    <row r="2047" spans="5:8">
      <c r="E2047" s="46" t="s">
        <v>677</v>
      </c>
      <c r="F2047" s="48">
        <v>6.9999999999999964</v>
      </c>
      <c r="G2047" s="40" t="s">
        <v>2714</v>
      </c>
      <c r="H2047" s="37">
        <v>4.3</v>
      </c>
    </row>
    <row r="2048" spans="5:8">
      <c r="E2048" s="46" t="s">
        <v>677</v>
      </c>
      <c r="F2048" s="48">
        <v>7.0999999999999961</v>
      </c>
      <c r="G2048" s="40" t="s">
        <v>2715</v>
      </c>
      <c r="H2048" s="37">
        <v>4.3</v>
      </c>
    </row>
    <row r="2049" spans="5:8">
      <c r="E2049" s="46" t="s">
        <v>677</v>
      </c>
      <c r="F2049" s="48">
        <v>7.1999999999999957</v>
      </c>
      <c r="G2049" s="40" t="s">
        <v>2716</v>
      </c>
      <c r="H2049" s="37">
        <v>4.3</v>
      </c>
    </row>
    <row r="2050" spans="5:8">
      <c r="E2050" s="46" t="s">
        <v>677</v>
      </c>
      <c r="F2050" s="48">
        <v>7.2999999999999954</v>
      </c>
      <c r="G2050" s="40" t="s">
        <v>2717</v>
      </c>
      <c r="H2050" s="37">
        <v>4.3</v>
      </c>
    </row>
    <row r="2051" spans="5:8">
      <c r="E2051" s="46" t="s">
        <v>677</v>
      </c>
      <c r="F2051" s="48">
        <v>7.399999999999995</v>
      </c>
      <c r="G2051" s="40" t="s">
        <v>2718</v>
      </c>
      <c r="H2051" s="37">
        <v>4.3</v>
      </c>
    </row>
    <row r="2052" spans="5:8">
      <c r="E2052" s="46" t="s">
        <v>677</v>
      </c>
      <c r="F2052" s="48">
        <v>7.5</v>
      </c>
      <c r="G2052" s="40" t="s">
        <v>2719</v>
      </c>
      <c r="H2052" s="37">
        <v>4.3</v>
      </c>
    </row>
    <row r="2053" spans="5:8">
      <c r="E2053" s="46" t="s">
        <v>677</v>
      </c>
      <c r="F2053" s="48">
        <v>7.6</v>
      </c>
      <c r="G2053" s="40" t="s">
        <v>2720</v>
      </c>
      <c r="H2053" s="37">
        <v>4.3</v>
      </c>
    </row>
    <row r="2054" spans="5:8">
      <c r="E2054" s="46" t="s">
        <v>677</v>
      </c>
      <c r="F2054" s="48">
        <v>7.6999999999999993</v>
      </c>
      <c r="G2054" s="40" t="s">
        <v>2721</v>
      </c>
      <c r="H2054" s="37">
        <v>4.3</v>
      </c>
    </row>
    <row r="2055" spans="5:8">
      <c r="E2055" s="46" t="s">
        <v>677</v>
      </c>
      <c r="F2055" s="48">
        <v>7.7999999999999989</v>
      </c>
      <c r="G2055" s="40" t="s">
        <v>2722</v>
      </c>
      <c r="H2055" s="37">
        <v>4.3</v>
      </c>
    </row>
    <row r="2056" spans="5:8">
      <c r="E2056" s="46" t="s">
        <v>677</v>
      </c>
      <c r="F2056" s="48">
        <v>7.8999999999999986</v>
      </c>
      <c r="G2056" s="40" t="s">
        <v>2723</v>
      </c>
      <c r="H2056" s="37">
        <v>4.3</v>
      </c>
    </row>
    <row r="2057" spans="5:8">
      <c r="E2057" s="46" t="s">
        <v>677</v>
      </c>
      <c r="F2057" s="48">
        <v>7.9999999999999982</v>
      </c>
      <c r="G2057" s="40" t="s">
        <v>2724</v>
      </c>
      <c r="H2057" s="37">
        <v>4.3</v>
      </c>
    </row>
    <row r="2058" spans="5:8">
      <c r="E2058" s="46" t="s">
        <v>677</v>
      </c>
      <c r="F2058" s="48">
        <v>8.0999999999999979</v>
      </c>
      <c r="G2058" s="40" t="s">
        <v>2725</v>
      </c>
      <c r="H2058" s="37">
        <v>4.3</v>
      </c>
    </row>
    <row r="2059" spans="5:8">
      <c r="E2059" s="46" t="s">
        <v>677</v>
      </c>
      <c r="F2059" s="48">
        <v>8.1999999999999975</v>
      </c>
      <c r="G2059" s="40" t="s">
        <v>2726</v>
      </c>
      <c r="H2059" s="37">
        <v>4.3</v>
      </c>
    </row>
    <row r="2060" spans="5:8">
      <c r="E2060" s="46" t="s">
        <v>677</v>
      </c>
      <c r="F2060" s="48">
        <v>8.2999999999999972</v>
      </c>
      <c r="G2060" s="40" t="s">
        <v>2727</v>
      </c>
      <c r="H2060" s="37">
        <v>4.3</v>
      </c>
    </row>
    <row r="2061" spans="5:8">
      <c r="E2061" s="46" t="s">
        <v>677</v>
      </c>
      <c r="F2061" s="48">
        <v>8.3999999999999968</v>
      </c>
      <c r="G2061" s="40" t="s">
        <v>2728</v>
      </c>
      <c r="H2061" s="37">
        <v>4.3</v>
      </c>
    </row>
    <row r="2062" spans="5:8">
      <c r="E2062" s="46" t="s">
        <v>677</v>
      </c>
      <c r="F2062" s="48">
        <v>8.4999999999999964</v>
      </c>
      <c r="G2062" s="40" t="s">
        <v>2729</v>
      </c>
      <c r="H2062" s="37">
        <v>4.3</v>
      </c>
    </row>
    <row r="2063" spans="5:8">
      <c r="E2063" s="46" t="s">
        <v>677</v>
      </c>
      <c r="F2063" s="48">
        <v>8.5999999999999961</v>
      </c>
      <c r="G2063" s="40" t="s">
        <v>2730</v>
      </c>
      <c r="H2063" s="37">
        <v>4.3</v>
      </c>
    </row>
    <row r="2064" spans="5:8">
      <c r="E2064" s="46" t="s">
        <v>677</v>
      </c>
      <c r="F2064" s="48">
        <v>8.6999999999999957</v>
      </c>
      <c r="G2064" s="40" t="s">
        <v>2731</v>
      </c>
      <c r="H2064" s="37">
        <v>4.3</v>
      </c>
    </row>
    <row r="2065" spans="5:8">
      <c r="E2065" s="46" t="s">
        <v>677</v>
      </c>
      <c r="F2065" s="48">
        <v>8.7999999999999954</v>
      </c>
      <c r="G2065" s="40" t="s">
        <v>2732</v>
      </c>
      <c r="H2065" s="37">
        <v>4.3</v>
      </c>
    </row>
    <row r="2066" spans="5:8">
      <c r="E2066" s="46" t="s">
        <v>677</v>
      </c>
      <c r="F2066" s="48">
        <v>8.899999999999995</v>
      </c>
      <c r="G2066" s="40" t="s">
        <v>2733</v>
      </c>
      <c r="H2066" s="37">
        <v>4.3</v>
      </c>
    </row>
    <row r="2067" spans="5:8">
      <c r="E2067" s="46" t="s">
        <v>677</v>
      </c>
      <c r="F2067" s="48">
        <v>9</v>
      </c>
      <c r="G2067" s="40" t="s">
        <v>2734</v>
      </c>
      <c r="H2067" s="37">
        <v>4.3</v>
      </c>
    </row>
    <row r="2068" spans="5:8">
      <c r="E2068" s="46" t="s">
        <v>677</v>
      </c>
      <c r="F2068" s="48">
        <v>9.1</v>
      </c>
      <c r="G2068" s="40" t="s">
        <v>2735</v>
      </c>
      <c r="H2068" s="37">
        <v>4.3</v>
      </c>
    </row>
    <row r="2069" spans="5:8">
      <c r="E2069" s="46" t="s">
        <v>677</v>
      </c>
      <c r="F2069" s="48">
        <v>9.1999999999999993</v>
      </c>
      <c r="G2069" s="40" t="s">
        <v>2736</v>
      </c>
      <c r="H2069" s="37">
        <v>4.3</v>
      </c>
    </row>
    <row r="2070" spans="5:8">
      <c r="E2070" s="46" t="s">
        <v>677</v>
      </c>
      <c r="F2070" s="48">
        <v>9.2999999999999989</v>
      </c>
      <c r="G2070" s="40" t="s">
        <v>2737</v>
      </c>
      <c r="H2070" s="37">
        <v>4.3</v>
      </c>
    </row>
    <row r="2071" spans="5:8">
      <c r="E2071" s="46" t="s">
        <v>677</v>
      </c>
      <c r="F2071" s="48">
        <v>9.3999999999999986</v>
      </c>
      <c r="G2071" s="40" t="s">
        <v>2738</v>
      </c>
      <c r="H2071" s="37">
        <v>4.3</v>
      </c>
    </row>
    <row r="2072" spans="5:8">
      <c r="E2072" s="46" t="s">
        <v>677</v>
      </c>
      <c r="F2072" s="48">
        <v>9.4999999999999982</v>
      </c>
      <c r="G2072" s="40" t="s">
        <v>2739</v>
      </c>
      <c r="H2072" s="37">
        <v>4.3</v>
      </c>
    </row>
    <row r="2073" spans="5:8">
      <c r="E2073" s="46" t="s">
        <v>677</v>
      </c>
      <c r="F2073" s="48">
        <v>9.5999999999999979</v>
      </c>
      <c r="G2073" s="40" t="s">
        <v>2740</v>
      </c>
      <c r="H2073" s="37">
        <v>4.3</v>
      </c>
    </row>
    <row r="2074" spans="5:8">
      <c r="E2074" s="46" t="s">
        <v>677</v>
      </c>
      <c r="F2074" s="48">
        <v>9.6999999999999975</v>
      </c>
      <c r="G2074" s="40" t="s">
        <v>2741</v>
      </c>
      <c r="H2074" s="37">
        <v>4.3</v>
      </c>
    </row>
    <row r="2075" spans="5:8">
      <c r="E2075" s="46" t="s">
        <v>677</v>
      </c>
      <c r="F2075" s="48">
        <v>9.7999999999999972</v>
      </c>
      <c r="G2075" s="40" t="s">
        <v>2742</v>
      </c>
      <c r="H2075" s="37">
        <v>4.3</v>
      </c>
    </row>
    <row r="2076" spans="5:8">
      <c r="E2076" s="46" t="s">
        <v>677</v>
      </c>
      <c r="F2076" s="48">
        <v>9.8999999999999968</v>
      </c>
      <c r="G2076" s="40" t="s">
        <v>2743</v>
      </c>
      <c r="H2076" s="37">
        <v>4.3</v>
      </c>
    </row>
    <row r="2077" spans="5:8">
      <c r="E2077" s="46" t="s">
        <v>677</v>
      </c>
      <c r="F2077" s="48">
        <v>9.9999999999999964</v>
      </c>
      <c r="G2077" s="40" t="s">
        <v>2744</v>
      </c>
      <c r="H2077" s="37">
        <v>4.3</v>
      </c>
    </row>
    <row r="2078" spans="5:8">
      <c r="E2078" s="46" t="s">
        <v>677</v>
      </c>
      <c r="F2078" s="48">
        <v>10.099999999999996</v>
      </c>
      <c r="G2078" s="40" t="s">
        <v>2745</v>
      </c>
      <c r="H2078" s="37">
        <v>4.3</v>
      </c>
    </row>
    <row r="2079" spans="5:8">
      <c r="E2079" s="46" t="s">
        <v>677</v>
      </c>
      <c r="F2079" s="48">
        <v>10.199999999999996</v>
      </c>
      <c r="G2079" s="40" t="s">
        <v>2746</v>
      </c>
      <c r="H2079" s="37">
        <v>4.3</v>
      </c>
    </row>
    <row r="2080" spans="5:8">
      <c r="E2080" s="46" t="s">
        <v>677</v>
      </c>
      <c r="F2080" s="48">
        <v>10.299999999999995</v>
      </c>
      <c r="G2080" s="40" t="s">
        <v>2747</v>
      </c>
      <c r="H2080" s="37">
        <v>4.3</v>
      </c>
    </row>
    <row r="2081" spans="5:8">
      <c r="E2081" s="46" t="s">
        <v>677</v>
      </c>
      <c r="F2081" s="48">
        <v>10.399999999999995</v>
      </c>
      <c r="G2081" s="40" t="s">
        <v>2748</v>
      </c>
      <c r="H2081" s="37">
        <v>4.3</v>
      </c>
    </row>
    <row r="2082" spans="5:8">
      <c r="E2082" s="46" t="s">
        <v>677</v>
      </c>
      <c r="F2082" s="48">
        <v>10.499999999999995</v>
      </c>
      <c r="G2082" s="40" t="s">
        <v>2749</v>
      </c>
      <c r="H2082" s="37">
        <v>4.3</v>
      </c>
    </row>
    <row r="2083" spans="5:8">
      <c r="E2083" s="46" t="s">
        <v>677</v>
      </c>
      <c r="F2083" s="48">
        <v>10.599999999999994</v>
      </c>
      <c r="G2083" s="40" t="s">
        <v>2750</v>
      </c>
      <c r="H2083" s="37">
        <v>4.3</v>
      </c>
    </row>
    <row r="2084" spans="5:8">
      <c r="E2084" s="46" t="s">
        <v>677</v>
      </c>
      <c r="F2084" s="48">
        <v>10.699999999999994</v>
      </c>
      <c r="G2084" s="40" t="s">
        <v>2751</v>
      </c>
      <c r="H2084" s="37">
        <v>4.3</v>
      </c>
    </row>
    <row r="2085" spans="5:8">
      <c r="E2085" s="46" t="s">
        <v>677</v>
      </c>
      <c r="F2085" s="48">
        <v>10.799999999999994</v>
      </c>
      <c r="G2085" s="40" t="s">
        <v>2752</v>
      </c>
      <c r="H2085" s="37">
        <v>4.3</v>
      </c>
    </row>
    <row r="2086" spans="5:8">
      <c r="E2086" s="46" t="s">
        <v>677</v>
      </c>
      <c r="F2086" s="48">
        <v>10.899999999999993</v>
      </c>
      <c r="G2086" s="40" t="s">
        <v>2753</v>
      </c>
      <c r="H2086" s="37">
        <v>4.3</v>
      </c>
    </row>
    <row r="2087" spans="5:8">
      <c r="E2087" s="46" t="s">
        <v>677</v>
      </c>
      <c r="F2087" s="48">
        <v>10.999999999999993</v>
      </c>
      <c r="G2087" s="40" t="s">
        <v>2754</v>
      </c>
      <c r="H2087" s="37">
        <v>4.3</v>
      </c>
    </row>
    <row r="2088" spans="5:8">
      <c r="E2088" s="46" t="s">
        <v>677</v>
      </c>
      <c r="F2088" s="48">
        <v>11.099999999999993</v>
      </c>
      <c r="G2088" s="40" t="s">
        <v>2755</v>
      </c>
      <c r="H2088" s="37">
        <v>4.3</v>
      </c>
    </row>
    <row r="2089" spans="5:8">
      <c r="E2089" s="46" t="s">
        <v>677</v>
      </c>
      <c r="F2089" s="48">
        <v>11.199999999999992</v>
      </c>
      <c r="G2089" s="40" t="s">
        <v>2756</v>
      </c>
      <c r="H2089" s="37">
        <v>4.3</v>
      </c>
    </row>
    <row r="2090" spans="5:8">
      <c r="E2090" s="46" t="s">
        <v>677</v>
      </c>
      <c r="F2090" s="48">
        <v>11.299999999999992</v>
      </c>
      <c r="G2090" s="40" t="s">
        <v>2757</v>
      </c>
      <c r="H2090" s="37">
        <v>4.3</v>
      </c>
    </row>
    <row r="2091" spans="5:8">
      <c r="E2091" s="46" t="s">
        <v>677</v>
      </c>
      <c r="F2091" s="48">
        <v>11.399999999999991</v>
      </c>
      <c r="G2091" s="40" t="s">
        <v>2758</v>
      </c>
      <c r="H2091" s="37">
        <v>4.3</v>
      </c>
    </row>
    <row r="2092" spans="5:8">
      <c r="E2092" s="46" t="s">
        <v>677</v>
      </c>
      <c r="F2092" s="48">
        <v>11.499999999999991</v>
      </c>
      <c r="G2092" s="40" t="s">
        <v>2759</v>
      </c>
      <c r="H2092" s="37">
        <v>4.3</v>
      </c>
    </row>
    <row r="2093" spans="5:8">
      <c r="E2093" s="46" t="s">
        <v>677</v>
      </c>
      <c r="F2093" s="48">
        <v>11.599999999999991</v>
      </c>
      <c r="G2093" s="40" t="s">
        <v>2760</v>
      </c>
      <c r="H2093" s="37">
        <v>4.3</v>
      </c>
    </row>
    <row r="2094" spans="5:8">
      <c r="E2094" s="46" t="s">
        <v>677</v>
      </c>
      <c r="F2094" s="48">
        <v>11.69999999999999</v>
      </c>
      <c r="G2094" s="40" t="s">
        <v>2761</v>
      </c>
      <c r="H2094" s="37">
        <v>4.3</v>
      </c>
    </row>
    <row r="2095" spans="5:8">
      <c r="E2095" s="46" t="s">
        <v>677</v>
      </c>
      <c r="F2095" s="48">
        <v>11.79999999999999</v>
      </c>
      <c r="G2095" s="40" t="s">
        <v>2762</v>
      </c>
      <c r="H2095" s="37">
        <v>4.3</v>
      </c>
    </row>
    <row r="2096" spans="5:8">
      <c r="E2096" s="46" t="s">
        <v>677</v>
      </c>
      <c r="F2096" s="48">
        <v>11.89999999999999</v>
      </c>
      <c r="G2096" s="40" t="s">
        <v>2763</v>
      </c>
      <c r="H2096" s="37">
        <v>4.3</v>
      </c>
    </row>
    <row r="2097" spans="5:8">
      <c r="E2097" s="46" t="s">
        <v>677</v>
      </c>
      <c r="F2097" s="48">
        <v>11.999999999999989</v>
      </c>
      <c r="G2097" s="40" t="s">
        <v>2764</v>
      </c>
      <c r="H2097" s="37">
        <v>4.3</v>
      </c>
    </row>
    <row r="2098" spans="5:8">
      <c r="E2098" s="46" t="s">
        <v>677</v>
      </c>
      <c r="F2098" s="48">
        <v>12.099999999999989</v>
      </c>
      <c r="G2098" s="40" t="s">
        <v>2765</v>
      </c>
      <c r="H2098" s="37">
        <v>4.3</v>
      </c>
    </row>
    <row r="2099" spans="5:8">
      <c r="E2099" s="46" t="s">
        <v>677</v>
      </c>
      <c r="F2099" s="48">
        <v>12.199999999999989</v>
      </c>
      <c r="G2099" s="40" t="s">
        <v>2766</v>
      </c>
      <c r="H2099" s="37">
        <v>4.3</v>
      </c>
    </row>
    <row r="2100" spans="5:8">
      <c r="E2100" s="46" t="s">
        <v>677</v>
      </c>
      <c r="F2100" s="48">
        <v>12.299999999999988</v>
      </c>
      <c r="G2100" s="40" t="s">
        <v>2767</v>
      </c>
      <c r="H2100" s="37">
        <v>4.3</v>
      </c>
    </row>
    <row r="2101" spans="5:8">
      <c r="E2101" s="46" t="s">
        <v>677</v>
      </c>
      <c r="F2101" s="48">
        <v>12.399999999999988</v>
      </c>
      <c r="G2101" s="40" t="s">
        <v>2768</v>
      </c>
      <c r="H2101" s="37">
        <v>4.3</v>
      </c>
    </row>
    <row r="2102" spans="5:8">
      <c r="E2102" s="46" t="s">
        <v>677</v>
      </c>
      <c r="F2102" s="48">
        <v>12.499999999999988</v>
      </c>
      <c r="G2102" s="40" t="s">
        <v>2769</v>
      </c>
      <c r="H2102" s="37">
        <v>4.3</v>
      </c>
    </row>
    <row r="2103" spans="5:8">
      <c r="E2103" s="46" t="s">
        <v>677</v>
      </c>
      <c r="F2103" s="48">
        <v>12.599999999999987</v>
      </c>
      <c r="G2103" s="40" t="s">
        <v>2770</v>
      </c>
      <c r="H2103" s="37">
        <v>4.3</v>
      </c>
    </row>
    <row r="2104" spans="5:8">
      <c r="E2104" s="46" t="s">
        <v>677</v>
      </c>
      <c r="F2104" s="48">
        <v>12.699999999999987</v>
      </c>
      <c r="G2104" s="40" t="s">
        <v>2771</v>
      </c>
      <c r="H2104" s="37">
        <v>4.3</v>
      </c>
    </row>
    <row r="2105" spans="5:8">
      <c r="E2105" s="46" t="s">
        <v>677</v>
      </c>
      <c r="F2105" s="48">
        <v>12.799999999999986</v>
      </c>
      <c r="G2105" s="40" t="s">
        <v>2772</v>
      </c>
      <c r="H2105" s="37">
        <v>4.3</v>
      </c>
    </row>
    <row r="2106" spans="5:8">
      <c r="E2106" s="46" t="s">
        <v>677</v>
      </c>
      <c r="F2106" s="48">
        <v>12.899999999999986</v>
      </c>
      <c r="G2106" s="40" t="s">
        <v>2773</v>
      </c>
      <c r="H2106" s="37">
        <v>4.3</v>
      </c>
    </row>
    <row r="2107" spans="5:8">
      <c r="E2107" s="46" t="s">
        <v>677</v>
      </c>
      <c r="F2107" s="48">
        <v>12.999999999999986</v>
      </c>
      <c r="G2107" s="40" t="s">
        <v>2774</v>
      </c>
      <c r="H2107" s="37">
        <v>4.3</v>
      </c>
    </row>
    <row r="2108" spans="5:8">
      <c r="E2108" s="46" t="s">
        <v>677</v>
      </c>
      <c r="F2108" s="48">
        <v>13.099999999999985</v>
      </c>
      <c r="G2108" s="40" t="s">
        <v>2775</v>
      </c>
      <c r="H2108" s="37">
        <v>4.3</v>
      </c>
    </row>
    <row r="2109" spans="5:8">
      <c r="E2109" s="46" t="s">
        <v>677</v>
      </c>
      <c r="F2109" s="48">
        <v>13.199999999999985</v>
      </c>
      <c r="G2109" s="40" t="s">
        <v>2776</v>
      </c>
      <c r="H2109" s="37">
        <v>4.3</v>
      </c>
    </row>
    <row r="2110" spans="5:8">
      <c r="E2110" s="46" t="s">
        <v>677</v>
      </c>
      <c r="F2110" s="48">
        <v>13.299999999999985</v>
      </c>
      <c r="G2110" s="40" t="s">
        <v>2777</v>
      </c>
      <c r="H2110" s="37">
        <v>4.3</v>
      </c>
    </row>
    <row r="2111" spans="5:8">
      <c r="E2111" s="46" t="s">
        <v>677</v>
      </c>
      <c r="F2111" s="48">
        <v>13.399999999999984</v>
      </c>
      <c r="G2111" s="40" t="s">
        <v>2778</v>
      </c>
      <c r="H2111" s="37">
        <v>4.3</v>
      </c>
    </row>
    <row r="2112" spans="5:8">
      <c r="E2112" s="46" t="s">
        <v>677</v>
      </c>
      <c r="F2112" s="48">
        <v>13.499999999999984</v>
      </c>
      <c r="G2112" s="40" t="s">
        <v>2779</v>
      </c>
      <c r="H2112" s="37">
        <v>4.3</v>
      </c>
    </row>
    <row r="2113" spans="5:8">
      <c r="E2113" s="46" t="s">
        <v>677</v>
      </c>
      <c r="F2113" s="48">
        <v>13.599999999999984</v>
      </c>
      <c r="G2113" s="40" t="s">
        <v>2780</v>
      </c>
      <c r="H2113" s="37">
        <v>4.3</v>
      </c>
    </row>
    <row r="2114" spans="5:8">
      <c r="E2114" s="46" t="s">
        <v>677</v>
      </c>
      <c r="F2114" s="48">
        <v>13.699999999999983</v>
      </c>
      <c r="G2114" s="40" t="s">
        <v>2781</v>
      </c>
      <c r="H2114" s="37">
        <v>4.3</v>
      </c>
    </row>
    <row r="2115" spans="5:8">
      <c r="E2115" s="46" t="s">
        <v>677</v>
      </c>
      <c r="F2115" s="48">
        <v>13.799999999999983</v>
      </c>
      <c r="G2115" s="40" t="s">
        <v>2782</v>
      </c>
      <c r="H2115" s="37">
        <v>4.3</v>
      </c>
    </row>
    <row r="2116" spans="5:8">
      <c r="E2116" s="46" t="s">
        <v>677</v>
      </c>
      <c r="F2116" s="48">
        <v>13.899999999999983</v>
      </c>
      <c r="G2116" s="40" t="s">
        <v>2783</v>
      </c>
      <c r="H2116" s="37">
        <v>4.3</v>
      </c>
    </row>
    <row r="2117" spans="5:8">
      <c r="E2117" s="46" t="s">
        <v>677</v>
      </c>
      <c r="F2117" s="48">
        <v>13.999999999999982</v>
      </c>
      <c r="G2117" s="40" t="s">
        <v>2784</v>
      </c>
      <c r="H2117" s="37">
        <v>4.3</v>
      </c>
    </row>
    <row r="2118" spans="5:8">
      <c r="E2118" s="46" t="s">
        <v>677</v>
      </c>
      <c r="F2118" s="48">
        <v>14.099999999999982</v>
      </c>
      <c r="G2118" s="40" t="s">
        <v>2785</v>
      </c>
      <c r="H2118" s="37">
        <v>4.3</v>
      </c>
    </row>
    <row r="2119" spans="5:8">
      <c r="E2119" s="46" t="s">
        <v>677</v>
      </c>
      <c r="F2119" s="48">
        <v>14.199999999999982</v>
      </c>
      <c r="G2119" s="40" t="s">
        <v>2786</v>
      </c>
      <c r="H2119" s="37">
        <v>4.3</v>
      </c>
    </row>
    <row r="2120" spans="5:8">
      <c r="E2120" s="46" t="s">
        <v>677</v>
      </c>
      <c r="F2120" s="48">
        <v>14.299999999999981</v>
      </c>
      <c r="G2120" s="40" t="s">
        <v>2787</v>
      </c>
      <c r="H2120" s="37">
        <v>4.3</v>
      </c>
    </row>
    <row r="2121" spans="5:8">
      <c r="E2121" s="46" t="s">
        <v>677</v>
      </c>
      <c r="F2121" s="48">
        <v>14.399999999999981</v>
      </c>
      <c r="G2121" s="40" t="s">
        <v>2788</v>
      </c>
      <c r="H2121" s="37">
        <v>4.3</v>
      </c>
    </row>
    <row r="2122" spans="5:8">
      <c r="E2122" s="46" t="s">
        <v>677</v>
      </c>
      <c r="F2122" s="48">
        <v>14.49999999999998</v>
      </c>
      <c r="G2122" s="40" t="s">
        <v>2789</v>
      </c>
      <c r="H2122" s="37">
        <v>4.3</v>
      </c>
    </row>
    <row r="2123" spans="5:8">
      <c r="E2123" s="46" t="s">
        <v>677</v>
      </c>
      <c r="F2123" s="48">
        <v>14.59999999999998</v>
      </c>
      <c r="G2123" s="40" t="s">
        <v>2790</v>
      </c>
      <c r="H2123" s="37">
        <v>4.3</v>
      </c>
    </row>
    <row r="2124" spans="5:8">
      <c r="E2124" s="46" t="s">
        <v>677</v>
      </c>
      <c r="F2124" s="48">
        <v>14.69999999999998</v>
      </c>
      <c r="G2124" s="40" t="s">
        <v>2791</v>
      </c>
      <c r="H2124" s="37">
        <v>4.3</v>
      </c>
    </row>
    <row r="2125" spans="5:8">
      <c r="E2125" s="46" t="s">
        <v>677</v>
      </c>
      <c r="F2125" s="48">
        <v>14.799999999999979</v>
      </c>
      <c r="G2125" s="40" t="s">
        <v>2792</v>
      </c>
      <c r="H2125" s="37">
        <v>4.3</v>
      </c>
    </row>
    <row r="2126" spans="5:8">
      <c r="E2126" s="46" t="s">
        <v>677</v>
      </c>
      <c r="F2126" s="48">
        <v>14.899999999999979</v>
      </c>
      <c r="G2126" s="40" t="s">
        <v>2793</v>
      </c>
      <c r="H2126" s="37">
        <v>4.3</v>
      </c>
    </row>
    <row r="2127" spans="5:8">
      <c r="E2127" s="46" t="s">
        <v>677</v>
      </c>
      <c r="F2127" s="48">
        <v>14.999999999999979</v>
      </c>
      <c r="G2127" s="40" t="s">
        <v>2794</v>
      </c>
      <c r="H2127" s="37">
        <v>4.3</v>
      </c>
    </row>
    <row r="2128" spans="5:8">
      <c r="E2128" s="46" t="s">
        <v>677</v>
      </c>
      <c r="F2128" s="48">
        <v>15.099999999999978</v>
      </c>
      <c r="G2128" s="40" t="s">
        <v>2795</v>
      </c>
      <c r="H2128" s="37">
        <v>4.3</v>
      </c>
    </row>
    <row r="2129" spans="5:8">
      <c r="E2129" s="46" t="s">
        <v>677</v>
      </c>
      <c r="F2129" s="48">
        <v>15.199999999999978</v>
      </c>
      <c r="G2129" s="40" t="s">
        <v>2796</v>
      </c>
      <c r="H2129" s="37">
        <v>4.3</v>
      </c>
    </row>
    <row r="2130" spans="5:8">
      <c r="E2130" s="46" t="s">
        <v>677</v>
      </c>
      <c r="F2130" s="48">
        <v>15.299999999999978</v>
      </c>
      <c r="G2130" s="40" t="s">
        <v>2797</v>
      </c>
      <c r="H2130" s="37">
        <v>4.3</v>
      </c>
    </row>
    <row r="2131" spans="5:8">
      <c r="E2131" s="46" t="s">
        <v>677</v>
      </c>
      <c r="F2131" s="48">
        <v>15.399999999999977</v>
      </c>
      <c r="G2131" s="40" t="s">
        <v>2798</v>
      </c>
      <c r="H2131" s="37">
        <v>4.3</v>
      </c>
    </row>
    <row r="2132" spans="5:8">
      <c r="E2132" s="46" t="s">
        <v>677</v>
      </c>
      <c r="F2132" s="48">
        <v>15.499999999999977</v>
      </c>
      <c r="G2132" s="40" t="s">
        <v>2799</v>
      </c>
      <c r="H2132" s="37">
        <v>4.3</v>
      </c>
    </row>
    <row r="2133" spans="5:8">
      <c r="E2133" s="46" t="s">
        <v>677</v>
      </c>
      <c r="F2133" s="48">
        <v>15.599999999999977</v>
      </c>
      <c r="G2133" s="40" t="s">
        <v>2800</v>
      </c>
      <c r="H2133" s="37">
        <v>4.3</v>
      </c>
    </row>
    <row r="2134" spans="5:8">
      <c r="E2134" s="46" t="s">
        <v>677</v>
      </c>
      <c r="F2134" s="48">
        <v>15.699999999999976</v>
      </c>
      <c r="G2134" s="40" t="s">
        <v>2801</v>
      </c>
      <c r="H2134" s="37">
        <v>4.3</v>
      </c>
    </row>
    <row r="2135" spans="5:8">
      <c r="E2135" s="46" t="s">
        <v>677</v>
      </c>
      <c r="F2135" s="48">
        <v>15.799999999999976</v>
      </c>
      <c r="G2135" s="40" t="s">
        <v>2802</v>
      </c>
      <c r="H2135" s="37">
        <v>4.3</v>
      </c>
    </row>
    <row r="2136" spans="5:8">
      <c r="E2136" s="46" t="s">
        <v>677</v>
      </c>
      <c r="F2136" s="48">
        <v>15.899999999999975</v>
      </c>
      <c r="G2136" s="40" t="s">
        <v>2803</v>
      </c>
      <c r="H2136" s="37">
        <v>4.3</v>
      </c>
    </row>
    <row r="2137" spans="5:8">
      <c r="E2137" s="46" t="s">
        <v>677</v>
      </c>
      <c r="F2137" s="48">
        <v>15.999999999999975</v>
      </c>
      <c r="G2137" s="40" t="s">
        <v>2804</v>
      </c>
      <c r="H2137" s="37">
        <v>4.3</v>
      </c>
    </row>
    <row r="2138" spans="5:8">
      <c r="E2138" s="46" t="s">
        <v>677</v>
      </c>
      <c r="F2138" s="48">
        <v>16.099999999999977</v>
      </c>
      <c r="G2138" s="40" t="s">
        <v>2805</v>
      </c>
      <c r="H2138" s="37">
        <v>4.3</v>
      </c>
    </row>
    <row r="2139" spans="5:8">
      <c r="E2139" s="46" t="s">
        <v>677</v>
      </c>
      <c r="F2139" s="48">
        <v>16.199999999999978</v>
      </c>
      <c r="G2139" s="40" t="s">
        <v>2806</v>
      </c>
      <c r="H2139" s="37">
        <v>4.3</v>
      </c>
    </row>
    <row r="2140" spans="5:8">
      <c r="E2140" s="46" t="s">
        <v>677</v>
      </c>
      <c r="F2140" s="48">
        <v>16.299999999999979</v>
      </c>
      <c r="G2140" s="40" t="s">
        <v>2807</v>
      </c>
      <c r="H2140" s="37">
        <v>4.3</v>
      </c>
    </row>
    <row r="2141" spans="5:8">
      <c r="E2141" s="46" t="s">
        <v>677</v>
      </c>
      <c r="F2141" s="48">
        <v>16.399999999999981</v>
      </c>
      <c r="G2141" s="40" t="s">
        <v>2808</v>
      </c>
      <c r="H2141" s="37">
        <v>4.3</v>
      </c>
    </row>
    <row r="2142" spans="5:8">
      <c r="E2142" s="46" t="s">
        <v>677</v>
      </c>
      <c r="F2142" s="48">
        <v>16.499999999999982</v>
      </c>
      <c r="G2142" s="40" t="s">
        <v>2809</v>
      </c>
      <c r="H2142" s="37">
        <v>4.3</v>
      </c>
    </row>
    <row r="2143" spans="5:8">
      <c r="E2143" s="46" t="s">
        <v>677</v>
      </c>
      <c r="F2143" s="48">
        <v>16.599999999999984</v>
      </c>
      <c r="G2143" s="40" t="s">
        <v>2810</v>
      </c>
      <c r="H2143" s="37">
        <v>4.3</v>
      </c>
    </row>
    <row r="2144" spans="5:8">
      <c r="E2144" s="46" t="s">
        <v>677</v>
      </c>
      <c r="F2144" s="48">
        <v>16.699999999999985</v>
      </c>
      <c r="G2144" s="40" t="s">
        <v>2811</v>
      </c>
      <c r="H2144" s="37">
        <v>4.3</v>
      </c>
    </row>
    <row r="2145" spans="5:8">
      <c r="E2145" s="46" t="s">
        <v>677</v>
      </c>
      <c r="F2145" s="48">
        <v>16.799999999999986</v>
      </c>
      <c r="G2145" s="40" t="s">
        <v>2812</v>
      </c>
      <c r="H2145" s="37">
        <v>4.3</v>
      </c>
    </row>
    <row r="2146" spans="5:8">
      <c r="E2146" s="46" t="s">
        <v>677</v>
      </c>
      <c r="F2146" s="48">
        <v>16.899999999999988</v>
      </c>
      <c r="G2146" s="40" t="s">
        <v>2813</v>
      </c>
      <c r="H2146" s="37">
        <v>4.3</v>
      </c>
    </row>
    <row r="2147" spans="5:8">
      <c r="E2147" s="46" t="s">
        <v>677</v>
      </c>
      <c r="F2147" s="48">
        <v>16.999999999999989</v>
      </c>
      <c r="G2147" s="40" t="s">
        <v>2814</v>
      </c>
      <c r="H2147" s="37">
        <v>4.3</v>
      </c>
    </row>
    <row r="2148" spans="5:8">
      <c r="E2148" s="46" t="s">
        <v>677</v>
      </c>
      <c r="F2148" s="48">
        <v>17.099999999999991</v>
      </c>
      <c r="G2148" s="40" t="s">
        <v>2815</v>
      </c>
      <c r="H2148" s="37">
        <v>4.3</v>
      </c>
    </row>
    <row r="2149" spans="5:8">
      <c r="E2149" s="46" t="s">
        <v>677</v>
      </c>
      <c r="F2149" s="48">
        <v>17.199999999999992</v>
      </c>
      <c r="G2149" s="40" t="s">
        <v>2816</v>
      </c>
      <c r="H2149" s="37">
        <v>4.3</v>
      </c>
    </row>
    <row r="2150" spans="5:8">
      <c r="E2150" s="46" t="s">
        <v>677</v>
      </c>
      <c r="F2150" s="48">
        <v>17.299999999999994</v>
      </c>
      <c r="G2150" s="40" t="s">
        <v>2817</v>
      </c>
      <c r="H2150" s="37">
        <v>4.3</v>
      </c>
    </row>
    <row r="2151" spans="5:8">
      <c r="E2151" s="46" t="s">
        <v>677</v>
      </c>
      <c r="F2151" s="48">
        <v>17.399999999999995</v>
      </c>
      <c r="G2151" s="40" t="s">
        <v>2818</v>
      </c>
      <c r="H2151" s="37">
        <v>4.3</v>
      </c>
    </row>
    <row r="2152" spans="5:8">
      <c r="E2152" s="46" t="s">
        <v>677</v>
      </c>
      <c r="F2152" s="48">
        <v>17.499999999999996</v>
      </c>
      <c r="G2152" s="40" t="s">
        <v>2819</v>
      </c>
      <c r="H2152" s="37">
        <v>4.3</v>
      </c>
    </row>
    <row r="2153" spans="5:8">
      <c r="E2153" s="46" t="s">
        <v>677</v>
      </c>
      <c r="F2153" s="48">
        <v>17.599999999999998</v>
      </c>
      <c r="G2153" s="40" t="s">
        <v>2820</v>
      </c>
      <c r="H2153" s="37">
        <v>4.3</v>
      </c>
    </row>
    <row r="2154" spans="5:8">
      <c r="E2154" s="46" t="s">
        <v>677</v>
      </c>
      <c r="F2154" s="48">
        <v>17.7</v>
      </c>
      <c r="G2154" s="40" t="s">
        <v>2821</v>
      </c>
      <c r="H2154" s="37">
        <v>4.3</v>
      </c>
    </row>
    <row r="2155" spans="5:8">
      <c r="E2155" s="46" t="s">
        <v>677</v>
      </c>
      <c r="F2155" s="48">
        <v>17.8</v>
      </c>
      <c r="G2155" s="40" t="s">
        <v>2822</v>
      </c>
      <c r="H2155" s="37">
        <v>4.3</v>
      </c>
    </row>
    <row r="2156" spans="5:8">
      <c r="E2156" s="46" t="s">
        <v>677</v>
      </c>
      <c r="F2156" s="48">
        <v>17.900000000000002</v>
      </c>
      <c r="G2156" s="40" t="s">
        <v>2823</v>
      </c>
      <c r="H2156" s="37">
        <v>4.3</v>
      </c>
    </row>
    <row r="2157" spans="5:8">
      <c r="E2157" s="46" t="s">
        <v>677</v>
      </c>
      <c r="F2157" s="48">
        <v>18.000000000000004</v>
      </c>
      <c r="G2157" s="40" t="s">
        <v>2824</v>
      </c>
      <c r="H2157" s="37">
        <v>4.3</v>
      </c>
    </row>
    <row r="2158" spans="5:8">
      <c r="E2158" s="46" t="s">
        <v>677</v>
      </c>
      <c r="F2158" s="48">
        <v>18.100000000000005</v>
      </c>
      <c r="G2158" s="40" t="s">
        <v>2825</v>
      </c>
      <c r="H2158" s="37">
        <v>4.3</v>
      </c>
    </row>
    <row r="2159" spans="5:8">
      <c r="E2159" s="46" t="s">
        <v>677</v>
      </c>
      <c r="F2159" s="48">
        <v>18.200000000000006</v>
      </c>
      <c r="G2159" s="40" t="s">
        <v>2826</v>
      </c>
      <c r="H2159" s="37">
        <v>4.3</v>
      </c>
    </row>
    <row r="2160" spans="5:8">
      <c r="E2160" s="46" t="s">
        <v>677</v>
      </c>
      <c r="F2160" s="48">
        <v>18.300000000000008</v>
      </c>
      <c r="G2160" s="40" t="s">
        <v>2827</v>
      </c>
      <c r="H2160" s="37">
        <v>4.3</v>
      </c>
    </row>
    <row r="2161" spans="5:8">
      <c r="E2161" s="46" t="s">
        <v>677</v>
      </c>
      <c r="F2161" s="48">
        <v>18.400000000000009</v>
      </c>
      <c r="G2161" s="40" t="s">
        <v>2828</v>
      </c>
      <c r="H2161" s="37">
        <v>4.3</v>
      </c>
    </row>
    <row r="2162" spans="5:8">
      <c r="E2162" s="46" t="s">
        <v>677</v>
      </c>
      <c r="F2162" s="48">
        <v>18.500000000000011</v>
      </c>
      <c r="G2162" s="40" t="s">
        <v>2829</v>
      </c>
      <c r="H2162" s="37">
        <v>4.3</v>
      </c>
    </row>
    <row r="2163" spans="5:8">
      <c r="E2163" s="46" t="s">
        <v>677</v>
      </c>
      <c r="F2163" s="48">
        <v>18.600000000000012</v>
      </c>
      <c r="G2163" s="40" t="s">
        <v>2830</v>
      </c>
      <c r="H2163" s="37">
        <v>4.3</v>
      </c>
    </row>
    <row r="2164" spans="5:8">
      <c r="E2164" s="46" t="s">
        <v>677</v>
      </c>
      <c r="F2164" s="48">
        <v>18.700000000000014</v>
      </c>
      <c r="G2164" s="40" t="s">
        <v>2831</v>
      </c>
      <c r="H2164" s="37">
        <v>4.3</v>
      </c>
    </row>
    <row r="2165" spans="5:8">
      <c r="E2165" s="46" t="s">
        <v>677</v>
      </c>
      <c r="F2165" s="48">
        <v>18.800000000000015</v>
      </c>
      <c r="G2165" s="40" t="s">
        <v>2832</v>
      </c>
      <c r="H2165" s="37">
        <v>4.3</v>
      </c>
    </row>
    <row r="2166" spans="5:8">
      <c r="E2166" s="46" t="s">
        <v>677</v>
      </c>
      <c r="F2166" s="48">
        <v>18.900000000000016</v>
      </c>
      <c r="G2166" s="40" t="s">
        <v>2833</v>
      </c>
      <c r="H2166" s="37">
        <v>4.3</v>
      </c>
    </row>
    <row r="2167" spans="5:8">
      <c r="E2167" s="46" t="s">
        <v>677</v>
      </c>
      <c r="F2167" s="48">
        <v>19.000000000000018</v>
      </c>
      <c r="G2167" s="40" t="s">
        <v>2834</v>
      </c>
      <c r="H2167" s="37">
        <v>4.3</v>
      </c>
    </row>
    <row r="2168" spans="5:8">
      <c r="E2168" s="46" t="s">
        <v>677</v>
      </c>
      <c r="F2168" s="48">
        <v>19.100000000000019</v>
      </c>
      <c r="G2168" s="40" t="s">
        <v>2835</v>
      </c>
      <c r="H2168" s="37">
        <v>4.3</v>
      </c>
    </row>
    <row r="2169" spans="5:8">
      <c r="E2169" s="46" t="s">
        <v>677</v>
      </c>
      <c r="F2169" s="48">
        <v>19.200000000000021</v>
      </c>
      <c r="G2169" s="40" t="s">
        <v>2836</v>
      </c>
      <c r="H2169" s="37">
        <v>4.3</v>
      </c>
    </row>
    <row r="2170" spans="5:8">
      <c r="E2170" s="46" t="s">
        <v>677</v>
      </c>
      <c r="F2170" s="48">
        <v>19.300000000000022</v>
      </c>
      <c r="G2170" s="40" t="s">
        <v>2837</v>
      </c>
      <c r="H2170" s="37">
        <v>4.3</v>
      </c>
    </row>
    <row r="2171" spans="5:8">
      <c r="E2171" s="46" t="s">
        <v>677</v>
      </c>
      <c r="F2171" s="48">
        <v>19.400000000000023</v>
      </c>
      <c r="G2171" s="40" t="s">
        <v>2838</v>
      </c>
      <c r="H2171" s="37">
        <v>4.3</v>
      </c>
    </row>
    <row r="2172" spans="5:8">
      <c r="E2172" s="46" t="s">
        <v>677</v>
      </c>
      <c r="F2172" s="48">
        <v>19.500000000000025</v>
      </c>
      <c r="G2172" s="40" t="s">
        <v>2839</v>
      </c>
      <c r="H2172" s="37">
        <v>4.3</v>
      </c>
    </row>
    <row r="2173" spans="5:8">
      <c r="E2173" s="46" t="s">
        <v>677</v>
      </c>
      <c r="F2173" s="48">
        <v>19.600000000000026</v>
      </c>
      <c r="G2173" s="40" t="s">
        <v>2840</v>
      </c>
      <c r="H2173" s="37">
        <v>4.3</v>
      </c>
    </row>
    <row r="2174" spans="5:8">
      <c r="E2174" s="46" t="s">
        <v>677</v>
      </c>
      <c r="F2174" s="48">
        <v>19.700000000000028</v>
      </c>
      <c r="G2174" s="40" t="s">
        <v>2841</v>
      </c>
      <c r="H2174" s="37">
        <v>4.3</v>
      </c>
    </row>
    <row r="2175" spans="5:8">
      <c r="E2175" s="46" t="s">
        <v>677</v>
      </c>
      <c r="F2175" s="48">
        <v>19.800000000000029</v>
      </c>
      <c r="G2175" s="40" t="s">
        <v>2842</v>
      </c>
      <c r="H2175" s="37">
        <v>4.3</v>
      </c>
    </row>
    <row r="2176" spans="5:8">
      <c r="E2176" s="46" t="s">
        <v>677</v>
      </c>
      <c r="F2176" s="48">
        <v>19.900000000000031</v>
      </c>
      <c r="G2176" s="40" t="s">
        <v>2843</v>
      </c>
      <c r="H2176" s="37">
        <v>4.3</v>
      </c>
    </row>
    <row r="2177" spans="5:8">
      <c r="E2177" s="46" t="s">
        <v>677</v>
      </c>
      <c r="F2177" s="48">
        <v>20.000000000000032</v>
      </c>
      <c r="G2177" s="40" t="s">
        <v>2844</v>
      </c>
      <c r="H2177" s="37">
        <v>4.3</v>
      </c>
    </row>
    <row r="2178" spans="5:8">
      <c r="E2178" s="46" t="s">
        <v>677</v>
      </c>
      <c r="F2178" s="48">
        <v>20.100000000000033</v>
      </c>
      <c r="G2178" s="40" t="s">
        <v>2845</v>
      </c>
      <c r="H2178" s="37">
        <v>4.3</v>
      </c>
    </row>
    <row r="2179" spans="5:8">
      <c r="E2179" s="46" t="s">
        <v>677</v>
      </c>
      <c r="F2179" s="48">
        <v>20.200000000000035</v>
      </c>
      <c r="G2179" s="40" t="s">
        <v>2846</v>
      </c>
      <c r="H2179" s="37">
        <v>4.3</v>
      </c>
    </row>
    <row r="2180" spans="5:8">
      <c r="E2180" s="46" t="s">
        <v>677</v>
      </c>
      <c r="F2180" s="48">
        <v>20.300000000000036</v>
      </c>
      <c r="G2180" s="40" t="s">
        <v>2847</v>
      </c>
      <c r="H2180" s="37">
        <v>4.3</v>
      </c>
    </row>
    <row r="2181" spans="5:8">
      <c r="E2181" s="46" t="s">
        <v>677</v>
      </c>
      <c r="F2181" s="48">
        <v>20.400000000000038</v>
      </c>
      <c r="G2181" s="40" t="s">
        <v>2848</v>
      </c>
      <c r="H2181" s="37">
        <v>4.3</v>
      </c>
    </row>
    <row r="2182" spans="5:8">
      <c r="E2182" s="46" t="s">
        <v>677</v>
      </c>
      <c r="F2182" s="48">
        <v>20.500000000000039</v>
      </c>
      <c r="G2182" s="40" t="s">
        <v>2849</v>
      </c>
      <c r="H2182" s="37">
        <v>4.3</v>
      </c>
    </row>
    <row r="2183" spans="5:8">
      <c r="E2183" s="46" t="s">
        <v>677</v>
      </c>
      <c r="F2183" s="48">
        <v>20.600000000000041</v>
      </c>
      <c r="G2183" s="40" t="s">
        <v>2850</v>
      </c>
      <c r="H2183" s="37">
        <v>4.3</v>
      </c>
    </row>
    <row r="2184" spans="5:8">
      <c r="E2184" s="46" t="s">
        <v>677</v>
      </c>
      <c r="F2184" s="48">
        <v>20.700000000000042</v>
      </c>
      <c r="G2184" s="40" t="s">
        <v>2851</v>
      </c>
      <c r="H2184" s="37">
        <v>4.3</v>
      </c>
    </row>
    <row r="2185" spans="5:8">
      <c r="E2185" s="46" t="s">
        <v>677</v>
      </c>
      <c r="F2185" s="48">
        <v>20.800000000000043</v>
      </c>
      <c r="G2185" s="40" t="s">
        <v>2852</v>
      </c>
      <c r="H2185" s="37">
        <v>4.3</v>
      </c>
    </row>
    <row r="2186" spans="5:8">
      <c r="E2186" s="46" t="s">
        <v>677</v>
      </c>
      <c r="F2186" s="48">
        <v>20.900000000000045</v>
      </c>
      <c r="G2186" s="40" t="s">
        <v>2853</v>
      </c>
      <c r="H2186" s="37">
        <v>4.3</v>
      </c>
    </row>
    <row r="2187" spans="5:8">
      <c r="E2187" s="46" t="s">
        <v>677</v>
      </c>
      <c r="F2187" s="48">
        <v>21.000000000000046</v>
      </c>
      <c r="G2187" s="40" t="s">
        <v>2854</v>
      </c>
      <c r="H2187" s="37">
        <v>4.3</v>
      </c>
    </row>
    <row r="2188" spans="5:8">
      <c r="E2188" s="46" t="s">
        <v>677</v>
      </c>
      <c r="F2188" s="48">
        <v>21.100000000000048</v>
      </c>
      <c r="G2188" s="40" t="s">
        <v>2855</v>
      </c>
      <c r="H2188" s="37">
        <v>4.3</v>
      </c>
    </row>
    <row r="2189" spans="5:8">
      <c r="E2189" s="46" t="s">
        <v>677</v>
      </c>
      <c r="F2189" s="48">
        <v>21.200000000000049</v>
      </c>
      <c r="G2189" s="40" t="s">
        <v>2856</v>
      </c>
      <c r="H2189" s="37">
        <v>4.3</v>
      </c>
    </row>
    <row r="2190" spans="5:8">
      <c r="E2190" s="46" t="s">
        <v>677</v>
      </c>
      <c r="F2190" s="48">
        <v>21.3</v>
      </c>
      <c r="G2190" s="40" t="s">
        <v>2857</v>
      </c>
      <c r="H2190" s="37">
        <v>4.3</v>
      </c>
    </row>
    <row r="2191" spans="5:8">
      <c r="E2191" s="46" t="s">
        <v>677</v>
      </c>
      <c r="F2191" s="48">
        <v>21.400000000000002</v>
      </c>
      <c r="G2191" s="40" t="s">
        <v>2858</v>
      </c>
      <c r="H2191" s="37">
        <v>4.3</v>
      </c>
    </row>
    <row r="2192" spans="5:8">
      <c r="E2192" s="46" t="s">
        <v>677</v>
      </c>
      <c r="F2192" s="48">
        <v>21.500000000000004</v>
      </c>
      <c r="G2192" s="40" t="s">
        <v>2859</v>
      </c>
      <c r="H2192" s="37">
        <v>4.3</v>
      </c>
    </row>
    <row r="2193" spans="5:8">
      <c r="E2193" s="46" t="s">
        <v>677</v>
      </c>
      <c r="F2193" s="48">
        <v>21.600000000000005</v>
      </c>
      <c r="G2193" s="40" t="s">
        <v>2860</v>
      </c>
      <c r="H2193" s="37">
        <v>4.3</v>
      </c>
    </row>
    <row r="2194" spans="5:8">
      <c r="E2194" s="46" t="s">
        <v>677</v>
      </c>
      <c r="F2194" s="48">
        <v>21.700000000000006</v>
      </c>
      <c r="G2194" s="40" t="s">
        <v>2861</v>
      </c>
      <c r="H2194" s="37">
        <v>4.3</v>
      </c>
    </row>
    <row r="2195" spans="5:8">
      <c r="E2195" s="46" t="s">
        <v>677</v>
      </c>
      <c r="F2195" s="48">
        <v>21.800000000000008</v>
      </c>
      <c r="G2195" s="40" t="s">
        <v>2862</v>
      </c>
      <c r="H2195" s="37">
        <v>4.3</v>
      </c>
    </row>
    <row r="2196" spans="5:8">
      <c r="E2196" s="46" t="s">
        <v>677</v>
      </c>
      <c r="F2196" s="48">
        <v>21.900000000000009</v>
      </c>
      <c r="G2196" s="40" t="s">
        <v>2863</v>
      </c>
      <c r="H2196" s="37">
        <v>4.3</v>
      </c>
    </row>
    <row r="2197" spans="5:8">
      <c r="E2197" s="46" t="s">
        <v>677</v>
      </c>
      <c r="F2197" s="48">
        <v>22.000000000000011</v>
      </c>
      <c r="G2197" s="40" t="s">
        <v>2864</v>
      </c>
      <c r="H2197" s="37">
        <v>4.3</v>
      </c>
    </row>
    <row r="2198" spans="5:8">
      <c r="E2198" s="46" t="s">
        <v>677</v>
      </c>
      <c r="F2198" s="48">
        <v>22.100000000000012</v>
      </c>
      <c r="G2198" s="40" t="s">
        <v>2865</v>
      </c>
      <c r="H2198" s="37">
        <v>4.3</v>
      </c>
    </row>
    <row r="2199" spans="5:8">
      <c r="E2199" s="46" t="s">
        <v>677</v>
      </c>
      <c r="F2199" s="48">
        <v>22.200000000000014</v>
      </c>
      <c r="G2199" s="40" t="s">
        <v>2866</v>
      </c>
      <c r="H2199" s="37">
        <v>4.3</v>
      </c>
    </row>
    <row r="2200" spans="5:8">
      <c r="E2200" s="46" t="s">
        <v>677</v>
      </c>
      <c r="F2200" s="48">
        <v>22.300000000000015</v>
      </c>
      <c r="G2200" s="40" t="s">
        <v>2867</v>
      </c>
      <c r="H2200" s="37">
        <v>4.3</v>
      </c>
    </row>
    <row r="2201" spans="5:8">
      <c r="E2201" s="46" t="s">
        <v>677</v>
      </c>
      <c r="F2201" s="48">
        <v>22.400000000000016</v>
      </c>
      <c r="G2201" s="40" t="s">
        <v>2868</v>
      </c>
      <c r="H2201" s="37">
        <v>4.3</v>
      </c>
    </row>
    <row r="2202" spans="5:8">
      <c r="E2202" s="46" t="s">
        <v>677</v>
      </c>
      <c r="F2202" s="48">
        <v>22.500000000000018</v>
      </c>
      <c r="G2202" s="40" t="s">
        <v>2869</v>
      </c>
      <c r="H2202" s="37">
        <v>4.3</v>
      </c>
    </row>
    <row r="2203" spans="5:8">
      <c r="E2203" s="46" t="s">
        <v>677</v>
      </c>
      <c r="F2203" s="48">
        <v>22.600000000000019</v>
      </c>
      <c r="G2203" s="40" t="s">
        <v>2870</v>
      </c>
      <c r="H2203" s="37">
        <v>4.3</v>
      </c>
    </row>
    <row r="2204" spans="5:8">
      <c r="E2204" s="46" t="s">
        <v>677</v>
      </c>
      <c r="F2204" s="48">
        <v>22.700000000000021</v>
      </c>
      <c r="G2204" s="40" t="s">
        <v>2871</v>
      </c>
      <c r="H2204" s="37">
        <v>4.3</v>
      </c>
    </row>
    <row r="2205" spans="5:8">
      <c r="E2205" s="46" t="s">
        <v>677</v>
      </c>
      <c r="F2205" s="48">
        <v>22.800000000000022</v>
      </c>
      <c r="G2205" s="40" t="s">
        <v>2872</v>
      </c>
      <c r="H2205" s="37">
        <v>4.3</v>
      </c>
    </row>
    <row r="2206" spans="5:8">
      <c r="E2206" s="46" t="s">
        <v>677</v>
      </c>
      <c r="F2206" s="48">
        <v>22.900000000000023</v>
      </c>
      <c r="G2206" s="40" t="s">
        <v>2873</v>
      </c>
      <c r="H2206" s="37">
        <v>4.3</v>
      </c>
    </row>
    <row r="2207" spans="5:8">
      <c r="E2207" s="46" t="s">
        <v>677</v>
      </c>
      <c r="F2207" s="48">
        <v>23.000000000000025</v>
      </c>
      <c r="G2207" s="40" t="s">
        <v>2874</v>
      </c>
      <c r="H2207" s="37">
        <v>4.3</v>
      </c>
    </row>
    <row r="2208" spans="5:8">
      <c r="E2208" s="46" t="s">
        <v>677</v>
      </c>
      <c r="F2208" s="48">
        <v>23.100000000000026</v>
      </c>
      <c r="G2208" s="40" t="s">
        <v>2875</v>
      </c>
      <c r="H2208" s="37">
        <v>4.3</v>
      </c>
    </row>
    <row r="2209" spans="5:8">
      <c r="E2209" s="46" t="s">
        <v>677</v>
      </c>
      <c r="F2209" s="48">
        <v>23.200000000000028</v>
      </c>
      <c r="G2209" s="40" t="s">
        <v>2876</v>
      </c>
      <c r="H2209" s="37">
        <v>4.3</v>
      </c>
    </row>
    <row r="2210" spans="5:8">
      <c r="E2210" s="46" t="s">
        <v>677</v>
      </c>
      <c r="F2210" s="48">
        <v>23.300000000000029</v>
      </c>
      <c r="G2210" s="40" t="s">
        <v>2877</v>
      </c>
      <c r="H2210" s="37">
        <v>4.3</v>
      </c>
    </row>
    <row r="2211" spans="5:8">
      <c r="E2211" s="46" t="s">
        <v>677</v>
      </c>
      <c r="F2211" s="48">
        <v>23.400000000000031</v>
      </c>
      <c r="G2211" s="40" t="s">
        <v>2878</v>
      </c>
      <c r="H2211" s="37">
        <v>4.3</v>
      </c>
    </row>
    <row r="2212" spans="5:8">
      <c r="E2212" s="46" t="s">
        <v>677</v>
      </c>
      <c r="F2212" s="48">
        <v>23.500000000000032</v>
      </c>
      <c r="G2212" s="40" t="s">
        <v>2879</v>
      </c>
      <c r="H2212" s="37">
        <v>4.3</v>
      </c>
    </row>
    <row r="2213" spans="5:8">
      <c r="E2213" s="46" t="s">
        <v>677</v>
      </c>
      <c r="F2213" s="48">
        <v>23.600000000000033</v>
      </c>
      <c r="G2213" s="40" t="s">
        <v>2880</v>
      </c>
      <c r="H2213" s="37">
        <v>4.3</v>
      </c>
    </row>
    <row r="2214" spans="5:8">
      <c r="E2214" s="46" t="s">
        <v>677</v>
      </c>
      <c r="F2214" s="48">
        <v>23.700000000000035</v>
      </c>
      <c r="G2214" s="40" t="s">
        <v>2881</v>
      </c>
      <c r="H2214" s="37">
        <v>4.3</v>
      </c>
    </row>
    <row r="2215" spans="5:8">
      <c r="E2215" s="46" t="s">
        <v>677</v>
      </c>
      <c r="F2215" s="48">
        <v>23.800000000000036</v>
      </c>
      <c r="G2215" s="40" t="s">
        <v>2882</v>
      </c>
      <c r="H2215" s="37">
        <v>4.3</v>
      </c>
    </row>
    <row r="2216" spans="5:8">
      <c r="E2216" s="46" t="s">
        <v>677</v>
      </c>
      <c r="F2216" s="48">
        <v>23.900000000000038</v>
      </c>
      <c r="G2216" s="40" t="s">
        <v>2883</v>
      </c>
      <c r="H2216" s="37">
        <v>4.3</v>
      </c>
    </row>
    <row r="2217" spans="5:8">
      <c r="E2217" s="46" t="s">
        <v>677</v>
      </c>
      <c r="F2217" s="48">
        <v>24.000000000000039</v>
      </c>
      <c r="G2217" s="40" t="s">
        <v>2884</v>
      </c>
      <c r="H2217" s="37">
        <v>4.3</v>
      </c>
    </row>
    <row r="2218" spans="5:8">
      <c r="E2218" s="46" t="s">
        <v>677</v>
      </c>
      <c r="F2218" s="48">
        <v>24.100000000000041</v>
      </c>
      <c r="G2218" s="40" t="s">
        <v>2885</v>
      </c>
      <c r="H2218" s="37">
        <v>4.3</v>
      </c>
    </row>
    <row r="2219" spans="5:8">
      <c r="E2219" s="46" t="s">
        <v>677</v>
      </c>
      <c r="F2219" s="48">
        <v>24.200000000000042</v>
      </c>
      <c r="G2219" s="40" t="s">
        <v>2886</v>
      </c>
      <c r="H2219" s="37">
        <v>4.3</v>
      </c>
    </row>
    <row r="2220" spans="5:8">
      <c r="E2220" s="46" t="s">
        <v>677</v>
      </c>
      <c r="F2220" s="48">
        <v>24.300000000000043</v>
      </c>
      <c r="G2220" s="40" t="s">
        <v>2887</v>
      </c>
      <c r="H2220" s="37">
        <v>4.3</v>
      </c>
    </row>
    <row r="2221" spans="5:8">
      <c r="E2221" s="46" t="s">
        <v>677</v>
      </c>
      <c r="F2221" s="48">
        <v>24.400000000000045</v>
      </c>
      <c r="G2221" s="40" t="s">
        <v>2888</v>
      </c>
      <c r="H2221" s="37">
        <v>4.3</v>
      </c>
    </row>
    <row r="2222" spans="5:8">
      <c r="E2222" s="46" t="s">
        <v>677</v>
      </c>
      <c r="F2222" s="48">
        <v>24.500000000000046</v>
      </c>
      <c r="G2222" s="40" t="s">
        <v>2889</v>
      </c>
      <c r="H2222" s="37">
        <v>4.3</v>
      </c>
    </row>
    <row r="2223" spans="5:8">
      <c r="E2223" s="46" t="s">
        <v>677</v>
      </c>
      <c r="F2223" s="48">
        <v>24.600000000000048</v>
      </c>
      <c r="G2223" s="40" t="s">
        <v>2890</v>
      </c>
      <c r="H2223" s="37">
        <v>4.3</v>
      </c>
    </row>
    <row r="2224" spans="5:8">
      <c r="E2224" s="46" t="s">
        <v>677</v>
      </c>
      <c r="F2224" s="48">
        <v>24.700000000000049</v>
      </c>
      <c r="G2224" s="40" t="s">
        <v>2891</v>
      </c>
      <c r="H2224" s="37">
        <v>4.3</v>
      </c>
    </row>
    <row r="2225" spans="5:8">
      <c r="E2225" s="46" t="s">
        <v>677</v>
      </c>
      <c r="F2225" s="48">
        <v>24.8</v>
      </c>
      <c r="G2225" s="40" t="s">
        <v>2892</v>
      </c>
      <c r="H2225" s="37">
        <v>4.3</v>
      </c>
    </row>
    <row r="2226" spans="5:8">
      <c r="E2226" s="46" t="s">
        <v>677</v>
      </c>
      <c r="F2226" s="48">
        <v>24.900000000000002</v>
      </c>
      <c r="G2226" s="40" t="s">
        <v>2893</v>
      </c>
      <c r="H2226" s="37">
        <v>4.3</v>
      </c>
    </row>
    <row r="2227" spans="5:8">
      <c r="E2227" s="46" t="s">
        <v>677</v>
      </c>
      <c r="F2227" s="48">
        <v>25.000000000000004</v>
      </c>
      <c r="G2227" s="40" t="s">
        <v>2894</v>
      </c>
      <c r="H2227" s="37">
        <v>4.3</v>
      </c>
    </row>
    <row r="2228" spans="5:8">
      <c r="E2228" s="46" t="s">
        <v>677</v>
      </c>
      <c r="F2228" s="48">
        <v>25.100000000000005</v>
      </c>
      <c r="G2228" s="40" t="s">
        <v>2895</v>
      </c>
      <c r="H2228" s="37">
        <v>4.3</v>
      </c>
    </row>
    <row r="2229" spans="5:8">
      <c r="E2229" s="46" t="s">
        <v>677</v>
      </c>
      <c r="F2229" s="48">
        <v>25.200000000000006</v>
      </c>
      <c r="G2229" s="40" t="s">
        <v>2896</v>
      </c>
      <c r="H2229" s="37">
        <v>4.3</v>
      </c>
    </row>
    <row r="2230" spans="5:8">
      <c r="E2230" s="46" t="s">
        <v>677</v>
      </c>
      <c r="F2230" s="48">
        <v>25.300000000000008</v>
      </c>
      <c r="G2230" s="40" t="s">
        <v>2897</v>
      </c>
      <c r="H2230" s="37">
        <v>4.3</v>
      </c>
    </row>
    <row r="2231" spans="5:8">
      <c r="E2231" s="46" t="s">
        <v>677</v>
      </c>
      <c r="F2231" s="48">
        <v>25.400000000000009</v>
      </c>
      <c r="G2231" s="40" t="s">
        <v>2898</v>
      </c>
      <c r="H2231" s="37">
        <v>4.3</v>
      </c>
    </row>
    <row r="2232" spans="5:8">
      <c r="E2232" s="46" t="s">
        <v>677</v>
      </c>
      <c r="F2232" s="48">
        <v>25.500000000000011</v>
      </c>
      <c r="G2232" s="40" t="s">
        <v>2899</v>
      </c>
      <c r="H2232" s="37">
        <v>4.3</v>
      </c>
    </row>
    <row r="2233" spans="5:8">
      <c r="E2233" s="46" t="s">
        <v>677</v>
      </c>
      <c r="F2233" s="48">
        <v>25.600000000000012</v>
      </c>
      <c r="G2233" s="40" t="s">
        <v>2900</v>
      </c>
      <c r="H2233" s="37">
        <v>4.3</v>
      </c>
    </row>
    <row r="2234" spans="5:8">
      <c r="E2234" s="46" t="s">
        <v>677</v>
      </c>
      <c r="F2234" s="48">
        <v>25.700000000000014</v>
      </c>
      <c r="G2234" s="40" t="s">
        <v>2901</v>
      </c>
      <c r="H2234" s="37">
        <v>4.3</v>
      </c>
    </row>
    <row r="2235" spans="5:8">
      <c r="E2235" s="46" t="s">
        <v>677</v>
      </c>
      <c r="F2235" s="48">
        <v>25.800000000000015</v>
      </c>
      <c r="G2235" s="40" t="s">
        <v>2902</v>
      </c>
      <c r="H2235" s="37">
        <v>4.3</v>
      </c>
    </row>
    <row r="2236" spans="5:8">
      <c r="E2236" s="46" t="s">
        <v>677</v>
      </c>
      <c r="F2236" s="48">
        <v>25.900000000000016</v>
      </c>
      <c r="G2236" s="40" t="s">
        <v>2903</v>
      </c>
      <c r="H2236" s="37">
        <v>4.3</v>
      </c>
    </row>
    <row r="2237" spans="5:8">
      <c r="E2237" s="46" t="s">
        <v>677</v>
      </c>
      <c r="F2237" s="48">
        <v>26.000000000000018</v>
      </c>
      <c r="G2237" s="40" t="s">
        <v>2904</v>
      </c>
      <c r="H2237" s="37">
        <v>4.3</v>
      </c>
    </row>
    <row r="2238" spans="5:8">
      <c r="E2238" s="46" t="s">
        <v>677</v>
      </c>
      <c r="F2238" s="48">
        <v>26.100000000000019</v>
      </c>
      <c r="G2238" s="40" t="s">
        <v>2905</v>
      </c>
      <c r="H2238" s="37">
        <v>4.3</v>
      </c>
    </row>
    <row r="2239" spans="5:8">
      <c r="E2239" s="46" t="s">
        <v>677</v>
      </c>
      <c r="F2239" s="48">
        <v>26.200000000000021</v>
      </c>
      <c r="G2239" s="40" t="s">
        <v>2906</v>
      </c>
      <c r="H2239" s="37">
        <v>4.3</v>
      </c>
    </row>
    <row r="2240" spans="5:8">
      <c r="E2240" s="46" t="s">
        <v>677</v>
      </c>
      <c r="F2240" s="48">
        <v>26.300000000000022</v>
      </c>
      <c r="G2240" s="40" t="s">
        <v>2907</v>
      </c>
      <c r="H2240" s="37">
        <v>4.3</v>
      </c>
    </row>
    <row r="2241" spans="5:8">
      <c r="E2241" s="46" t="s">
        <v>677</v>
      </c>
      <c r="F2241" s="48">
        <v>26.400000000000023</v>
      </c>
      <c r="G2241" s="40" t="s">
        <v>2908</v>
      </c>
      <c r="H2241" s="37">
        <v>4.3</v>
      </c>
    </row>
    <row r="2242" spans="5:8">
      <c r="E2242" s="46" t="s">
        <v>677</v>
      </c>
      <c r="F2242" s="48">
        <v>26.500000000000025</v>
      </c>
      <c r="G2242" s="40" t="s">
        <v>2909</v>
      </c>
      <c r="H2242" s="37">
        <v>4.3</v>
      </c>
    </row>
    <row r="2243" spans="5:8">
      <c r="E2243" s="46" t="s">
        <v>677</v>
      </c>
      <c r="F2243" s="48">
        <v>26.600000000000026</v>
      </c>
      <c r="G2243" s="40" t="s">
        <v>2910</v>
      </c>
      <c r="H2243" s="37">
        <v>4.3</v>
      </c>
    </row>
    <row r="2244" spans="5:8">
      <c r="E2244" s="46" t="s">
        <v>677</v>
      </c>
      <c r="F2244" s="48">
        <v>26.700000000000028</v>
      </c>
      <c r="G2244" s="40" t="s">
        <v>2911</v>
      </c>
      <c r="H2244" s="37">
        <v>4.3</v>
      </c>
    </row>
    <row r="2245" spans="5:8">
      <c r="E2245" s="46" t="s">
        <v>677</v>
      </c>
      <c r="F2245" s="48">
        <v>26.800000000000029</v>
      </c>
      <c r="G2245" s="40" t="s">
        <v>2912</v>
      </c>
      <c r="H2245" s="37">
        <v>4.3</v>
      </c>
    </row>
    <row r="2246" spans="5:8">
      <c r="E2246" s="46" t="s">
        <v>677</v>
      </c>
      <c r="F2246" s="48">
        <v>26.900000000000031</v>
      </c>
      <c r="G2246" s="40" t="s">
        <v>2913</v>
      </c>
      <c r="H2246" s="37">
        <v>4.3</v>
      </c>
    </row>
    <row r="2247" spans="5:8">
      <c r="E2247" s="46" t="s">
        <v>677</v>
      </c>
      <c r="F2247" s="48">
        <v>27.000000000000032</v>
      </c>
      <c r="G2247" s="40" t="s">
        <v>2914</v>
      </c>
      <c r="H2247" s="37">
        <v>4.3</v>
      </c>
    </row>
    <row r="2248" spans="5:8">
      <c r="E2248" s="46" t="s">
        <v>677</v>
      </c>
      <c r="F2248" s="48">
        <v>27.100000000000033</v>
      </c>
      <c r="G2248" s="40" t="s">
        <v>2915</v>
      </c>
      <c r="H2248" s="37">
        <v>4.3</v>
      </c>
    </row>
    <row r="2249" spans="5:8">
      <c r="E2249" s="46" t="s">
        <v>677</v>
      </c>
      <c r="F2249" s="48">
        <v>27.200000000000035</v>
      </c>
      <c r="G2249" s="40" t="s">
        <v>2916</v>
      </c>
      <c r="H2249" s="37">
        <v>4.3</v>
      </c>
    </row>
    <row r="2250" spans="5:8">
      <c r="E2250" s="46" t="s">
        <v>677</v>
      </c>
      <c r="F2250" s="48">
        <v>27.300000000000036</v>
      </c>
      <c r="G2250" s="40" t="s">
        <v>2917</v>
      </c>
      <c r="H2250" s="37">
        <v>4.3</v>
      </c>
    </row>
    <row r="2251" spans="5:8">
      <c r="E2251" s="46" t="s">
        <v>677</v>
      </c>
      <c r="F2251" s="48">
        <v>27.400000000000038</v>
      </c>
      <c r="G2251" s="40" t="s">
        <v>2918</v>
      </c>
      <c r="H2251" s="37">
        <v>4.3</v>
      </c>
    </row>
    <row r="2252" spans="5:8">
      <c r="E2252" s="46" t="s">
        <v>677</v>
      </c>
      <c r="F2252" s="48">
        <v>27.500000000000039</v>
      </c>
      <c r="G2252" s="40" t="s">
        <v>2919</v>
      </c>
      <c r="H2252" s="37">
        <v>4.3</v>
      </c>
    </row>
    <row r="2253" spans="5:8">
      <c r="E2253" s="46" t="s">
        <v>677</v>
      </c>
      <c r="F2253" s="48">
        <v>27.600000000000041</v>
      </c>
      <c r="G2253" s="40" t="s">
        <v>2920</v>
      </c>
      <c r="H2253" s="37">
        <v>4.3</v>
      </c>
    </row>
    <row r="2254" spans="5:8">
      <c r="E2254" s="46" t="s">
        <v>677</v>
      </c>
      <c r="F2254" s="48">
        <v>27.700000000000042</v>
      </c>
      <c r="G2254" s="40" t="s">
        <v>2921</v>
      </c>
      <c r="H2254" s="37">
        <v>4.3</v>
      </c>
    </row>
    <row r="2255" spans="5:8">
      <c r="E2255" s="46" t="s">
        <v>677</v>
      </c>
      <c r="F2255" s="48">
        <v>27.800000000000043</v>
      </c>
      <c r="G2255" s="40" t="s">
        <v>2922</v>
      </c>
      <c r="H2255" s="37">
        <v>4.3</v>
      </c>
    </row>
    <row r="2256" spans="5:8">
      <c r="E2256" s="46" t="s">
        <v>677</v>
      </c>
      <c r="F2256" s="48">
        <v>27.900000000000045</v>
      </c>
      <c r="G2256" s="40" t="s">
        <v>2923</v>
      </c>
      <c r="H2256" s="37">
        <v>4.3</v>
      </c>
    </row>
    <row r="2257" spans="5:8">
      <c r="E2257" s="46" t="s">
        <v>677</v>
      </c>
      <c r="F2257" s="48">
        <v>28.000000000000046</v>
      </c>
      <c r="G2257" s="40" t="s">
        <v>2924</v>
      </c>
      <c r="H2257" s="37">
        <v>4.3</v>
      </c>
    </row>
    <row r="2258" spans="5:8">
      <c r="E2258" s="42" t="s">
        <v>696</v>
      </c>
      <c r="F2258" s="48">
        <v>3.6</v>
      </c>
      <c r="G2258" s="40" t="s">
        <v>2925</v>
      </c>
      <c r="H2258" s="34">
        <v>5.4</v>
      </c>
    </row>
    <row r="2259" spans="5:8">
      <c r="E2259" s="44" t="s">
        <v>678</v>
      </c>
      <c r="F2259" s="48">
        <v>3.7</v>
      </c>
      <c r="G2259" s="40" t="s">
        <v>2926</v>
      </c>
      <c r="H2259" s="34">
        <v>5.4</v>
      </c>
    </row>
    <row r="2260" spans="5:8">
      <c r="E2260" s="44" t="s">
        <v>678</v>
      </c>
      <c r="F2260" s="48">
        <v>3.8000000000000003</v>
      </c>
      <c r="G2260" s="40" t="s">
        <v>2927</v>
      </c>
      <c r="H2260" s="34">
        <v>5.4</v>
      </c>
    </row>
    <row r="2261" spans="5:8">
      <c r="E2261" s="44" t="s">
        <v>678</v>
      </c>
      <c r="F2261" s="48">
        <v>3.9000000000000004</v>
      </c>
      <c r="G2261" s="40" t="s">
        <v>2928</v>
      </c>
      <c r="H2261" s="34">
        <v>5.4</v>
      </c>
    </row>
    <row r="2262" spans="5:8">
      <c r="E2262" s="44" t="s">
        <v>678</v>
      </c>
      <c r="F2262" s="48">
        <v>4</v>
      </c>
      <c r="G2262" s="40" t="s">
        <v>2929</v>
      </c>
      <c r="H2262" s="34">
        <v>5.4</v>
      </c>
    </row>
    <row r="2263" spans="5:8">
      <c r="E2263" s="44" t="s">
        <v>678</v>
      </c>
      <c r="F2263" s="48">
        <v>4.0999999999999996</v>
      </c>
      <c r="G2263" s="40" t="s">
        <v>2930</v>
      </c>
      <c r="H2263" s="34">
        <v>5.4</v>
      </c>
    </row>
    <row r="2264" spans="5:8">
      <c r="E2264" s="44" t="s">
        <v>678</v>
      </c>
      <c r="F2264" s="48">
        <v>4.1999999999999993</v>
      </c>
      <c r="G2264" s="40" t="s">
        <v>2931</v>
      </c>
      <c r="H2264" s="34">
        <v>5.4</v>
      </c>
    </row>
    <row r="2265" spans="5:8">
      <c r="E2265" s="44" t="s">
        <v>678</v>
      </c>
      <c r="F2265" s="48">
        <v>4.2999999999999989</v>
      </c>
      <c r="G2265" s="40" t="s">
        <v>2932</v>
      </c>
      <c r="H2265" s="34">
        <v>5.4</v>
      </c>
    </row>
    <row r="2266" spans="5:8">
      <c r="E2266" s="44" t="s">
        <v>678</v>
      </c>
      <c r="F2266" s="48">
        <v>4.3999999999999986</v>
      </c>
      <c r="G2266" s="40" t="s">
        <v>2933</v>
      </c>
      <c r="H2266" s="34">
        <v>5.4</v>
      </c>
    </row>
    <row r="2267" spans="5:8">
      <c r="E2267" s="44" t="s">
        <v>678</v>
      </c>
      <c r="F2267" s="48">
        <v>4.4999999999999982</v>
      </c>
      <c r="G2267" s="40" t="s">
        <v>2934</v>
      </c>
      <c r="H2267" s="34">
        <v>5.4</v>
      </c>
    </row>
    <row r="2268" spans="5:8">
      <c r="E2268" s="44" t="s">
        <v>678</v>
      </c>
      <c r="F2268" s="48">
        <v>4.5999999999999979</v>
      </c>
      <c r="G2268" s="40" t="s">
        <v>2935</v>
      </c>
      <c r="H2268" s="34">
        <v>5.4</v>
      </c>
    </row>
    <row r="2269" spans="5:8">
      <c r="E2269" s="44" t="s">
        <v>678</v>
      </c>
      <c r="F2269" s="48">
        <v>4.6999999999999975</v>
      </c>
      <c r="G2269" s="40" t="s">
        <v>2936</v>
      </c>
      <c r="H2269" s="34">
        <v>5.4</v>
      </c>
    </row>
    <row r="2270" spans="5:8">
      <c r="E2270" s="44" t="s">
        <v>678</v>
      </c>
      <c r="F2270" s="48">
        <v>4.7999999999999972</v>
      </c>
      <c r="G2270" s="40" t="s">
        <v>2937</v>
      </c>
      <c r="H2270" s="34">
        <v>5.4</v>
      </c>
    </row>
    <row r="2271" spans="5:8">
      <c r="E2271" s="44" t="s">
        <v>678</v>
      </c>
      <c r="F2271" s="48">
        <v>4.8999999999999968</v>
      </c>
      <c r="G2271" s="40" t="s">
        <v>2938</v>
      </c>
      <c r="H2271" s="34">
        <v>5.4</v>
      </c>
    </row>
    <row r="2272" spans="5:8">
      <c r="E2272" s="44" t="s">
        <v>678</v>
      </c>
      <c r="F2272" s="48">
        <v>4.9999999999999964</v>
      </c>
      <c r="G2272" s="40" t="s">
        <v>2939</v>
      </c>
      <c r="H2272" s="34">
        <v>5.4</v>
      </c>
    </row>
    <row r="2273" spans="5:8">
      <c r="E2273" s="44" t="s">
        <v>678</v>
      </c>
      <c r="F2273" s="48">
        <v>5.0999999999999961</v>
      </c>
      <c r="G2273" s="40" t="s">
        <v>2940</v>
      </c>
      <c r="H2273" s="34">
        <v>5.4</v>
      </c>
    </row>
    <row r="2274" spans="5:8">
      <c r="E2274" s="44" t="s">
        <v>678</v>
      </c>
      <c r="F2274" s="48">
        <v>5.1999999999999957</v>
      </c>
      <c r="G2274" s="40" t="s">
        <v>2941</v>
      </c>
      <c r="H2274" s="34">
        <v>5.4</v>
      </c>
    </row>
    <row r="2275" spans="5:8">
      <c r="E2275" s="44" t="s">
        <v>678</v>
      </c>
      <c r="F2275" s="48">
        <v>5.2999999999999954</v>
      </c>
      <c r="G2275" s="40" t="s">
        <v>2942</v>
      </c>
      <c r="H2275" s="34">
        <v>5.4</v>
      </c>
    </row>
    <row r="2276" spans="5:8">
      <c r="E2276" s="44" t="s">
        <v>678</v>
      </c>
      <c r="F2276" s="48">
        <v>5.399999999999995</v>
      </c>
      <c r="G2276" s="40" t="s">
        <v>2943</v>
      </c>
      <c r="H2276" s="34">
        <v>5.4</v>
      </c>
    </row>
    <row r="2277" spans="5:8">
      <c r="E2277" s="44" t="s">
        <v>678</v>
      </c>
      <c r="F2277" s="48">
        <v>5.5</v>
      </c>
      <c r="G2277" s="40" t="s">
        <v>2944</v>
      </c>
      <c r="H2277" s="34">
        <v>5.4</v>
      </c>
    </row>
    <row r="2278" spans="5:8">
      <c r="E2278" s="44" t="s">
        <v>678</v>
      </c>
      <c r="F2278" s="48">
        <v>5.6</v>
      </c>
      <c r="G2278" s="40" t="s">
        <v>2945</v>
      </c>
      <c r="H2278" s="34">
        <v>5.4</v>
      </c>
    </row>
    <row r="2279" spans="5:8">
      <c r="E2279" s="44" t="s">
        <v>678</v>
      </c>
      <c r="F2279" s="48">
        <v>5.6999999999999993</v>
      </c>
      <c r="G2279" s="40" t="s">
        <v>2946</v>
      </c>
      <c r="H2279" s="34">
        <v>5.4</v>
      </c>
    </row>
    <row r="2280" spans="5:8">
      <c r="E2280" s="44" t="s">
        <v>678</v>
      </c>
      <c r="F2280" s="48">
        <v>5.7999999999999989</v>
      </c>
      <c r="G2280" s="40" t="s">
        <v>2947</v>
      </c>
      <c r="H2280" s="34">
        <v>5.4</v>
      </c>
    </row>
    <row r="2281" spans="5:8">
      <c r="E2281" s="44" t="s">
        <v>678</v>
      </c>
      <c r="F2281" s="48">
        <v>5.8999999999999986</v>
      </c>
      <c r="G2281" s="40" t="s">
        <v>2948</v>
      </c>
      <c r="H2281" s="34">
        <v>5.4</v>
      </c>
    </row>
    <row r="2282" spans="5:8">
      <c r="E2282" s="44" t="s">
        <v>678</v>
      </c>
      <c r="F2282" s="48">
        <v>5.9999999999999982</v>
      </c>
      <c r="G2282" s="40" t="s">
        <v>2949</v>
      </c>
      <c r="H2282" s="34">
        <v>5.4</v>
      </c>
    </row>
    <row r="2283" spans="5:8">
      <c r="E2283" s="44" t="s">
        <v>678</v>
      </c>
      <c r="F2283" s="48">
        <v>6.0999999999999979</v>
      </c>
      <c r="G2283" s="40" t="s">
        <v>2950</v>
      </c>
      <c r="H2283" s="34">
        <v>5.4</v>
      </c>
    </row>
    <row r="2284" spans="5:8">
      <c r="E2284" s="44" t="s">
        <v>678</v>
      </c>
      <c r="F2284" s="48">
        <v>6.1999999999999975</v>
      </c>
      <c r="G2284" s="40" t="s">
        <v>2951</v>
      </c>
      <c r="H2284" s="34">
        <v>5.4</v>
      </c>
    </row>
    <row r="2285" spans="5:8">
      <c r="E2285" s="44" t="s">
        <v>678</v>
      </c>
      <c r="F2285" s="48">
        <v>6.2999999999999972</v>
      </c>
      <c r="G2285" s="40" t="s">
        <v>2952</v>
      </c>
      <c r="H2285" s="34">
        <v>5.4</v>
      </c>
    </row>
    <row r="2286" spans="5:8">
      <c r="E2286" s="44" t="s">
        <v>678</v>
      </c>
      <c r="F2286" s="48">
        <v>6.3999999999999968</v>
      </c>
      <c r="G2286" s="40" t="s">
        <v>2953</v>
      </c>
      <c r="H2286" s="34">
        <v>5.4</v>
      </c>
    </row>
    <row r="2287" spans="5:8">
      <c r="E2287" s="44" t="s">
        <v>678</v>
      </c>
      <c r="F2287" s="48">
        <v>6.4999999999999964</v>
      </c>
      <c r="G2287" s="40" t="s">
        <v>2954</v>
      </c>
      <c r="H2287" s="34">
        <v>5.4</v>
      </c>
    </row>
    <row r="2288" spans="5:8">
      <c r="E2288" s="44" t="s">
        <v>678</v>
      </c>
      <c r="F2288" s="48">
        <v>6.5999999999999961</v>
      </c>
      <c r="G2288" s="40" t="s">
        <v>2955</v>
      </c>
      <c r="H2288" s="34">
        <v>5.4</v>
      </c>
    </row>
    <row r="2289" spans="5:8">
      <c r="E2289" s="44" t="s">
        <v>678</v>
      </c>
      <c r="F2289" s="48">
        <v>6.6999999999999957</v>
      </c>
      <c r="G2289" s="40" t="s">
        <v>2956</v>
      </c>
      <c r="H2289" s="34">
        <v>5.4</v>
      </c>
    </row>
    <row r="2290" spans="5:8">
      <c r="E2290" s="44" t="s">
        <v>678</v>
      </c>
      <c r="F2290" s="48">
        <v>6.7999999999999954</v>
      </c>
      <c r="G2290" s="40" t="s">
        <v>2957</v>
      </c>
      <c r="H2290" s="34">
        <v>5.4</v>
      </c>
    </row>
    <row r="2291" spans="5:8">
      <c r="E2291" s="44" t="s">
        <v>678</v>
      </c>
      <c r="F2291" s="48">
        <v>6.899999999999995</v>
      </c>
      <c r="G2291" s="40" t="s">
        <v>2958</v>
      </c>
      <c r="H2291" s="34">
        <v>5.4</v>
      </c>
    </row>
    <row r="2292" spans="5:8">
      <c r="E2292" s="44" t="s">
        <v>678</v>
      </c>
      <c r="F2292" s="48">
        <v>7</v>
      </c>
      <c r="G2292" s="40" t="s">
        <v>2959</v>
      </c>
      <c r="H2292" s="34">
        <v>5.4</v>
      </c>
    </row>
    <row r="2293" spans="5:8">
      <c r="E2293" s="44" t="s">
        <v>678</v>
      </c>
      <c r="F2293" s="48">
        <v>7.1</v>
      </c>
      <c r="G2293" s="40" t="s">
        <v>2960</v>
      </c>
      <c r="H2293" s="34">
        <v>5.4</v>
      </c>
    </row>
    <row r="2294" spans="5:8">
      <c r="E2294" s="44" t="s">
        <v>678</v>
      </c>
      <c r="F2294" s="48">
        <v>7.1999999999999993</v>
      </c>
      <c r="G2294" s="40" t="s">
        <v>2961</v>
      </c>
      <c r="H2294" s="34">
        <v>5.4</v>
      </c>
    </row>
    <row r="2295" spans="5:8">
      <c r="E2295" s="44" t="s">
        <v>678</v>
      </c>
      <c r="F2295" s="48">
        <v>7.2999999999999989</v>
      </c>
      <c r="G2295" s="40" t="s">
        <v>2962</v>
      </c>
      <c r="H2295" s="34">
        <v>5.4</v>
      </c>
    </row>
    <row r="2296" spans="5:8">
      <c r="E2296" s="44" t="s">
        <v>678</v>
      </c>
      <c r="F2296" s="48">
        <v>7.3999999999999986</v>
      </c>
      <c r="G2296" s="40" t="s">
        <v>2963</v>
      </c>
      <c r="H2296" s="34">
        <v>5.4</v>
      </c>
    </row>
    <row r="2297" spans="5:8">
      <c r="E2297" s="44" t="s">
        <v>678</v>
      </c>
      <c r="F2297" s="48">
        <v>7.4999999999999982</v>
      </c>
      <c r="G2297" s="40" t="s">
        <v>2964</v>
      </c>
      <c r="H2297" s="34">
        <v>5.4</v>
      </c>
    </row>
    <row r="2298" spans="5:8">
      <c r="E2298" s="44" t="s">
        <v>678</v>
      </c>
      <c r="F2298" s="48">
        <v>7.5999999999999979</v>
      </c>
      <c r="G2298" s="40" t="s">
        <v>2965</v>
      </c>
      <c r="H2298" s="34">
        <v>5.4</v>
      </c>
    </row>
    <row r="2299" spans="5:8">
      <c r="E2299" s="44" t="s">
        <v>678</v>
      </c>
      <c r="F2299" s="48">
        <v>7.6999999999999975</v>
      </c>
      <c r="G2299" s="40" t="s">
        <v>2966</v>
      </c>
      <c r="H2299" s="34">
        <v>5.4</v>
      </c>
    </row>
    <row r="2300" spans="5:8">
      <c r="E2300" s="44" t="s">
        <v>678</v>
      </c>
      <c r="F2300" s="48">
        <v>7.7999999999999972</v>
      </c>
      <c r="G2300" s="40" t="s">
        <v>2967</v>
      </c>
      <c r="H2300" s="34">
        <v>5.4</v>
      </c>
    </row>
    <row r="2301" spans="5:8">
      <c r="E2301" s="44" t="s">
        <v>678</v>
      </c>
      <c r="F2301" s="48">
        <v>7.8999999999999968</v>
      </c>
      <c r="G2301" s="40" t="s">
        <v>2968</v>
      </c>
      <c r="H2301" s="34">
        <v>5.4</v>
      </c>
    </row>
    <row r="2302" spans="5:8">
      <c r="E2302" s="44" t="s">
        <v>678</v>
      </c>
      <c r="F2302" s="48">
        <v>7.9999999999999964</v>
      </c>
      <c r="G2302" s="40" t="s">
        <v>2969</v>
      </c>
      <c r="H2302" s="34">
        <v>5.4</v>
      </c>
    </row>
    <row r="2303" spans="5:8">
      <c r="E2303" s="44" t="s">
        <v>678</v>
      </c>
      <c r="F2303" s="48">
        <v>8.0999999999999961</v>
      </c>
      <c r="G2303" s="40" t="s">
        <v>2970</v>
      </c>
      <c r="H2303" s="34">
        <v>5.4</v>
      </c>
    </row>
    <row r="2304" spans="5:8">
      <c r="E2304" s="44" t="s">
        <v>678</v>
      </c>
      <c r="F2304" s="48">
        <v>8.1999999999999957</v>
      </c>
      <c r="G2304" s="40" t="s">
        <v>2971</v>
      </c>
      <c r="H2304" s="34">
        <v>5.4</v>
      </c>
    </row>
    <row r="2305" spans="5:8">
      <c r="E2305" s="44" t="s">
        <v>678</v>
      </c>
      <c r="F2305" s="48">
        <v>8.2999999999999954</v>
      </c>
      <c r="G2305" s="40" t="s">
        <v>2972</v>
      </c>
      <c r="H2305" s="34">
        <v>5.4</v>
      </c>
    </row>
    <row r="2306" spans="5:8">
      <c r="E2306" s="44" t="s">
        <v>678</v>
      </c>
      <c r="F2306" s="48">
        <v>8.399999999999995</v>
      </c>
      <c r="G2306" s="40" t="s">
        <v>2973</v>
      </c>
      <c r="H2306" s="34">
        <v>5.4</v>
      </c>
    </row>
    <row r="2307" spans="5:8">
      <c r="E2307" s="44" t="s">
        <v>678</v>
      </c>
      <c r="F2307" s="48">
        <v>8.5</v>
      </c>
      <c r="G2307" s="40" t="s">
        <v>2974</v>
      </c>
      <c r="H2307" s="34">
        <v>5.4</v>
      </c>
    </row>
    <row r="2308" spans="5:8">
      <c r="E2308" s="44" t="s">
        <v>678</v>
      </c>
      <c r="F2308" s="48">
        <v>8.6</v>
      </c>
      <c r="G2308" s="40" t="s">
        <v>2975</v>
      </c>
      <c r="H2308" s="34">
        <v>5.4</v>
      </c>
    </row>
    <row r="2309" spans="5:8">
      <c r="E2309" s="44" t="s">
        <v>678</v>
      </c>
      <c r="F2309" s="48">
        <v>8.6999999999999993</v>
      </c>
      <c r="G2309" s="40" t="s">
        <v>2976</v>
      </c>
      <c r="H2309" s="34">
        <v>5.4</v>
      </c>
    </row>
    <row r="2310" spans="5:8">
      <c r="E2310" s="44" t="s">
        <v>678</v>
      </c>
      <c r="F2310" s="48">
        <v>8.7999999999999989</v>
      </c>
      <c r="G2310" s="40" t="s">
        <v>2977</v>
      </c>
      <c r="H2310" s="34">
        <v>5.4</v>
      </c>
    </row>
    <row r="2311" spans="5:8">
      <c r="E2311" s="44" t="s">
        <v>678</v>
      </c>
      <c r="F2311" s="48">
        <v>8.8999999999999986</v>
      </c>
      <c r="G2311" s="40" t="s">
        <v>2978</v>
      </c>
      <c r="H2311" s="34">
        <v>5.4</v>
      </c>
    </row>
    <row r="2312" spans="5:8">
      <c r="E2312" s="44" t="s">
        <v>678</v>
      </c>
      <c r="F2312" s="48">
        <v>8.9999999999999982</v>
      </c>
      <c r="G2312" s="40" t="s">
        <v>2979</v>
      </c>
      <c r="H2312" s="34">
        <v>5.4</v>
      </c>
    </row>
    <row r="2313" spans="5:8">
      <c r="E2313" s="44" t="s">
        <v>678</v>
      </c>
      <c r="F2313" s="48">
        <v>9.0999999999999979</v>
      </c>
      <c r="G2313" s="40" t="s">
        <v>2980</v>
      </c>
      <c r="H2313" s="34">
        <v>5.4</v>
      </c>
    </row>
    <row r="2314" spans="5:8">
      <c r="E2314" s="44" t="s">
        <v>678</v>
      </c>
      <c r="F2314" s="48">
        <v>9.1999999999999975</v>
      </c>
      <c r="G2314" s="40" t="s">
        <v>2981</v>
      </c>
      <c r="H2314" s="34">
        <v>5.4</v>
      </c>
    </row>
    <row r="2315" spans="5:8">
      <c r="E2315" s="44" t="s">
        <v>678</v>
      </c>
      <c r="F2315" s="48">
        <v>9.2999999999999972</v>
      </c>
      <c r="G2315" s="40" t="s">
        <v>2982</v>
      </c>
      <c r="H2315" s="34">
        <v>5.4</v>
      </c>
    </row>
    <row r="2316" spans="5:8">
      <c r="E2316" s="44" t="s">
        <v>678</v>
      </c>
      <c r="F2316" s="48">
        <v>9.3999999999999968</v>
      </c>
      <c r="G2316" s="40" t="s">
        <v>2983</v>
      </c>
      <c r="H2316" s="34">
        <v>5.4</v>
      </c>
    </row>
    <row r="2317" spans="5:8">
      <c r="E2317" s="44" t="s">
        <v>678</v>
      </c>
      <c r="F2317" s="48">
        <v>9.4999999999999964</v>
      </c>
      <c r="G2317" s="40" t="s">
        <v>2984</v>
      </c>
      <c r="H2317" s="34">
        <v>5.4</v>
      </c>
    </row>
    <row r="2318" spans="5:8">
      <c r="E2318" s="44" t="s">
        <v>678</v>
      </c>
      <c r="F2318" s="48">
        <v>9.5999999999999961</v>
      </c>
      <c r="G2318" s="40" t="s">
        <v>2985</v>
      </c>
      <c r="H2318" s="34">
        <v>5.4</v>
      </c>
    </row>
    <row r="2319" spans="5:8">
      <c r="E2319" s="44" t="s">
        <v>678</v>
      </c>
      <c r="F2319" s="48">
        <v>9.6999999999999957</v>
      </c>
      <c r="G2319" s="40" t="s">
        <v>2986</v>
      </c>
      <c r="H2319" s="34">
        <v>5.4</v>
      </c>
    </row>
    <row r="2320" spans="5:8">
      <c r="E2320" s="44" t="s">
        <v>678</v>
      </c>
      <c r="F2320" s="48">
        <v>9.7999999999999954</v>
      </c>
      <c r="G2320" s="40" t="s">
        <v>2987</v>
      </c>
      <c r="H2320" s="34">
        <v>5.4</v>
      </c>
    </row>
    <row r="2321" spans="5:8">
      <c r="E2321" s="44" t="s">
        <v>678</v>
      </c>
      <c r="F2321" s="48">
        <v>9.899999999999995</v>
      </c>
      <c r="G2321" s="40" t="s">
        <v>2988</v>
      </c>
      <c r="H2321" s="34">
        <v>5.4</v>
      </c>
    </row>
    <row r="2322" spans="5:8">
      <c r="E2322" s="44" t="s">
        <v>678</v>
      </c>
      <c r="F2322" s="48">
        <v>10</v>
      </c>
      <c r="G2322" s="40" t="s">
        <v>2989</v>
      </c>
      <c r="H2322" s="34">
        <v>5.4</v>
      </c>
    </row>
    <row r="2323" spans="5:8">
      <c r="E2323" s="44" t="s">
        <v>678</v>
      </c>
      <c r="F2323" s="48">
        <v>10.099999999999978</v>
      </c>
      <c r="G2323" s="40" t="s">
        <v>2990</v>
      </c>
      <c r="H2323" s="34">
        <v>5.4</v>
      </c>
    </row>
    <row r="2324" spans="5:8">
      <c r="E2324" s="44" t="s">
        <v>678</v>
      </c>
      <c r="F2324" s="48">
        <v>10.199999999999978</v>
      </c>
      <c r="G2324" s="40" t="s">
        <v>2991</v>
      </c>
      <c r="H2324" s="34">
        <v>5.4</v>
      </c>
    </row>
    <row r="2325" spans="5:8">
      <c r="E2325" s="44" t="s">
        <v>678</v>
      </c>
      <c r="F2325" s="48">
        <v>10.299999999999978</v>
      </c>
      <c r="G2325" s="40" t="s">
        <v>2992</v>
      </c>
      <c r="H2325" s="34">
        <v>5.4</v>
      </c>
    </row>
    <row r="2326" spans="5:8">
      <c r="E2326" s="44" t="s">
        <v>678</v>
      </c>
      <c r="F2326" s="48">
        <v>10.399999999999977</v>
      </c>
      <c r="G2326" s="40" t="s">
        <v>2993</v>
      </c>
      <c r="H2326" s="34">
        <v>5.4</v>
      </c>
    </row>
    <row r="2327" spans="5:8">
      <c r="E2327" s="44" t="s">
        <v>678</v>
      </c>
      <c r="F2327" s="48">
        <v>10.499999999999977</v>
      </c>
      <c r="G2327" s="40" t="s">
        <v>2994</v>
      </c>
      <c r="H2327" s="34">
        <v>5.4</v>
      </c>
    </row>
    <row r="2328" spans="5:8">
      <c r="E2328" s="44" t="s">
        <v>678</v>
      </c>
      <c r="F2328" s="48">
        <v>10.599999999999977</v>
      </c>
      <c r="G2328" s="40" t="s">
        <v>2995</v>
      </c>
      <c r="H2328" s="34">
        <v>5.4</v>
      </c>
    </row>
    <row r="2329" spans="5:8">
      <c r="E2329" s="44" t="s">
        <v>678</v>
      </c>
      <c r="F2329" s="48">
        <v>10.699999999999976</v>
      </c>
      <c r="G2329" s="40" t="s">
        <v>2996</v>
      </c>
      <c r="H2329" s="34">
        <v>5.4</v>
      </c>
    </row>
    <row r="2330" spans="5:8">
      <c r="E2330" s="44" t="s">
        <v>678</v>
      </c>
      <c r="F2330" s="48">
        <v>10.799999999999976</v>
      </c>
      <c r="G2330" s="40" t="s">
        <v>2997</v>
      </c>
      <c r="H2330" s="34">
        <v>5.4</v>
      </c>
    </row>
    <row r="2331" spans="5:8">
      <c r="E2331" s="44" t="s">
        <v>678</v>
      </c>
      <c r="F2331" s="48">
        <v>10.899999999999975</v>
      </c>
      <c r="G2331" s="40" t="s">
        <v>2998</v>
      </c>
      <c r="H2331" s="34">
        <v>5.4</v>
      </c>
    </row>
    <row r="2332" spans="5:8">
      <c r="E2332" s="44" t="s">
        <v>678</v>
      </c>
      <c r="F2332" s="48">
        <v>10.999999999999975</v>
      </c>
      <c r="G2332" s="40" t="s">
        <v>2999</v>
      </c>
      <c r="H2332" s="34">
        <v>5.4</v>
      </c>
    </row>
    <row r="2333" spans="5:8">
      <c r="E2333" s="44" t="s">
        <v>678</v>
      </c>
      <c r="F2333" s="48">
        <v>11.099999999999975</v>
      </c>
      <c r="G2333" s="40" t="s">
        <v>3000</v>
      </c>
      <c r="H2333" s="34">
        <v>5.4</v>
      </c>
    </row>
    <row r="2334" spans="5:8">
      <c r="E2334" s="44" t="s">
        <v>678</v>
      </c>
      <c r="F2334" s="48">
        <v>11.199999999999974</v>
      </c>
      <c r="G2334" s="40" t="s">
        <v>3001</v>
      </c>
      <c r="H2334" s="34">
        <v>5.4</v>
      </c>
    </row>
    <row r="2335" spans="5:8">
      <c r="E2335" s="44" t="s">
        <v>678</v>
      </c>
      <c r="F2335" s="48">
        <v>11.299999999999974</v>
      </c>
      <c r="G2335" s="40" t="s">
        <v>3002</v>
      </c>
      <c r="H2335" s="34">
        <v>5.4</v>
      </c>
    </row>
    <row r="2336" spans="5:8">
      <c r="E2336" s="44" t="s">
        <v>678</v>
      </c>
      <c r="F2336" s="48">
        <v>11.399999999999974</v>
      </c>
      <c r="G2336" s="40" t="s">
        <v>3003</v>
      </c>
      <c r="H2336" s="34">
        <v>5.4</v>
      </c>
    </row>
    <row r="2337" spans="5:8">
      <c r="E2337" s="44" t="s">
        <v>678</v>
      </c>
      <c r="F2337" s="48">
        <v>11.499999999999973</v>
      </c>
      <c r="G2337" s="40" t="s">
        <v>3004</v>
      </c>
      <c r="H2337" s="34">
        <v>5.4</v>
      </c>
    </row>
    <row r="2338" spans="5:8">
      <c r="E2338" s="44" t="s">
        <v>678</v>
      </c>
      <c r="F2338" s="48">
        <v>11.599999999999973</v>
      </c>
      <c r="G2338" s="40" t="s">
        <v>3005</v>
      </c>
      <c r="H2338" s="34">
        <v>5.4</v>
      </c>
    </row>
    <row r="2339" spans="5:8">
      <c r="E2339" s="44" t="s">
        <v>678</v>
      </c>
      <c r="F2339" s="48">
        <v>11.699999999999973</v>
      </c>
      <c r="G2339" s="40" t="s">
        <v>3006</v>
      </c>
      <c r="H2339" s="34">
        <v>5.4</v>
      </c>
    </row>
    <row r="2340" spans="5:8">
      <c r="E2340" s="44" t="s">
        <v>678</v>
      </c>
      <c r="F2340" s="48">
        <v>11.799999999999972</v>
      </c>
      <c r="G2340" s="40" t="s">
        <v>3007</v>
      </c>
      <c r="H2340" s="34">
        <v>5.4</v>
      </c>
    </row>
    <row r="2341" spans="5:8">
      <c r="E2341" s="44" t="s">
        <v>678</v>
      </c>
      <c r="F2341" s="48">
        <v>11.899999999999972</v>
      </c>
      <c r="G2341" s="40" t="s">
        <v>3008</v>
      </c>
      <c r="H2341" s="34">
        <v>5.4</v>
      </c>
    </row>
    <row r="2342" spans="5:8">
      <c r="E2342" s="44" t="s">
        <v>678</v>
      </c>
      <c r="F2342" s="48">
        <v>11.999999999999972</v>
      </c>
      <c r="G2342" s="40" t="s">
        <v>3009</v>
      </c>
      <c r="H2342" s="34">
        <v>5.4</v>
      </c>
    </row>
    <row r="2343" spans="5:8">
      <c r="E2343" s="44" t="s">
        <v>678</v>
      </c>
      <c r="F2343" s="48">
        <v>12.099999999999971</v>
      </c>
      <c r="G2343" s="40" t="s">
        <v>3010</v>
      </c>
      <c r="H2343" s="34">
        <v>5.4</v>
      </c>
    </row>
    <row r="2344" spans="5:8">
      <c r="E2344" s="44" t="s">
        <v>678</v>
      </c>
      <c r="F2344" s="48">
        <v>12.199999999999971</v>
      </c>
      <c r="G2344" s="40" t="s">
        <v>3011</v>
      </c>
      <c r="H2344" s="34">
        <v>5.4</v>
      </c>
    </row>
    <row r="2345" spans="5:8">
      <c r="E2345" s="44" t="s">
        <v>678</v>
      </c>
      <c r="F2345" s="48">
        <v>12.299999999999971</v>
      </c>
      <c r="G2345" s="40" t="s">
        <v>3012</v>
      </c>
      <c r="H2345" s="34">
        <v>5.4</v>
      </c>
    </row>
    <row r="2346" spans="5:8">
      <c r="E2346" s="44" t="s">
        <v>678</v>
      </c>
      <c r="F2346" s="48">
        <v>12.39999999999997</v>
      </c>
      <c r="G2346" s="40" t="s">
        <v>3013</v>
      </c>
      <c r="H2346" s="34">
        <v>5.4</v>
      </c>
    </row>
    <row r="2347" spans="5:8">
      <c r="E2347" s="44" t="s">
        <v>678</v>
      </c>
      <c r="F2347" s="48">
        <v>12.49999999999997</v>
      </c>
      <c r="G2347" s="40" t="s">
        <v>3014</v>
      </c>
      <c r="H2347" s="34">
        <v>5.4</v>
      </c>
    </row>
    <row r="2348" spans="5:8">
      <c r="E2348" s="44" t="s">
        <v>678</v>
      </c>
      <c r="F2348" s="48">
        <v>12.599999999999969</v>
      </c>
      <c r="G2348" s="40" t="s">
        <v>3015</v>
      </c>
      <c r="H2348" s="34">
        <v>5.4</v>
      </c>
    </row>
    <row r="2349" spans="5:8">
      <c r="E2349" s="44" t="s">
        <v>678</v>
      </c>
      <c r="F2349" s="48">
        <v>12.699999999999969</v>
      </c>
      <c r="G2349" s="40" t="s">
        <v>3016</v>
      </c>
      <c r="H2349" s="34">
        <v>5.4</v>
      </c>
    </row>
    <row r="2350" spans="5:8">
      <c r="E2350" s="44" t="s">
        <v>678</v>
      </c>
      <c r="F2350" s="48">
        <v>12.799999999999969</v>
      </c>
      <c r="G2350" s="40" t="s">
        <v>3017</v>
      </c>
      <c r="H2350" s="34">
        <v>5.4</v>
      </c>
    </row>
    <row r="2351" spans="5:8">
      <c r="E2351" s="44" t="s">
        <v>678</v>
      </c>
      <c r="F2351" s="48">
        <v>12.899999999999968</v>
      </c>
      <c r="G2351" s="40" t="s">
        <v>3018</v>
      </c>
      <c r="H2351" s="34">
        <v>5.4</v>
      </c>
    </row>
    <row r="2352" spans="5:8">
      <c r="E2352" s="44" t="s">
        <v>678</v>
      </c>
      <c r="F2352" s="48">
        <v>12.999999999999968</v>
      </c>
      <c r="G2352" s="40" t="s">
        <v>3019</v>
      </c>
      <c r="H2352" s="34">
        <v>5.4</v>
      </c>
    </row>
    <row r="2353" spans="5:8">
      <c r="E2353" s="44" t="s">
        <v>678</v>
      </c>
      <c r="F2353" s="48">
        <v>13.099999999999968</v>
      </c>
      <c r="G2353" s="40" t="s">
        <v>3020</v>
      </c>
      <c r="H2353" s="34">
        <v>5.4</v>
      </c>
    </row>
    <row r="2354" spans="5:8">
      <c r="E2354" s="44" t="s">
        <v>678</v>
      </c>
      <c r="F2354" s="48">
        <v>13.199999999999967</v>
      </c>
      <c r="G2354" s="40" t="s">
        <v>3021</v>
      </c>
      <c r="H2354" s="34">
        <v>5.4</v>
      </c>
    </row>
    <row r="2355" spans="5:8">
      <c r="E2355" s="44" t="s">
        <v>678</v>
      </c>
      <c r="F2355" s="48">
        <v>13.299999999999967</v>
      </c>
      <c r="G2355" s="40" t="s">
        <v>3022</v>
      </c>
      <c r="H2355" s="34">
        <v>5.4</v>
      </c>
    </row>
    <row r="2356" spans="5:8">
      <c r="E2356" s="44" t="s">
        <v>678</v>
      </c>
      <c r="F2356" s="48">
        <v>13.399999999999967</v>
      </c>
      <c r="G2356" s="40" t="s">
        <v>3023</v>
      </c>
      <c r="H2356" s="34">
        <v>5.4</v>
      </c>
    </row>
    <row r="2357" spans="5:8">
      <c r="E2357" s="44" t="s">
        <v>678</v>
      </c>
      <c r="F2357" s="48">
        <v>13.499999999999966</v>
      </c>
      <c r="G2357" s="40" t="s">
        <v>3024</v>
      </c>
      <c r="H2357" s="34">
        <v>5.4</v>
      </c>
    </row>
    <row r="2358" spans="5:8">
      <c r="E2358" s="44" t="s">
        <v>678</v>
      </c>
      <c r="F2358" s="48">
        <v>13.599999999999966</v>
      </c>
      <c r="G2358" s="40" t="s">
        <v>3025</v>
      </c>
      <c r="H2358" s="34">
        <v>5.4</v>
      </c>
    </row>
    <row r="2359" spans="5:8">
      <c r="E2359" s="44" t="s">
        <v>678</v>
      </c>
      <c r="F2359" s="48">
        <v>13.699999999999966</v>
      </c>
      <c r="G2359" s="40" t="s">
        <v>3026</v>
      </c>
      <c r="H2359" s="34">
        <v>5.4</v>
      </c>
    </row>
    <row r="2360" spans="5:8">
      <c r="E2360" s="44" t="s">
        <v>678</v>
      </c>
      <c r="F2360" s="48">
        <v>13.799999999999965</v>
      </c>
      <c r="G2360" s="40" t="s">
        <v>3027</v>
      </c>
      <c r="H2360" s="34">
        <v>5.4</v>
      </c>
    </row>
    <row r="2361" spans="5:8">
      <c r="E2361" s="44" t="s">
        <v>678</v>
      </c>
      <c r="F2361" s="48">
        <v>13.899999999999965</v>
      </c>
      <c r="G2361" s="40" t="s">
        <v>3028</v>
      </c>
      <c r="H2361" s="34">
        <v>5.4</v>
      </c>
    </row>
    <row r="2362" spans="5:8">
      <c r="E2362" s="44" t="s">
        <v>678</v>
      </c>
      <c r="F2362" s="48">
        <v>13.999999999999964</v>
      </c>
      <c r="G2362" s="40" t="s">
        <v>3029</v>
      </c>
      <c r="H2362" s="34">
        <v>5.4</v>
      </c>
    </row>
    <row r="2363" spans="5:8">
      <c r="E2363" s="44" t="s">
        <v>678</v>
      </c>
      <c r="F2363" s="48">
        <v>14.099999999999964</v>
      </c>
      <c r="G2363" s="40" t="s">
        <v>3030</v>
      </c>
      <c r="H2363" s="34">
        <v>5.4</v>
      </c>
    </row>
    <row r="2364" spans="5:8">
      <c r="E2364" s="44" t="s">
        <v>678</v>
      </c>
      <c r="F2364" s="48">
        <v>14.199999999999964</v>
      </c>
      <c r="G2364" s="40" t="s">
        <v>3031</v>
      </c>
      <c r="H2364" s="34">
        <v>5.4</v>
      </c>
    </row>
    <row r="2365" spans="5:8">
      <c r="E2365" s="44" t="s">
        <v>678</v>
      </c>
      <c r="F2365" s="48">
        <v>14.299999999999963</v>
      </c>
      <c r="G2365" s="40" t="s">
        <v>3032</v>
      </c>
      <c r="H2365" s="34">
        <v>5.4</v>
      </c>
    </row>
    <row r="2366" spans="5:8">
      <c r="E2366" s="44" t="s">
        <v>678</v>
      </c>
      <c r="F2366" s="48">
        <v>14.399999999999963</v>
      </c>
      <c r="G2366" s="40" t="s">
        <v>3033</v>
      </c>
      <c r="H2366" s="34">
        <v>5.4</v>
      </c>
    </row>
    <row r="2367" spans="5:8">
      <c r="E2367" s="44" t="s">
        <v>678</v>
      </c>
      <c r="F2367" s="48">
        <v>14.499999999999963</v>
      </c>
      <c r="G2367" s="40" t="s">
        <v>3034</v>
      </c>
      <c r="H2367" s="34">
        <v>5.4</v>
      </c>
    </row>
    <row r="2368" spans="5:8">
      <c r="E2368" s="44" t="s">
        <v>678</v>
      </c>
      <c r="F2368" s="48">
        <v>14.599999999999962</v>
      </c>
      <c r="G2368" s="40" t="s">
        <v>3035</v>
      </c>
      <c r="H2368" s="34">
        <v>5.4</v>
      </c>
    </row>
    <row r="2369" spans="5:8">
      <c r="E2369" s="44" t="s">
        <v>678</v>
      </c>
      <c r="F2369" s="48">
        <v>14.699999999999962</v>
      </c>
      <c r="G2369" s="40" t="s">
        <v>3036</v>
      </c>
      <c r="H2369" s="34">
        <v>5.4</v>
      </c>
    </row>
    <row r="2370" spans="5:8">
      <c r="E2370" s="44" t="s">
        <v>678</v>
      </c>
      <c r="F2370" s="48">
        <v>14.799999999999962</v>
      </c>
      <c r="G2370" s="40" t="s">
        <v>3037</v>
      </c>
      <c r="H2370" s="34">
        <v>5.4</v>
      </c>
    </row>
    <row r="2371" spans="5:8">
      <c r="E2371" s="44" t="s">
        <v>678</v>
      </c>
      <c r="F2371" s="48">
        <v>14.899999999999961</v>
      </c>
      <c r="G2371" s="40" t="s">
        <v>3038</v>
      </c>
      <c r="H2371" s="34">
        <v>5.4</v>
      </c>
    </row>
    <row r="2372" spans="5:8">
      <c r="E2372" s="44" t="s">
        <v>678</v>
      </c>
      <c r="F2372" s="48">
        <v>14.999999999999961</v>
      </c>
      <c r="G2372" s="40" t="s">
        <v>3039</v>
      </c>
      <c r="H2372" s="34">
        <v>5.4</v>
      </c>
    </row>
    <row r="2373" spans="5:8">
      <c r="E2373" s="44" t="s">
        <v>678</v>
      </c>
      <c r="F2373" s="48">
        <v>15.099999999999961</v>
      </c>
      <c r="G2373" s="40" t="s">
        <v>3040</v>
      </c>
      <c r="H2373" s="34">
        <v>5.4</v>
      </c>
    </row>
    <row r="2374" spans="5:8">
      <c r="E2374" s="44" t="s">
        <v>678</v>
      </c>
      <c r="F2374" s="48">
        <v>15.19999999999996</v>
      </c>
      <c r="G2374" s="40" t="s">
        <v>3041</v>
      </c>
      <c r="H2374" s="34">
        <v>5.4</v>
      </c>
    </row>
    <row r="2375" spans="5:8">
      <c r="E2375" s="44" t="s">
        <v>678</v>
      </c>
      <c r="F2375" s="48">
        <v>15.29999999999996</v>
      </c>
      <c r="G2375" s="40" t="s">
        <v>3042</v>
      </c>
      <c r="H2375" s="34">
        <v>5.4</v>
      </c>
    </row>
    <row r="2376" spans="5:8">
      <c r="E2376" s="44" t="s">
        <v>678</v>
      </c>
      <c r="F2376" s="48">
        <v>15.399999999999959</v>
      </c>
      <c r="G2376" s="40" t="s">
        <v>3043</v>
      </c>
      <c r="H2376" s="34">
        <v>5.4</v>
      </c>
    </row>
    <row r="2377" spans="5:8">
      <c r="E2377" s="44" t="s">
        <v>678</v>
      </c>
      <c r="F2377" s="48">
        <v>15.499999999999959</v>
      </c>
      <c r="G2377" s="40" t="s">
        <v>3044</v>
      </c>
      <c r="H2377" s="34">
        <v>5.4</v>
      </c>
    </row>
    <row r="2378" spans="5:8">
      <c r="E2378" s="44" t="s">
        <v>678</v>
      </c>
      <c r="F2378" s="48">
        <v>15.599999999999959</v>
      </c>
      <c r="G2378" s="40" t="s">
        <v>3045</v>
      </c>
      <c r="H2378" s="34">
        <v>5.4</v>
      </c>
    </row>
    <row r="2379" spans="5:8">
      <c r="E2379" s="44" t="s">
        <v>678</v>
      </c>
      <c r="F2379" s="48">
        <v>15.699999999999958</v>
      </c>
      <c r="G2379" s="40" t="s">
        <v>3046</v>
      </c>
      <c r="H2379" s="34">
        <v>5.4</v>
      </c>
    </row>
    <row r="2380" spans="5:8">
      <c r="E2380" s="44" t="s">
        <v>678</v>
      </c>
      <c r="F2380" s="48">
        <v>15.799999999999958</v>
      </c>
      <c r="G2380" s="40" t="s">
        <v>3047</v>
      </c>
      <c r="H2380" s="34">
        <v>5.4</v>
      </c>
    </row>
    <row r="2381" spans="5:8">
      <c r="E2381" s="44" t="s">
        <v>678</v>
      </c>
      <c r="F2381" s="48">
        <v>15.899999999999958</v>
      </c>
      <c r="G2381" s="40" t="s">
        <v>3048</v>
      </c>
      <c r="H2381" s="34">
        <v>5.4</v>
      </c>
    </row>
    <row r="2382" spans="5:8">
      <c r="E2382" s="44" t="s">
        <v>678</v>
      </c>
      <c r="F2382" s="48">
        <v>15.999999999999957</v>
      </c>
      <c r="G2382" s="40" t="s">
        <v>3049</v>
      </c>
      <c r="H2382" s="34">
        <v>5.4</v>
      </c>
    </row>
    <row r="2383" spans="5:8">
      <c r="E2383" s="44" t="s">
        <v>678</v>
      </c>
      <c r="F2383" s="48">
        <v>16.099999999999959</v>
      </c>
      <c r="G2383" s="40" t="s">
        <v>3050</v>
      </c>
      <c r="H2383" s="34">
        <v>5.4</v>
      </c>
    </row>
    <row r="2384" spans="5:8">
      <c r="E2384" s="44" t="s">
        <v>678</v>
      </c>
      <c r="F2384" s="48">
        <v>16.19999999999996</v>
      </c>
      <c r="G2384" s="40" t="s">
        <v>3051</v>
      </c>
      <c r="H2384" s="34">
        <v>5.4</v>
      </c>
    </row>
    <row r="2385" spans="5:8">
      <c r="E2385" s="44" t="s">
        <v>678</v>
      </c>
      <c r="F2385" s="48">
        <v>16.299999999999962</v>
      </c>
      <c r="G2385" s="40" t="s">
        <v>3052</v>
      </c>
      <c r="H2385" s="34">
        <v>5.4</v>
      </c>
    </row>
    <row r="2386" spans="5:8">
      <c r="E2386" s="44" t="s">
        <v>678</v>
      </c>
      <c r="F2386" s="48">
        <v>16.399999999999963</v>
      </c>
      <c r="G2386" s="40" t="s">
        <v>3053</v>
      </c>
      <c r="H2386" s="34">
        <v>5.4</v>
      </c>
    </row>
    <row r="2387" spans="5:8">
      <c r="E2387" s="44" t="s">
        <v>678</v>
      </c>
      <c r="F2387" s="48">
        <v>16.499999999999964</v>
      </c>
      <c r="G2387" s="40" t="s">
        <v>3054</v>
      </c>
      <c r="H2387" s="34">
        <v>5.4</v>
      </c>
    </row>
    <row r="2388" spans="5:8">
      <c r="E2388" s="44" t="s">
        <v>678</v>
      </c>
      <c r="F2388" s="48">
        <v>16.599999999999966</v>
      </c>
      <c r="G2388" s="40" t="s">
        <v>3055</v>
      </c>
      <c r="H2388" s="34">
        <v>5.4</v>
      </c>
    </row>
    <row r="2389" spans="5:8">
      <c r="E2389" s="44" t="s">
        <v>678</v>
      </c>
      <c r="F2389" s="48">
        <v>16.699999999999967</v>
      </c>
      <c r="G2389" s="40" t="s">
        <v>3056</v>
      </c>
      <c r="H2389" s="34">
        <v>5.4</v>
      </c>
    </row>
    <row r="2390" spans="5:8">
      <c r="E2390" s="44" t="s">
        <v>678</v>
      </c>
      <c r="F2390" s="48">
        <v>16.799999999999969</v>
      </c>
      <c r="G2390" s="40" t="s">
        <v>3057</v>
      </c>
      <c r="H2390" s="34">
        <v>5.4</v>
      </c>
    </row>
    <row r="2391" spans="5:8">
      <c r="E2391" s="44" t="s">
        <v>678</v>
      </c>
      <c r="F2391" s="48">
        <v>16.89999999999997</v>
      </c>
      <c r="G2391" s="40" t="s">
        <v>3058</v>
      </c>
      <c r="H2391" s="34">
        <v>5.4</v>
      </c>
    </row>
    <row r="2392" spans="5:8">
      <c r="E2392" s="44" t="s">
        <v>678</v>
      </c>
      <c r="F2392" s="48">
        <v>16.999999999999972</v>
      </c>
      <c r="G2392" s="40" t="s">
        <v>3059</v>
      </c>
      <c r="H2392" s="34">
        <v>5.4</v>
      </c>
    </row>
    <row r="2393" spans="5:8">
      <c r="E2393" s="44" t="s">
        <v>678</v>
      </c>
      <c r="F2393" s="48">
        <v>17.099999999999973</v>
      </c>
      <c r="G2393" s="40" t="s">
        <v>3060</v>
      </c>
      <c r="H2393" s="34">
        <v>5.4</v>
      </c>
    </row>
    <row r="2394" spans="5:8">
      <c r="E2394" s="44" t="s">
        <v>678</v>
      </c>
      <c r="F2394" s="48">
        <v>17.199999999999974</v>
      </c>
      <c r="G2394" s="40" t="s">
        <v>3061</v>
      </c>
      <c r="H2394" s="34">
        <v>5.4</v>
      </c>
    </row>
    <row r="2395" spans="5:8">
      <c r="E2395" s="44" t="s">
        <v>678</v>
      </c>
      <c r="F2395" s="48">
        <v>17.299999999999976</v>
      </c>
      <c r="G2395" s="40" t="s">
        <v>3062</v>
      </c>
      <c r="H2395" s="34">
        <v>5.4</v>
      </c>
    </row>
    <row r="2396" spans="5:8">
      <c r="E2396" s="44" t="s">
        <v>678</v>
      </c>
      <c r="F2396" s="48">
        <v>17.399999999999977</v>
      </c>
      <c r="G2396" s="40" t="s">
        <v>3063</v>
      </c>
      <c r="H2396" s="34">
        <v>5.4</v>
      </c>
    </row>
    <row r="2397" spans="5:8">
      <c r="E2397" s="44" t="s">
        <v>678</v>
      </c>
      <c r="F2397" s="48">
        <v>17.499999999999979</v>
      </c>
      <c r="G2397" s="40" t="s">
        <v>3064</v>
      </c>
      <c r="H2397" s="34">
        <v>5.4</v>
      </c>
    </row>
    <row r="2398" spans="5:8">
      <c r="E2398" s="44" t="s">
        <v>678</v>
      </c>
      <c r="F2398" s="48">
        <v>17.59999999999998</v>
      </c>
      <c r="G2398" s="40" t="s">
        <v>3065</v>
      </c>
      <c r="H2398" s="34">
        <v>5.4</v>
      </c>
    </row>
    <row r="2399" spans="5:8">
      <c r="E2399" s="44" t="s">
        <v>678</v>
      </c>
      <c r="F2399" s="48">
        <v>17.699999999999982</v>
      </c>
      <c r="G2399" s="40" t="s">
        <v>3066</v>
      </c>
      <c r="H2399" s="34">
        <v>5.4</v>
      </c>
    </row>
    <row r="2400" spans="5:8">
      <c r="E2400" s="44" t="s">
        <v>678</v>
      </c>
      <c r="F2400" s="48">
        <v>17.799999999999983</v>
      </c>
      <c r="G2400" s="40" t="s">
        <v>3067</v>
      </c>
      <c r="H2400" s="34">
        <v>5.4</v>
      </c>
    </row>
    <row r="2401" spans="5:8">
      <c r="E2401" s="44" t="s">
        <v>678</v>
      </c>
      <c r="F2401" s="48">
        <v>17.899999999999984</v>
      </c>
      <c r="G2401" s="40" t="s">
        <v>3068</v>
      </c>
      <c r="H2401" s="34">
        <v>5.4</v>
      </c>
    </row>
    <row r="2402" spans="5:8">
      <c r="E2402" s="44" t="s">
        <v>678</v>
      </c>
      <c r="F2402" s="48">
        <v>17.999999999999986</v>
      </c>
      <c r="G2402" s="40" t="s">
        <v>3069</v>
      </c>
      <c r="H2402" s="34">
        <v>5.4</v>
      </c>
    </row>
    <row r="2403" spans="5:8">
      <c r="E2403" s="44" t="s">
        <v>678</v>
      </c>
      <c r="F2403" s="48">
        <v>18.099999999999987</v>
      </c>
      <c r="G2403" s="40" t="s">
        <v>3070</v>
      </c>
      <c r="H2403" s="34">
        <v>5.4</v>
      </c>
    </row>
    <row r="2404" spans="5:8">
      <c r="E2404" s="44" t="s">
        <v>678</v>
      </c>
      <c r="F2404" s="48">
        <v>18.199999999999989</v>
      </c>
      <c r="G2404" s="40" t="s">
        <v>3071</v>
      </c>
      <c r="H2404" s="34">
        <v>5.4</v>
      </c>
    </row>
    <row r="2405" spans="5:8">
      <c r="E2405" s="44" t="s">
        <v>678</v>
      </c>
      <c r="F2405" s="48">
        <v>18.29999999999999</v>
      </c>
      <c r="G2405" s="40" t="s">
        <v>3072</v>
      </c>
      <c r="H2405" s="34">
        <v>5.4</v>
      </c>
    </row>
    <row r="2406" spans="5:8">
      <c r="E2406" s="44" t="s">
        <v>678</v>
      </c>
      <c r="F2406" s="48">
        <v>18.399999999999991</v>
      </c>
      <c r="G2406" s="40" t="s">
        <v>3073</v>
      </c>
      <c r="H2406" s="34">
        <v>5.4</v>
      </c>
    </row>
    <row r="2407" spans="5:8">
      <c r="E2407" s="44" t="s">
        <v>678</v>
      </c>
      <c r="F2407" s="48">
        <v>18.499999999999993</v>
      </c>
      <c r="G2407" s="40" t="s">
        <v>3074</v>
      </c>
      <c r="H2407" s="34">
        <v>5.4</v>
      </c>
    </row>
    <row r="2408" spans="5:8">
      <c r="E2408" s="44" t="s">
        <v>678</v>
      </c>
      <c r="F2408" s="48">
        <v>18.599999999999994</v>
      </c>
      <c r="G2408" s="40" t="s">
        <v>3075</v>
      </c>
      <c r="H2408" s="34">
        <v>5.4</v>
      </c>
    </row>
    <row r="2409" spans="5:8">
      <c r="E2409" s="44" t="s">
        <v>678</v>
      </c>
      <c r="F2409" s="48">
        <v>18.699999999999996</v>
      </c>
      <c r="G2409" s="40" t="s">
        <v>3076</v>
      </c>
      <c r="H2409" s="34">
        <v>5.4</v>
      </c>
    </row>
    <row r="2410" spans="5:8">
      <c r="E2410" s="44" t="s">
        <v>678</v>
      </c>
      <c r="F2410" s="48">
        <v>18.799999999999997</v>
      </c>
      <c r="G2410" s="40" t="s">
        <v>3077</v>
      </c>
      <c r="H2410" s="34">
        <v>5.4</v>
      </c>
    </row>
    <row r="2411" spans="5:8">
      <c r="E2411" s="44" t="s">
        <v>678</v>
      </c>
      <c r="F2411" s="48">
        <v>18.899999999999999</v>
      </c>
      <c r="G2411" s="40" t="s">
        <v>3078</v>
      </c>
      <c r="H2411" s="34">
        <v>5.4</v>
      </c>
    </row>
    <row r="2412" spans="5:8">
      <c r="E2412" s="44" t="s">
        <v>678</v>
      </c>
      <c r="F2412" s="48">
        <v>19</v>
      </c>
      <c r="G2412" s="40" t="s">
        <v>3079</v>
      </c>
      <c r="H2412" s="34">
        <v>5.4</v>
      </c>
    </row>
    <row r="2413" spans="5:8">
      <c r="E2413" s="44" t="s">
        <v>678</v>
      </c>
      <c r="F2413" s="48">
        <v>19.100000000000001</v>
      </c>
      <c r="G2413" s="40" t="s">
        <v>3080</v>
      </c>
      <c r="H2413" s="34">
        <v>5.4</v>
      </c>
    </row>
    <row r="2414" spans="5:8">
      <c r="E2414" s="44" t="s">
        <v>678</v>
      </c>
      <c r="F2414" s="48">
        <v>19.200000000000003</v>
      </c>
      <c r="G2414" s="40" t="s">
        <v>3081</v>
      </c>
      <c r="H2414" s="34">
        <v>5.4</v>
      </c>
    </row>
    <row r="2415" spans="5:8">
      <c r="E2415" s="44" t="s">
        <v>678</v>
      </c>
      <c r="F2415" s="48">
        <v>19.300000000000004</v>
      </c>
      <c r="G2415" s="40" t="s">
        <v>3082</v>
      </c>
      <c r="H2415" s="34">
        <v>5.4</v>
      </c>
    </row>
    <row r="2416" spans="5:8">
      <c r="E2416" s="44" t="s">
        <v>678</v>
      </c>
      <c r="F2416" s="48">
        <v>19.400000000000006</v>
      </c>
      <c r="G2416" s="40" t="s">
        <v>3083</v>
      </c>
      <c r="H2416" s="34">
        <v>5.4</v>
      </c>
    </row>
    <row r="2417" spans="5:8">
      <c r="E2417" s="44" t="s">
        <v>678</v>
      </c>
      <c r="F2417" s="48">
        <v>19.500000000000007</v>
      </c>
      <c r="G2417" s="40" t="s">
        <v>3084</v>
      </c>
      <c r="H2417" s="34">
        <v>5.4</v>
      </c>
    </row>
    <row r="2418" spans="5:8">
      <c r="E2418" s="44" t="s">
        <v>678</v>
      </c>
      <c r="F2418" s="48">
        <v>19.600000000000009</v>
      </c>
      <c r="G2418" s="40" t="s">
        <v>3085</v>
      </c>
      <c r="H2418" s="34">
        <v>5.4</v>
      </c>
    </row>
    <row r="2419" spans="5:8">
      <c r="E2419" s="44" t="s">
        <v>678</v>
      </c>
      <c r="F2419" s="48">
        <v>19.70000000000001</v>
      </c>
      <c r="G2419" s="40" t="s">
        <v>3086</v>
      </c>
      <c r="H2419" s="34">
        <v>5.4</v>
      </c>
    </row>
    <row r="2420" spans="5:8">
      <c r="E2420" s="44" t="s">
        <v>678</v>
      </c>
      <c r="F2420" s="48">
        <v>19.800000000000011</v>
      </c>
      <c r="G2420" s="40" t="s">
        <v>3087</v>
      </c>
      <c r="H2420" s="34">
        <v>5.4</v>
      </c>
    </row>
    <row r="2421" spans="5:8">
      <c r="E2421" s="44" t="s">
        <v>678</v>
      </c>
      <c r="F2421" s="48">
        <v>19.900000000000013</v>
      </c>
      <c r="G2421" s="40" t="s">
        <v>3088</v>
      </c>
      <c r="H2421" s="34">
        <v>5.4</v>
      </c>
    </row>
    <row r="2422" spans="5:8">
      <c r="E2422" s="44" t="s">
        <v>678</v>
      </c>
      <c r="F2422" s="48">
        <v>20.000000000000014</v>
      </c>
      <c r="G2422" s="40" t="s">
        <v>3089</v>
      </c>
      <c r="H2422" s="34">
        <v>5.4</v>
      </c>
    </row>
    <row r="2423" spans="5:8">
      <c r="E2423" s="44" t="s">
        <v>678</v>
      </c>
      <c r="F2423" s="48">
        <v>20.100000000000016</v>
      </c>
      <c r="G2423" s="40" t="s">
        <v>3090</v>
      </c>
      <c r="H2423" s="34">
        <v>5.4</v>
      </c>
    </row>
    <row r="2424" spans="5:8">
      <c r="E2424" s="44" t="s">
        <v>678</v>
      </c>
      <c r="F2424" s="48">
        <v>20.200000000000017</v>
      </c>
      <c r="G2424" s="40" t="s">
        <v>3091</v>
      </c>
      <c r="H2424" s="34">
        <v>5.4</v>
      </c>
    </row>
    <row r="2425" spans="5:8">
      <c r="E2425" s="44" t="s">
        <v>678</v>
      </c>
      <c r="F2425" s="48">
        <v>20.300000000000018</v>
      </c>
      <c r="G2425" s="40" t="s">
        <v>3092</v>
      </c>
      <c r="H2425" s="34">
        <v>5.4</v>
      </c>
    </row>
    <row r="2426" spans="5:8">
      <c r="E2426" s="44" t="s">
        <v>678</v>
      </c>
      <c r="F2426" s="48">
        <v>20.40000000000002</v>
      </c>
      <c r="G2426" s="40" t="s">
        <v>3093</v>
      </c>
      <c r="H2426" s="34">
        <v>5.4</v>
      </c>
    </row>
    <row r="2427" spans="5:8">
      <c r="E2427" s="44" t="s">
        <v>678</v>
      </c>
      <c r="F2427" s="48">
        <v>20.500000000000021</v>
      </c>
      <c r="G2427" s="40" t="s">
        <v>3094</v>
      </c>
      <c r="H2427" s="34">
        <v>5.4</v>
      </c>
    </row>
    <row r="2428" spans="5:8">
      <c r="E2428" s="44" t="s">
        <v>678</v>
      </c>
      <c r="F2428" s="48">
        <v>20.600000000000023</v>
      </c>
      <c r="G2428" s="40" t="s">
        <v>3095</v>
      </c>
      <c r="H2428" s="34">
        <v>5.4</v>
      </c>
    </row>
    <row r="2429" spans="5:8">
      <c r="E2429" s="44" t="s">
        <v>678</v>
      </c>
      <c r="F2429" s="48">
        <v>20.700000000000024</v>
      </c>
      <c r="G2429" s="40" t="s">
        <v>3096</v>
      </c>
      <c r="H2429" s="34">
        <v>5.4</v>
      </c>
    </row>
    <row r="2430" spans="5:8">
      <c r="E2430" s="44" t="s">
        <v>678</v>
      </c>
      <c r="F2430" s="48">
        <v>20.800000000000026</v>
      </c>
      <c r="G2430" s="40" t="s">
        <v>3097</v>
      </c>
      <c r="H2430" s="34">
        <v>5.4</v>
      </c>
    </row>
    <row r="2431" spans="5:8">
      <c r="E2431" s="44" t="s">
        <v>678</v>
      </c>
      <c r="F2431" s="48">
        <v>20.900000000000027</v>
      </c>
      <c r="G2431" s="40" t="s">
        <v>3098</v>
      </c>
      <c r="H2431" s="34">
        <v>5.4</v>
      </c>
    </row>
    <row r="2432" spans="5:8">
      <c r="E2432" s="44" t="s">
        <v>678</v>
      </c>
      <c r="F2432" s="48">
        <v>21.000000000000028</v>
      </c>
      <c r="G2432" s="40" t="s">
        <v>3099</v>
      </c>
      <c r="H2432" s="34">
        <v>5.4</v>
      </c>
    </row>
    <row r="2433" spans="5:8">
      <c r="E2433" s="44" t="s">
        <v>678</v>
      </c>
      <c r="F2433" s="48">
        <v>21.10000000000003</v>
      </c>
      <c r="G2433" s="40" t="s">
        <v>3100</v>
      </c>
      <c r="H2433" s="34">
        <v>5.4</v>
      </c>
    </row>
    <row r="2434" spans="5:8">
      <c r="E2434" s="44" t="s">
        <v>678</v>
      </c>
      <c r="F2434" s="48">
        <v>21.200000000000031</v>
      </c>
      <c r="G2434" s="40" t="s">
        <v>3101</v>
      </c>
      <c r="H2434" s="34">
        <v>5.4</v>
      </c>
    </row>
    <row r="2435" spans="5:8">
      <c r="E2435" s="44" t="s">
        <v>678</v>
      </c>
      <c r="F2435" s="48">
        <v>21.300000000000033</v>
      </c>
      <c r="G2435" s="40" t="s">
        <v>3102</v>
      </c>
      <c r="H2435" s="34">
        <v>5.4</v>
      </c>
    </row>
    <row r="2436" spans="5:8">
      <c r="E2436" s="44" t="s">
        <v>678</v>
      </c>
      <c r="F2436" s="48">
        <v>21.400000000000034</v>
      </c>
      <c r="G2436" s="40" t="s">
        <v>3103</v>
      </c>
      <c r="H2436" s="34">
        <v>5.4</v>
      </c>
    </row>
    <row r="2437" spans="5:8">
      <c r="E2437" s="44" t="s">
        <v>678</v>
      </c>
      <c r="F2437" s="48">
        <v>21.500000000000036</v>
      </c>
      <c r="G2437" s="40" t="s">
        <v>3104</v>
      </c>
      <c r="H2437" s="34">
        <v>5.4</v>
      </c>
    </row>
    <row r="2438" spans="5:8">
      <c r="E2438" s="44" t="s">
        <v>678</v>
      </c>
      <c r="F2438" s="48">
        <v>21.600000000000037</v>
      </c>
      <c r="G2438" s="40" t="s">
        <v>3105</v>
      </c>
      <c r="H2438" s="34">
        <v>5.4</v>
      </c>
    </row>
    <row r="2439" spans="5:8">
      <c r="E2439" s="44" t="s">
        <v>678</v>
      </c>
      <c r="F2439" s="48">
        <v>21.700000000000038</v>
      </c>
      <c r="G2439" s="40" t="s">
        <v>3106</v>
      </c>
      <c r="H2439" s="34">
        <v>5.4</v>
      </c>
    </row>
    <row r="2440" spans="5:8">
      <c r="E2440" s="44" t="s">
        <v>678</v>
      </c>
      <c r="F2440" s="48">
        <v>21.80000000000004</v>
      </c>
      <c r="G2440" s="40" t="s">
        <v>3107</v>
      </c>
      <c r="H2440" s="34">
        <v>5.4</v>
      </c>
    </row>
    <row r="2441" spans="5:8">
      <c r="E2441" s="44" t="s">
        <v>678</v>
      </c>
      <c r="F2441" s="48">
        <v>21.900000000000041</v>
      </c>
      <c r="G2441" s="40" t="s">
        <v>3108</v>
      </c>
      <c r="H2441" s="34">
        <v>5.4</v>
      </c>
    </row>
    <row r="2442" spans="5:8">
      <c r="E2442" s="44" t="s">
        <v>678</v>
      </c>
      <c r="F2442" s="48">
        <v>22.000000000000043</v>
      </c>
      <c r="G2442" s="40" t="s">
        <v>3109</v>
      </c>
      <c r="H2442" s="34">
        <v>5.4</v>
      </c>
    </row>
    <row r="2443" spans="5:8">
      <c r="E2443" s="44" t="s">
        <v>678</v>
      </c>
      <c r="F2443" s="48">
        <v>22.100000000000044</v>
      </c>
      <c r="G2443" s="40" t="s">
        <v>3110</v>
      </c>
      <c r="H2443" s="34">
        <v>5.4</v>
      </c>
    </row>
    <row r="2444" spans="5:8">
      <c r="E2444" s="44" t="s">
        <v>678</v>
      </c>
      <c r="F2444" s="48">
        <v>22.200000000000045</v>
      </c>
      <c r="G2444" s="40" t="s">
        <v>3111</v>
      </c>
      <c r="H2444" s="34">
        <v>5.4</v>
      </c>
    </row>
    <row r="2445" spans="5:8">
      <c r="E2445" s="44" t="s">
        <v>678</v>
      </c>
      <c r="F2445" s="48">
        <v>22.300000000000047</v>
      </c>
      <c r="G2445" s="40" t="s">
        <v>3112</v>
      </c>
      <c r="H2445" s="34">
        <v>5.4</v>
      </c>
    </row>
    <row r="2446" spans="5:8">
      <c r="E2446" s="44" t="s">
        <v>678</v>
      </c>
      <c r="F2446" s="48">
        <v>22.400000000000048</v>
      </c>
      <c r="G2446" s="40" t="s">
        <v>3113</v>
      </c>
      <c r="H2446" s="34">
        <v>5.4</v>
      </c>
    </row>
    <row r="2447" spans="5:8">
      <c r="E2447" s="44" t="s">
        <v>678</v>
      </c>
      <c r="F2447" s="48">
        <v>22.50000000000005</v>
      </c>
      <c r="G2447" s="40" t="s">
        <v>3114</v>
      </c>
      <c r="H2447" s="34">
        <v>5.4</v>
      </c>
    </row>
    <row r="2448" spans="5:8">
      <c r="E2448" s="44" t="s">
        <v>678</v>
      </c>
      <c r="F2448" s="48">
        <v>22.6</v>
      </c>
      <c r="G2448" s="40" t="s">
        <v>3115</v>
      </c>
      <c r="H2448" s="34">
        <v>5.4</v>
      </c>
    </row>
    <row r="2449" spans="5:8">
      <c r="E2449" s="44" t="s">
        <v>678</v>
      </c>
      <c r="F2449" s="48">
        <v>22.700000000000003</v>
      </c>
      <c r="G2449" s="40" t="s">
        <v>3116</v>
      </c>
      <c r="H2449" s="34">
        <v>5.4</v>
      </c>
    </row>
    <row r="2450" spans="5:8">
      <c r="E2450" s="44" t="s">
        <v>678</v>
      </c>
      <c r="F2450" s="48">
        <v>22.800000000000004</v>
      </c>
      <c r="G2450" s="40" t="s">
        <v>3117</v>
      </c>
      <c r="H2450" s="34">
        <v>5.4</v>
      </c>
    </row>
    <row r="2451" spans="5:8">
      <c r="E2451" s="44" t="s">
        <v>678</v>
      </c>
      <c r="F2451" s="48">
        <v>22.900000000000006</v>
      </c>
      <c r="G2451" s="40" t="s">
        <v>3118</v>
      </c>
      <c r="H2451" s="34">
        <v>5.4</v>
      </c>
    </row>
    <row r="2452" spans="5:8">
      <c r="E2452" s="44" t="s">
        <v>678</v>
      </c>
      <c r="F2452" s="48">
        <v>23.000000000000007</v>
      </c>
      <c r="G2452" s="40" t="s">
        <v>3119</v>
      </c>
      <c r="H2452" s="34">
        <v>5.4</v>
      </c>
    </row>
    <row r="2453" spans="5:8">
      <c r="E2453" s="44" t="s">
        <v>678</v>
      </c>
      <c r="F2453" s="48">
        <v>23.100000000000009</v>
      </c>
      <c r="G2453" s="40" t="s">
        <v>3120</v>
      </c>
      <c r="H2453" s="34">
        <v>5.4</v>
      </c>
    </row>
    <row r="2454" spans="5:8">
      <c r="E2454" s="44" t="s">
        <v>678</v>
      </c>
      <c r="F2454" s="48">
        <v>23.20000000000001</v>
      </c>
      <c r="G2454" s="40" t="s">
        <v>3121</v>
      </c>
      <c r="H2454" s="34">
        <v>5.4</v>
      </c>
    </row>
    <row r="2455" spans="5:8">
      <c r="E2455" s="44" t="s">
        <v>678</v>
      </c>
      <c r="F2455" s="48">
        <v>23.300000000000011</v>
      </c>
      <c r="G2455" s="40" t="s">
        <v>3122</v>
      </c>
      <c r="H2455" s="34">
        <v>5.4</v>
      </c>
    </row>
    <row r="2456" spans="5:8">
      <c r="E2456" s="44" t="s">
        <v>678</v>
      </c>
      <c r="F2456" s="48">
        <v>23.400000000000013</v>
      </c>
      <c r="G2456" s="40" t="s">
        <v>3123</v>
      </c>
      <c r="H2456" s="34">
        <v>5.4</v>
      </c>
    </row>
    <row r="2457" spans="5:8">
      <c r="E2457" s="44" t="s">
        <v>678</v>
      </c>
      <c r="F2457" s="48">
        <v>23.500000000000014</v>
      </c>
      <c r="G2457" s="40" t="s">
        <v>3124</v>
      </c>
      <c r="H2457" s="34">
        <v>5.4</v>
      </c>
    </row>
    <row r="2458" spans="5:8">
      <c r="E2458" s="44" t="s">
        <v>678</v>
      </c>
      <c r="F2458" s="48">
        <v>23.600000000000016</v>
      </c>
      <c r="G2458" s="40" t="s">
        <v>3125</v>
      </c>
      <c r="H2458" s="34">
        <v>5.4</v>
      </c>
    </row>
    <row r="2459" spans="5:8">
      <c r="E2459" s="44" t="s">
        <v>678</v>
      </c>
      <c r="F2459" s="48">
        <v>23.700000000000017</v>
      </c>
      <c r="G2459" s="40" t="s">
        <v>3126</v>
      </c>
      <c r="H2459" s="34">
        <v>5.4</v>
      </c>
    </row>
    <row r="2460" spans="5:8">
      <c r="E2460" s="44" t="s">
        <v>678</v>
      </c>
      <c r="F2460" s="48">
        <v>23.800000000000018</v>
      </c>
      <c r="G2460" s="40" t="s">
        <v>3127</v>
      </c>
      <c r="H2460" s="34">
        <v>5.4</v>
      </c>
    </row>
    <row r="2461" spans="5:8">
      <c r="E2461" s="44" t="s">
        <v>678</v>
      </c>
      <c r="F2461" s="48">
        <v>23.90000000000002</v>
      </c>
      <c r="G2461" s="40" t="s">
        <v>3128</v>
      </c>
      <c r="H2461" s="34">
        <v>5.4</v>
      </c>
    </row>
    <row r="2462" spans="5:8">
      <c r="E2462" s="44" t="s">
        <v>678</v>
      </c>
      <c r="F2462" s="48">
        <v>24.000000000000021</v>
      </c>
      <c r="G2462" s="40" t="s">
        <v>3129</v>
      </c>
      <c r="H2462" s="34">
        <v>5.4</v>
      </c>
    </row>
    <row r="2463" spans="5:8">
      <c r="E2463" s="44" t="s">
        <v>678</v>
      </c>
      <c r="F2463" s="48">
        <v>24.100000000000023</v>
      </c>
      <c r="G2463" s="40" t="s">
        <v>3130</v>
      </c>
      <c r="H2463" s="34">
        <v>5.4</v>
      </c>
    </row>
    <row r="2464" spans="5:8">
      <c r="E2464" s="44" t="s">
        <v>678</v>
      </c>
      <c r="F2464" s="48">
        <v>24.200000000000024</v>
      </c>
      <c r="G2464" s="40" t="s">
        <v>3131</v>
      </c>
      <c r="H2464" s="34">
        <v>5.4</v>
      </c>
    </row>
    <row r="2465" spans="5:8">
      <c r="E2465" s="44" t="s">
        <v>678</v>
      </c>
      <c r="F2465" s="48">
        <v>24.300000000000026</v>
      </c>
      <c r="G2465" s="40" t="s">
        <v>3132</v>
      </c>
      <c r="H2465" s="34">
        <v>5.4</v>
      </c>
    </row>
    <row r="2466" spans="5:8">
      <c r="E2466" s="44" t="s">
        <v>678</v>
      </c>
      <c r="F2466" s="48">
        <v>24.400000000000027</v>
      </c>
      <c r="G2466" s="40" t="s">
        <v>3133</v>
      </c>
      <c r="H2466" s="34">
        <v>5.4</v>
      </c>
    </row>
    <row r="2467" spans="5:8">
      <c r="E2467" s="44" t="s">
        <v>678</v>
      </c>
      <c r="F2467" s="48">
        <v>24.500000000000028</v>
      </c>
      <c r="G2467" s="40" t="s">
        <v>3134</v>
      </c>
      <c r="H2467" s="34">
        <v>5.4</v>
      </c>
    </row>
    <row r="2468" spans="5:8">
      <c r="E2468" s="44" t="s">
        <v>678</v>
      </c>
      <c r="F2468" s="48">
        <v>24.60000000000003</v>
      </c>
      <c r="G2468" s="40" t="s">
        <v>3135</v>
      </c>
      <c r="H2468" s="34">
        <v>5.4</v>
      </c>
    </row>
    <row r="2469" spans="5:8">
      <c r="E2469" s="44" t="s">
        <v>678</v>
      </c>
      <c r="F2469" s="48">
        <v>24.700000000000031</v>
      </c>
      <c r="G2469" s="40" t="s">
        <v>3136</v>
      </c>
      <c r="H2469" s="34">
        <v>5.4</v>
      </c>
    </row>
    <row r="2470" spans="5:8">
      <c r="E2470" s="44" t="s">
        <v>678</v>
      </c>
      <c r="F2470" s="48">
        <v>24.800000000000033</v>
      </c>
      <c r="G2470" s="40" t="s">
        <v>3137</v>
      </c>
      <c r="H2470" s="34">
        <v>5.4</v>
      </c>
    </row>
    <row r="2471" spans="5:8">
      <c r="E2471" s="44" t="s">
        <v>678</v>
      </c>
      <c r="F2471" s="48">
        <v>24.900000000000034</v>
      </c>
      <c r="G2471" s="40" t="s">
        <v>3138</v>
      </c>
      <c r="H2471" s="34">
        <v>5.4</v>
      </c>
    </row>
    <row r="2472" spans="5:8">
      <c r="E2472" s="44" t="s">
        <v>678</v>
      </c>
      <c r="F2472" s="48">
        <v>25.000000000000036</v>
      </c>
      <c r="G2472" s="40" t="s">
        <v>3139</v>
      </c>
      <c r="H2472" s="34">
        <v>5.4</v>
      </c>
    </row>
    <row r="2473" spans="5:8">
      <c r="E2473" s="44" t="s">
        <v>678</v>
      </c>
      <c r="F2473" s="48">
        <v>25.100000000000037</v>
      </c>
      <c r="G2473" s="40" t="s">
        <v>3140</v>
      </c>
      <c r="H2473" s="34">
        <v>5.4</v>
      </c>
    </row>
    <row r="2474" spans="5:8">
      <c r="E2474" s="44" t="s">
        <v>678</v>
      </c>
      <c r="F2474" s="48">
        <v>25.200000000000038</v>
      </c>
      <c r="G2474" s="40" t="s">
        <v>3141</v>
      </c>
      <c r="H2474" s="34">
        <v>5.4</v>
      </c>
    </row>
    <row r="2475" spans="5:8">
      <c r="E2475" s="44" t="s">
        <v>678</v>
      </c>
      <c r="F2475" s="48">
        <v>25.30000000000004</v>
      </c>
      <c r="G2475" s="40" t="s">
        <v>3142</v>
      </c>
      <c r="H2475" s="34">
        <v>5.4</v>
      </c>
    </row>
    <row r="2476" spans="5:8">
      <c r="E2476" s="44" t="s">
        <v>678</v>
      </c>
      <c r="F2476" s="48">
        <v>25.400000000000041</v>
      </c>
      <c r="G2476" s="40" t="s">
        <v>3143</v>
      </c>
      <c r="H2476" s="34">
        <v>5.4</v>
      </c>
    </row>
    <row r="2477" spans="5:8">
      <c r="E2477" s="44" t="s">
        <v>678</v>
      </c>
      <c r="F2477" s="48">
        <v>25.500000000000043</v>
      </c>
      <c r="G2477" s="40" t="s">
        <v>3144</v>
      </c>
      <c r="H2477" s="34">
        <v>5.4</v>
      </c>
    </row>
    <row r="2478" spans="5:8">
      <c r="E2478" s="44" t="s">
        <v>678</v>
      </c>
      <c r="F2478" s="48">
        <v>25.600000000000044</v>
      </c>
      <c r="G2478" s="40" t="s">
        <v>3145</v>
      </c>
      <c r="H2478" s="34">
        <v>5.4</v>
      </c>
    </row>
    <row r="2479" spans="5:8">
      <c r="E2479" s="44" t="s">
        <v>678</v>
      </c>
      <c r="F2479" s="48">
        <v>25.700000000000045</v>
      </c>
      <c r="G2479" s="40" t="s">
        <v>3146</v>
      </c>
      <c r="H2479" s="34">
        <v>5.4</v>
      </c>
    </row>
    <row r="2480" spans="5:8">
      <c r="E2480" s="44" t="s">
        <v>678</v>
      </c>
      <c r="F2480" s="48">
        <v>25.800000000000047</v>
      </c>
      <c r="G2480" s="40" t="s">
        <v>3147</v>
      </c>
      <c r="H2480" s="34">
        <v>5.4</v>
      </c>
    </row>
    <row r="2481" spans="5:8">
      <c r="E2481" s="44" t="s">
        <v>678</v>
      </c>
      <c r="F2481" s="48">
        <v>25.900000000000048</v>
      </c>
      <c r="G2481" s="40" t="s">
        <v>3148</v>
      </c>
      <c r="H2481" s="34">
        <v>5.4</v>
      </c>
    </row>
    <row r="2482" spans="5:8">
      <c r="E2482" s="44" t="s">
        <v>678</v>
      </c>
      <c r="F2482" s="48">
        <v>26.00000000000005</v>
      </c>
      <c r="G2482" s="40" t="s">
        <v>3149</v>
      </c>
      <c r="H2482" s="34">
        <v>5.4</v>
      </c>
    </row>
    <row r="2483" spans="5:8">
      <c r="E2483" s="44" t="s">
        <v>678</v>
      </c>
      <c r="F2483" s="48">
        <v>26.1</v>
      </c>
      <c r="G2483" s="40" t="s">
        <v>3150</v>
      </c>
      <c r="H2483" s="34">
        <v>5.4</v>
      </c>
    </row>
    <row r="2484" spans="5:8">
      <c r="E2484" s="44" t="s">
        <v>678</v>
      </c>
      <c r="F2484" s="48">
        <v>26.200000000000003</v>
      </c>
      <c r="G2484" s="40" t="s">
        <v>3151</v>
      </c>
      <c r="H2484" s="34">
        <v>5.4</v>
      </c>
    </row>
    <row r="2485" spans="5:8">
      <c r="E2485" s="44" t="s">
        <v>678</v>
      </c>
      <c r="F2485" s="48">
        <v>26.300000000000004</v>
      </c>
      <c r="G2485" s="40" t="s">
        <v>3152</v>
      </c>
      <c r="H2485" s="34">
        <v>5.4</v>
      </c>
    </row>
    <row r="2486" spans="5:8">
      <c r="E2486" s="44" t="s">
        <v>678</v>
      </c>
      <c r="F2486" s="48">
        <v>26.400000000000006</v>
      </c>
      <c r="G2486" s="40" t="s">
        <v>3153</v>
      </c>
      <c r="H2486" s="34">
        <v>5.4</v>
      </c>
    </row>
    <row r="2487" spans="5:8">
      <c r="E2487" s="44" t="s">
        <v>678</v>
      </c>
      <c r="F2487" s="48">
        <v>26.500000000000007</v>
      </c>
      <c r="G2487" s="40" t="s">
        <v>3154</v>
      </c>
      <c r="H2487" s="34">
        <v>5.4</v>
      </c>
    </row>
    <row r="2488" spans="5:8">
      <c r="E2488" s="44" t="s">
        <v>678</v>
      </c>
      <c r="F2488" s="48">
        <v>26.600000000000009</v>
      </c>
      <c r="G2488" s="40" t="s">
        <v>3155</v>
      </c>
      <c r="H2488" s="34">
        <v>5.4</v>
      </c>
    </row>
    <row r="2489" spans="5:8">
      <c r="E2489" s="44" t="s">
        <v>678</v>
      </c>
      <c r="F2489" s="48">
        <v>26.70000000000001</v>
      </c>
      <c r="G2489" s="40" t="s">
        <v>3156</v>
      </c>
      <c r="H2489" s="34">
        <v>5.4</v>
      </c>
    </row>
    <row r="2490" spans="5:8">
      <c r="E2490" s="44" t="s">
        <v>678</v>
      </c>
      <c r="F2490" s="48">
        <v>26.800000000000011</v>
      </c>
      <c r="G2490" s="40" t="s">
        <v>3157</v>
      </c>
      <c r="H2490" s="34">
        <v>5.4</v>
      </c>
    </row>
    <row r="2491" spans="5:8">
      <c r="E2491" s="44" t="s">
        <v>678</v>
      </c>
      <c r="F2491" s="48">
        <v>26.900000000000013</v>
      </c>
      <c r="G2491" s="40" t="s">
        <v>3158</v>
      </c>
      <c r="H2491" s="34">
        <v>5.4</v>
      </c>
    </row>
    <row r="2492" spans="5:8">
      <c r="E2492" s="44" t="s">
        <v>678</v>
      </c>
      <c r="F2492" s="48">
        <v>27.000000000000014</v>
      </c>
      <c r="G2492" s="40" t="s">
        <v>3159</v>
      </c>
      <c r="H2492" s="34">
        <v>5.4</v>
      </c>
    </row>
    <row r="2493" spans="5:8">
      <c r="E2493" s="44" t="s">
        <v>678</v>
      </c>
      <c r="F2493" s="48">
        <v>27.100000000000016</v>
      </c>
      <c r="G2493" s="40" t="s">
        <v>3160</v>
      </c>
      <c r="H2493" s="34">
        <v>5.4</v>
      </c>
    </row>
    <row r="2494" spans="5:8">
      <c r="E2494" s="44" t="s">
        <v>678</v>
      </c>
      <c r="F2494" s="48">
        <v>27.200000000000017</v>
      </c>
      <c r="G2494" s="40" t="s">
        <v>3161</v>
      </c>
      <c r="H2494" s="34">
        <v>5.4</v>
      </c>
    </row>
    <row r="2495" spans="5:8">
      <c r="E2495" s="44" t="s">
        <v>678</v>
      </c>
      <c r="F2495" s="48">
        <v>27.300000000000018</v>
      </c>
      <c r="G2495" s="40" t="s">
        <v>3162</v>
      </c>
      <c r="H2495" s="34">
        <v>5.4</v>
      </c>
    </row>
    <row r="2496" spans="5:8">
      <c r="E2496" s="44" t="s">
        <v>678</v>
      </c>
      <c r="F2496" s="48">
        <v>27.40000000000002</v>
      </c>
      <c r="G2496" s="40" t="s">
        <v>3163</v>
      </c>
      <c r="H2496" s="34">
        <v>5.4</v>
      </c>
    </row>
    <row r="2497" spans="5:8">
      <c r="E2497" s="44" t="s">
        <v>678</v>
      </c>
      <c r="F2497" s="48">
        <v>27.500000000000021</v>
      </c>
      <c r="G2497" s="40" t="s">
        <v>3164</v>
      </c>
      <c r="H2497" s="34">
        <v>5.4</v>
      </c>
    </row>
    <row r="2498" spans="5:8">
      <c r="E2498" s="44" t="s">
        <v>678</v>
      </c>
      <c r="F2498" s="48">
        <v>27.600000000000023</v>
      </c>
      <c r="G2498" s="40" t="s">
        <v>3165</v>
      </c>
      <c r="H2498" s="34">
        <v>5.4</v>
      </c>
    </row>
    <row r="2499" spans="5:8">
      <c r="E2499" s="44" t="s">
        <v>678</v>
      </c>
      <c r="F2499" s="48">
        <v>27.700000000000024</v>
      </c>
      <c r="G2499" s="40" t="s">
        <v>3166</v>
      </c>
      <c r="H2499" s="34">
        <v>5.4</v>
      </c>
    </row>
    <row r="2500" spans="5:8">
      <c r="E2500" s="44" t="s">
        <v>678</v>
      </c>
      <c r="F2500" s="48">
        <v>27.800000000000026</v>
      </c>
      <c r="G2500" s="40" t="s">
        <v>3167</v>
      </c>
      <c r="H2500" s="34">
        <v>5.4</v>
      </c>
    </row>
    <row r="2501" spans="5:8">
      <c r="E2501" s="44" t="s">
        <v>678</v>
      </c>
      <c r="F2501" s="48">
        <v>27.900000000000027</v>
      </c>
      <c r="G2501" s="40" t="s">
        <v>3168</v>
      </c>
      <c r="H2501" s="34">
        <v>5.4</v>
      </c>
    </row>
    <row r="2502" spans="5:8">
      <c r="E2502" s="44" t="s">
        <v>678</v>
      </c>
      <c r="F2502" s="48">
        <v>28.000000000000028</v>
      </c>
      <c r="G2502" s="40" t="s">
        <v>3169</v>
      </c>
      <c r="H2502" s="34">
        <v>5.4</v>
      </c>
    </row>
    <row r="2503" spans="5:8">
      <c r="E2503" s="44" t="s">
        <v>678</v>
      </c>
      <c r="F2503" s="48">
        <v>28.10000000000003</v>
      </c>
      <c r="G2503" s="40" t="s">
        <v>3170</v>
      </c>
      <c r="H2503" s="34">
        <v>5.4</v>
      </c>
    </row>
    <row r="2504" spans="5:8">
      <c r="E2504" s="44" t="s">
        <v>678</v>
      </c>
      <c r="F2504" s="48">
        <v>28.200000000000031</v>
      </c>
      <c r="G2504" s="40" t="s">
        <v>3171</v>
      </c>
      <c r="H2504" s="34">
        <v>5.4</v>
      </c>
    </row>
    <row r="2505" spans="5:8">
      <c r="E2505" s="44" t="s">
        <v>678</v>
      </c>
      <c r="F2505" s="48">
        <v>28.300000000000033</v>
      </c>
      <c r="G2505" s="40" t="s">
        <v>3172</v>
      </c>
      <c r="H2505" s="34">
        <v>5.4</v>
      </c>
    </row>
    <row r="2506" spans="5:8">
      <c r="E2506" s="44" t="s">
        <v>678</v>
      </c>
      <c r="F2506" s="48">
        <v>28.400000000000034</v>
      </c>
      <c r="G2506" s="40" t="s">
        <v>3173</v>
      </c>
      <c r="H2506" s="34">
        <v>5.4</v>
      </c>
    </row>
    <row r="2507" spans="5:8">
      <c r="E2507" s="44" t="s">
        <v>678</v>
      </c>
      <c r="F2507" s="48">
        <v>28.500000000000036</v>
      </c>
      <c r="G2507" s="40" t="s">
        <v>3174</v>
      </c>
      <c r="H2507" s="34">
        <v>5.4</v>
      </c>
    </row>
    <row r="2508" spans="5:8">
      <c r="E2508" s="44" t="s">
        <v>678</v>
      </c>
      <c r="F2508" s="48">
        <v>28.600000000000037</v>
      </c>
      <c r="G2508" s="40" t="s">
        <v>3175</v>
      </c>
      <c r="H2508" s="34">
        <v>5.4</v>
      </c>
    </row>
    <row r="2509" spans="5:8">
      <c r="E2509" s="44" t="s">
        <v>678</v>
      </c>
      <c r="F2509" s="48">
        <v>28.700000000000038</v>
      </c>
      <c r="G2509" s="40" t="s">
        <v>3176</v>
      </c>
      <c r="H2509" s="34">
        <v>5.4</v>
      </c>
    </row>
    <row r="2510" spans="5:8">
      <c r="E2510" s="44" t="s">
        <v>678</v>
      </c>
      <c r="F2510" s="48">
        <v>28.80000000000004</v>
      </c>
      <c r="G2510" s="40" t="s">
        <v>3177</v>
      </c>
      <c r="H2510" s="34">
        <v>5.4</v>
      </c>
    </row>
    <row r="2511" spans="5:8">
      <c r="E2511" s="44" t="s">
        <v>678</v>
      </c>
      <c r="F2511" s="48">
        <v>28.900000000000041</v>
      </c>
      <c r="G2511" s="40" t="s">
        <v>3178</v>
      </c>
      <c r="H2511" s="34">
        <v>5.4</v>
      </c>
    </row>
    <row r="2512" spans="5:8">
      <c r="E2512" s="44" t="s">
        <v>678</v>
      </c>
      <c r="F2512" s="48">
        <v>29.000000000000043</v>
      </c>
      <c r="G2512" s="40" t="s">
        <v>3179</v>
      </c>
      <c r="H2512" s="34">
        <v>5.4</v>
      </c>
    </row>
    <row r="2513" spans="5:8">
      <c r="E2513" s="44" t="s">
        <v>678</v>
      </c>
      <c r="F2513" s="48">
        <v>29.100000000000044</v>
      </c>
      <c r="G2513" s="40" t="s">
        <v>3180</v>
      </c>
      <c r="H2513" s="34">
        <v>5.4</v>
      </c>
    </row>
    <row r="2514" spans="5:8">
      <c r="E2514" s="44" t="s">
        <v>678</v>
      </c>
      <c r="F2514" s="48">
        <v>29.200000000000045</v>
      </c>
      <c r="G2514" s="40" t="s">
        <v>3181</v>
      </c>
      <c r="H2514" s="34">
        <v>5.4</v>
      </c>
    </row>
    <row r="2515" spans="5:8">
      <c r="E2515" s="44" t="s">
        <v>678</v>
      </c>
      <c r="F2515" s="48">
        <v>29.300000000000047</v>
      </c>
      <c r="G2515" s="40" t="s">
        <v>3182</v>
      </c>
      <c r="H2515" s="34">
        <v>5.4</v>
      </c>
    </row>
    <row r="2516" spans="5:8">
      <c r="E2516" s="44" t="s">
        <v>678</v>
      </c>
      <c r="F2516" s="48">
        <v>29.400000000000048</v>
      </c>
      <c r="G2516" s="40" t="s">
        <v>3183</v>
      </c>
      <c r="H2516" s="34">
        <v>5.4</v>
      </c>
    </row>
    <row r="2517" spans="5:8">
      <c r="E2517" s="44" t="s">
        <v>678</v>
      </c>
      <c r="F2517" s="48">
        <v>29.50000000000005</v>
      </c>
      <c r="G2517" s="40" t="s">
        <v>3184</v>
      </c>
      <c r="H2517" s="34">
        <v>5.4</v>
      </c>
    </row>
    <row r="2518" spans="5:8">
      <c r="E2518" s="44" t="s">
        <v>678</v>
      </c>
      <c r="F2518" s="48">
        <v>29.6</v>
      </c>
      <c r="G2518" s="40" t="s">
        <v>3185</v>
      </c>
      <c r="H2518" s="34">
        <v>5.4</v>
      </c>
    </row>
    <row r="2519" spans="5:8">
      <c r="E2519" s="44" t="s">
        <v>678</v>
      </c>
      <c r="F2519" s="48">
        <v>29.700000000000003</v>
      </c>
      <c r="G2519" s="40" t="s">
        <v>3186</v>
      </c>
      <c r="H2519" s="34">
        <v>5.4</v>
      </c>
    </row>
    <row r="2520" spans="5:8">
      <c r="E2520" s="44" t="s">
        <v>678</v>
      </c>
      <c r="F2520" s="48">
        <v>29.800000000000004</v>
      </c>
      <c r="G2520" s="40" t="s">
        <v>3187</v>
      </c>
      <c r="H2520" s="34">
        <v>5.4</v>
      </c>
    </row>
    <row r="2521" spans="5:8">
      <c r="E2521" s="44" t="s">
        <v>678</v>
      </c>
      <c r="F2521" s="48">
        <v>29.900000000000006</v>
      </c>
      <c r="G2521" s="40" t="s">
        <v>3188</v>
      </c>
      <c r="H2521" s="34">
        <v>5.4</v>
      </c>
    </row>
    <row r="2522" spans="5:8">
      <c r="E2522" s="44" t="s">
        <v>678</v>
      </c>
      <c r="F2522" s="48">
        <v>30.000000000000007</v>
      </c>
      <c r="G2522" s="40" t="s">
        <v>3189</v>
      </c>
      <c r="H2522" s="34">
        <v>5.4</v>
      </c>
    </row>
    <row r="2523" spans="5:8">
      <c r="E2523" s="44" t="s">
        <v>678</v>
      </c>
      <c r="F2523" s="48">
        <v>30.100000000000009</v>
      </c>
      <c r="G2523" s="40" t="s">
        <v>3190</v>
      </c>
      <c r="H2523" s="34">
        <v>5.4</v>
      </c>
    </row>
    <row r="2524" spans="5:8">
      <c r="E2524" s="44" t="s">
        <v>678</v>
      </c>
      <c r="F2524" s="48">
        <v>30.20000000000001</v>
      </c>
      <c r="G2524" s="40" t="s">
        <v>3191</v>
      </c>
      <c r="H2524" s="34">
        <v>5.4</v>
      </c>
    </row>
    <row r="2525" spans="5:8">
      <c r="E2525" s="44" t="s">
        <v>678</v>
      </c>
      <c r="F2525" s="48">
        <v>30.300000000000011</v>
      </c>
      <c r="G2525" s="40" t="s">
        <v>3192</v>
      </c>
      <c r="H2525" s="34">
        <v>5.4</v>
      </c>
    </row>
    <row r="2526" spans="5:8">
      <c r="E2526" s="44" t="s">
        <v>678</v>
      </c>
      <c r="F2526" s="48">
        <v>30.400000000000013</v>
      </c>
      <c r="G2526" s="40" t="s">
        <v>3193</v>
      </c>
      <c r="H2526" s="34">
        <v>5.4</v>
      </c>
    </row>
    <row r="2527" spans="5:8">
      <c r="E2527" s="44" t="s">
        <v>678</v>
      </c>
      <c r="F2527" s="48">
        <v>30.500000000000014</v>
      </c>
      <c r="G2527" s="40" t="s">
        <v>3194</v>
      </c>
      <c r="H2527" s="34">
        <v>5.4</v>
      </c>
    </row>
    <row r="2528" spans="5:8">
      <c r="E2528" s="44" t="s">
        <v>678</v>
      </c>
      <c r="F2528" s="48">
        <v>30.600000000000016</v>
      </c>
      <c r="G2528" s="40" t="s">
        <v>3195</v>
      </c>
      <c r="H2528" s="34">
        <v>5.4</v>
      </c>
    </row>
    <row r="2529" spans="5:8">
      <c r="E2529" s="44" t="s">
        <v>678</v>
      </c>
      <c r="F2529" s="48">
        <v>30.700000000000017</v>
      </c>
      <c r="G2529" s="40" t="s">
        <v>3196</v>
      </c>
      <c r="H2529" s="34">
        <v>5.4</v>
      </c>
    </row>
    <row r="2530" spans="5:8">
      <c r="E2530" s="44" t="s">
        <v>678</v>
      </c>
      <c r="F2530" s="48">
        <v>30.800000000000018</v>
      </c>
      <c r="G2530" s="40" t="s">
        <v>3197</v>
      </c>
      <c r="H2530" s="34">
        <v>5.4</v>
      </c>
    </row>
    <row r="2531" spans="5:8">
      <c r="E2531" s="44" t="s">
        <v>678</v>
      </c>
      <c r="F2531" s="48">
        <v>30.90000000000002</v>
      </c>
      <c r="G2531" s="40" t="s">
        <v>3198</v>
      </c>
      <c r="H2531" s="34">
        <v>5.4</v>
      </c>
    </row>
    <row r="2532" spans="5:8">
      <c r="E2532" s="44" t="s">
        <v>678</v>
      </c>
      <c r="F2532" s="48">
        <v>31.000000000000021</v>
      </c>
      <c r="G2532" s="40" t="s">
        <v>3199</v>
      </c>
      <c r="H2532" s="34">
        <v>5.4</v>
      </c>
    </row>
    <row r="2533" spans="5:8">
      <c r="E2533" s="44" t="s">
        <v>678</v>
      </c>
      <c r="F2533" s="48">
        <v>31.100000000000023</v>
      </c>
      <c r="G2533" s="40" t="s">
        <v>3200</v>
      </c>
      <c r="H2533" s="34">
        <v>5.4</v>
      </c>
    </row>
    <row r="2534" spans="5:8">
      <c r="E2534" s="44" t="s">
        <v>678</v>
      </c>
      <c r="F2534" s="48">
        <v>31.200000000000024</v>
      </c>
      <c r="G2534" s="40" t="s">
        <v>3201</v>
      </c>
      <c r="H2534" s="34">
        <v>5.4</v>
      </c>
    </row>
    <row r="2535" spans="5:8">
      <c r="E2535" s="44" t="s">
        <v>678</v>
      </c>
      <c r="F2535" s="48">
        <v>31.300000000000026</v>
      </c>
      <c r="G2535" s="40" t="s">
        <v>3202</v>
      </c>
      <c r="H2535" s="34">
        <v>5.4</v>
      </c>
    </row>
    <row r="2536" spans="5:8">
      <c r="E2536" s="44" t="s">
        <v>678</v>
      </c>
      <c r="F2536" s="48">
        <v>31.400000000000027</v>
      </c>
      <c r="G2536" s="40" t="s">
        <v>3203</v>
      </c>
      <c r="H2536" s="34">
        <v>5.4</v>
      </c>
    </row>
    <row r="2537" spans="5:8">
      <c r="E2537" s="44" t="s">
        <v>678</v>
      </c>
      <c r="F2537" s="48">
        <v>31.500000000000028</v>
      </c>
      <c r="G2537" s="40" t="s">
        <v>3204</v>
      </c>
      <c r="H2537" s="34">
        <v>5.4</v>
      </c>
    </row>
    <row r="2538" spans="5:8">
      <c r="E2538" s="44" t="s">
        <v>678</v>
      </c>
      <c r="F2538" s="48">
        <v>31.60000000000003</v>
      </c>
      <c r="G2538" s="40" t="s">
        <v>3205</v>
      </c>
      <c r="H2538" s="34">
        <v>5.4</v>
      </c>
    </row>
    <row r="2539" spans="5:8">
      <c r="E2539" s="44" t="s">
        <v>678</v>
      </c>
      <c r="F2539" s="48">
        <v>31.700000000000031</v>
      </c>
      <c r="G2539" s="40" t="s">
        <v>3206</v>
      </c>
      <c r="H2539" s="34">
        <v>5.4</v>
      </c>
    </row>
    <row r="2540" spans="5:8">
      <c r="E2540" s="44" t="s">
        <v>678</v>
      </c>
      <c r="F2540" s="48">
        <v>31.800000000000033</v>
      </c>
      <c r="G2540" s="40" t="s">
        <v>3207</v>
      </c>
      <c r="H2540" s="34">
        <v>5.4</v>
      </c>
    </row>
    <row r="2541" spans="5:8">
      <c r="E2541" s="44" t="s">
        <v>678</v>
      </c>
      <c r="F2541" s="48">
        <v>31.900000000000034</v>
      </c>
      <c r="G2541" s="40" t="s">
        <v>3208</v>
      </c>
      <c r="H2541" s="34">
        <v>5.4</v>
      </c>
    </row>
    <row r="2542" spans="5:8">
      <c r="E2542" s="44" t="s">
        <v>678</v>
      </c>
      <c r="F2542" s="48">
        <v>32.000000000000036</v>
      </c>
      <c r="G2542" s="40" t="s">
        <v>3209</v>
      </c>
      <c r="H2542" s="34">
        <v>5.4</v>
      </c>
    </row>
    <row r="2543" spans="5:8">
      <c r="E2543" s="44" t="s">
        <v>678</v>
      </c>
      <c r="F2543" s="48">
        <v>32.100000000000037</v>
      </c>
      <c r="G2543" s="40" t="s">
        <v>3210</v>
      </c>
      <c r="H2543" s="34">
        <v>5.4</v>
      </c>
    </row>
    <row r="2544" spans="5:8">
      <c r="E2544" s="44" t="s">
        <v>678</v>
      </c>
      <c r="F2544" s="48">
        <v>32.200000000000038</v>
      </c>
      <c r="G2544" s="40" t="s">
        <v>3211</v>
      </c>
      <c r="H2544" s="34">
        <v>5.4</v>
      </c>
    </row>
    <row r="2545" spans="5:8">
      <c r="E2545" s="44" t="s">
        <v>678</v>
      </c>
      <c r="F2545" s="48">
        <v>32.30000000000004</v>
      </c>
      <c r="G2545" s="40" t="s">
        <v>3212</v>
      </c>
      <c r="H2545" s="34">
        <v>5.4</v>
      </c>
    </row>
    <row r="2546" spans="5:8">
      <c r="E2546" s="44" t="s">
        <v>678</v>
      </c>
      <c r="F2546" s="48">
        <v>32.400000000000041</v>
      </c>
      <c r="G2546" s="40" t="s">
        <v>3213</v>
      </c>
      <c r="H2546" s="34">
        <v>5.4</v>
      </c>
    </row>
    <row r="2547" spans="5:8">
      <c r="E2547" s="44" t="s">
        <v>678</v>
      </c>
      <c r="F2547" s="48">
        <v>32.500000000000043</v>
      </c>
      <c r="G2547" s="40" t="s">
        <v>3214</v>
      </c>
      <c r="H2547" s="34">
        <v>5.4</v>
      </c>
    </row>
    <row r="2548" spans="5:8">
      <c r="E2548" s="44" t="s">
        <v>678</v>
      </c>
      <c r="F2548" s="48">
        <v>32.600000000000044</v>
      </c>
      <c r="G2548" s="40" t="s">
        <v>3215</v>
      </c>
      <c r="H2548" s="34">
        <v>5.4</v>
      </c>
    </row>
    <row r="2549" spans="5:8">
      <c r="E2549" s="44" t="s">
        <v>678</v>
      </c>
      <c r="F2549" s="48">
        <v>32.700000000000045</v>
      </c>
      <c r="G2549" s="40" t="s">
        <v>3216</v>
      </c>
      <c r="H2549" s="34">
        <v>5.4</v>
      </c>
    </row>
    <row r="2550" spans="5:8">
      <c r="E2550" s="44" t="s">
        <v>678</v>
      </c>
      <c r="F2550" s="48">
        <v>32.800000000000047</v>
      </c>
      <c r="G2550" s="40" t="s">
        <v>3217</v>
      </c>
      <c r="H2550" s="34">
        <v>5.4</v>
      </c>
    </row>
    <row r="2551" spans="5:8">
      <c r="E2551" s="44" t="s">
        <v>678</v>
      </c>
      <c r="F2551" s="48">
        <v>32.900000000000048</v>
      </c>
      <c r="G2551" s="40" t="s">
        <v>3218</v>
      </c>
      <c r="H2551" s="34">
        <v>5.4</v>
      </c>
    </row>
    <row r="2552" spans="5:8">
      <c r="E2552" s="44" t="s">
        <v>678</v>
      </c>
      <c r="F2552" s="48">
        <v>33.00000000000005</v>
      </c>
      <c r="G2552" s="40" t="s">
        <v>3219</v>
      </c>
      <c r="H2552" s="34">
        <v>5.4</v>
      </c>
    </row>
    <row r="2553" spans="5:8">
      <c r="E2553" s="44" t="s">
        <v>678</v>
      </c>
      <c r="F2553" s="48">
        <v>33.1</v>
      </c>
      <c r="G2553" s="40" t="s">
        <v>3220</v>
      </c>
      <c r="H2553" s="34">
        <v>5.4</v>
      </c>
    </row>
    <row r="2554" spans="5:8">
      <c r="E2554" s="44" t="s">
        <v>678</v>
      </c>
      <c r="F2554" s="48">
        <v>33.200000000000003</v>
      </c>
      <c r="G2554" s="40" t="s">
        <v>3221</v>
      </c>
      <c r="H2554" s="34">
        <v>5.4</v>
      </c>
    </row>
    <row r="2555" spans="5:8">
      <c r="E2555" s="44" t="s">
        <v>678</v>
      </c>
      <c r="F2555" s="48">
        <v>33.300000000000004</v>
      </c>
      <c r="G2555" s="40" t="s">
        <v>3222</v>
      </c>
      <c r="H2555" s="34">
        <v>5.4</v>
      </c>
    </row>
    <row r="2556" spans="5:8">
      <c r="E2556" s="44" t="s">
        <v>678</v>
      </c>
      <c r="F2556" s="48">
        <v>33.400000000000006</v>
      </c>
      <c r="G2556" s="40" t="s">
        <v>3223</v>
      </c>
      <c r="H2556" s="34">
        <v>5.4</v>
      </c>
    </row>
    <row r="2557" spans="5:8">
      <c r="E2557" s="44" t="s">
        <v>678</v>
      </c>
      <c r="F2557" s="48">
        <v>33.500000000000007</v>
      </c>
      <c r="G2557" s="40" t="s">
        <v>3224</v>
      </c>
      <c r="H2557" s="34">
        <v>5.4</v>
      </c>
    </row>
    <row r="2558" spans="5:8">
      <c r="E2558" s="44" t="s">
        <v>678</v>
      </c>
      <c r="F2558" s="48">
        <v>33.600000000000009</v>
      </c>
      <c r="G2558" s="40" t="s">
        <v>3225</v>
      </c>
      <c r="H2558" s="34">
        <v>5.4</v>
      </c>
    </row>
    <row r="2559" spans="5:8">
      <c r="E2559" s="44" t="s">
        <v>678</v>
      </c>
      <c r="F2559" s="48">
        <v>33.70000000000001</v>
      </c>
      <c r="G2559" s="40" t="s">
        <v>3226</v>
      </c>
      <c r="H2559" s="34">
        <v>5.4</v>
      </c>
    </row>
    <row r="2560" spans="5:8">
      <c r="E2560" s="44" t="s">
        <v>678</v>
      </c>
      <c r="F2560" s="48">
        <v>33.800000000000011</v>
      </c>
      <c r="G2560" s="40" t="s">
        <v>3227</v>
      </c>
      <c r="H2560" s="34">
        <v>5.4</v>
      </c>
    </row>
    <row r="2561" spans="5:8">
      <c r="E2561" s="44" t="s">
        <v>678</v>
      </c>
      <c r="F2561" s="48">
        <v>33.900000000000013</v>
      </c>
      <c r="G2561" s="40" t="s">
        <v>3228</v>
      </c>
      <c r="H2561" s="34">
        <v>5.4</v>
      </c>
    </row>
    <row r="2562" spans="5:8">
      <c r="E2562" s="44" t="s">
        <v>678</v>
      </c>
      <c r="F2562" s="48">
        <v>34.000000000000014</v>
      </c>
      <c r="G2562" s="40" t="s">
        <v>3229</v>
      </c>
      <c r="H2562" s="34">
        <v>5.4</v>
      </c>
    </row>
    <row r="2563" spans="5:8">
      <c r="E2563" s="44" t="s">
        <v>678</v>
      </c>
      <c r="F2563" s="48">
        <v>34.100000000000016</v>
      </c>
      <c r="G2563" s="40" t="s">
        <v>3230</v>
      </c>
      <c r="H2563" s="34">
        <v>5.4</v>
      </c>
    </row>
    <row r="2564" spans="5:8">
      <c r="E2564" s="44" t="s">
        <v>678</v>
      </c>
      <c r="F2564" s="48">
        <v>34.200000000000017</v>
      </c>
      <c r="G2564" s="40" t="s">
        <v>3231</v>
      </c>
      <c r="H2564" s="34">
        <v>5.4</v>
      </c>
    </row>
    <row r="2565" spans="5:8">
      <c r="E2565" s="44" t="s">
        <v>678</v>
      </c>
      <c r="F2565" s="48">
        <v>34.300000000000018</v>
      </c>
      <c r="G2565" s="40" t="s">
        <v>3232</v>
      </c>
      <c r="H2565" s="34">
        <v>5.4</v>
      </c>
    </row>
    <row r="2566" spans="5:8">
      <c r="E2566" s="44" t="s">
        <v>678</v>
      </c>
      <c r="F2566" s="48">
        <v>34.40000000000002</v>
      </c>
      <c r="G2566" s="40" t="s">
        <v>3233</v>
      </c>
      <c r="H2566" s="34">
        <v>5.4</v>
      </c>
    </row>
    <row r="2567" spans="5:8">
      <c r="E2567" s="44" t="s">
        <v>678</v>
      </c>
      <c r="F2567" s="48">
        <v>34.500000000000021</v>
      </c>
      <c r="G2567" s="40" t="s">
        <v>3234</v>
      </c>
      <c r="H2567" s="34">
        <v>5.4</v>
      </c>
    </row>
    <row r="2568" spans="5:8">
      <c r="E2568" s="44" t="s">
        <v>678</v>
      </c>
      <c r="F2568" s="48">
        <v>34.600000000000023</v>
      </c>
      <c r="G2568" s="40" t="s">
        <v>3235</v>
      </c>
      <c r="H2568" s="34">
        <v>5.4</v>
      </c>
    </row>
    <row r="2569" spans="5:8">
      <c r="E2569" s="44" t="s">
        <v>678</v>
      </c>
      <c r="F2569" s="48">
        <v>34.700000000000024</v>
      </c>
      <c r="G2569" s="40" t="s">
        <v>3236</v>
      </c>
      <c r="H2569" s="34">
        <v>5.4</v>
      </c>
    </row>
    <row r="2570" spans="5:8">
      <c r="E2570" s="44" t="s">
        <v>678</v>
      </c>
      <c r="F2570" s="48">
        <v>34.800000000000026</v>
      </c>
      <c r="G2570" s="40" t="s">
        <v>3237</v>
      </c>
      <c r="H2570" s="34">
        <v>5.4</v>
      </c>
    </row>
    <row r="2571" spans="5:8">
      <c r="E2571" s="44" t="s">
        <v>678</v>
      </c>
      <c r="F2571" s="48">
        <v>34.900000000000027</v>
      </c>
      <c r="G2571" s="40" t="s">
        <v>3238</v>
      </c>
      <c r="H2571" s="34">
        <v>5.4</v>
      </c>
    </row>
    <row r="2572" spans="5:8">
      <c r="E2572" s="44" t="s">
        <v>678</v>
      </c>
      <c r="F2572" s="48">
        <v>35.000000000000028</v>
      </c>
      <c r="G2572" s="40" t="s">
        <v>3239</v>
      </c>
      <c r="H2572" s="34">
        <v>5.4</v>
      </c>
    </row>
    <row r="2573" spans="5:8">
      <c r="E2573" s="44" t="s">
        <v>678</v>
      </c>
      <c r="F2573" s="48">
        <v>35.10000000000003</v>
      </c>
      <c r="G2573" s="40" t="s">
        <v>3240</v>
      </c>
      <c r="H2573" s="34">
        <v>5.4</v>
      </c>
    </row>
    <row r="2574" spans="5:8">
      <c r="E2574" s="44" t="s">
        <v>678</v>
      </c>
      <c r="F2574" s="48">
        <v>35.200000000000031</v>
      </c>
      <c r="G2574" s="40" t="s">
        <v>3241</v>
      </c>
      <c r="H2574" s="34">
        <v>5.4</v>
      </c>
    </row>
    <row r="2575" spans="5:8">
      <c r="E2575" s="44" t="s">
        <v>678</v>
      </c>
      <c r="F2575" s="48">
        <v>35.300000000000033</v>
      </c>
      <c r="G2575" s="40" t="s">
        <v>3242</v>
      </c>
      <c r="H2575" s="34">
        <v>5.4</v>
      </c>
    </row>
    <row r="2576" spans="5:8">
      <c r="E2576" s="44" t="s">
        <v>678</v>
      </c>
      <c r="F2576" s="48">
        <v>35.400000000000034</v>
      </c>
      <c r="G2576" s="40" t="s">
        <v>3243</v>
      </c>
      <c r="H2576" s="34">
        <v>5.4</v>
      </c>
    </row>
    <row r="2577" spans="5:8">
      <c r="E2577" s="44" t="s">
        <v>678</v>
      </c>
      <c r="F2577" s="48">
        <v>35.500000000000036</v>
      </c>
      <c r="G2577" s="40" t="s">
        <v>3244</v>
      </c>
      <c r="H2577" s="34">
        <v>5.4</v>
      </c>
    </row>
    <row r="2578" spans="5:8">
      <c r="E2578" s="44" t="s">
        <v>678</v>
      </c>
      <c r="F2578" s="48">
        <v>35.600000000000037</v>
      </c>
      <c r="G2578" s="40" t="s">
        <v>3245</v>
      </c>
      <c r="H2578" s="34">
        <v>5.4</v>
      </c>
    </row>
    <row r="2579" spans="5:8">
      <c r="E2579" s="44" t="s">
        <v>678</v>
      </c>
      <c r="F2579" s="48">
        <v>35.700000000000038</v>
      </c>
      <c r="G2579" s="40" t="s">
        <v>3246</v>
      </c>
      <c r="H2579" s="34">
        <v>5.4</v>
      </c>
    </row>
    <row r="2580" spans="5:8">
      <c r="E2580" s="44" t="s">
        <v>678</v>
      </c>
      <c r="F2580" s="48">
        <v>35.80000000000004</v>
      </c>
      <c r="G2580" s="40" t="s">
        <v>3247</v>
      </c>
      <c r="H2580" s="34">
        <v>5.4</v>
      </c>
    </row>
    <row r="2581" spans="5:8">
      <c r="E2581" s="44" t="s">
        <v>678</v>
      </c>
      <c r="F2581" s="48">
        <v>35.900000000000041</v>
      </c>
      <c r="G2581" s="40" t="s">
        <v>3248</v>
      </c>
      <c r="H2581" s="34">
        <v>5.4</v>
      </c>
    </row>
    <row r="2582" spans="5:8">
      <c r="E2582" s="44" t="s">
        <v>678</v>
      </c>
      <c r="F2582" s="48">
        <v>36.000000000000043</v>
      </c>
      <c r="G2582" s="40" t="s">
        <v>3249</v>
      </c>
      <c r="H2582" s="34">
        <v>5.4</v>
      </c>
    </row>
    <row r="2583" spans="5:8">
      <c r="E2583" s="44" t="s">
        <v>678</v>
      </c>
      <c r="F2583" s="48">
        <v>36.100000000000044</v>
      </c>
      <c r="G2583" s="40" t="s">
        <v>3250</v>
      </c>
      <c r="H2583" s="34">
        <v>5.4</v>
      </c>
    </row>
    <row r="2584" spans="5:8">
      <c r="E2584" s="44" t="s">
        <v>678</v>
      </c>
      <c r="F2584" s="48">
        <v>36.200000000000045</v>
      </c>
      <c r="G2584" s="40" t="s">
        <v>3251</v>
      </c>
      <c r="H2584" s="34">
        <v>5.4</v>
      </c>
    </row>
    <row r="2585" spans="5:8">
      <c r="E2585" s="44" t="s">
        <v>678</v>
      </c>
      <c r="F2585" s="48">
        <v>36.300000000000047</v>
      </c>
      <c r="G2585" s="40" t="s">
        <v>3252</v>
      </c>
      <c r="H2585" s="34">
        <v>5.4</v>
      </c>
    </row>
    <row r="2586" spans="5:8">
      <c r="E2586" s="44" t="s">
        <v>678</v>
      </c>
      <c r="F2586" s="48">
        <v>36.400000000000048</v>
      </c>
      <c r="G2586" s="40" t="s">
        <v>3253</v>
      </c>
      <c r="H2586" s="34">
        <v>5.4</v>
      </c>
    </row>
    <row r="2587" spans="5:8">
      <c r="E2587" s="44" t="s">
        <v>678</v>
      </c>
      <c r="F2587" s="48">
        <v>36.50000000000005</v>
      </c>
      <c r="G2587" s="40" t="s">
        <v>3254</v>
      </c>
      <c r="H2587" s="34">
        <v>5.4</v>
      </c>
    </row>
    <row r="2588" spans="5:8">
      <c r="E2588" s="44" t="s">
        <v>678</v>
      </c>
      <c r="F2588" s="48">
        <v>36.6</v>
      </c>
      <c r="G2588" s="40" t="s">
        <v>3255</v>
      </c>
      <c r="H2588" s="34">
        <v>5.4</v>
      </c>
    </row>
    <row r="2589" spans="5:8">
      <c r="E2589" s="44" t="s">
        <v>678</v>
      </c>
      <c r="F2589" s="48">
        <v>36.700000000000003</v>
      </c>
      <c r="G2589" s="40" t="s">
        <v>3256</v>
      </c>
      <c r="H2589" s="34">
        <v>5.4</v>
      </c>
    </row>
    <row r="2590" spans="5:8">
      <c r="E2590" s="44" t="s">
        <v>678</v>
      </c>
      <c r="F2590" s="48">
        <v>36.800000000000004</v>
      </c>
      <c r="G2590" s="40" t="s">
        <v>3257</v>
      </c>
      <c r="H2590" s="34">
        <v>5.4</v>
      </c>
    </row>
    <row r="2591" spans="5:8">
      <c r="E2591" s="44" t="s">
        <v>678</v>
      </c>
      <c r="F2591" s="48">
        <v>36.900000000000006</v>
      </c>
      <c r="G2591" s="40" t="s">
        <v>3258</v>
      </c>
      <c r="H2591" s="34">
        <v>5.4</v>
      </c>
    </row>
    <row r="2592" spans="5:8">
      <c r="E2592" s="44" t="s">
        <v>678</v>
      </c>
      <c r="F2592" s="48">
        <v>37.000000000000007</v>
      </c>
      <c r="G2592" s="40" t="s">
        <v>3259</v>
      </c>
      <c r="H2592" s="34">
        <v>5.4</v>
      </c>
    </row>
    <row r="2593" spans="5:8">
      <c r="E2593" s="44" t="s">
        <v>678</v>
      </c>
      <c r="F2593" s="48">
        <v>37.100000000000009</v>
      </c>
      <c r="G2593" s="40" t="s">
        <v>3260</v>
      </c>
      <c r="H2593" s="34">
        <v>5.4</v>
      </c>
    </row>
    <row r="2594" spans="5:8">
      <c r="E2594" s="44" t="s">
        <v>678</v>
      </c>
      <c r="F2594" s="48">
        <v>37.20000000000001</v>
      </c>
      <c r="G2594" s="40" t="s">
        <v>3261</v>
      </c>
      <c r="H2594" s="34">
        <v>5.4</v>
      </c>
    </row>
    <row r="2595" spans="5:8">
      <c r="E2595" s="44" t="s">
        <v>678</v>
      </c>
      <c r="F2595" s="48">
        <v>37.300000000000011</v>
      </c>
      <c r="G2595" s="40" t="s">
        <v>3262</v>
      </c>
      <c r="H2595" s="34">
        <v>5.4</v>
      </c>
    </row>
    <row r="2596" spans="5:8">
      <c r="E2596" s="44" t="s">
        <v>678</v>
      </c>
      <c r="F2596" s="48">
        <v>37.400000000000013</v>
      </c>
      <c r="G2596" s="40" t="s">
        <v>3263</v>
      </c>
      <c r="H2596" s="34">
        <v>5.4</v>
      </c>
    </row>
    <row r="2597" spans="5:8">
      <c r="E2597" s="44" t="s">
        <v>678</v>
      </c>
      <c r="F2597" s="48">
        <v>37.500000000000014</v>
      </c>
      <c r="G2597" s="40" t="s">
        <v>3264</v>
      </c>
      <c r="H2597" s="34">
        <v>5.4</v>
      </c>
    </row>
    <row r="2598" spans="5:8">
      <c r="E2598" s="44" t="s">
        <v>678</v>
      </c>
      <c r="F2598" s="48">
        <v>37.600000000000016</v>
      </c>
      <c r="G2598" s="40" t="s">
        <v>3265</v>
      </c>
      <c r="H2598" s="34">
        <v>5.4</v>
      </c>
    </row>
    <row r="2599" spans="5:8">
      <c r="E2599" s="44" t="s">
        <v>678</v>
      </c>
      <c r="F2599" s="48">
        <v>37.700000000000017</v>
      </c>
      <c r="G2599" s="40" t="s">
        <v>3266</v>
      </c>
      <c r="H2599" s="34">
        <v>5.4</v>
      </c>
    </row>
    <row r="2600" spans="5:8">
      <c r="E2600" s="44" t="s">
        <v>678</v>
      </c>
      <c r="F2600" s="48">
        <v>37.800000000000018</v>
      </c>
      <c r="G2600" s="40" t="s">
        <v>3267</v>
      </c>
      <c r="H2600" s="34">
        <v>5.4</v>
      </c>
    </row>
    <row r="2601" spans="5:8">
      <c r="E2601" s="44" t="s">
        <v>678</v>
      </c>
      <c r="F2601" s="48">
        <v>37.90000000000002</v>
      </c>
      <c r="G2601" s="40" t="s">
        <v>3268</v>
      </c>
      <c r="H2601" s="34">
        <v>5.4</v>
      </c>
    </row>
    <row r="2602" spans="5:8">
      <c r="E2602" s="44" t="s">
        <v>678</v>
      </c>
      <c r="F2602" s="48">
        <v>38.000000000000021</v>
      </c>
      <c r="G2602" s="40" t="s">
        <v>3269</v>
      </c>
      <c r="H2602" s="34">
        <v>5.4</v>
      </c>
    </row>
    <row r="2603" spans="5:8">
      <c r="E2603" s="44" t="s">
        <v>678</v>
      </c>
      <c r="F2603" s="48">
        <v>38.100000000000023</v>
      </c>
      <c r="G2603" s="40" t="s">
        <v>3270</v>
      </c>
      <c r="H2603" s="34">
        <v>5.4</v>
      </c>
    </row>
    <row r="2604" spans="5:8">
      <c r="E2604" s="44" t="s">
        <v>678</v>
      </c>
      <c r="F2604" s="48">
        <v>38.200000000000024</v>
      </c>
      <c r="G2604" s="40" t="s">
        <v>3271</v>
      </c>
      <c r="H2604" s="34">
        <v>5.4</v>
      </c>
    </row>
    <row r="2605" spans="5:8">
      <c r="E2605" s="44" t="s">
        <v>678</v>
      </c>
      <c r="F2605" s="48">
        <v>38.300000000000026</v>
      </c>
      <c r="G2605" s="40" t="s">
        <v>3272</v>
      </c>
      <c r="H2605" s="34">
        <v>5.4</v>
      </c>
    </row>
    <row r="2606" spans="5:8">
      <c r="E2606" s="44" t="s">
        <v>678</v>
      </c>
      <c r="F2606" s="48">
        <v>38.400000000000027</v>
      </c>
      <c r="G2606" s="40" t="s">
        <v>3273</v>
      </c>
      <c r="H2606" s="34">
        <v>5.4</v>
      </c>
    </row>
    <row r="2607" spans="5:8">
      <c r="E2607" s="44" t="s">
        <v>678</v>
      </c>
      <c r="F2607" s="48">
        <v>38.500000000000028</v>
      </c>
      <c r="G2607" s="40" t="s">
        <v>3274</v>
      </c>
      <c r="H2607" s="34">
        <v>5.4</v>
      </c>
    </row>
    <row r="2608" spans="5:8">
      <c r="E2608" s="44" t="s">
        <v>678</v>
      </c>
      <c r="F2608" s="48">
        <v>38.60000000000003</v>
      </c>
      <c r="G2608" s="40" t="s">
        <v>3275</v>
      </c>
      <c r="H2608" s="34">
        <v>5.4</v>
      </c>
    </row>
    <row r="2609" spans="5:8">
      <c r="E2609" s="44" t="s">
        <v>678</v>
      </c>
      <c r="F2609" s="48">
        <v>38.700000000000031</v>
      </c>
      <c r="G2609" s="40" t="s">
        <v>3276</v>
      </c>
      <c r="H2609" s="34">
        <v>5.4</v>
      </c>
    </row>
    <row r="2610" spans="5:8">
      <c r="E2610" s="44" t="s">
        <v>678</v>
      </c>
      <c r="F2610" s="48">
        <v>38.800000000000033</v>
      </c>
      <c r="G2610" s="40" t="s">
        <v>3277</v>
      </c>
      <c r="H2610" s="34">
        <v>5.4</v>
      </c>
    </row>
    <row r="2611" spans="5:8">
      <c r="E2611" s="44" t="s">
        <v>678</v>
      </c>
      <c r="F2611" s="48">
        <v>38.900000000000034</v>
      </c>
      <c r="G2611" s="40" t="s">
        <v>3278</v>
      </c>
      <c r="H2611" s="34">
        <v>5.4</v>
      </c>
    </row>
    <row r="2612" spans="5:8">
      <c r="E2612" s="44" t="s">
        <v>678</v>
      </c>
      <c r="F2612" s="48">
        <v>39.000000000000036</v>
      </c>
      <c r="G2612" s="40" t="s">
        <v>3279</v>
      </c>
      <c r="H2612" s="34">
        <v>5.4</v>
      </c>
    </row>
    <row r="2613" spans="5:8">
      <c r="E2613" s="44" t="s">
        <v>678</v>
      </c>
      <c r="F2613" s="48">
        <v>39.100000000000037</v>
      </c>
      <c r="G2613" s="40" t="s">
        <v>3280</v>
      </c>
      <c r="H2613" s="34">
        <v>5.4</v>
      </c>
    </row>
    <row r="2614" spans="5:8">
      <c r="E2614" s="44" t="s">
        <v>678</v>
      </c>
      <c r="F2614" s="48">
        <v>39.200000000000038</v>
      </c>
      <c r="G2614" s="40" t="s">
        <v>3281</v>
      </c>
      <c r="H2614" s="34">
        <v>5.4</v>
      </c>
    </row>
    <row r="2615" spans="5:8">
      <c r="E2615" s="44" t="s">
        <v>678</v>
      </c>
      <c r="F2615" s="48">
        <v>39.30000000000004</v>
      </c>
      <c r="G2615" s="40" t="s">
        <v>3282</v>
      </c>
      <c r="H2615" s="34">
        <v>5.4</v>
      </c>
    </row>
    <row r="2616" spans="5:8">
      <c r="E2616" s="44" t="s">
        <v>678</v>
      </c>
      <c r="F2616" s="48">
        <v>39.400000000000041</v>
      </c>
      <c r="G2616" s="40" t="s">
        <v>3283</v>
      </c>
      <c r="H2616" s="34">
        <v>5.4</v>
      </c>
    </row>
    <row r="2617" spans="5:8">
      <c r="E2617" s="44" t="s">
        <v>678</v>
      </c>
      <c r="F2617" s="48">
        <v>39.500000000000043</v>
      </c>
      <c r="G2617" s="40" t="s">
        <v>3284</v>
      </c>
      <c r="H2617" s="34">
        <v>5.4</v>
      </c>
    </row>
    <row r="2618" spans="5:8">
      <c r="E2618" s="44" t="s">
        <v>678</v>
      </c>
      <c r="F2618" s="48">
        <v>39.600000000000044</v>
      </c>
      <c r="G2618" s="40" t="s">
        <v>3285</v>
      </c>
      <c r="H2618" s="34">
        <v>5.4</v>
      </c>
    </row>
    <row r="2619" spans="5:8">
      <c r="E2619" s="44" t="s">
        <v>678</v>
      </c>
      <c r="F2619" s="48">
        <v>39.700000000000045</v>
      </c>
      <c r="G2619" s="40" t="s">
        <v>3286</v>
      </c>
      <c r="H2619" s="34">
        <v>5.4</v>
      </c>
    </row>
    <row r="2620" spans="5:8">
      <c r="E2620" s="44" t="s">
        <v>678</v>
      </c>
      <c r="F2620" s="48">
        <v>39.800000000000047</v>
      </c>
      <c r="G2620" s="40" t="s">
        <v>3287</v>
      </c>
      <c r="H2620" s="34">
        <v>5.4</v>
      </c>
    </row>
    <row r="2621" spans="5:8">
      <c r="E2621" s="44" t="s">
        <v>678</v>
      </c>
      <c r="F2621" s="48">
        <v>39.900000000000048</v>
      </c>
      <c r="G2621" s="40" t="s">
        <v>3288</v>
      </c>
      <c r="H2621" s="34">
        <v>5.4</v>
      </c>
    </row>
    <row r="2622" spans="5:8">
      <c r="E2622" s="44" t="s">
        <v>678</v>
      </c>
      <c r="F2622" s="48">
        <v>40.00000000000005</v>
      </c>
      <c r="G2622" s="40" t="s">
        <v>3289</v>
      </c>
      <c r="H2622" s="34">
        <v>5.4</v>
      </c>
    </row>
    <row r="2623" spans="5:8">
      <c r="E2623" s="44" t="s">
        <v>678</v>
      </c>
      <c r="F2623" s="48">
        <v>40.1</v>
      </c>
      <c r="G2623" s="40" t="s">
        <v>3290</v>
      </c>
      <c r="H2623" s="34">
        <v>5.4</v>
      </c>
    </row>
    <row r="2624" spans="5:8">
      <c r="E2624" s="44" t="s">
        <v>678</v>
      </c>
      <c r="F2624" s="48">
        <v>40.200000000000003</v>
      </c>
      <c r="G2624" s="40" t="s">
        <v>3291</v>
      </c>
      <c r="H2624" s="34">
        <v>5.4</v>
      </c>
    </row>
    <row r="2625" spans="5:8">
      <c r="E2625" s="44" t="s">
        <v>678</v>
      </c>
      <c r="F2625" s="48">
        <v>40.300000000000004</v>
      </c>
      <c r="G2625" s="40" t="s">
        <v>3292</v>
      </c>
      <c r="H2625" s="34">
        <v>5.4</v>
      </c>
    </row>
    <row r="2626" spans="5:8">
      <c r="E2626" s="44" t="s">
        <v>678</v>
      </c>
      <c r="F2626" s="48">
        <v>40.400000000000006</v>
      </c>
      <c r="G2626" s="40" t="s">
        <v>3293</v>
      </c>
      <c r="H2626" s="34">
        <v>5.4</v>
      </c>
    </row>
    <row r="2627" spans="5:8">
      <c r="E2627" s="44" t="s">
        <v>678</v>
      </c>
      <c r="F2627" s="48">
        <v>40.500000000000007</v>
      </c>
      <c r="G2627" s="40" t="s">
        <v>3294</v>
      </c>
      <c r="H2627" s="34">
        <v>5.4</v>
      </c>
    </row>
    <row r="2628" spans="5:8">
      <c r="E2628" s="44" t="s">
        <v>678</v>
      </c>
      <c r="F2628" s="48">
        <v>40.600000000000009</v>
      </c>
      <c r="G2628" s="40" t="s">
        <v>3295</v>
      </c>
      <c r="H2628" s="34">
        <v>5.4</v>
      </c>
    </row>
    <row r="2629" spans="5:8">
      <c r="E2629" s="44" t="s">
        <v>678</v>
      </c>
      <c r="F2629" s="48">
        <v>40.70000000000001</v>
      </c>
      <c r="G2629" s="40" t="s">
        <v>3296</v>
      </c>
      <c r="H2629" s="34">
        <v>5.4</v>
      </c>
    </row>
    <row r="2630" spans="5:8">
      <c r="E2630" s="44" t="s">
        <v>678</v>
      </c>
      <c r="F2630" s="48">
        <v>40.800000000000011</v>
      </c>
      <c r="G2630" s="40" t="s">
        <v>3297</v>
      </c>
      <c r="H2630" s="34">
        <v>5.4</v>
      </c>
    </row>
    <row r="2631" spans="5:8">
      <c r="E2631" s="44" t="s">
        <v>678</v>
      </c>
      <c r="F2631" s="48">
        <v>40.900000000000013</v>
      </c>
      <c r="G2631" s="40" t="s">
        <v>3298</v>
      </c>
      <c r="H2631" s="34">
        <v>5.4</v>
      </c>
    </row>
    <row r="2632" spans="5:8">
      <c r="E2632" s="44" t="s">
        <v>678</v>
      </c>
      <c r="F2632" s="48">
        <v>41.000000000000014</v>
      </c>
      <c r="G2632" s="40" t="s">
        <v>3299</v>
      </c>
      <c r="H2632" s="34">
        <v>5.4</v>
      </c>
    </row>
    <row r="2633" spans="5:8">
      <c r="E2633" s="44" t="s">
        <v>678</v>
      </c>
      <c r="F2633" s="48">
        <v>41.100000000000016</v>
      </c>
      <c r="G2633" s="40" t="s">
        <v>3300</v>
      </c>
      <c r="H2633" s="34">
        <v>5.4</v>
      </c>
    </row>
    <row r="2634" spans="5:8">
      <c r="E2634" s="44" t="s">
        <v>678</v>
      </c>
      <c r="F2634" s="48">
        <v>41.200000000000017</v>
      </c>
      <c r="G2634" s="40" t="s">
        <v>3301</v>
      </c>
      <c r="H2634" s="34">
        <v>5.4</v>
      </c>
    </row>
    <row r="2635" spans="5:8">
      <c r="E2635" s="44" t="s">
        <v>678</v>
      </c>
      <c r="F2635" s="48">
        <v>41.300000000000018</v>
      </c>
      <c r="G2635" s="40" t="s">
        <v>3302</v>
      </c>
      <c r="H2635" s="34">
        <v>5.4</v>
      </c>
    </row>
    <row r="2636" spans="5:8">
      <c r="E2636" s="44" t="s">
        <v>678</v>
      </c>
      <c r="F2636" s="48">
        <v>41.40000000000002</v>
      </c>
      <c r="G2636" s="40" t="s">
        <v>3303</v>
      </c>
      <c r="H2636" s="34">
        <v>5.4</v>
      </c>
    </row>
    <row r="2637" spans="5:8">
      <c r="E2637" s="44" t="s">
        <v>678</v>
      </c>
      <c r="F2637" s="48">
        <v>41.500000000000021</v>
      </c>
      <c r="G2637" s="40" t="s">
        <v>3304</v>
      </c>
      <c r="H2637" s="34">
        <v>5.4</v>
      </c>
    </row>
    <row r="2638" spans="5:8">
      <c r="E2638" s="44" t="s">
        <v>678</v>
      </c>
      <c r="F2638" s="48">
        <v>41.600000000000023</v>
      </c>
      <c r="G2638" s="40" t="s">
        <v>3305</v>
      </c>
      <c r="H2638" s="34">
        <v>5.4</v>
      </c>
    </row>
    <row r="2639" spans="5:8">
      <c r="E2639" s="44" t="s">
        <v>678</v>
      </c>
      <c r="F2639" s="48">
        <v>41.700000000000024</v>
      </c>
      <c r="G2639" s="40" t="s">
        <v>3306</v>
      </c>
      <c r="H2639" s="34">
        <v>5.4</v>
      </c>
    </row>
    <row r="2640" spans="5:8">
      <c r="E2640" s="44" t="s">
        <v>678</v>
      </c>
      <c r="F2640" s="48">
        <v>41.800000000000026</v>
      </c>
      <c r="G2640" s="40" t="s">
        <v>3307</v>
      </c>
      <c r="H2640" s="34">
        <v>5.4</v>
      </c>
    </row>
    <row r="2641" spans="5:8">
      <c r="E2641" s="44" t="s">
        <v>678</v>
      </c>
      <c r="F2641" s="48">
        <v>41.900000000000027</v>
      </c>
      <c r="G2641" s="40" t="s">
        <v>3308</v>
      </c>
      <c r="H2641" s="34">
        <v>5.4</v>
      </c>
    </row>
    <row r="2642" spans="5:8">
      <c r="E2642" s="44" t="s">
        <v>678</v>
      </c>
      <c r="F2642" s="48">
        <v>42.000000000000028</v>
      </c>
      <c r="G2642" s="40" t="s">
        <v>3309</v>
      </c>
      <c r="H2642" s="34">
        <v>5.4</v>
      </c>
    </row>
    <row r="2643" spans="5:8">
      <c r="E2643" s="44" t="s">
        <v>678</v>
      </c>
      <c r="F2643" s="48">
        <v>42.10000000000003</v>
      </c>
      <c r="G2643" s="40" t="s">
        <v>3310</v>
      </c>
      <c r="H2643" s="34">
        <v>5.4</v>
      </c>
    </row>
    <row r="2644" spans="5:8">
      <c r="E2644" s="44" t="s">
        <v>678</v>
      </c>
      <c r="F2644" s="48">
        <v>42.200000000000031</v>
      </c>
      <c r="G2644" s="40" t="s">
        <v>3311</v>
      </c>
      <c r="H2644" s="34">
        <v>5.4</v>
      </c>
    </row>
    <row r="2645" spans="5:8">
      <c r="E2645" s="44" t="s">
        <v>678</v>
      </c>
      <c r="F2645" s="48">
        <v>42.300000000000033</v>
      </c>
      <c r="G2645" s="40" t="s">
        <v>3312</v>
      </c>
      <c r="H2645" s="34">
        <v>5.4</v>
      </c>
    </row>
    <row r="2646" spans="5:8">
      <c r="E2646" s="44" t="s">
        <v>678</v>
      </c>
      <c r="F2646" s="48">
        <v>42.400000000000034</v>
      </c>
      <c r="G2646" s="40" t="s">
        <v>3313</v>
      </c>
      <c r="H2646" s="34">
        <v>5.4</v>
      </c>
    </row>
    <row r="2647" spans="5:8">
      <c r="E2647" s="44" t="s">
        <v>678</v>
      </c>
      <c r="F2647" s="48">
        <v>42.500000000000036</v>
      </c>
      <c r="G2647" s="40" t="s">
        <v>3314</v>
      </c>
      <c r="H2647" s="34">
        <v>5.4</v>
      </c>
    </row>
    <row r="2648" spans="5:8">
      <c r="E2648" s="44" t="s">
        <v>678</v>
      </c>
      <c r="F2648" s="48">
        <v>42.600000000000037</v>
      </c>
      <c r="G2648" s="40" t="s">
        <v>3315</v>
      </c>
      <c r="H2648" s="34">
        <v>5.4</v>
      </c>
    </row>
    <row r="2649" spans="5:8">
      <c r="E2649" s="44" t="s">
        <v>678</v>
      </c>
      <c r="F2649" s="48">
        <v>42.700000000000038</v>
      </c>
      <c r="G2649" s="40" t="s">
        <v>3316</v>
      </c>
      <c r="H2649" s="34">
        <v>5.4</v>
      </c>
    </row>
    <row r="2650" spans="5:8">
      <c r="E2650" s="44" t="s">
        <v>678</v>
      </c>
      <c r="F2650" s="48">
        <v>42.80000000000004</v>
      </c>
      <c r="G2650" s="40" t="s">
        <v>3317</v>
      </c>
      <c r="H2650" s="34">
        <v>5.4</v>
      </c>
    </row>
    <row r="2651" spans="5:8">
      <c r="E2651" s="44" t="s">
        <v>678</v>
      </c>
      <c r="F2651" s="48">
        <v>42.900000000000041</v>
      </c>
      <c r="G2651" s="40" t="s">
        <v>3318</v>
      </c>
      <c r="H2651" s="34">
        <v>5.4</v>
      </c>
    </row>
    <row r="2652" spans="5:8">
      <c r="E2652" s="44" t="s">
        <v>678</v>
      </c>
      <c r="F2652" s="48">
        <v>43.000000000000043</v>
      </c>
      <c r="G2652" s="40" t="s">
        <v>3319</v>
      </c>
      <c r="H2652" s="34">
        <v>5.4</v>
      </c>
    </row>
    <row r="2653" spans="5:8">
      <c r="E2653" s="44" t="s">
        <v>678</v>
      </c>
      <c r="F2653" s="48">
        <v>43.100000000000044</v>
      </c>
      <c r="G2653" s="40" t="s">
        <v>3320</v>
      </c>
      <c r="H2653" s="34">
        <v>5.4</v>
      </c>
    </row>
    <row r="2654" spans="5:8">
      <c r="E2654" s="44" t="s">
        <v>678</v>
      </c>
      <c r="F2654" s="48">
        <v>43.200000000000045</v>
      </c>
      <c r="G2654" s="40" t="s">
        <v>3321</v>
      </c>
      <c r="H2654" s="34">
        <v>5.4</v>
      </c>
    </row>
    <row r="2655" spans="5:8">
      <c r="E2655" s="44" t="s">
        <v>678</v>
      </c>
      <c r="F2655" s="48">
        <v>43.300000000000047</v>
      </c>
      <c r="G2655" s="40" t="s">
        <v>3322</v>
      </c>
      <c r="H2655" s="34">
        <v>5.4</v>
      </c>
    </row>
    <row r="2656" spans="5:8">
      <c r="E2656" s="44" t="s">
        <v>678</v>
      </c>
      <c r="F2656" s="48">
        <v>43.400000000000048</v>
      </c>
      <c r="G2656" s="40" t="s">
        <v>3323</v>
      </c>
      <c r="H2656" s="34">
        <v>5.4</v>
      </c>
    </row>
    <row r="2657" spans="5:8">
      <c r="E2657" s="44" t="s">
        <v>678</v>
      </c>
      <c r="F2657" s="48">
        <v>43.50000000000005</v>
      </c>
      <c r="G2657" s="40" t="s">
        <v>3324</v>
      </c>
      <c r="H2657" s="34">
        <v>5.4</v>
      </c>
    </row>
    <row r="2658" spans="5:8">
      <c r="E2658" s="44" t="s">
        <v>678</v>
      </c>
      <c r="F2658" s="48">
        <v>43.4</v>
      </c>
      <c r="G2658" s="40" t="s">
        <v>3323</v>
      </c>
      <c r="H2658" s="34">
        <v>5.4</v>
      </c>
    </row>
    <row r="2659" spans="5:8">
      <c r="E2659" s="44" t="s">
        <v>678</v>
      </c>
      <c r="F2659" s="48">
        <v>43.5</v>
      </c>
      <c r="G2659" s="40" t="s">
        <v>3324</v>
      </c>
      <c r="H2659" s="34">
        <v>5.4</v>
      </c>
    </row>
    <row r="2660" spans="5:8">
      <c r="E2660" s="44" t="s">
        <v>678</v>
      </c>
      <c r="F2660" s="48">
        <v>43.6</v>
      </c>
      <c r="G2660" s="40" t="s">
        <v>3325</v>
      </c>
      <c r="H2660" s="34">
        <v>5.4</v>
      </c>
    </row>
    <row r="2661" spans="5:8">
      <c r="E2661" s="44" t="s">
        <v>678</v>
      </c>
      <c r="F2661" s="48">
        <v>43.7</v>
      </c>
      <c r="G2661" s="40" t="s">
        <v>3326</v>
      </c>
      <c r="H2661" s="34">
        <v>5.4</v>
      </c>
    </row>
    <row r="2662" spans="5:8">
      <c r="E2662" s="44" t="s">
        <v>678</v>
      </c>
      <c r="F2662" s="48">
        <v>43.800000000000004</v>
      </c>
      <c r="G2662" s="40" t="s">
        <v>3327</v>
      </c>
      <c r="H2662" s="34">
        <v>5.4</v>
      </c>
    </row>
    <row r="2663" spans="5:8">
      <c r="E2663" s="44" t="s">
        <v>678</v>
      </c>
      <c r="F2663" s="48">
        <v>43.900000000000006</v>
      </c>
      <c r="G2663" s="40" t="s">
        <v>3328</v>
      </c>
      <c r="H2663" s="34">
        <v>5.4</v>
      </c>
    </row>
    <row r="2664" spans="5:8">
      <c r="E2664" s="44" t="s">
        <v>678</v>
      </c>
      <c r="F2664" s="48">
        <v>44.000000000000007</v>
      </c>
      <c r="G2664" s="40" t="s">
        <v>3329</v>
      </c>
      <c r="H2664" s="34">
        <v>5.4</v>
      </c>
    </row>
    <row r="2665" spans="5:8">
      <c r="E2665" s="44" t="s">
        <v>678</v>
      </c>
      <c r="F2665" s="48">
        <v>44.100000000000009</v>
      </c>
      <c r="G2665" s="40" t="s">
        <v>3330</v>
      </c>
      <c r="H2665" s="34">
        <v>5.4</v>
      </c>
    </row>
    <row r="2666" spans="5:8">
      <c r="E2666" s="44" t="s">
        <v>678</v>
      </c>
      <c r="F2666" s="48">
        <v>44.20000000000001</v>
      </c>
      <c r="G2666" s="40" t="s">
        <v>3331</v>
      </c>
      <c r="H2666" s="34">
        <v>5.4</v>
      </c>
    </row>
    <row r="2667" spans="5:8">
      <c r="E2667" s="44" t="s">
        <v>678</v>
      </c>
      <c r="F2667" s="48">
        <v>44.300000000000011</v>
      </c>
      <c r="G2667" s="40" t="s">
        <v>3332</v>
      </c>
      <c r="H2667" s="34">
        <v>5.4</v>
      </c>
    </row>
    <row r="2668" spans="5:8">
      <c r="E2668" s="44" t="s">
        <v>678</v>
      </c>
      <c r="F2668" s="48">
        <v>44.400000000000013</v>
      </c>
      <c r="G2668" s="40" t="s">
        <v>3333</v>
      </c>
      <c r="H2668" s="34">
        <v>5.4</v>
      </c>
    </row>
    <row r="2669" spans="5:8">
      <c r="E2669" s="44" t="s">
        <v>678</v>
      </c>
      <c r="F2669" s="48">
        <v>44.500000000000014</v>
      </c>
      <c r="G2669" s="40" t="s">
        <v>3334</v>
      </c>
      <c r="H2669" s="34">
        <v>5.4</v>
      </c>
    </row>
    <row r="2670" spans="5:8">
      <c r="E2670" s="44" t="s">
        <v>678</v>
      </c>
      <c r="F2670" s="48">
        <v>44.600000000000016</v>
      </c>
      <c r="G2670" s="40" t="s">
        <v>3335</v>
      </c>
      <c r="H2670" s="34">
        <v>5.4</v>
      </c>
    </row>
    <row r="2671" spans="5:8">
      <c r="E2671" s="44" t="s">
        <v>678</v>
      </c>
      <c r="F2671" s="48">
        <v>44.700000000000017</v>
      </c>
      <c r="G2671" s="40" t="s">
        <v>3336</v>
      </c>
      <c r="H2671" s="34">
        <v>5.4</v>
      </c>
    </row>
    <row r="2672" spans="5:8">
      <c r="E2672" s="44" t="s">
        <v>678</v>
      </c>
      <c r="F2672" s="48">
        <v>44.800000000000018</v>
      </c>
      <c r="G2672" s="40" t="s">
        <v>3337</v>
      </c>
      <c r="H2672" s="34">
        <v>5.4</v>
      </c>
    </row>
    <row r="2673" spans="5:8">
      <c r="E2673" s="44" t="s">
        <v>678</v>
      </c>
      <c r="F2673" s="48">
        <v>44.90000000000002</v>
      </c>
      <c r="G2673" s="40" t="s">
        <v>3338</v>
      </c>
      <c r="H2673" s="34">
        <v>5.4</v>
      </c>
    </row>
    <row r="2674" spans="5:8">
      <c r="E2674" s="44" t="s">
        <v>678</v>
      </c>
      <c r="F2674" s="48">
        <v>45.000000000000021</v>
      </c>
      <c r="G2674" s="40" t="s">
        <v>3339</v>
      </c>
      <c r="H2674" s="34">
        <v>5.4</v>
      </c>
    </row>
    <row r="2675" spans="5:8">
      <c r="E2675" s="44" t="s">
        <v>678</v>
      </c>
      <c r="F2675" s="48">
        <v>45.100000000000023</v>
      </c>
      <c r="G2675" s="40" t="s">
        <v>3340</v>
      </c>
      <c r="H2675" s="34">
        <v>5.4</v>
      </c>
    </row>
    <row r="2676" spans="5:8">
      <c r="E2676" s="44" t="s">
        <v>678</v>
      </c>
      <c r="F2676" s="48">
        <v>45.200000000000024</v>
      </c>
      <c r="G2676" s="40" t="s">
        <v>3341</v>
      </c>
      <c r="H2676" s="34">
        <v>5.4</v>
      </c>
    </row>
    <row r="2677" spans="5:8">
      <c r="E2677" s="44" t="s">
        <v>678</v>
      </c>
      <c r="F2677" s="48">
        <v>45.300000000000026</v>
      </c>
      <c r="G2677" s="40" t="s">
        <v>3342</v>
      </c>
      <c r="H2677" s="34">
        <v>5.4</v>
      </c>
    </row>
    <row r="2678" spans="5:8">
      <c r="E2678" s="44" t="s">
        <v>678</v>
      </c>
      <c r="F2678" s="48">
        <v>45.400000000000027</v>
      </c>
      <c r="G2678" s="40" t="s">
        <v>3343</v>
      </c>
      <c r="H2678" s="34">
        <v>5.4</v>
      </c>
    </row>
    <row r="2679" spans="5:8">
      <c r="E2679" s="44" t="s">
        <v>678</v>
      </c>
      <c r="F2679" s="48">
        <v>45.500000000000028</v>
      </c>
      <c r="G2679" s="40" t="s">
        <v>3344</v>
      </c>
      <c r="H2679" s="34">
        <v>5.4</v>
      </c>
    </row>
    <row r="2680" spans="5:8">
      <c r="E2680" s="44" t="s">
        <v>678</v>
      </c>
      <c r="F2680" s="48">
        <v>45.60000000000003</v>
      </c>
      <c r="G2680" s="40" t="s">
        <v>3345</v>
      </c>
      <c r="H2680" s="34">
        <v>5.4</v>
      </c>
    </row>
    <row r="2681" spans="5:8">
      <c r="E2681" s="44" t="s">
        <v>678</v>
      </c>
      <c r="F2681" s="48">
        <v>45.700000000000031</v>
      </c>
      <c r="G2681" s="40" t="s">
        <v>3346</v>
      </c>
      <c r="H2681" s="34">
        <v>5.4</v>
      </c>
    </row>
    <row r="2682" spans="5:8">
      <c r="E2682" s="44" t="s">
        <v>678</v>
      </c>
      <c r="F2682" s="48">
        <v>45.800000000000033</v>
      </c>
      <c r="G2682" s="40" t="s">
        <v>3347</v>
      </c>
      <c r="H2682" s="34">
        <v>5.4</v>
      </c>
    </row>
    <row r="2683" spans="5:8">
      <c r="E2683" s="44" t="s">
        <v>678</v>
      </c>
      <c r="F2683" s="48">
        <v>45.900000000000034</v>
      </c>
      <c r="G2683" s="40" t="s">
        <v>3348</v>
      </c>
      <c r="H2683" s="34">
        <v>5.4</v>
      </c>
    </row>
    <row r="2684" spans="5:8">
      <c r="E2684" s="44" t="s">
        <v>678</v>
      </c>
      <c r="F2684" s="48">
        <v>46.000000000000036</v>
      </c>
      <c r="G2684" s="40" t="s">
        <v>3349</v>
      </c>
      <c r="H2684" s="34">
        <v>5.4</v>
      </c>
    </row>
    <row r="2685" spans="5:8">
      <c r="E2685" s="44" t="s">
        <v>678</v>
      </c>
      <c r="F2685" s="48">
        <v>46.100000000000037</v>
      </c>
      <c r="G2685" s="40" t="s">
        <v>3350</v>
      </c>
      <c r="H2685" s="34">
        <v>5.4</v>
      </c>
    </row>
    <row r="2686" spans="5:8">
      <c r="E2686" s="44" t="s">
        <v>678</v>
      </c>
      <c r="F2686" s="48">
        <v>46.200000000000038</v>
      </c>
      <c r="G2686" s="40" t="s">
        <v>3351</v>
      </c>
      <c r="H2686" s="34">
        <v>5.4</v>
      </c>
    </row>
    <row r="2687" spans="5:8">
      <c r="E2687" s="44" t="s">
        <v>678</v>
      </c>
      <c r="F2687" s="48">
        <v>46.30000000000004</v>
      </c>
      <c r="G2687" s="40" t="s">
        <v>3352</v>
      </c>
      <c r="H2687" s="34">
        <v>5.4</v>
      </c>
    </row>
    <row r="2688" spans="5:8">
      <c r="E2688" s="44" t="s">
        <v>678</v>
      </c>
      <c r="F2688" s="48">
        <v>46.400000000000041</v>
      </c>
      <c r="G2688" s="40" t="s">
        <v>3353</v>
      </c>
      <c r="H2688" s="34">
        <v>5.4</v>
      </c>
    </row>
    <row r="2689" spans="5:8">
      <c r="E2689" s="44" t="s">
        <v>678</v>
      </c>
      <c r="F2689" s="48">
        <v>46.500000000000043</v>
      </c>
      <c r="G2689" s="40" t="s">
        <v>3354</v>
      </c>
      <c r="H2689" s="34">
        <v>5.4</v>
      </c>
    </row>
    <row r="2690" spans="5:8">
      <c r="E2690" s="44" t="s">
        <v>678</v>
      </c>
      <c r="F2690" s="48">
        <v>46.600000000000044</v>
      </c>
      <c r="G2690" s="40" t="s">
        <v>3355</v>
      </c>
      <c r="H2690" s="34">
        <v>5.4</v>
      </c>
    </row>
    <row r="2691" spans="5:8">
      <c r="E2691" s="44" t="s">
        <v>678</v>
      </c>
      <c r="F2691" s="48">
        <v>46.700000000000045</v>
      </c>
      <c r="G2691" s="40" t="s">
        <v>3356</v>
      </c>
      <c r="H2691" s="34">
        <v>5.4</v>
      </c>
    </row>
    <row r="2692" spans="5:8">
      <c r="E2692" s="44" t="s">
        <v>678</v>
      </c>
      <c r="F2692" s="48">
        <v>46.800000000000047</v>
      </c>
      <c r="G2692" s="40" t="s">
        <v>3357</v>
      </c>
      <c r="H2692" s="34">
        <v>5.4</v>
      </c>
    </row>
    <row r="2693" spans="5:8">
      <c r="E2693" s="44" t="s">
        <v>678</v>
      </c>
      <c r="F2693" s="48">
        <v>46.900000000000048</v>
      </c>
      <c r="G2693" s="40" t="s">
        <v>3358</v>
      </c>
      <c r="H2693" s="34">
        <v>5.4</v>
      </c>
    </row>
    <row r="2694" spans="5:8">
      <c r="E2694" s="44" t="s">
        <v>678</v>
      </c>
      <c r="F2694" s="48">
        <v>47.00000000000005</v>
      </c>
      <c r="G2694" s="40" t="s">
        <v>3359</v>
      </c>
      <c r="H2694" s="34">
        <v>5.4</v>
      </c>
    </row>
    <row r="2695" spans="5:8">
      <c r="E2695" s="44" t="s">
        <v>678</v>
      </c>
      <c r="F2695" s="48">
        <v>47.1</v>
      </c>
      <c r="G2695" s="40" t="s">
        <v>3360</v>
      </c>
      <c r="H2695" s="34">
        <v>5.4</v>
      </c>
    </row>
    <row r="2696" spans="5:8">
      <c r="E2696" s="44" t="s">
        <v>678</v>
      </c>
      <c r="F2696" s="48">
        <v>47.2</v>
      </c>
      <c r="G2696" s="40" t="s">
        <v>3361</v>
      </c>
      <c r="H2696" s="34">
        <v>5.4</v>
      </c>
    </row>
    <row r="2697" spans="5:8">
      <c r="E2697" s="44" t="s">
        <v>678</v>
      </c>
      <c r="F2697" s="48">
        <v>47.300000000000004</v>
      </c>
      <c r="G2697" s="40" t="s">
        <v>3362</v>
      </c>
      <c r="H2697" s="34">
        <v>5.4</v>
      </c>
    </row>
    <row r="2698" spans="5:8">
      <c r="E2698" s="44" t="s">
        <v>678</v>
      </c>
      <c r="F2698" s="48">
        <v>47.400000000000006</v>
      </c>
      <c r="G2698" s="40" t="s">
        <v>3363</v>
      </c>
      <c r="H2698" s="34">
        <v>5.4</v>
      </c>
    </row>
    <row r="2699" spans="5:8">
      <c r="E2699" s="44" t="s">
        <v>678</v>
      </c>
      <c r="F2699" s="48">
        <v>47.500000000000007</v>
      </c>
      <c r="G2699" s="40" t="s">
        <v>3364</v>
      </c>
      <c r="H2699" s="34">
        <v>5.4</v>
      </c>
    </row>
    <row r="2700" spans="5:8">
      <c r="E2700" s="44" t="s">
        <v>678</v>
      </c>
      <c r="F2700" s="48">
        <v>47.600000000000009</v>
      </c>
      <c r="G2700" s="40" t="s">
        <v>3365</v>
      </c>
      <c r="H2700" s="34">
        <v>5.4</v>
      </c>
    </row>
    <row r="2701" spans="5:8">
      <c r="E2701" s="44" t="s">
        <v>678</v>
      </c>
      <c r="F2701" s="48">
        <v>47.70000000000001</v>
      </c>
      <c r="G2701" s="40" t="s">
        <v>3366</v>
      </c>
      <c r="H2701" s="34">
        <v>5.4</v>
      </c>
    </row>
    <row r="2702" spans="5:8">
      <c r="E2702" s="44" t="s">
        <v>678</v>
      </c>
      <c r="F2702" s="48">
        <v>47.800000000000011</v>
      </c>
      <c r="G2702" s="40" t="s">
        <v>3367</v>
      </c>
      <c r="H2702" s="34">
        <v>5.4</v>
      </c>
    </row>
    <row r="2703" spans="5:8">
      <c r="E2703" s="44" t="s">
        <v>678</v>
      </c>
      <c r="F2703" s="48">
        <v>47.900000000000013</v>
      </c>
      <c r="G2703" s="40" t="s">
        <v>3368</v>
      </c>
      <c r="H2703" s="34">
        <v>5.4</v>
      </c>
    </row>
    <row r="2704" spans="5:8">
      <c r="E2704" s="44" t="s">
        <v>678</v>
      </c>
      <c r="F2704" s="48">
        <v>48.000000000000014</v>
      </c>
      <c r="G2704" s="40" t="s">
        <v>3369</v>
      </c>
      <c r="H2704" s="34">
        <v>5.4</v>
      </c>
    </row>
    <row r="2705" spans="5:8">
      <c r="E2705" s="44" t="s">
        <v>678</v>
      </c>
      <c r="F2705" s="48">
        <v>48.100000000000016</v>
      </c>
      <c r="G2705" s="40" t="s">
        <v>3370</v>
      </c>
      <c r="H2705" s="34">
        <v>5.4</v>
      </c>
    </row>
    <row r="2706" spans="5:8">
      <c r="E2706" s="44" t="s">
        <v>678</v>
      </c>
      <c r="F2706" s="48">
        <v>48.200000000000017</v>
      </c>
      <c r="G2706" s="40" t="s">
        <v>3371</v>
      </c>
      <c r="H2706" s="34">
        <v>5.4</v>
      </c>
    </row>
    <row r="2707" spans="5:8">
      <c r="E2707" s="44" t="s">
        <v>678</v>
      </c>
      <c r="F2707" s="48">
        <v>48.300000000000018</v>
      </c>
      <c r="G2707" s="40" t="s">
        <v>3372</v>
      </c>
      <c r="H2707" s="34">
        <v>5.4</v>
      </c>
    </row>
    <row r="2708" spans="5:8">
      <c r="E2708" s="44" t="s">
        <v>678</v>
      </c>
      <c r="F2708" s="48">
        <v>48.40000000000002</v>
      </c>
      <c r="G2708" s="40" t="s">
        <v>3373</v>
      </c>
      <c r="H2708" s="34">
        <v>5.4</v>
      </c>
    </row>
    <row r="2709" spans="5:8">
      <c r="E2709" s="44" t="s">
        <v>678</v>
      </c>
      <c r="F2709" s="48">
        <v>48.500000000000021</v>
      </c>
      <c r="G2709" s="40" t="s">
        <v>3374</v>
      </c>
      <c r="H2709" s="34">
        <v>5.4</v>
      </c>
    </row>
    <row r="2710" spans="5:8">
      <c r="E2710" s="44" t="s">
        <v>678</v>
      </c>
      <c r="F2710" s="48">
        <v>48.600000000000023</v>
      </c>
      <c r="G2710" s="40" t="s">
        <v>3375</v>
      </c>
      <c r="H2710" s="34">
        <v>5.4</v>
      </c>
    </row>
    <row r="2711" spans="5:8">
      <c r="E2711" s="44" t="s">
        <v>678</v>
      </c>
      <c r="F2711" s="48">
        <v>48.700000000000024</v>
      </c>
      <c r="G2711" s="40" t="s">
        <v>3376</v>
      </c>
      <c r="H2711" s="34">
        <v>5.4</v>
      </c>
    </row>
    <row r="2712" spans="5:8">
      <c r="E2712" s="44" t="s">
        <v>678</v>
      </c>
      <c r="F2712" s="48">
        <v>48.800000000000026</v>
      </c>
      <c r="G2712" s="40" t="s">
        <v>3377</v>
      </c>
      <c r="H2712" s="34">
        <v>5.4</v>
      </c>
    </row>
    <row r="2713" spans="5:8">
      <c r="E2713" s="44" t="s">
        <v>678</v>
      </c>
      <c r="F2713" s="48">
        <v>48.900000000000027</v>
      </c>
      <c r="G2713" s="40" t="s">
        <v>3378</v>
      </c>
      <c r="H2713" s="34">
        <v>5.4</v>
      </c>
    </row>
    <row r="2714" spans="5:8">
      <c r="E2714" s="44" t="s">
        <v>678</v>
      </c>
      <c r="F2714" s="48">
        <v>49.000000000000028</v>
      </c>
      <c r="G2714" s="40" t="s">
        <v>3379</v>
      </c>
      <c r="H2714" s="34">
        <v>5.4</v>
      </c>
    </row>
    <row r="2715" spans="5:8">
      <c r="E2715" s="44" t="s">
        <v>678</v>
      </c>
      <c r="F2715" s="48">
        <v>49.10000000000003</v>
      </c>
      <c r="G2715" s="40" t="s">
        <v>3380</v>
      </c>
      <c r="H2715" s="34">
        <v>5.4</v>
      </c>
    </row>
    <row r="2716" spans="5:8">
      <c r="E2716" s="44" t="s">
        <v>678</v>
      </c>
      <c r="F2716" s="48">
        <v>49.200000000000031</v>
      </c>
      <c r="G2716" s="40" t="s">
        <v>3381</v>
      </c>
      <c r="H2716" s="34">
        <v>5.4</v>
      </c>
    </row>
    <row r="2717" spans="5:8">
      <c r="E2717" s="44" t="s">
        <v>678</v>
      </c>
      <c r="F2717" s="48">
        <v>49.300000000000033</v>
      </c>
      <c r="G2717" s="40" t="s">
        <v>3382</v>
      </c>
      <c r="H2717" s="34">
        <v>5.4</v>
      </c>
    </row>
    <row r="2718" spans="5:8">
      <c r="E2718" s="44" t="s">
        <v>678</v>
      </c>
      <c r="F2718" s="48">
        <v>49.400000000000034</v>
      </c>
      <c r="G2718" s="40" t="s">
        <v>3383</v>
      </c>
      <c r="H2718" s="34">
        <v>5.4</v>
      </c>
    </row>
    <row r="2719" spans="5:8">
      <c r="E2719" s="44" t="s">
        <v>678</v>
      </c>
      <c r="F2719" s="48">
        <v>49.500000000000036</v>
      </c>
      <c r="G2719" s="40" t="s">
        <v>3384</v>
      </c>
      <c r="H2719" s="34">
        <v>5.4</v>
      </c>
    </row>
    <row r="2720" spans="5:8">
      <c r="E2720" s="44" t="s">
        <v>678</v>
      </c>
      <c r="F2720" s="48">
        <v>49.600000000000037</v>
      </c>
      <c r="G2720" s="40" t="s">
        <v>3385</v>
      </c>
      <c r="H2720" s="34">
        <v>5.4</v>
      </c>
    </row>
    <row r="2721" spans="5:8">
      <c r="E2721" s="44" t="s">
        <v>678</v>
      </c>
      <c r="F2721" s="48">
        <v>49.700000000000038</v>
      </c>
      <c r="G2721" s="40" t="s">
        <v>3386</v>
      </c>
      <c r="H2721" s="34">
        <v>5.4</v>
      </c>
    </row>
    <row r="2722" spans="5:8">
      <c r="E2722" s="44" t="s">
        <v>678</v>
      </c>
      <c r="F2722" s="48">
        <v>49.80000000000004</v>
      </c>
      <c r="G2722" s="40" t="s">
        <v>3387</v>
      </c>
      <c r="H2722" s="34">
        <v>5.4</v>
      </c>
    </row>
    <row r="2723" spans="5:8">
      <c r="E2723" s="44" t="s">
        <v>678</v>
      </c>
      <c r="F2723" s="48">
        <v>49.900000000000041</v>
      </c>
      <c r="G2723" s="40" t="s">
        <v>3388</v>
      </c>
      <c r="H2723" s="34">
        <v>5.4</v>
      </c>
    </row>
    <row r="2724" spans="5:8">
      <c r="E2724" s="44" t="s">
        <v>678</v>
      </c>
      <c r="F2724" s="48">
        <v>50.000000000000043</v>
      </c>
      <c r="G2724" s="40" t="s">
        <v>3389</v>
      </c>
      <c r="H2724" s="34">
        <v>5.4</v>
      </c>
    </row>
    <row r="2725" spans="5:8">
      <c r="E2725" s="44" t="s">
        <v>678</v>
      </c>
      <c r="F2725" s="48">
        <v>50.100000000000044</v>
      </c>
      <c r="G2725" s="40" t="s">
        <v>3390</v>
      </c>
      <c r="H2725" s="34">
        <v>5.4</v>
      </c>
    </row>
    <row r="2726" spans="5:8">
      <c r="E2726" s="44" t="s">
        <v>678</v>
      </c>
      <c r="F2726" s="48">
        <v>50.2</v>
      </c>
      <c r="G2726" s="40" t="s">
        <v>3391</v>
      </c>
      <c r="H2726" s="34">
        <v>5.4</v>
      </c>
    </row>
    <row r="2727" spans="5:8">
      <c r="E2727" s="44" t="s">
        <v>678</v>
      </c>
      <c r="F2727" s="48">
        <v>50.3</v>
      </c>
      <c r="G2727" s="40" t="s">
        <v>3392</v>
      </c>
      <c r="H2727" s="34">
        <v>5.4</v>
      </c>
    </row>
    <row r="2728" spans="5:8">
      <c r="E2728" s="44" t="s">
        <v>678</v>
      </c>
      <c r="F2728" s="48">
        <v>50.4</v>
      </c>
      <c r="G2728" s="40" t="s">
        <v>3393</v>
      </c>
      <c r="H2728" s="34">
        <v>5.4</v>
      </c>
    </row>
  </sheetData>
  <sheetProtection selectLockedCells="1"/>
  <phoneticPr fontId="1"/>
  <pageMargins left="0.19685039370078741" right="0.23622047244094491" top="0.19685039370078741" bottom="0.19685039370078741" header="0.19685039370078741" footer="0.19685039370078741"/>
  <pageSetup paperSize="8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20</vt:i4>
      </vt:variant>
    </vt:vector>
  </HeadingPairs>
  <TitlesOfParts>
    <vt:vector size="24" baseType="lpstr">
      <vt:lpstr>既存設備・導入予定</vt:lpstr>
      <vt:lpstr>２－７導入予定設備</vt:lpstr>
      <vt:lpstr>&lt;PAC&gt;マスタ</vt:lpstr>
      <vt:lpstr>データテーブル</vt:lpstr>
      <vt:lpstr>'&lt;PAC&gt;マスタ'!Print_Area</vt:lpstr>
      <vt:lpstr>'２－７導入予定設備'!Print_Area</vt:lpstr>
      <vt:lpstr>既存設備・導入予定!Print_Area</vt:lpstr>
      <vt:lpstr>'２－７導入予定設備'!Print_Titles</vt:lpstr>
      <vt:lpstr>データテーブル!Print_Titles</vt:lpstr>
      <vt:lpstr>既存設備・導入予定!Print_Titles</vt:lpstr>
      <vt:lpstr>データテーブル!ダクト形</vt:lpstr>
      <vt:lpstr>データテーブル!ビル用</vt:lpstr>
      <vt:lpstr>データテーブル!業務用エアコン</vt:lpstr>
      <vt:lpstr>空冷式</vt:lpstr>
      <vt:lpstr>データテーブル!四方向カセット形</vt:lpstr>
      <vt:lpstr>データテーブル!四方向カセット形以外</vt:lpstr>
      <vt:lpstr>データテーブル!種別</vt:lpstr>
      <vt:lpstr>水冷式</vt:lpstr>
      <vt:lpstr>データテーブル!寸法フリータイプ</vt:lpstr>
      <vt:lpstr>データテーブル!寸法規定タイプ</vt:lpstr>
      <vt:lpstr>データテーブル!性能区分</vt:lpstr>
      <vt:lpstr>データテーブル!設備用ルームエアコン</vt:lpstr>
      <vt:lpstr>データテーブル!直吹き形</vt:lpstr>
      <vt:lpstr>データテーブル!壁掛け形以外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2017-05-18T09:16:10Z</dcterms:created>
  <dcterms:modified xsi:type="dcterms:W3CDTF">2018-03-07T10:22:00Z</dcterms:modified>
</cp:coreProperties>
</file>