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80" windowHeight="11640" activeTab="0"/>
  </bookViews>
  <sheets>
    <sheet name="実施計画書（既築Ｄ２～４区分（断熱改修＋機器））" sheetId="1" r:id="rId1"/>
  </sheets>
  <definedNames>
    <definedName name="_xlnm.Print_Area" localSheetId="0">'実施計画書（既築Ｄ２～４区分（断熱改修＋機器））'!$A$1:$AH$550</definedName>
    <definedName name="Z_685F8E89_33FF_4EB4_B6D9_7D6A7B5F1280_.wvu.PrintArea" localSheetId="0" hidden="1">'実施計画書（既築Ｄ２～４区分（断熱改修＋機器））'!$A$1:$AH$550</definedName>
  </definedNames>
  <calcPr fullCalcOnLoad="1"/>
</workbook>
</file>

<file path=xl/sharedStrings.xml><?xml version="1.0" encoding="utf-8"?>
<sst xmlns="http://schemas.openxmlformats.org/spreadsheetml/2006/main" count="809" uniqueCount="495">
  <si>
    <t>←どちらかに○印をつける</t>
  </si>
  <si>
    <t>導入ｼｽﾃﾑ</t>
  </si>
  <si>
    <t>空調</t>
  </si>
  <si>
    <t>給湯</t>
  </si>
  <si>
    <t>省ｴﾈﾅﾋﾞ</t>
  </si>
  <si>
    <t>その他</t>
  </si>
  <si>
    <t>ｴﾈﾙｷﾞｰ計算結果</t>
  </si>
  <si>
    <t>MJ/年</t>
  </si>
  <si>
    <t>（小数点第一位まで）</t>
  </si>
  <si>
    <t>円/MJ</t>
  </si>
  <si>
    <t>2.</t>
  </si>
  <si>
    <t>居住者人数（予定）</t>
  </si>
  <si>
    <t>木造軸組・木造枠組壁（2×4・2×6）・軽量鉄骨造・</t>
  </si>
  <si>
    <t>3.</t>
  </si>
  <si>
    <t>他の補助金への申請状況</t>
  </si>
  <si>
    <t>4.</t>
  </si>
  <si>
    <t>5.</t>
  </si>
  <si>
    <t>％</t>
  </si>
  <si>
    <t>MJ/年・世帯</t>
  </si>
  <si>
    <t>②　今回導入する機器（補助対象とするもの）の効率の算出</t>
  </si>
  <si>
    <t>　　　↓どちらかに○印をつける</t>
  </si>
  <si>
    <t>　</t>
  </si>
  <si>
    <t>居室①</t>
  </si>
  <si>
    <t>居室②</t>
  </si>
  <si>
    <t>居室③</t>
  </si>
  <si>
    <t>居室④</t>
  </si>
  <si>
    <t>居室⑤</t>
  </si>
  <si>
    <t>居室⑥</t>
  </si>
  <si>
    <t>居室⑦</t>
  </si>
  <si>
    <t>居室⑧</t>
  </si>
  <si>
    <t>×</t>
  </si>
  <si>
    <t>－</t>
  </si>
  <si>
    <t>※　「効率」及び「床面積（㎡）×効率」は小数点第三位まで記入</t>
  </si>
  <si>
    <t>MJ/年・世帯</t>
  </si>
  <si>
    <t>(ｵ)</t>
  </si>
  <si>
    <t>（小数点以下四捨五入）</t>
  </si>
  <si>
    <t>(Ａ)</t>
  </si>
  <si>
    <t>(ｷ)</t>
  </si>
  <si>
    <t>(ｹ)</t>
  </si>
  <si>
    <t>②－2（複数の機器で冷房する場合）</t>
  </si>
  <si>
    <t>(ｻ)</t>
  </si>
  <si>
    <t>(Ｂ)</t>
  </si>
  <si>
    <t>（c）</t>
  </si>
  <si>
    <t>台数
（台）</t>
  </si>
  <si>
    <t>合計</t>
  </si>
  <si>
    <t>③　費用対効果（円/MJ）の算出</t>
  </si>
  <si>
    <t>%</t>
  </si>
  <si>
    <t>機種名
（型式）</t>
  </si>
  <si>
    <t>※使用しているｴﾈﾙｷﾞｰについて記載すること</t>
  </si>
  <si>
    <t>↑該当工法に○印をつける</t>
  </si>
  <si>
    <t>　【 計算式 】</t>
  </si>
  <si>
    <t>6.</t>
  </si>
  <si>
    <t>ｴﾈﾙｷﾞｰ計算根拠</t>
  </si>
  <si>
    <t>(ｴ)</t>
  </si>
  <si>
    <t>（d）</t>
  </si>
  <si>
    <t>(ﾁ)</t>
  </si>
  <si>
    <t>(Ｄ)</t>
  </si>
  <si>
    <t>（５）</t>
  </si>
  <si>
    <t>申請住宅（全体）のエネルギー計算</t>
  </si>
  <si>
    <t>(ｶ)</t>
  </si>
  <si>
    <t>　　補助対象物で暖房する居室の合計消費ｴﾈﾙｷﾞｰ量　×　暖房ｴﾈﾙｷﾞｰ削減率　</t>
  </si>
  <si>
    <t>(ｼ)</t>
  </si>
  <si>
    <t>(Ｃ)</t>
  </si>
  <si>
    <t>(ｽ)</t>
  </si>
  <si>
    <t>人</t>
  </si>
  <si>
    <t>ｼｽﾃﾑ導入先住所</t>
  </si>
  <si>
    <t>ｼｽﾃﾑ導入住宅</t>
  </si>
  <si>
    <t>MJ/年・世帯</t>
  </si>
  <si>
    <t>1.</t>
  </si>
  <si>
    <t>申込者</t>
  </si>
  <si>
    <t>Ⅰa・Ⅰb・Ⅱ・Ⅲ・Ⅳa・Ⅳb・Ⅴ・Ⅵ</t>
  </si>
  <si>
    <t>　　定型ｼｽﾃﾑ　・　新規ｼｽﾃﾑ</t>
  </si>
  <si>
    <t>↑必ず全居室について記入すること</t>
  </si>
  <si>
    <t>（小数点第三位まで）</t>
  </si>
  <si>
    <t>（効率は小数点第三位まで）</t>
  </si>
  <si>
    <t>　↑面積は小数点第二位まで</t>
  </si>
  <si>
    <t>冷房する
居室の
床面積
（㎡）</t>
  </si>
  <si>
    <t>補助対象
機器で
冷房する
居室の
床面積
（㎡)</t>
  </si>
  <si>
    <t>　　補助対象物で冷房する居室の合計消費ｴﾈﾙｷﾞｰ量　×　冷房ｴﾈﾙｷﾞｰ削減率　</t>
  </si>
  <si>
    <t>〈給湯ｴﾈﾙｷﾞｰ削減率の算出〉</t>
  </si>
  <si>
    <t>　　　</t>
  </si>
  <si>
    <t xml:space="preserve">   (小数点以下四捨五入)</t>
  </si>
  <si>
    <t xml:space="preserve"> 　(小数点以下四捨五入)</t>
  </si>
  <si>
    <t>　(小数点以下四捨五入)</t>
  </si>
  <si>
    <t xml:space="preserve">   ＝</t>
  </si>
  <si>
    <t>（7）</t>
  </si>
  <si>
    <t>機種名
（型式）</t>
  </si>
  <si>
    <t>ﾒｰｶｰ名</t>
  </si>
  <si>
    <t>（1）</t>
  </si>
  <si>
    <t>②</t>
  </si>
  <si>
    <t>（2）</t>
  </si>
  <si>
    <t>壁</t>
  </si>
  <si>
    <t>床</t>
  </si>
  <si>
    <t>構造又は熱貫流率</t>
  </si>
  <si>
    <t>ガラスの日射侵入率</t>
  </si>
  <si>
    <t>①</t>
  </si>
  <si>
    <t>・ｼｽﾃﾑ導入後の消費ｴﾈﾙｷﾞｰ削減量</t>
  </si>
  <si>
    <t>・ｼｽﾃﾑ導入後の消費ｴﾈﾙｷﾞｰ削減率</t>
  </si>
  <si>
    <t>・ｼｽﾃﾑ導入による費用対効果</t>
  </si>
  <si>
    <t>（3）</t>
  </si>
  <si>
    <t>CO2冷媒HP給湯器（ｴｺｷｭｰﾄ）・潜熱回収型ｶﾞｽ給湯器（ｴｺｼﾞｮｰｽﾞ）・</t>
  </si>
  <si>
    <t>潜熱回収型石油給湯器（ｴｺﾌｨｰﾙ）・ｶﾞｽｴﾝｼﾞﾝ給湯器（ｴｺｳｨﾙ）・</t>
  </si>
  <si>
    <t>床面積
（㎡）</t>
  </si>
  <si>
    <t>ﾒｰｶｰ名</t>
  </si>
  <si>
    <t>機種名（型式）</t>
  </si>
  <si>
    <r>
      <t>居室
（</t>
    </r>
    <r>
      <rPr>
        <u val="single"/>
        <sz val="9"/>
        <color indexed="8"/>
        <rFont val="ＭＳ Ｐ明朝"/>
        <family val="1"/>
      </rPr>
      <t>全居室を記入</t>
    </r>
    <r>
      <rPr>
        <sz val="9"/>
        <color indexed="8"/>
        <rFont val="ＭＳ Ｐ明朝"/>
        <family val="1"/>
      </rPr>
      <t>）
【L、D、LD、
LDK、寝室、
和室、洋室、
書斎、その他】</t>
    </r>
  </si>
  <si>
    <t>機器の
ﾒｰｶｰ名</t>
  </si>
  <si>
    <t>機器の性能</t>
  </si>
  <si>
    <t>床面積
（㎡）
×効率</t>
  </si>
  <si>
    <t>効率</t>
  </si>
  <si>
    <t>床面積合計（㎡）</t>
  </si>
  <si>
    <t>暖房する
居室の
床面積
（㎡）</t>
  </si>
  <si>
    <t>補助対象
機器で
暖房する
居室の
床面積
（㎡)</t>
  </si>
  <si>
    <t>(</t>
  </si>
  <si>
    <t>）複数の機器で暖房する　→②－2へ</t>
  </si>
  <si>
    <t>・  （　　</t>
  </si>
  <si>
    <t>※　機器が暖房と同じ場合は「ﾒｰｶｰ名」に「暖房と同じ」と記入し、機種名の記入は省略可（ｴｱｺﾝの場合はAPFについても省略可）</t>
  </si>
  <si>
    <t>①　給湯の消費ｴﾈﾙｷﾞｰ量（MJ/年・世帯）の算出</t>
  </si>
  <si>
    <t>補助対象費用（1/3をする前の費用）[税込]　÷　申請住宅（全体）のｴﾈﾙｷﾞｰ削減量</t>
  </si>
  <si>
    <t>）ＳＭＡＳＨ等のｿﾌﾄで計算する</t>
  </si>
  <si>
    <t>年</t>
  </si>
  <si>
    <t>ﾒｰｶｰ名：</t>
  </si>
  <si>
    <t>型式：</t>
  </si>
  <si>
    <t xml:space="preserve"> ） × （</t>
  </si>
  <si>
    <t>・  （</t>
  </si>
  <si>
    <t>暖房ｴﾈﾙｷﾞｰ削減量 ＝</t>
  </si>
  <si>
    <t>) ＝</t>
  </si>
  <si>
    <t>　) ＝</t>
  </si>
  <si>
    <t xml:space="preserve">  （小数点第三位まで）</t>
  </si>
  <si>
    <t>　１　－ （</t>
  </si>
  <si>
    <t xml:space="preserve"> )  ＝</t>
  </si>
  <si>
    <t>　)  ＝</t>
  </si>
  <si>
    <t>）複数の機器で冷房する　→②－2へ</t>
  </si>
  <si>
    <t>冷房ｴﾈﾙｷﾞｰ削減量 ＝</t>
  </si>
  <si>
    <r>
      <t xml:space="preserve">)  ÷ ( </t>
    </r>
    <r>
      <rPr>
        <sz val="9"/>
        <color indexed="8"/>
        <rFont val="ＭＳ Ｐ明朝"/>
        <family val="1"/>
      </rPr>
      <t>　　　　　　　　　　</t>
    </r>
  </si>
  <si>
    <t xml:space="preserve">   （小数点第三位まで）</t>
  </si>
  <si>
    <t>給湯の消費ｴﾈﾙｷﾞｰ量　×　給湯ｴﾈﾙｷﾞｰ削減率　</t>
  </si>
  <si>
    <t xml:space="preserve">  （小数点以下四捨五入）</t>
  </si>
  <si>
    <t>　　 　 ↓どちらかに○印をつける</t>
  </si>
  <si>
    <t>)</t>
  </si>
  <si>
    <t>)  ＝</t>
  </si>
  <si>
    <t>＝</t>
  </si>
  <si>
    <t>＋</t>
  </si>
  <si>
    <r>
      <t xml:space="preserve">( </t>
    </r>
    <r>
      <rPr>
        <b/>
        <sz val="11"/>
        <color indexed="8"/>
        <rFont val="ＭＳ Ｐ明朝"/>
        <family val="1"/>
      </rPr>
      <t>A</t>
    </r>
  </si>
  <si>
    <r>
      <t xml:space="preserve">( </t>
    </r>
    <r>
      <rPr>
        <b/>
        <sz val="11"/>
        <color indexed="8"/>
        <rFont val="ＭＳ Ｐ明朝"/>
        <family val="1"/>
      </rPr>
      <t>B</t>
    </r>
  </si>
  <si>
    <r>
      <t xml:space="preserve">( </t>
    </r>
    <r>
      <rPr>
        <b/>
        <sz val="11"/>
        <color indexed="8"/>
        <rFont val="ＭＳ Ｐ明朝"/>
        <family val="1"/>
      </rPr>
      <t>C</t>
    </r>
  </si>
  <si>
    <r>
      <t xml:space="preserve">( </t>
    </r>
    <r>
      <rPr>
        <b/>
        <sz val="11"/>
        <color indexed="8"/>
        <rFont val="ＭＳ Ｐ明朝"/>
        <family val="1"/>
      </rPr>
      <t>D</t>
    </r>
  </si>
  <si>
    <r>
      <t xml:space="preserve">( </t>
    </r>
    <r>
      <rPr>
        <b/>
        <sz val="11"/>
        <color indexed="8"/>
        <rFont val="ＭＳ Ｐ明朝"/>
        <family val="1"/>
      </rPr>
      <t>E</t>
    </r>
  </si>
  <si>
    <t>(Ｅ)</t>
  </si>
  <si>
    <t xml:space="preserve"> ＝ （ </t>
  </si>
  <si>
    <r>
      <t xml:space="preserve">） </t>
    </r>
    <r>
      <rPr>
        <b/>
        <sz val="10"/>
        <color indexed="8"/>
        <rFont val="ＭＳ Ｐ明朝"/>
        <family val="1"/>
      </rPr>
      <t>＝</t>
    </r>
  </si>
  <si>
    <t xml:space="preserve">  （小数点第一位まで）</t>
  </si>
  <si>
    <t>重量鉄骨造・ＲＣ・その他（</t>
  </si>
  <si>
    <t>その他（</t>
  </si>
  <si>
    <t>住宅延床面積</t>
  </si>
  <si>
    <t>(ｳ)／（ｱ）</t>
  </si>
  <si>
    <t>・</t>
  </si>
  <si>
    <t>住宅の種別　　戸建・分譲マンション</t>
  </si>
  <si>
    <t>氏　　　　　　　名</t>
  </si>
  <si>
    <t>地　　　　　　　域</t>
  </si>
  <si>
    <t>工　　　　　　　法</t>
  </si>
  <si>
    <t>築　　　年　　　数</t>
  </si>
  <si>
    <t>↑該当仕様に○印をつける</t>
  </si>
  <si>
    <t>　－既築</t>
  </si>
  <si>
    <t>）</t>
  </si>
  <si>
    <t>※計算方法（計算式、SMASH等のソフトによる計算）に係わらず必ず記入すること</t>
  </si>
  <si>
    <t>㎡</t>
  </si>
  <si>
    <t>(小数点第二位まで記入)</t>
  </si>
  <si>
    <t>直近１年間のエネルギー使用量実績値</t>
  </si>
  <si>
    <t>一次消費エネルギー量実績値の算出</t>
  </si>
  <si>
    <t>使用量実績からのエネルギー換算</t>
  </si>
  <si>
    <t>電気</t>
  </si>
  <si>
    <t>都市ｶﾞｽ</t>
  </si>
  <si>
    <t>kWh</t>
  </si>
  <si>
    <t>㎏</t>
  </si>
  <si>
    <t>=</t>
  </si>
  <si>
    <t>(MJ)</t>
  </si>
  <si>
    <t>換算値</t>
  </si>
  <si>
    <t>ｴﾈﾙｷﾞｰ消費量</t>
  </si>
  <si>
    <t>灯油</t>
  </si>
  <si>
    <t>㍑</t>
  </si>
  <si>
    <t xml:space="preserve">  (小数点以下四捨五入)</t>
  </si>
  <si>
    <t>※当該住宅で使用していないエネルギーについては空欄にすること</t>
  </si>
  <si>
    <t>全体の一次消費エネルギー量の計算</t>
  </si>
  <si>
    <t>） ÷ 100　＝</t>
  </si>
  <si>
    <r>
      <t>・・・</t>
    </r>
    <r>
      <rPr>
        <b/>
        <sz val="11"/>
        <color indexed="8"/>
        <rFont val="ＭＳ Ｐ明朝"/>
        <family val="1"/>
      </rPr>
      <t>（ｱ）</t>
    </r>
  </si>
  <si>
    <r>
      <t>・・・</t>
    </r>
    <r>
      <rPr>
        <b/>
        <sz val="11"/>
        <color indexed="8"/>
        <rFont val="ＭＳ Ｐ明朝"/>
        <family val="1"/>
      </rPr>
      <t>（ｲ）</t>
    </r>
  </si>
  <si>
    <r>
      <t>・・・</t>
    </r>
    <r>
      <rPr>
        <b/>
        <sz val="11"/>
        <color indexed="8"/>
        <rFont val="ＭＳ Ｐ明朝"/>
        <family val="1"/>
      </rPr>
      <t>（ｳ）</t>
    </r>
  </si>
  <si>
    <t>③　既存暖房機器の情報</t>
  </si>
  <si>
    <t>既存機器名称</t>
  </si>
  <si>
    <t>台数
(台)</t>
  </si>
  <si>
    <t>機種名
(型番)</t>
  </si>
  <si>
    <t>機器種別</t>
  </si>
  <si>
    <t>※  メーカー名、機種名は分かる範囲で記入すること</t>
  </si>
  <si>
    <t>※   既存機器名称の例 ： 石油ファンヒーター、ガスストーブ、エアコン　等</t>
  </si>
  <si>
    <t>MＪ/kWh</t>
  </si>
  <si>
    <t>MＪ/kg</t>
  </si>
  <si>
    <t>MＪ/㍑</t>
  </si>
  <si>
    <t>(ｾ)</t>
  </si>
  <si>
    <t>(ﾀ)</t>
  </si>
  <si>
    <t xml:space="preserve"> (例) 居室①②に補助対象設備を設置する場合</t>
  </si>
  <si>
    <r>
      <t xml:space="preserve"> ｛（居室①の既存機器効率 </t>
    </r>
    <r>
      <rPr>
        <b/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居室①の床面積）</t>
    </r>
    <r>
      <rPr>
        <vertAlign val="subscript"/>
        <sz val="10"/>
        <color indexed="8"/>
        <rFont val="ＭＳ Ｐ明朝"/>
        <family val="1"/>
      </rPr>
      <t xml:space="preserve"> </t>
    </r>
    <r>
      <rPr>
        <b/>
        <sz val="10"/>
        <color indexed="8"/>
        <rFont val="ＭＳ Ｐ明朝"/>
        <family val="1"/>
      </rPr>
      <t>＋</t>
    </r>
    <r>
      <rPr>
        <sz val="10"/>
        <color indexed="8"/>
        <rFont val="ＭＳ Ｐ明朝"/>
        <family val="1"/>
      </rPr>
      <t xml:space="preserve"> （居室②の既存機器効率 </t>
    </r>
    <r>
      <rPr>
        <b/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居室②の床面積）｝ </t>
    </r>
    <r>
      <rPr>
        <b/>
        <sz val="10"/>
        <color indexed="8"/>
        <rFont val="ＭＳ Ｐ明朝"/>
        <family val="1"/>
      </rPr>
      <t>÷</t>
    </r>
    <r>
      <rPr>
        <sz val="10"/>
        <color indexed="8"/>
        <rFont val="ＭＳ Ｐ明朝"/>
        <family val="1"/>
      </rPr>
      <t xml:space="preserve"> 居室①②の合計床面積</t>
    </r>
  </si>
  <si>
    <t xml:space="preserve"> ｛(　　　　　　　　　　 </t>
  </si>
  <si>
    <r>
      <t xml:space="preserve">  ) </t>
    </r>
    <r>
      <rPr>
        <b/>
        <sz val="11"/>
        <color indexed="8"/>
        <rFont val="ＭＳ Ｐ明朝"/>
        <family val="1"/>
      </rPr>
      <t xml:space="preserve">＋ </t>
    </r>
    <r>
      <rPr>
        <sz val="11"/>
        <color indexed="8"/>
        <rFont val="ＭＳ Ｐ明朝"/>
        <family val="1"/>
      </rPr>
      <t>(</t>
    </r>
  </si>
  <si>
    <r>
      <t xml:space="preserve">　)｝ </t>
    </r>
    <r>
      <rPr>
        <b/>
        <sz val="11"/>
        <color indexed="8"/>
        <rFont val="ＭＳ Ｐ明朝"/>
        <family val="1"/>
      </rPr>
      <t>÷</t>
    </r>
    <r>
      <rPr>
        <sz val="11"/>
        <color indexed="8"/>
        <rFont val="ＭＳ Ｐ明朝"/>
        <family val="1"/>
      </rPr>
      <t>（</t>
    </r>
  </si>
  <si>
    <t>　１　－　既存機器の(平均)暖房効率　 ÷　補助対象とする暖房機器の（平均）効率</t>
  </si>
  <si>
    <t>(ﾃ)</t>
  </si>
  <si>
    <t>(ﾅ)</t>
  </si>
  <si>
    <t>(ﾄ)</t>
  </si>
  <si>
    <t>(ﾆ)</t>
  </si>
  <si>
    <t>(ﾇ)</t>
  </si>
  <si>
    <r>
      <t>④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暖房ｴﾈﾙｷﾞｰ計算の方法</t>
    </r>
  </si>
  <si>
    <r>
      <t>⑤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計算式での計算（暖房ｴﾈﾙｷﾞｰ削減量の算出）</t>
    </r>
  </si>
  <si>
    <r>
      <t>⑤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計算式での計算（冷房ｴﾈﾙｷﾞｰ削減量の算出）</t>
    </r>
  </si>
  <si>
    <t>③　既存の機器の効率の算出</t>
  </si>
  <si>
    <t>④　給湯ｴﾈﾙｷﾞｰ削減量の算出</t>
  </si>
  <si>
    <t>機種名
(型番)</t>
  </si>
  <si>
    <t>使用年数
(年)</t>
  </si>
  <si>
    <t>他  性能に関わる情報</t>
  </si>
  <si>
    <t>※　ﾒｰｶｰ名､機種名は分かる範囲で記入すること</t>
  </si>
  <si>
    <t>　１　－　導入する機器のｴﾈﾙｷﾞｰ係数　÷　既存の機器のｴﾈﾙｷﾞｰ係数</t>
  </si>
  <si>
    <t>①　申請住宅（全体）のｴﾈﾙｷﾞｰ削減量（MJ/年・世帯）の算出</t>
  </si>
  <si>
    <t>÷</t>
  </si>
  <si>
    <t>（G）</t>
  </si>
  <si>
    <r>
      <rPr>
        <b/>
        <sz val="10.5"/>
        <color indexed="8"/>
        <rFont val="ＭＳ Ｐ明朝"/>
        <family val="1"/>
      </rPr>
      <t xml:space="preserve">〈 </t>
    </r>
    <r>
      <rPr>
        <sz val="10.5"/>
        <color indexed="8"/>
        <rFont val="ＭＳ Ｐ明朝"/>
        <family val="1"/>
      </rPr>
      <t xml:space="preserve">冷房ｴﾈﾙｷﾞｰ削減率の算出 </t>
    </r>
    <r>
      <rPr>
        <b/>
        <sz val="10.5"/>
        <color indexed="8"/>
        <rFont val="ＭＳ Ｐ明朝"/>
        <family val="1"/>
      </rPr>
      <t>〉</t>
    </r>
  </si>
  <si>
    <r>
      <rPr>
        <b/>
        <sz val="10.5"/>
        <color indexed="8"/>
        <rFont val="ＭＳ Ｐ明朝"/>
        <family val="1"/>
      </rPr>
      <t xml:space="preserve">〈 </t>
    </r>
    <r>
      <rPr>
        <sz val="10.5"/>
        <color indexed="8"/>
        <rFont val="ＭＳ Ｐ明朝"/>
        <family val="1"/>
      </rPr>
      <t xml:space="preserve">暖房ｴﾈﾙｷﾞｰ削減率の算出 </t>
    </r>
    <r>
      <rPr>
        <b/>
        <sz val="10.5"/>
        <color indexed="8"/>
        <rFont val="ＭＳ Ｐ明朝"/>
        <family val="1"/>
      </rPr>
      <t>〉</t>
    </r>
  </si>
  <si>
    <t>家全体の暖冷房している（床）面積（空調面積）</t>
  </si>
  <si>
    <t>※都市ｶﾞｽの換算値については当該地区のｶﾞｽ会社に照会、確認のこと</t>
  </si>
  <si>
    <t>）単一の機器で暖房する　→②－1へ</t>
  </si>
  <si>
    <t>②－1（単一の機器で暖房する場合）</t>
  </si>
  <si>
    <t>②－2（複数の機器で暖房する 場合）</t>
  </si>
  <si>
    <t>全体の一次消費ｴﾈﾙｷﾞｰ量（MJ/年・世帯）　×  給湯用途割合（％）</t>
  </si>
  <si>
    <t>）単一の機器で冷房する　→②－1へ</t>
  </si>
  <si>
    <t>②－1（単一の機器で冷房する場合）</t>
  </si>
  <si>
    <t xml:space="preserve">( </t>
  </si>
  <si>
    <t>②　申請住宅（全体）の改修部のｴﾈﾙｷﾞｰ削減率（％）の算出</t>
  </si>
  <si>
    <t>使用量実績</t>
  </si>
  <si>
    <t>既設の開口部の仕様（代表してリビングの開口部の仕様）</t>
  </si>
  <si>
    <t>断熱改修の組合わせ</t>
  </si>
  <si>
    <t>断熱改修面積</t>
  </si>
  <si>
    <t>断熱改修の仕様</t>
  </si>
  <si>
    <t>① 断熱仕様</t>
  </si>
  <si>
    <t>屋根又は天井</t>
  </si>
  <si>
    <t>部            位</t>
  </si>
  <si>
    <t>外壁の中間階床の横架材部分</t>
  </si>
  <si>
    <t>土間床等の外周部</t>
  </si>
  <si>
    <t>断熱材の種類</t>
  </si>
  <si>
    <t>厚さ (単位㎜)</t>
  </si>
  <si>
    <t>次世代省エネ基準への
適合確認</t>
  </si>
  <si>
    <t>② 開口部の断熱･気密仕様</t>
  </si>
  <si>
    <t>窓､ 引き戸及び框ドア</t>
  </si>
  <si>
    <t>③ 開口部の日射侵入防止措置</t>
  </si>
  <si>
    <t>ドア</t>
  </si>
  <si>
    <t>窓ガラス</t>
  </si>
  <si>
    <t>窓サッシ</t>
  </si>
  <si>
    <t>天井又は
屋根</t>
  </si>
  <si>
    <t>外壁又は
壁</t>
  </si>
  <si>
    <t>(該当する改修部位に○印をつける)</t>
  </si>
  <si>
    <t>部　　　位</t>
  </si>
  <si>
    <t>ド　　　ア</t>
  </si>
  <si>
    <t>措　　　　置</t>
  </si>
  <si>
    <t xml:space="preserve"> 屋　　根</t>
  </si>
  <si>
    <t xml:space="preserve"> 天　　井</t>
  </si>
  <si>
    <t>種　　　類</t>
  </si>
  <si>
    <t>－D</t>
  </si>
  <si>
    <r>
      <rPr>
        <sz val="14"/>
        <color indexed="8"/>
        <rFont val="ＭＳ 明朝"/>
        <family val="1"/>
      </rPr>
      <t>ｼｽﾃﾑNo.</t>
    </r>
    <r>
      <rPr>
        <sz val="11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（定型ｼｽﾃﾑの場合に記入）</t>
    </r>
  </si>
  <si>
    <t>↑該当に○印をつける</t>
  </si>
  <si>
    <r>
      <rPr>
        <b/>
        <sz val="10"/>
        <color indexed="8"/>
        <rFont val="ＭＳ Ｐ明朝"/>
        <family val="1"/>
      </rPr>
      <t>（計算結果）</t>
    </r>
    <r>
      <rPr>
        <sz val="10"/>
        <color indexed="8"/>
        <rFont val="ＭＳ Ｐ明朝"/>
        <family val="1"/>
      </rPr>
      <t xml:space="preserve">　既存機器の平均暖房効率 </t>
    </r>
    <r>
      <rPr>
        <b/>
        <sz val="10"/>
        <color indexed="8"/>
        <rFont val="ＭＳ Ｐ明朝"/>
        <family val="1"/>
      </rPr>
      <t>＝</t>
    </r>
  </si>
  <si>
    <t>）みなし削減率及び計算式で計算する　→③へ</t>
  </si>
  <si>
    <t>①　暖冷房の消費ｴﾈﾙｷﾞｰ量（MJ）の算出</t>
  </si>
  <si>
    <t>全体の一次消費ｴﾈﾙｷﾞｰ量（MJ/年・世帯）　×  （暖房用途割合＋冷房用途割合）（％）</t>
  </si>
  <si>
    <t>②    断熱改修のｴﾈﾙｷﾞｰ計算の方法</t>
  </si>
  <si>
    <r>
      <t>③</t>
    </r>
    <r>
      <rPr>
        <sz val="7"/>
        <color indexed="8"/>
        <rFont val="ＭＳ Ｐ明朝"/>
        <family val="1"/>
      </rPr>
      <t>   </t>
    </r>
    <r>
      <rPr>
        <sz val="10.5"/>
        <color indexed="8"/>
        <rFont val="ＭＳ Ｐ明朝"/>
        <family val="1"/>
      </rPr>
      <t xml:space="preserve"> みなし削減率及び計算式での計算（断熱改修における暖冷房ｴﾈﾙｷﾞｰ削減量の算出）</t>
    </r>
  </si>
  <si>
    <t>　【 計算根拠 】</t>
  </si>
  <si>
    <t>　　　↓該当に○印をつける</t>
  </si>
  <si>
    <t>暖冷房の消費ｴﾈﾙｷﾞｰ量（MJ/年・世帯）　×  断熱改修のｴﾈﾙｷﾞｰ削減率（％）</t>
  </si>
  <si>
    <r>
      <t>(</t>
    </r>
    <r>
      <rPr>
        <b/>
        <sz val="10"/>
        <color indexed="8"/>
        <rFont val="ＭＳ Ｐ明朝"/>
        <family val="1"/>
      </rPr>
      <t xml:space="preserve"> a</t>
    </r>
  </si>
  <si>
    <t>断熱改修の暖冷房ｴﾈﾙｷﾞｰ削減量 ＝</t>
  </si>
  <si>
    <t>全体の一次消費ｴﾈﾙｷﾞｰ量（MJ/年・世帯）　×  暖房用途割合（％）　</t>
  </si>
  <si>
    <t>）計算式で計算する　→⑤へ</t>
  </si>
  <si>
    <t>※暖房の消費ｴﾈﾙｷﾞｰ量から断熱改修分の削減量を差引いてから計算すること</t>
  </si>
  <si>
    <t xml:space="preserve">暖冷房のエネルギー削減量（MJ/年・世帯）　÷　暖冷房の消費エネルギー量（MJ/年・世帯） </t>
  </si>
  <si>
    <t>　（計算結果）　ｴﾈﾙｷﾞｰ削減量 ＝</t>
  </si>
  <si>
    <t>）家全体の改修であり、全体を同じ削減率で計算できる　→　断熱改修のｴﾈﾙｷﾞｰ削減率</t>
  </si>
  <si>
    <t>）居室毎もしくは階毎に計算する必要がある→下記に計算根拠を記入</t>
  </si>
  <si>
    <t>←2ﾍﾟｰｼﾞ目に転記すること</t>
  </si>
  <si>
    <t>(該当する仕様に○印を</t>
  </si>
  <si>
    <t>つけ、省ｴﾈﾅﾋﾞはﾒｰｶｰ名</t>
  </si>
  <si>
    <t>と型式を記入する）</t>
  </si>
  <si>
    <t>機器の組合わせ</t>
  </si>
  <si>
    <t>冷温水式ＨＰ空調（ＨＰ床暖房等）・地中熱利用冷温水式空調・個別エアコン・</t>
  </si>
  <si>
    <t>照明・その他（</t>
  </si>
  <si>
    <t>断熱改修によるエネルギー削減計算</t>
  </si>
  <si>
    <t>→下記（Ａ）を記入し④へ（計算根拠は別紙で添付すること）</t>
  </si>
  <si>
    <t>④　断熱改修によるｴﾈﾙｷﾞｰ削減率（％）の算出</t>
  </si>
  <si>
    <t>①　暖房の消費ｴﾈﾙｷﾞｰ量（MJ）（断熱改修後）の算出</t>
  </si>
  <si>
    <t>） ÷ 100）　＝</t>
  </si>
  <si>
    <r>
      <t>（</t>
    </r>
    <r>
      <rPr>
        <b/>
        <sz val="9"/>
        <color indexed="8"/>
        <rFont val="ＭＳ Ｐ明朝"/>
        <family val="1"/>
      </rPr>
      <t xml:space="preserve"> ｂ</t>
    </r>
  </si>
  <si>
    <t>（６）</t>
  </si>
  <si>
    <r>
      <t xml:space="preserve">( </t>
    </r>
    <r>
      <rPr>
        <b/>
        <sz val="11"/>
        <color indexed="8"/>
        <rFont val="ＭＳ Ｐ明朝"/>
        <family val="1"/>
      </rPr>
      <t>Ｆ</t>
    </r>
  </si>
  <si>
    <r>
      <t>(</t>
    </r>
    <r>
      <rPr>
        <b/>
        <sz val="11"/>
        <color indexed="8"/>
        <rFont val="ＭＳ Ｐ明朝"/>
        <family val="1"/>
      </rPr>
      <t xml:space="preserve"> a</t>
    </r>
  </si>
  <si>
    <r>
      <t xml:space="preserve">( </t>
    </r>
    <r>
      <rPr>
        <b/>
        <sz val="11"/>
        <color indexed="8"/>
        <rFont val="ＭＳ Ｐ明朝"/>
        <family val="1"/>
      </rPr>
      <t>d</t>
    </r>
  </si>
  <si>
    <t>（G</t>
  </si>
  <si>
    <r>
      <t xml:space="preserve">） </t>
    </r>
    <r>
      <rPr>
        <b/>
        <sz val="10"/>
        <color indexed="8"/>
        <rFont val="ＭＳ Ｐ明朝"/>
        <family val="1"/>
      </rPr>
      <t xml:space="preserve">÷ </t>
    </r>
    <r>
      <rPr>
        <sz val="10"/>
        <color indexed="8"/>
        <rFont val="ＭＳ Ｐ明朝"/>
        <family val="1"/>
      </rPr>
      <t xml:space="preserve">（ </t>
    </r>
    <r>
      <rPr>
        <b/>
        <sz val="11"/>
        <color indexed="8"/>
        <rFont val="ＭＳ Ｐ明朝"/>
        <family val="1"/>
      </rPr>
      <t>G</t>
    </r>
  </si>
  <si>
    <t>(Ｉ)</t>
  </si>
  <si>
    <t>①　冷房の消費ｴﾈﾙｷﾞｰ量（MJ）（断熱改修後）の算出</t>
  </si>
  <si>
    <t>全体の一次消費ｴﾈﾙｷﾞｰ量（MJ/年・世帯）　×  冷房用途割合（％）　</t>
  </si>
  <si>
    <t>冷房の消費エネルギー量（MJ/年・世帯）　× （１－ 断熱改修によるエネルギー削減率（％）÷100）　</t>
  </si>
  <si>
    <t>③　既存冷房機器の情報</t>
  </si>
  <si>
    <r>
      <t>④</t>
    </r>
    <r>
      <rPr>
        <sz val="7"/>
        <color indexed="8"/>
        <rFont val="ＭＳ Ｐ明朝"/>
        <family val="1"/>
      </rPr>
      <t xml:space="preserve">    </t>
    </r>
    <r>
      <rPr>
        <sz val="10.5"/>
        <color indexed="8"/>
        <rFont val="ＭＳ Ｐ明朝"/>
        <family val="1"/>
      </rPr>
      <t>冷房ｴﾈﾙｷﾞｰ計算の方法</t>
    </r>
  </si>
  <si>
    <t>※冷房の消費ｴﾈﾙｷﾞｰ量から断熱改修分の削減量を差引いてから計算すること</t>
  </si>
  <si>
    <r>
      <rPr>
        <b/>
        <sz val="10.5"/>
        <color indexed="8"/>
        <rFont val="ＭＳ Ｐ明朝"/>
        <family val="1"/>
      </rPr>
      <t>〈</t>
    </r>
    <r>
      <rPr>
        <sz val="10.5"/>
        <color indexed="8"/>
        <rFont val="ＭＳ Ｐ明朝"/>
        <family val="1"/>
      </rPr>
      <t xml:space="preserve"> 補助対象物で暖房する居室の合計消費ｴﾈﾙｷﾞｰ量の算出 </t>
    </r>
    <r>
      <rPr>
        <b/>
        <sz val="10.5"/>
        <color indexed="8"/>
        <rFont val="ＭＳ Ｐ明朝"/>
        <family val="1"/>
      </rPr>
      <t>〉</t>
    </r>
  </si>
  <si>
    <t>《 補助対象空調設備による暖房ｴﾈﾙｷﾞｰ削減量（B）の算出 》</t>
  </si>
  <si>
    <t>(ﾈ)</t>
  </si>
  <si>
    <t>(ﾉ)</t>
  </si>
  <si>
    <t>〈 補助対象物で冷房する居室の合計消費ｴﾈﾙｷﾞｰ量の算出 〉</t>
  </si>
  <si>
    <r>
      <t>（</t>
    </r>
    <r>
      <rPr>
        <b/>
        <sz val="9"/>
        <color indexed="8"/>
        <rFont val="ＭＳ Ｐ明朝"/>
        <family val="1"/>
      </rPr>
      <t xml:space="preserve"> c</t>
    </r>
  </si>
  <si>
    <t>《 補助対象空調設備による冷房ｴﾈﾙｷﾞｰ削減量（Ｃ）の算出 》</t>
  </si>
  <si>
    <r>
      <t xml:space="preserve">（ </t>
    </r>
    <r>
      <rPr>
        <b/>
        <sz val="9"/>
        <color indexed="8"/>
        <rFont val="ＭＳ Ｐ明朝"/>
        <family val="1"/>
      </rPr>
      <t>d</t>
    </r>
    <r>
      <rPr>
        <sz val="9"/>
        <color indexed="8"/>
        <rFont val="ＭＳ Ｐ明朝"/>
        <family val="1"/>
      </rPr>
      <t>　　　　　</t>
    </r>
  </si>
  <si>
    <t>《給湯ｴﾈﾙｷﾞｰ削減量（Ｄ）の算出》</t>
  </si>
  <si>
    <t>(Ｆ)</t>
  </si>
  <si>
    <t>(H)</t>
  </si>
  <si>
    <t>(g)</t>
  </si>
  <si>
    <r>
      <t xml:space="preserve">( </t>
    </r>
    <r>
      <rPr>
        <b/>
        <sz val="11"/>
        <color indexed="8"/>
        <rFont val="ＭＳ Ｐ明朝"/>
        <family val="1"/>
      </rPr>
      <t>g</t>
    </r>
  </si>
  <si>
    <t>←算出根拠(G)より転記</t>
  </si>
  <si>
    <t>←算出根拠(H)より転記</t>
  </si>
  <si>
    <t>←算出根拠( I )より転記</t>
  </si>
  <si>
    <t>※  （ｳ）/（ｱ）が0.5以上でない場合、及び暖冷房している全ての居室を改修しない場合は申請不可　　</t>
  </si>
  <si>
    <t>ガス温水床暖房・石油温水床暖房・太陽熱利用暖房・その他（　　　　　　　　　</t>
  </si>
  <si>
    <t>太陽熱利用給湯器＋補助熱源（　　　　　　　</t>
  </si>
  <si>
    <t>）・</t>
  </si>
  <si>
    <t>　１　－　既存機器の冷房効率　 ÷　補助対象とする冷房機器の（平均）効率</t>
  </si>
  <si>
    <t>　　　　　→右記（B）を記入し（5）へ（計算根拠は別紙で添付すること）</t>
  </si>
  <si>
    <t xml:space="preserve">実施計画書（既築　Ｄ２～４（断熱改修＋機器））   </t>
  </si>
  <si>
    <t>補助対象空調設備による暖房ｴﾈﾙｷﾞｰ削減計算（ﾓﾃﾞﾙ区分D４の場合は③のみ記入のこと）</t>
  </si>
  <si>
    <t>補助対象空調設備による冷房ｴﾈﾙｷﾞｰ削減計算（ﾓﾃﾞﾙ区分D４の場合は③のみ記入のこと）</t>
  </si>
  <si>
    <t>給湯のエネルギー計算（ﾓﾃﾞﾙ区分D２の場合は③のみ記入のこと）</t>
  </si>
  <si>
    <t>)照明・その他で補助対象はない　→（8）へ</t>
  </si>
  <si>
    <t>※照明（またはその他）の消費ｴﾈﾙｷﾞｰ量は、他と同様に「全体の一次消費ｴﾈﾙｷﾞｰ量」×「照明（またはその他）の用途割合（%）」÷100で算出すること</t>
  </si>
  <si>
    <t>（8）</t>
  </si>
  <si>
    <t>　　↑（照明を改修した場合のみ）
　　　　照明の改修部の消費ｴﾈﾙｷﾞｰ量</t>
  </si>
  <si>
    <t>　　↑（その他を改修した場合のみ）
　　　　その他の改修部の消費ｴﾈﾙｷﾞｰ量</t>
  </si>
  <si>
    <t xml:space="preserve">　１　－ </t>
  </si>
  <si>
    <r>
      <t>　 　</t>
    </r>
    <r>
      <rPr>
        <b/>
        <sz val="11"/>
        <color indexed="8"/>
        <rFont val="ＭＳ Ｐ明朝"/>
        <family val="1"/>
      </rPr>
      <t xml:space="preserve">その他のｴﾈﾙｷﾞｰ削減量（結果） </t>
    </r>
  </si>
  <si>
    <t>（9）</t>
  </si>
  <si>
    <t>その他
性能に関わる情報</t>
  </si>
  <si>
    <t>電気        ： ＡＰＦ
ｶﾞｽ・石油  ： 給湯効率</t>
  </si>
  <si>
    <t>（ｴｱｺﾝの場合）
APF</t>
  </si>
  <si>
    <t>照明・その他のｴﾈﾙｷﾞｰ計算(新規ｼｽﾃﾑの場合のみ)</t>
  </si>
  <si>
    <t>↑ﾒｰｶ-名・機種名は
補助対象設備のみ記入</t>
  </si>
  <si>
    <t>暖房
COP</t>
  </si>
  <si>
    <t>　※　機器がﾋｰﾄﾎﾟﾝﾌﾟ式の場合は暖房COPと効率の両方を記載すること</t>
  </si>
  <si>
    <t>　※　機器がｶﾞｽまたは石油式の場合、暖房COPの項目は空欄とすること</t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</si>
  <si>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機器がﾋｰﾄﾎﾟﾝﾌﾟ式の場合は暖房COPと効率の両方を記載すること　</t>
    </r>
    <r>
      <rPr>
        <b/>
        <u val="single"/>
        <sz val="9"/>
        <color indexed="8"/>
        <rFont val="ＭＳ Ｐ明朝"/>
        <family val="1"/>
      </rPr>
      <t>（効率＝暖房COP×3,600÷9,760）</t>
    </r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</si>
  <si>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機器がｴｱｺﾝの場合は暖房COP、効率、APFをすべて記載すること</t>
    </r>
  </si>
  <si>
    <r>
      <t>※</t>
    </r>
    <r>
      <rPr>
        <sz val="7"/>
        <color indexed="8"/>
        <rFont val="ＭＳ Ｐ明朝"/>
        <family val="1"/>
      </rPr>
      <t xml:space="preserve">   </t>
    </r>
    <r>
      <rPr>
        <sz val="9"/>
        <color indexed="8"/>
        <rFont val="ＭＳ Ｐ明朝"/>
        <family val="1"/>
      </rPr>
      <t>機器がｶﾞｽまたは石油式の場合、暖房COPの項目は空欄とすること</t>
    </r>
  </si>
  <si>
    <t>冷房
COP</t>
  </si>
  <si>
    <t>　※　機器がﾋｰﾄﾎﾟﾝﾌﾟ式の場合は冷房COPと効率の両方を記載すること</t>
  </si>
  <si>
    <t>　※　機器がｶﾞｽまたは石油式の場合、冷房COPの項目は空欄とすること</t>
  </si>
  <si>
    <t>電気
(kwh)</t>
  </si>
  <si>
    <t>検針月日(     /     )</t>
  </si>
  <si>
    <t>発電量
(kwh)</t>
  </si>
  <si>
    <t>売電量
(kwh)</t>
  </si>
  <si>
    <t>その他
(         )</t>
  </si>
  <si>
    <r>
      <t>※</t>
    </r>
    <r>
      <rPr>
        <sz val="7"/>
        <rFont val="ＭＳ Ｐ明朝"/>
        <family val="1"/>
      </rPr>
      <t xml:space="preserve">   </t>
    </r>
    <r>
      <rPr>
        <sz val="9"/>
        <rFont val="ＭＳ Ｐ明朝"/>
        <family val="1"/>
      </rPr>
      <t>機器がﾋｰﾄﾎﾟﾝﾌﾟ式の場合は冷房COPと効率の両方を記載すること　</t>
    </r>
    <r>
      <rPr>
        <b/>
        <u val="single"/>
        <sz val="9"/>
        <rFont val="ＭＳ Ｐ明朝"/>
        <family val="1"/>
      </rPr>
      <t>（効率＝冷房COP×3,600÷9,760）</t>
    </r>
  </si>
  <si>
    <r>
      <t>※</t>
    </r>
    <r>
      <rPr>
        <sz val="7"/>
        <rFont val="ＭＳ Ｐ明朝"/>
        <family val="1"/>
      </rPr>
      <t xml:space="preserve">   </t>
    </r>
    <r>
      <rPr>
        <sz val="9"/>
        <rFont val="ＭＳ Ｐ明朝"/>
        <family val="1"/>
      </rPr>
      <t>機器がｴｱｺﾝの場合は冷房COP、効率、APFをすべて記載すること</t>
    </r>
  </si>
  <si>
    <t>窓ガラス・窓サッシ</t>
  </si>
  <si>
    <t>引き戸及び框ドア</t>
  </si>
  <si>
    <t>※電気、ガス及び上水道は、上段に使用量、下段に検針月日を記入すること</t>
  </si>
  <si>
    <t>※ガスについては、都市ガスかLPG（プロパンガス）のどちらか該当する項目に○印をつけること</t>
  </si>
  <si>
    <t>　（例えば、4～5月分の使用量は5月欄に合計値を記入する）</t>
  </si>
  <si>
    <t>※太陽光発電設備を設置している方は電力会社への売電量（検針票の数値）も記入すること</t>
  </si>
  <si>
    <t>※灯油、その他（ペレットや重油など）を使用している方は、月毎の購入量を記入すること</t>
  </si>
  <si>
    <t>サッシ：アルミ・アルミプラスチック複合・プラスチック・木製・その他（</t>
  </si>
  <si>
    <t>ガラス：単層・複層・低放射複層ガラス（Low-Eガラス）・真空ガラス・その他（</t>
  </si>
  <si>
    <t>LPG</t>
  </si>
  <si>
    <t>※　（ｳ）は、平面図において斜線等で示すこと</t>
  </si>
  <si>
    <t>暖冷房している全ての居室を断熱改修する　　　　　　　　　　　はい　・　いいえ</t>
  </si>
  <si>
    <t>ノンフロン
材の確認</t>
  </si>
  <si>
    <t>　　月分</t>
  </si>
  <si>
    <t>※   既存機器名称の例 ： エアコン　等</t>
  </si>
  <si>
    <t>※   居室①～⑧は②－１もしくは②－２と同じ居室とすること</t>
  </si>
  <si>
    <t>引き戸及び框ドア</t>
  </si>
  <si>
    <t>窓</t>
  </si>
  <si>
    <t>必ず記入すること（重複して補助金等を受け取ることはできません）。</t>
  </si>
  <si>
    <t>④へ</t>
  </si>
  <si>
    <t>〈複数の種別の機器が混在する場合の計算〉</t>
  </si>
  <si>
    <t>　※必ず仕様書（カタログ）の写しを添付すること</t>
  </si>
  <si>
    <t>）複数の種別の機器が混在する　→　下記の計算へ</t>
  </si>
  <si>
    <t>　(小数点第三位まで)</t>
  </si>
  <si>
    <t>定型様式１（１／１０）</t>
  </si>
  <si>
    <t>【既築Ｄ２～４（断熱改修＋機器）】</t>
  </si>
  <si>
    <t>定型様式１（２／１０）</t>
  </si>
  <si>
    <t>定型様式１（３／１０）</t>
  </si>
  <si>
    <t>定型様式１（４／１０）</t>
  </si>
  <si>
    <t>定型様式１（５／１０）</t>
  </si>
  <si>
    <t>定型様式１（６／１０）</t>
  </si>
  <si>
    <t>定型様式１（７／１０）</t>
  </si>
  <si>
    <t>定型様式１（８／１０）</t>
  </si>
  <si>
    <t>定型様式１（９／１０）</t>
  </si>
  <si>
    <t>定型様式１（１０／１０）</t>
  </si>
  <si>
    <t>　　　　　→右記（Ｃ）を記入し（6）へ（計算根拠は別紙で添付すること）</t>
  </si>
  <si>
    <r>
      <t>　 　</t>
    </r>
    <r>
      <rPr>
        <b/>
        <sz val="11"/>
        <color indexed="8"/>
        <rFont val="ＭＳ Ｐ明朝"/>
        <family val="1"/>
      </rPr>
      <t xml:space="preserve">照明のｴﾈﾙｷﾞｰ削減量（結果） </t>
    </r>
  </si>
  <si>
    <t>)照明・その他で補助対象がある　→下記（Ｅ）、（Ｆ）を記入し計算根拠を別紙で添付</t>
  </si>
  <si>
    <t>灯油
(ℓ)</t>
  </si>
  <si>
    <t>期間( 　　～     日)</t>
  </si>
  <si>
    <t>※電気の時間帯別電灯契約等をしている方は、毎月の使用量の合計を記入すること</t>
  </si>
  <si>
    <t>←2ﾍﾟｰｼﾞ目に転記すること</t>
  </si>
  <si>
    <t>　今回補助対象となるものを、他の補助金等に応募（申請）している、または申請予定の場合はその補助金等の名称を</t>
  </si>
  <si>
    <t>③－１　補助対象設備設置箇所における既存機器の暖房効率</t>
  </si>
  <si>
    <t>　　　↓いずれかに○印をつける</t>
  </si>
  <si>
    <t>　暖房の消費ｴﾈﾙｷﾞｰ量（断熱改修後）　×　補助対象機器で暖房する居室の床面積　÷　暖房する居室の床面積　</t>
  </si>
  <si>
    <r>
      <t>(</t>
    </r>
    <r>
      <rPr>
        <b/>
        <sz val="11"/>
        <color indexed="8"/>
        <rFont val="ＭＳ Ｐ明朝"/>
        <family val="1"/>
      </rPr>
      <t>ｴ</t>
    </r>
  </si>
  <si>
    <r>
      <t>)＋(</t>
    </r>
    <r>
      <rPr>
        <b/>
        <sz val="11"/>
        <color indexed="8"/>
        <rFont val="ＭＳ Ｐ明朝"/>
        <family val="1"/>
      </rPr>
      <t>ｶ</t>
    </r>
  </si>
  <si>
    <r>
      <t xml:space="preserve">( </t>
    </r>
    <r>
      <rPr>
        <b/>
        <sz val="11"/>
        <color indexed="8"/>
        <rFont val="ＭＳ Ｐ明朝"/>
        <family val="1"/>
      </rPr>
      <t>ｸ</t>
    </r>
  </si>
  <si>
    <r>
      <t xml:space="preserve"> ） ×（</t>
    </r>
    <r>
      <rPr>
        <b/>
        <sz val="10"/>
        <color indexed="8"/>
        <rFont val="ＭＳ Ｐ明朝"/>
        <family val="1"/>
      </rPr>
      <t>ｹ</t>
    </r>
  </si>
  <si>
    <r>
      <t xml:space="preserve"> ） × （ </t>
    </r>
    <r>
      <rPr>
        <b/>
        <sz val="10"/>
        <color indexed="8"/>
        <rFont val="ＭＳ Ｐ明朝"/>
        <family val="1"/>
      </rPr>
      <t xml:space="preserve">１－ </t>
    </r>
    <r>
      <rPr>
        <sz val="10"/>
        <color indexed="8"/>
        <rFont val="ＭＳ Ｐ明朝"/>
        <family val="1"/>
      </rPr>
      <t xml:space="preserve">（ </t>
    </r>
    <r>
      <rPr>
        <b/>
        <sz val="10"/>
        <color indexed="8"/>
        <rFont val="ＭＳ Ｐ明朝"/>
        <family val="1"/>
      </rPr>
      <t>ｹ</t>
    </r>
  </si>
  <si>
    <t>　　　　（効率（ｽ）＝暖房COP×3,600÷9,760）</t>
  </si>
  <si>
    <t>補助対象暖房　　　　
機器の平均効率
　（ｾ）÷(ｼ）＝</t>
  </si>
  <si>
    <t>（ｿ）</t>
  </si>
  <si>
    <r>
      <t>） × （</t>
    </r>
    <r>
      <rPr>
        <b/>
        <sz val="9"/>
        <color indexed="8"/>
        <rFont val="ＭＳ Ｐ明朝"/>
        <family val="1"/>
      </rPr>
      <t>ｼ</t>
    </r>
  </si>
  <si>
    <r>
      <t>） ÷ （</t>
    </r>
    <r>
      <rPr>
        <b/>
        <sz val="9"/>
        <color indexed="8"/>
        <rFont val="ＭＳ Ｐ明朝"/>
        <family val="1"/>
      </rPr>
      <t>ｻ</t>
    </r>
  </si>
  <si>
    <r>
      <t xml:space="preserve">　１　－ （ </t>
    </r>
    <r>
      <rPr>
        <b/>
        <sz val="9"/>
        <color indexed="8"/>
        <rFont val="ＭＳ Ｐ明朝"/>
        <family val="1"/>
      </rPr>
      <t>ｿ</t>
    </r>
  </si>
  <si>
    <r>
      <t xml:space="preserve">)  ÷ ( </t>
    </r>
    <r>
      <rPr>
        <b/>
        <sz val="9"/>
        <color indexed="8"/>
        <rFont val="ＭＳ Ｐ明朝"/>
        <family val="1"/>
      </rPr>
      <t>ｽ</t>
    </r>
    <r>
      <rPr>
        <sz val="9"/>
        <color indexed="8"/>
        <rFont val="ＭＳ Ｐ明朝"/>
        <family val="1"/>
      </rPr>
      <t>　　　　　　　　　</t>
    </r>
  </si>
  <si>
    <r>
      <t xml:space="preserve">　　（ </t>
    </r>
    <r>
      <rPr>
        <b/>
        <sz val="9"/>
        <color indexed="8"/>
        <rFont val="ＭＳ Ｐ明朝"/>
        <family val="1"/>
      </rPr>
      <t>ﾀ</t>
    </r>
    <r>
      <rPr>
        <sz val="9"/>
        <color indexed="8"/>
        <rFont val="ＭＳ Ｐ明朝"/>
        <family val="1"/>
      </rPr>
      <t>　　</t>
    </r>
  </si>
  <si>
    <r>
      <t xml:space="preserve">　 ) × ( </t>
    </r>
    <r>
      <rPr>
        <b/>
        <sz val="9"/>
        <color indexed="8"/>
        <rFont val="ＭＳ Ｐ明朝"/>
        <family val="1"/>
      </rPr>
      <t>ﾁ</t>
    </r>
  </si>
  <si>
    <t>（ﾂ）</t>
  </si>
  <si>
    <r>
      <t>(</t>
    </r>
    <r>
      <rPr>
        <b/>
        <sz val="10"/>
        <color indexed="8"/>
        <rFont val="ＭＳ Ｐ明朝"/>
        <family val="1"/>
      </rPr>
      <t xml:space="preserve"> ﾂ</t>
    </r>
  </si>
  <si>
    <t>　　　　（効率（ﾅ）＝冷房COP×3,600÷9,760）</t>
  </si>
  <si>
    <t>補助対象冷房　　　　
機器の平均効率
　（ﾆ）÷(ﾄ）＝</t>
  </si>
  <si>
    <r>
      <t>） × （</t>
    </r>
    <r>
      <rPr>
        <b/>
        <sz val="9"/>
        <color indexed="8"/>
        <rFont val="ＭＳ Ｐ明朝"/>
        <family val="1"/>
      </rPr>
      <t>ﾄ</t>
    </r>
  </si>
  <si>
    <r>
      <t>） ÷ （</t>
    </r>
    <r>
      <rPr>
        <b/>
        <sz val="9"/>
        <color indexed="8"/>
        <rFont val="ＭＳ Ｐ明朝"/>
        <family val="1"/>
      </rPr>
      <t>ﾃ</t>
    </r>
  </si>
  <si>
    <r>
      <t xml:space="preserve">　  ÷  （ </t>
    </r>
    <r>
      <rPr>
        <b/>
        <sz val="9"/>
        <color indexed="8"/>
        <rFont val="ＭＳ Ｐ明朝"/>
        <family val="1"/>
      </rPr>
      <t>ﾅ</t>
    </r>
  </si>
  <si>
    <r>
      <t xml:space="preserve">　　（ </t>
    </r>
    <r>
      <rPr>
        <b/>
        <sz val="9"/>
        <color indexed="8"/>
        <rFont val="ＭＳ Ｐ明朝"/>
        <family val="1"/>
      </rPr>
      <t>ﾇ</t>
    </r>
    <r>
      <rPr>
        <sz val="9"/>
        <color indexed="8"/>
        <rFont val="ＭＳ Ｐ明朝"/>
        <family val="1"/>
      </rPr>
      <t>　</t>
    </r>
  </si>
  <si>
    <r>
      <t xml:space="preserve">　 ) × ( </t>
    </r>
    <r>
      <rPr>
        <b/>
        <sz val="9"/>
        <color indexed="8"/>
        <rFont val="ＭＳ Ｐ明朝"/>
        <family val="1"/>
      </rPr>
      <t>ﾈ</t>
    </r>
  </si>
  <si>
    <r>
      <t xml:space="preserve">) × ( </t>
    </r>
    <r>
      <rPr>
        <b/>
        <sz val="9"/>
        <color indexed="8"/>
        <rFont val="ＭＳ Ｐ明朝"/>
        <family val="1"/>
      </rPr>
      <t>ﾉ</t>
    </r>
    <r>
      <rPr>
        <sz val="9"/>
        <color indexed="8"/>
        <rFont val="ＭＳ Ｐ明朝"/>
        <family val="1"/>
      </rPr>
      <t>　　</t>
    </r>
  </si>
  <si>
    <t>※電気、都市ガス及びLPGの使用量は、毎月の検針票、領収書等に記載されている数値を記入すること</t>
  </si>
  <si>
    <t>　冷房の消費ｴﾈﾙｷﾞｰ量（断熱改修後）　×　補助対象機器で冷房する居室の床面積　÷　冷房する居室の床面積　</t>
  </si>
  <si>
    <r>
      <t>）全て石油（灯油）暖房　→　効率</t>
    </r>
    <r>
      <rPr>
        <u val="single"/>
        <sz val="10"/>
        <color indexed="8"/>
        <rFont val="ＭＳ Ｐ明朝"/>
        <family val="1"/>
      </rPr>
      <t>（ｿ）0.8</t>
    </r>
  </si>
  <si>
    <r>
      <t>）全てガス暖房　→　効率</t>
    </r>
    <r>
      <rPr>
        <u val="single"/>
        <sz val="10"/>
        <color indexed="8"/>
        <rFont val="ＭＳ Ｐ明朝"/>
        <family val="1"/>
      </rPr>
      <t>（ｿ）0.75</t>
    </r>
  </si>
  <si>
    <r>
      <t>）全てエアコン　→　効率</t>
    </r>
    <r>
      <rPr>
        <u val="single"/>
        <sz val="10"/>
        <color indexed="8"/>
        <rFont val="ＭＳ Ｐ明朝"/>
        <family val="1"/>
      </rPr>
      <t>（ｿ）1.095</t>
    </r>
  </si>
  <si>
    <t>床面積
（㎡）</t>
  </si>
  <si>
    <t>使用
年数
(年)</t>
  </si>
  <si>
    <t xml:space="preserve">  ↑石油、ガス、電気のいずれか該当するものを記入</t>
  </si>
  <si>
    <t>　↑機器種別が石油の場合は、瞬間式か</t>
  </si>
  <si>
    <t>　瞬間貯湯式かを記入</t>
  </si>
  <si>
    <t xml:space="preserve"> 外気に接する部分</t>
  </si>
  <si>
    <t xml:space="preserve"> その他の部分</t>
  </si>
  <si>
    <t xml:space="preserve">  ↑石油、ガス、電気のいずれか
　該当するものを記入</t>
  </si>
  <si>
    <t>※太陽光発電設備、家庭用コージェネレーション設備（エコウィル）等の発電設備を設置している方は、発電量（モニター数値）を記入すること</t>
  </si>
  <si>
    <t>上水道
(㎥)</t>
  </si>
  <si>
    <t>※LPGのカッコ内には、検針票、領収書等に記載されている使用量の単位（㎥もしくはkg）を記入すること</t>
  </si>
  <si>
    <t>※上水道使用量が2ヶ月毎の検針の場合は、検針票、領収書等に記載されている2ヶ月合計の数値を記入すること</t>
  </si>
  <si>
    <t>㎥</t>
  </si>
  <si>
    <t>MＪ/㎥</t>
  </si>
  <si>
    <t>※LPGの単位が㎥の場合はkgに換算（1㎥＝1.964kg）すること(（　　）内は小数点第三位まで記入)</t>
  </si>
  <si>
    <t>次世代省エネ基準への
適合確認
(窓ガラス・窓サッシは
仕様等の確認）</t>
  </si>
  <si>
    <t>↑該当地域に○印をつける（※公募要領70～80ﾍﾟｰｼﾞ）</t>
  </si>
  <si>
    <t>　　↑公募要領59ﾍﾟｰｼﾞ表１１</t>
  </si>
  <si>
    <t>↑公募要領54ﾍﾟｰｼﾞ表７</t>
  </si>
  <si>
    <t>↑公募要領62ﾍﾟｰｼﾞ表１３</t>
  </si>
  <si>
    <t>※ｴﾈﾙｷﾞｰ計算については公募要領58～63ﾍﾟｰｼﾞも参照すること</t>
  </si>
  <si>
    <t>　　↑公募要領59ﾍﾟｰｼﾞ表１１↑</t>
  </si>
  <si>
    <t>↑公募要領64～65ﾍﾟｰｼﾞ</t>
  </si>
  <si>
    <t>※電気・都市ｶﾞｽ・LPG・水道等については、使用量及び期間（日にち単位）の分かる証憑（検針票または請求書等）の写しを必ず添付すること</t>
  </si>
  <si>
    <r>
      <t>)＋(</t>
    </r>
    <r>
      <rPr>
        <b/>
        <sz val="11"/>
        <color indexed="8"/>
        <rFont val="ＭＳ Ｐ明朝"/>
        <family val="1"/>
      </rPr>
      <t>ｵ</t>
    </r>
  </si>
  <si>
    <r>
      <t>)＋(</t>
    </r>
    <r>
      <rPr>
        <b/>
        <sz val="11"/>
        <color indexed="8"/>
        <rFont val="ＭＳ Ｐ明朝"/>
        <family val="1"/>
      </rPr>
      <t>ｷ</t>
    </r>
  </si>
  <si>
    <t>)  =</t>
  </si>
  <si>
    <t>(ｸ)</t>
  </si>
  <si>
    <t xml:space="preserve"> ） × {（</t>
  </si>
  <si>
    <t>　）＋（</t>
  </si>
  <si>
    <t>）}÷ 100　＝</t>
  </si>
  <si>
    <t>（ａ）</t>
  </si>
  <si>
    <t>（A</t>
  </si>
  <si>
    <t>)</t>
  </si>
  <si>
    <t>÷</t>
  </si>
  <si>
    <r>
      <t xml:space="preserve">( </t>
    </r>
    <r>
      <rPr>
        <b/>
        <sz val="11"/>
        <rFont val="ＭＳ Ｐ明朝"/>
        <family val="1"/>
      </rPr>
      <t>a</t>
    </r>
  </si>
  <si>
    <t>×</t>
  </si>
  <si>
    <t>100  =</t>
  </si>
  <si>
    <t>(ｹ)</t>
  </si>
  <si>
    <t>%</t>
  </si>
  <si>
    <t xml:space="preserve">  （小数点第一位まで）</t>
  </si>
  <si>
    <t>（４）</t>
  </si>
  <si>
    <r>
      <t xml:space="preserve">( </t>
    </r>
    <r>
      <rPr>
        <b/>
        <sz val="11"/>
        <rFont val="ＭＳ Ｐ明朝"/>
        <family val="1"/>
      </rPr>
      <t>ｸ</t>
    </r>
  </si>
  <si>
    <t xml:space="preserve"> ） × （</t>
  </si>
  <si>
    <t>） ÷ 100　＝</t>
  </si>
  <si>
    <t>（ｺ）</t>
  </si>
  <si>
    <t xml:space="preserve">   (小数点以下四捨五入)</t>
  </si>
  <si>
    <r>
      <t>暖房の消費エネルギー量（MJ/年・世帯）　×  （ １－ 断熱改修によるエネルギー削減率</t>
    </r>
    <r>
      <rPr>
        <sz val="9"/>
        <rFont val="ＭＳ Ｐ明朝"/>
        <family val="1"/>
      </rPr>
      <t xml:space="preserve">％ </t>
    </r>
    <r>
      <rPr>
        <sz val="10.5"/>
        <rFont val="ＭＳ Ｐ明朝"/>
        <family val="1"/>
      </rPr>
      <t>÷ 100 ）　</t>
    </r>
  </si>
  <si>
    <r>
      <t>(</t>
    </r>
    <r>
      <rPr>
        <b/>
        <sz val="10"/>
        <rFont val="ＭＳ Ｐ明朝"/>
        <family val="1"/>
      </rPr>
      <t xml:space="preserve"> ｺ</t>
    </r>
  </si>
  <si>
    <r>
      <t xml:space="preserve"> ） × （ </t>
    </r>
    <r>
      <rPr>
        <b/>
        <sz val="10"/>
        <rFont val="ＭＳ Ｐ明朝"/>
        <family val="1"/>
      </rPr>
      <t xml:space="preserve">１－ </t>
    </r>
    <r>
      <rPr>
        <sz val="10"/>
        <rFont val="ＭＳ Ｐ明朝"/>
        <family val="1"/>
      </rPr>
      <t xml:space="preserve">（ </t>
    </r>
    <r>
      <rPr>
        <b/>
        <sz val="10"/>
        <rFont val="ＭＳ Ｐ明朝"/>
        <family val="1"/>
      </rPr>
      <t>ｹ</t>
    </r>
  </si>
  <si>
    <t>） ÷ 100）　＝</t>
  </si>
  <si>
    <t>（b）</t>
  </si>
  <si>
    <t>選択してください。</t>
  </si>
  <si>
    <t>（上段に発電量、下段に発電量の計測期間（例えば、4月分は1～30日）を記入する）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</si>
</sst>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#,##0_ "/>
    <numFmt numFmtId="180" formatCode="#,##0.0;[Red]\-#,##0.0"/>
    <numFmt numFmtId="181" formatCode="#,##0.000;[Red]\-#,##0.000"/>
    <numFmt numFmtId="182" formatCode="#,##0.0000;[Red]\-#,##0.0000"/>
    <numFmt numFmtId="183" formatCode="0.00000_ "/>
    <numFmt numFmtId="184" formatCode="0.0000_ "/>
  </numFmts>
  <fonts count="7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u val="single"/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u val="single"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b/>
      <sz val="10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u val="single"/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u val="single"/>
      <sz val="8"/>
      <name val="ＭＳ Ｐ明朝"/>
      <family val="1"/>
    </font>
    <font>
      <b/>
      <sz val="8"/>
      <name val="ＭＳ Ｐ明朝"/>
      <family val="1"/>
    </font>
    <font>
      <u val="single"/>
      <sz val="9"/>
      <name val="ＭＳ Ｐ明朝"/>
      <family val="1"/>
    </font>
    <font>
      <sz val="7"/>
      <name val="ＭＳ Ｐ明朝"/>
      <family val="1"/>
    </font>
    <font>
      <b/>
      <u val="single"/>
      <sz val="9"/>
      <name val="ＭＳ Ｐ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9"/>
      <color indexed="30"/>
      <name val="ＭＳ Ｐ明朝"/>
      <family val="1"/>
    </font>
    <font>
      <sz val="8"/>
      <color indexed="8"/>
      <name val="ＭＳ 明朝"/>
      <family val="1"/>
    </font>
    <font>
      <b/>
      <u val="single"/>
      <sz val="8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8"/>
      <color indexed="30"/>
      <name val="ＭＳ Ｐ明朝"/>
      <family val="1"/>
    </font>
    <font>
      <sz val="10.5"/>
      <color indexed="8"/>
      <name val="ＭＳ 明朝"/>
      <family val="1"/>
    </font>
    <font>
      <sz val="8.5"/>
      <color indexed="8"/>
      <name val="ＭＳ Ｐ明朝"/>
      <family val="1"/>
    </font>
    <font>
      <u val="single"/>
      <sz val="8"/>
      <color indexed="8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8"/>
      <color indexed="8"/>
      <name val="ＭＳ Ｐ明朝"/>
      <family val="1"/>
    </font>
    <font>
      <sz val="8.5"/>
      <color indexed="8"/>
      <name val="ＭＳ 明朝"/>
      <family val="1"/>
    </font>
    <font>
      <b/>
      <sz val="11"/>
      <color indexed="10"/>
      <name val="ＭＳ Ｐ明朝"/>
      <family val="1"/>
    </font>
    <font>
      <sz val="11.5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46" fillId="4" borderId="0" applyNumberFormat="0" applyBorder="0" applyAlignment="0" applyProtection="0"/>
  </cellStyleXfs>
  <cellXfs count="645">
    <xf numFmtId="0" fontId="0" fillId="0" borderId="0" xfId="0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17" fillId="0" borderId="0" xfId="48" applyFont="1" applyFill="1" applyAlignment="1">
      <alignment vertical="center"/>
    </xf>
    <xf numFmtId="38" fontId="17" fillId="0" borderId="0" xfId="48" applyFont="1" applyFill="1" applyAlignment="1">
      <alignment horizontal="right" vertical="center"/>
    </xf>
    <xf numFmtId="38" fontId="63" fillId="24" borderId="0" xfId="48" applyFont="1" applyFill="1" applyBorder="1" applyAlignment="1">
      <alignment horizontal="center" vertical="center"/>
    </xf>
    <xf numFmtId="38" fontId="48" fillId="24" borderId="0" xfId="48" applyFont="1" applyFill="1" applyBorder="1" applyAlignment="1">
      <alignment horizontal="center" vertical="center"/>
    </xf>
    <xf numFmtId="38" fontId="2" fillId="24" borderId="0" xfId="48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vertical="center"/>
    </xf>
    <xf numFmtId="38" fontId="3" fillId="24" borderId="0" xfId="48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horizontal="left" vertical="center"/>
    </xf>
    <xf numFmtId="38" fontId="3" fillId="24" borderId="0" xfId="48" applyFont="1" applyFill="1" applyAlignment="1">
      <alignment horizontal="center" vertical="center"/>
    </xf>
    <xf numFmtId="38" fontId="49" fillId="24" borderId="0" xfId="48" applyFont="1" applyFill="1" applyBorder="1" applyAlignment="1">
      <alignment vertical="center"/>
    </xf>
    <xf numFmtId="38" fontId="3" fillId="24" borderId="10" xfId="48" applyFont="1" applyFill="1" applyBorder="1" applyAlignment="1">
      <alignment vertical="center"/>
    </xf>
    <xf numFmtId="38" fontId="4" fillId="24" borderId="0" xfId="48" applyFont="1" applyFill="1" applyBorder="1" applyAlignment="1">
      <alignment vertical="center"/>
    </xf>
    <xf numFmtId="38" fontId="24" fillId="24" borderId="0" xfId="48" applyFont="1" applyFill="1" applyBorder="1" applyAlignment="1">
      <alignment vertical="center"/>
    </xf>
    <xf numFmtId="38" fontId="3" fillId="24" borderId="10" xfId="48" applyFont="1" applyFill="1" applyBorder="1" applyAlignment="1">
      <alignment horizontal="right" vertical="center"/>
    </xf>
    <xf numFmtId="38" fontId="19" fillId="24" borderId="0" xfId="48" applyFont="1" applyFill="1" applyBorder="1" applyAlignment="1">
      <alignment vertical="center"/>
    </xf>
    <xf numFmtId="38" fontId="4" fillId="24" borderId="0" xfId="48" applyFont="1" applyFill="1" applyAlignment="1">
      <alignment vertical="center"/>
    </xf>
    <xf numFmtId="38" fontId="57" fillId="0" borderId="0" xfId="48" applyFont="1" applyAlignment="1">
      <alignment vertical="center"/>
    </xf>
    <xf numFmtId="38" fontId="3" fillId="24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24" borderId="0" xfId="48" applyFont="1" applyFill="1" applyBorder="1" applyAlignment="1">
      <alignment vertical="center"/>
    </xf>
    <xf numFmtId="38" fontId="11" fillId="24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4" fillId="24" borderId="0" xfId="48" applyFont="1" applyFill="1" applyBorder="1" applyAlignment="1">
      <alignment horizontal="left" vertical="center"/>
    </xf>
    <xf numFmtId="38" fontId="5" fillId="24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54" fillId="0" borderId="0" xfId="48" applyFont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54" fillId="0" borderId="10" xfId="48" applyFont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16" fillId="0" borderId="14" xfId="48" applyFont="1" applyBorder="1" applyAlignment="1">
      <alignment horizontal="left" vertical="center"/>
    </xf>
    <xf numFmtId="38" fontId="16" fillId="0" borderId="12" xfId="48" applyFont="1" applyBorder="1" applyAlignment="1">
      <alignment horizontal="left" vertical="center"/>
    </xf>
    <xf numFmtId="38" fontId="16" fillId="0" borderId="11" xfId="48" applyFont="1" applyBorder="1" applyAlignment="1">
      <alignment vertical="center"/>
    </xf>
    <xf numFmtId="38" fontId="16" fillId="0" borderId="12" xfId="48" applyFont="1" applyBorder="1" applyAlignment="1">
      <alignment vertical="center"/>
    </xf>
    <xf numFmtId="38" fontId="16" fillId="0" borderId="16" xfId="48" applyFont="1" applyBorder="1" applyAlignment="1">
      <alignment vertical="center"/>
    </xf>
    <xf numFmtId="38" fontId="16" fillId="0" borderId="11" xfId="48" applyFont="1" applyBorder="1" applyAlignment="1">
      <alignment horizontal="center" vertical="center"/>
    </xf>
    <xf numFmtId="38" fontId="16" fillId="0" borderId="12" xfId="48" applyFont="1" applyBorder="1" applyAlignment="1">
      <alignment horizontal="center" vertical="center"/>
    </xf>
    <xf numFmtId="38" fontId="3" fillId="24" borderId="12" xfId="48" applyFont="1" applyFill="1" applyBorder="1" applyAlignment="1">
      <alignment vertical="center"/>
    </xf>
    <xf numFmtId="38" fontId="3" fillId="24" borderId="16" xfId="48" applyFont="1" applyFill="1" applyBorder="1" applyAlignment="1">
      <alignment vertical="center"/>
    </xf>
    <xf numFmtId="38" fontId="16" fillId="0" borderId="14" xfId="48" applyFont="1" applyBorder="1" applyAlignment="1">
      <alignment vertical="center"/>
    </xf>
    <xf numFmtId="38" fontId="16" fillId="0" borderId="0" xfId="48" applyFont="1" applyBorder="1" applyAlignment="1">
      <alignment vertical="center"/>
    </xf>
    <xf numFmtId="38" fontId="53" fillId="0" borderId="13" xfId="48" applyFont="1" applyBorder="1" applyAlignment="1">
      <alignment horizontal="left" vertical="center"/>
    </xf>
    <xf numFmtId="38" fontId="53" fillId="0" borderId="0" xfId="48" applyFont="1" applyBorder="1" applyAlignment="1">
      <alignment horizontal="left" vertical="center" wrapText="1"/>
    </xf>
    <xf numFmtId="38" fontId="53" fillId="0" borderId="14" xfId="48" applyFont="1" applyBorder="1" applyAlignment="1">
      <alignment horizontal="left" vertical="center" wrapText="1"/>
    </xf>
    <xf numFmtId="38" fontId="54" fillId="0" borderId="0" xfId="48" applyFont="1" applyAlignment="1">
      <alignment horizontal="justify" vertical="center"/>
    </xf>
    <xf numFmtId="38" fontId="17" fillId="0" borderId="14" xfId="48" applyFont="1" applyBorder="1" applyAlignment="1">
      <alignment vertical="center"/>
    </xf>
    <xf numFmtId="38" fontId="17" fillId="0" borderId="0" xfId="48" applyFont="1" applyBorder="1" applyAlignment="1">
      <alignment vertical="center"/>
    </xf>
    <xf numFmtId="38" fontId="54" fillId="0" borderId="0" xfId="48" applyFont="1" applyAlignment="1">
      <alignment vertical="center"/>
    </xf>
    <xf numFmtId="38" fontId="16" fillId="0" borderId="15" xfId="48" applyFont="1" applyBorder="1" applyAlignment="1">
      <alignment horizontal="center" vertical="center"/>
    </xf>
    <xf numFmtId="38" fontId="16" fillId="0" borderId="10" xfId="48" applyFont="1" applyBorder="1" applyAlignment="1">
      <alignment horizontal="center" vertical="center"/>
    </xf>
    <xf numFmtId="38" fontId="16" fillId="0" borderId="17" xfId="48" applyFont="1" applyBorder="1" applyAlignment="1">
      <alignment horizontal="center" vertical="center"/>
    </xf>
    <xf numFmtId="38" fontId="53" fillId="0" borderId="15" xfId="48" applyFont="1" applyBorder="1" applyAlignment="1">
      <alignment horizontal="left" vertical="center"/>
    </xf>
    <xf numFmtId="38" fontId="53" fillId="0" borderId="10" xfId="48" applyFont="1" applyBorder="1" applyAlignment="1">
      <alignment horizontal="left" vertical="center" wrapText="1"/>
    </xf>
    <xf numFmtId="38" fontId="53" fillId="0" borderId="17" xfId="48" applyFont="1" applyBorder="1" applyAlignment="1">
      <alignment horizontal="left" vertical="center" wrapText="1"/>
    </xf>
    <xf numFmtId="38" fontId="16" fillId="0" borderId="16" xfId="48" applyFont="1" applyBorder="1" applyAlignment="1">
      <alignment horizontal="center" vertical="center"/>
    </xf>
    <xf numFmtId="38" fontId="53" fillId="0" borderId="11" xfId="48" applyFont="1" applyBorder="1" applyAlignment="1">
      <alignment horizontal="left" vertical="center"/>
    </xf>
    <xf numFmtId="38" fontId="53" fillId="0" borderId="12" xfId="48" applyFont="1" applyBorder="1" applyAlignment="1">
      <alignment horizontal="left" vertical="center" wrapText="1"/>
    </xf>
    <xf numFmtId="38" fontId="53" fillId="0" borderId="16" xfId="48" applyFont="1" applyBorder="1" applyAlignment="1">
      <alignment horizontal="left" vertical="center" wrapText="1"/>
    </xf>
    <xf numFmtId="38" fontId="54" fillId="0" borderId="14" xfId="48" applyFont="1" applyBorder="1" applyAlignment="1">
      <alignment horizontal="left" vertical="center"/>
    </xf>
    <xf numFmtId="38" fontId="54" fillId="0" borderId="0" xfId="48" applyFont="1" applyBorder="1" applyAlignment="1">
      <alignment horizontal="left" vertical="center"/>
    </xf>
    <xf numFmtId="38" fontId="54" fillId="0" borderId="0" xfId="48" applyFont="1" applyBorder="1" applyAlignment="1">
      <alignment horizontal="left" vertical="top"/>
    </xf>
    <xf numFmtId="38" fontId="54" fillId="0" borderId="14" xfId="48" applyFont="1" applyBorder="1" applyAlignment="1">
      <alignment horizontal="left" vertical="top"/>
    </xf>
    <xf numFmtId="38" fontId="3" fillId="24" borderId="14" xfId="48" applyFont="1" applyFill="1" applyBorder="1" applyAlignment="1">
      <alignment vertical="center"/>
    </xf>
    <xf numFmtId="38" fontId="55" fillId="0" borderId="0" xfId="48" applyFont="1" applyBorder="1" applyAlignment="1">
      <alignment horizontal="left" vertical="top"/>
    </xf>
    <xf numFmtId="38" fontId="51" fillId="0" borderId="14" xfId="48" applyFont="1" applyBorder="1" applyAlignment="1">
      <alignment horizontal="left" vertical="center"/>
    </xf>
    <xf numFmtId="38" fontId="51" fillId="0" borderId="0" xfId="48" applyFont="1" applyBorder="1" applyAlignment="1">
      <alignment horizontal="left" vertical="center"/>
    </xf>
    <xf numFmtId="38" fontId="3" fillId="24" borderId="17" xfId="48" applyFont="1" applyFill="1" applyBorder="1" applyAlignment="1">
      <alignment vertical="center"/>
    </xf>
    <xf numFmtId="38" fontId="16" fillId="0" borderId="13" xfId="48" applyFont="1" applyBorder="1" applyAlignment="1">
      <alignment vertical="center"/>
    </xf>
    <xf numFmtId="38" fontId="16" fillId="0" borderId="15" xfId="48" applyFont="1" applyBorder="1" applyAlignment="1">
      <alignment vertical="center"/>
    </xf>
    <xf numFmtId="38" fontId="16" fillId="0" borderId="10" xfId="48" applyFont="1" applyBorder="1" applyAlignment="1">
      <alignment vertical="center"/>
    </xf>
    <xf numFmtId="38" fontId="16" fillId="0" borderId="17" xfId="48" applyFont="1" applyBorder="1" applyAlignment="1">
      <alignment vertical="center"/>
    </xf>
    <xf numFmtId="38" fontId="53" fillId="0" borderId="18" xfId="48" applyFont="1" applyBorder="1" applyAlignment="1">
      <alignment vertical="center"/>
    </xf>
    <xf numFmtId="38" fontId="16" fillId="0" borderId="19" xfId="48" applyFont="1" applyBorder="1" applyAlignment="1">
      <alignment vertical="center"/>
    </xf>
    <xf numFmtId="38" fontId="53" fillId="0" borderId="19" xfId="48" applyFont="1" applyBorder="1" applyAlignment="1">
      <alignment vertical="center"/>
    </xf>
    <xf numFmtId="38" fontId="3" fillId="24" borderId="19" xfId="48" applyFont="1" applyFill="1" applyBorder="1" applyAlignment="1">
      <alignment vertical="center"/>
    </xf>
    <xf numFmtId="38" fontId="3" fillId="24" borderId="20" xfId="48" applyFont="1" applyFill="1" applyBorder="1" applyAlignment="1">
      <alignment vertical="center"/>
    </xf>
    <xf numFmtId="38" fontId="3" fillId="24" borderId="0" xfId="48" applyFont="1" applyFill="1" applyAlignment="1">
      <alignment horizontal="left" vertical="center"/>
    </xf>
    <xf numFmtId="38" fontId="10" fillId="24" borderId="0" xfId="48" applyFont="1" applyFill="1" applyAlignment="1">
      <alignment vertical="center"/>
    </xf>
    <xf numFmtId="38" fontId="22" fillId="24" borderId="0" xfId="48" applyFont="1" applyFill="1" applyBorder="1" applyAlignment="1">
      <alignment vertical="center"/>
    </xf>
    <xf numFmtId="38" fontId="5" fillId="24" borderId="0" xfId="48" applyFont="1" applyFill="1" applyAlignment="1">
      <alignment horizontal="center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left" vertical="center"/>
    </xf>
    <xf numFmtId="38" fontId="4" fillId="24" borderId="0" xfId="48" applyFont="1" applyFill="1" applyBorder="1" applyAlignment="1">
      <alignment vertical="center"/>
    </xf>
    <xf numFmtId="38" fontId="47" fillId="24" borderId="0" xfId="48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38" fontId="49" fillId="0" borderId="0" xfId="48" applyFont="1" applyFill="1" applyBorder="1" applyAlignment="1">
      <alignment horizontal="center" vertical="center"/>
    </xf>
    <xf numFmtId="38" fontId="14" fillId="0" borderId="0" xfId="48" applyFont="1" applyFill="1" applyBorder="1" applyAlignment="1">
      <alignment horizontal="center" vertical="center"/>
    </xf>
    <xf numFmtId="38" fontId="47" fillId="0" borderId="0" xfId="48" applyFont="1" applyFill="1" applyBorder="1" applyAlignment="1">
      <alignment horizontal="left" vertical="center"/>
    </xf>
    <xf numFmtId="38" fontId="47" fillId="0" borderId="0" xfId="48" applyFont="1" applyFill="1" applyAlignment="1">
      <alignment vertical="center"/>
    </xf>
    <xf numFmtId="38" fontId="7" fillId="24" borderId="0" xfId="48" applyFont="1" applyFill="1" applyBorder="1" applyAlignment="1">
      <alignment vertical="center"/>
    </xf>
    <xf numFmtId="38" fontId="59" fillId="24" borderId="0" xfId="48" applyFont="1" applyFill="1" applyBorder="1" applyAlignment="1">
      <alignment vertical="center"/>
    </xf>
    <xf numFmtId="38" fontId="5" fillId="24" borderId="0" xfId="48" applyFont="1" applyFill="1" applyAlignment="1">
      <alignment vertical="center"/>
    </xf>
    <xf numFmtId="38" fontId="47" fillId="24" borderId="0" xfId="48" applyFont="1" applyFill="1" applyAlignment="1">
      <alignment vertical="center"/>
    </xf>
    <xf numFmtId="38" fontId="47" fillId="24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47" fillId="24" borderId="13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47" fillId="0" borderId="0" xfId="48" applyFont="1" applyFill="1" applyBorder="1" applyAlignment="1">
      <alignment vertical="top"/>
    </xf>
    <xf numFmtId="38" fontId="58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7" fillId="24" borderId="15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38" fontId="14" fillId="0" borderId="0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5" fillId="24" borderId="11" xfId="48" applyFont="1" applyFill="1" applyBorder="1" applyAlignment="1">
      <alignment horizontal="center" vertical="center"/>
    </xf>
    <xf numFmtId="38" fontId="3" fillId="24" borderId="12" xfId="48" applyFont="1" applyFill="1" applyBorder="1" applyAlignment="1">
      <alignment vertical="center"/>
    </xf>
    <xf numFmtId="38" fontId="5" fillId="24" borderId="13" xfId="48" applyFont="1" applyFill="1" applyBorder="1" applyAlignment="1">
      <alignment horizontal="center" vertical="center"/>
    </xf>
    <xf numFmtId="38" fontId="5" fillId="24" borderId="0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top"/>
    </xf>
    <xf numFmtId="38" fontId="5" fillId="24" borderId="0" xfId="48" applyFont="1" applyFill="1" applyBorder="1" applyAlignment="1">
      <alignment horizontal="left" vertical="center"/>
    </xf>
    <xf numFmtId="38" fontId="47" fillId="24" borderId="0" xfId="48" applyFont="1" applyFill="1" applyBorder="1" applyAlignment="1">
      <alignment/>
    </xf>
    <xf numFmtId="38" fontId="69" fillId="0" borderId="13" xfId="48" applyFont="1" applyFill="1" applyBorder="1" applyAlignment="1">
      <alignment horizontal="left" vertical="center"/>
    </xf>
    <xf numFmtId="38" fontId="10" fillId="24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left" vertical="center"/>
    </xf>
    <xf numFmtId="38" fontId="10" fillId="24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47" fillId="24" borderId="0" xfId="48" applyFont="1" applyFill="1" applyBorder="1" applyAlignment="1">
      <alignment vertical="top"/>
    </xf>
    <xf numFmtId="38" fontId="3" fillId="0" borderId="21" xfId="48" applyFont="1" applyFill="1" applyBorder="1" applyAlignment="1">
      <alignment vertical="center"/>
    </xf>
    <xf numFmtId="38" fontId="47" fillId="24" borderId="21" xfId="48" applyFont="1" applyFill="1" applyBorder="1" applyAlignment="1">
      <alignment vertical="top"/>
    </xf>
    <xf numFmtId="38" fontId="10" fillId="24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vertical="center"/>
    </xf>
    <xf numFmtId="38" fontId="56" fillId="0" borderId="0" xfId="48" applyFont="1" applyFill="1" applyBorder="1" applyAlignment="1">
      <alignment vertical="center"/>
    </xf>
    <xf numFmtId="38" fontId="10" fillId="24" borderId="1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10" fillId="24" borderId="13" xfId="48" applyFont="1" applyFill="1" applyBorder="1" applyAlignment="1">
      <alignment vertical="center"/>
    </xf>
    <xf numFmtId="38" fontId="10" fillId="24" borderId="13" xfId="48" applyFont="1" applyFill="1" applyBorder="1" applyAlignment="1">
      <alignment horizontal="left" vertical="center"/>
    </xf>
    <xf numFmtId="38" fontId="60" fillId="0" borderId="0" xfId="48" applyFont="1" applyFill="1" applyBorder="1" applyAlignment="1">
      <alignment vertical="center"/>
    </xf>
    <xf numFmtId="38" fontId="60" fillId="0" borderId="0" xfId="48" applyFont="1" applyFill="1" applyBorder="1" applyAlignment="1">
      <alignment horizontal="center" vertical="center"/>
    </xf>
    <xf numFmtId="38" fontId="60" fillId="0" borderId="0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0" xfId="48" applyFont="1" applyFill="1" applyAlignment="1">
      <alignment horizontal="left" vertical="center"/>
    </xf>
    <xf numFmtId="38" fontId="66" fillId="0" borderId="0" xfId="48" applyFont="1" applyFill="1" applyBorder="1" applyAlignment="1">
      <alignment horizontal="left" vertical="center"/>
    </xf>
    <xf numFmtId="38" fontId="60" fillId="0" borderId="0" xfId="48" applyFont="1" applyFill="1" applyBorder="1" applyAlignment="1">
      <alignment vertical="center"/>
    </xf>
    <xf numFmtId="38" fontId="50" fillId="0" borderId="13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15" fillId="24" borderId="13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47" fillId="0" borderId="10" xfId="48" applyFont="1" applyFill="1" applyBorder="1" applyAlignment="1">
      <alignment vertical="top"/>
    </xf>
    <xf numFmtId="38" fontId="19" fillId="0" borderId="13" xfId="48" applyFont="1" applyFill="1" applyBorder="1" applyAlignment="1">
      <alignment horizontal="center" vertical="center"/>
    </xf>
    <xf numFmtId="38" fontId="70" fillId="0" borderId="0" xfId="48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horizontal="right" vertical="center"/>
    </xf>
    <xf numFmtId="38" fontId="71" fillId="0" borderId="0" xfId="48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horizontal="center" vertical="center"/>
    </xf>
    <xf numFmtId="38" fontId="70" fillId="0" borderId="10" xfId="48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horizontal="center" vertical="center"/>
    </xf>
    <xf numFmtId="38" fontId="19" fillId="0" borderId="14" xfId="48" applyFont="1" applyFill="1" applyBorder="1" applyAlignment="1">
      <alignment vertical="center"/>
    </xf>
    <xf numFmtId="38" fontId="19" fillId="0" borderId="0" xfId="48" applyFont="1" applyFill="1" applyAlignment="1">
      <alignment vertical="center"/>
    </xf>
    <xf numFmtId="38" fontId="19" fillId="0" borderId="15" xfId="48" applyFont="1" applyFill="1" applyBorder="1" applyAlignment="1">
      <alignment horizontal="center" vertical="center"/>
    </xf>
    <xf numFmtId="38" fontId="19" fillId="0" borderId="10" xfId="48" applyFont="1" applyFill="1" applyBorder="1" applyAlignment="1">
      <alignment vertical="center"/>
    </xf>
    <xf numFmtId="38" fontId="24" fillId="24" borderId="10" xfId="48" applyFont="1" applyFill="1" applyBorder="1" applyAlignment="1">
      <alignment vertical="top"/>
    </xf>
    <xf numFmtId="38" fontId="24" fillId="0" borderId="10" xfId="48" applyFont="1" applyFill="1" applyBorder="1" applyAlignment="1">
      <alignment vertical="top"/>
    </xf>
    <xf numFmtId="38" fontId="19" fillId="0" borderId="17" xfId="48" applyFont="1" applyFill="1" applyBorder="1" applyAlignment="1">
      <alignment vertical="center"/>
    </xf>
    <xf numFmtId="38" fontId="19" fillId="0" borderId="0" xfId="48" applyFont="1" applyFill="1" applyAlignment="1">
      <alignment horizontal="center" vertical="center"/>
    </xf>
    <xf numFmtId="38" fontId="72" fillId="0" borderId="0" xfId="48" applyFont="1" applyFill="1" applyAlignment="1">
      <alignment vertical="center"/>
    </xf>
    <xf numFmtId="38" fontId="72" fillId="0" borderId="0" xfId="48" applyFont="1" applyFill="1" applyAlignment="1">
      <alignment horizontal="right" vertical="center"/>
    </xf>
    <xf numFmtId="38" fontId="21" fillId="24" borderId="0" xfId="48" applyFont="1" applyFill="1" applyBorder="1" applyAlignment="1">
      <alignment horizontal="center" vertical="center"/>
    </xf>
    <xf numFmtId="38" fontId="19" fillId="24" borderId="0" xfId="48" applyFont="1" applyFill="1" applyBorder="1" applyAlignment="1">
      <alignment vertical="center"/>
    </xf>
    <xf numFmtId="38" fontId="21" fillId="24" borderId="10" xfId="48" applyFont="1" applyFill="1" applyBorder="1" applyAlignment="1">
      <alignment horizontal="center" vertical="center"/>
    </xf>
    <xf numFmtId="38" fontId="19" fillId="24" borderId="10" xfId="48" applyFont="1" applyFill="1" applyBorder="1" applyAlignment="1">
      <alignment vertical="center"/>
    </xf>
    <xf numFmtId="38" fontId="19" fillId="24" borderId="10" xfId="48" applyFont="1" applyFill="1" applyBorder="1" applyAlignment="1">
      <alignment vertical="center"/>
    </xf>
    <xf numFmtId="38" fontId="21" fillId="24" borderId="11" xfId="48" applyFont="1" applyFill="1" applyBorder="1" applyAlignment="1">
      <alignment horizontal="center" vertical="center"/>
    </xf>
    <xf numFmtId="38" fontId="19" fillId="24" borderId="12" xfId="48" applyFont="1" applyFill="1" applyBorder="1" applyAlignment="1">
      <alignment vertical="center"/>
    </xf>
    <xf numFmtId="38" fontId="19" fillId="24" borderId="12" xfId="48" applyFont="1" applyFill="1" applyBorder="1" applyAlignment="1">
      <alignment vertical="center"/>
    </xf>
    <xf numFmtId="38" fontId="19" fillId="24" borderId="16" xfId="48" applyFont="1" applyFill="1" applyBorder="1" applyAlignment="1">
      <alignment vertical="center"/>
    </xf>
    <xf numFmtId="38" fontId="21" fillId="24" borderId="13" xfId="48" applyFont="1" applyFill="1" applyBorder="1" applyAlignment="1">
      <alignment horizontal="center" vertical="center"/>
    </xf>
    <xf numFmtId="38" fontId="21" fillId="24" borderId="0" xfId="48" applyFont="1" applyFill="1" applyBorder="1" applyAlignment="1">
      <alignment vertical="center"/>
    </xf>
    <xf numFmtId="38" fontId="19" fillId="24" borderId="14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top"/>
    </xf>
    <xf numFmtId="38" fontId="24" fillId="0" borderId="0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left" vertical="center"/>
    </xf>
    <xf numFmtId="38" fontId="8" fillId="0" borderId="23" xfId="48" applyFont="1" applyFill="1" applyBorder="1" applyAlignment="1">
      <alignment horizontal="left" vertical="top"/>
    </xf>
    <xf numFmtId="38" fontId="8" fillId="0" borderId="24" xfId="48" applyFont="1" applyFill="1" applyBorder="1" applyAlignment="1">
      <alignment horizontal="left" vertical="top"/>
    </xf>
    <xf numFmtId="38" fontId="8" fillId="0" borderId="0" xfId="48" applyFont="1" applyFill="1" applyBorder="1" applyAlignment="1">
      <alignment vertical="center"/>
    </xf>
    <xf numFmtId="38" fontId="64" fillId="0" borderId="0" xfId="48" applyFont="1" applyFill="1" applyBorder="1" applyAlignment="1">
      <alignment horizontal="center" vertical="center"/>
    </xf>
    <xf numFmtId="38" fontId="52" fillId="0" borderId="0" xfId="48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center" vertical="center"/>
    </xf>
    <xf numFmtId="38" fontId="8" fillId="0" borderId="25" xfId="48" applyFont="1" applyFill="1" applyBorder="1" applyAlignment="1">
      <alignment vertical="top"/>
    </xf>
    <xf numFmtId="38" fontId="64" fillId="0" borderId="0" xfId="48" applyFont="1" applyFill="1" applyBorder="1" applyAlignment="1">
      <alignment horizontal="left" vertical="top"/>
    </xf>
    <xf numFmtId="38" fontId="47" fillId="0" borderId="12" xfId="48" applyFont="1" applyFill="1" applyBorder="1" applyAlignment="1">
      <alignment horizontal="left" vertical="top" wrapText="1"/>
    </xf>
    <xf numFmtId="38" fontId="8" fillId="0" borderId="23" xfId="48" applyFont="1" applyFill="1" applyBorder="1" applyAlignment="1">
      <alignment horizontal="center" vertical="top"/>
    </xf>
    <xf numFmtId="38" fontId="47" fillId="0" borderId="0" xfId="48" applyFont="1" applyFill="1" applyBorder="1" applyAlignment="1">
      <alignment horizontal="left" vertical="top" wrapText="1"/>
    </xf>
    <xf numFmtId="38" fontId="8" fillId="0" borderId="24" xfId="48" applyFont="1" applyFill="1" applyBorder="1" applyAlignment="1">
      <alignment horizontal="center" vertical="top"/>
    </xf>
    <xf numFmtId="38" fontId="10" fillId="0" borderId="22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horizontal="center" vertical="center"/>
    </xf>
    <xf numFmtId="38" fontId="58" fillId="24" borderId="0" xfId="48" applyFont="1" applyFill="1" applyBorder="1" applyAlignment="1">
      <alignment vertical="center"/>
    </xf>
    <xf numFmtId="38" fontId="65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38" fontId="10" fillId="24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left" vertical="center"/>
    </xf>
    <xf numFmtId="38" fontId="4" fillId="24" borderId="13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47" fillId="0" borderId="19" xfId="48" applyFont="1" applyFill="1" applyBorder="1" applyAlignment="1">
      <alignment vertical="top"/>
    </xf>
    <xf numFmtId="38" fontId="10" fillId="24" borderId="0" xfId="48" applyFont="1" applyFill="1" applyBorder="1" applyAlignment="1">
      <alignment horizontal="left" vertical="center"/>
    </xf>
    <xf numFmtId="38" fontId="4" fillId="24" borderId="0" xfId="48" applyFont="1" applyFill="1" applyBorder="1" applyAlignment="1">
      <alignment horizontal="left" vertical="center" shrinkToFit="1"/>
    </xf>
    <xf numFmtId="38" fontId="4" fillId="0" borderId="0" xfId="48" applyFont="1" applyFill="1" applyBorder="1" applyAlignment="1">
      <alignment horizontal="left" vertical="center" shrinkToFit="1"/>
    </xf>
    <xf numFmtId="38" fontId="20" fillId="24" borderId="0" xfId="48" applyFont="1" applyFill="1" applyBorder="1" applyAlignment="1">
      <alignment horizontal="left"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7" fillId="24" borderId="0" xfId="48" applyFont="1" applyFill="1" applyBorder="1" applyAlignment="1">
      <alignment horizontal="left" vertical="top"/>
    </xf>
    <xf numFmtId="38" fontId="15" fillId="24" borderId="0" xfId="48" applyFont="1" applyFill="1" applyBorder="1" applyAlignment="1">
      <alignment horizontal="left" vertical="center"/>
    </xf>
    <xf numFmtId="38" fontId="60" fillId="0" borderId="11" xfId="48" applyFont="1" applyFill="1" applyBorder="1" applyAlignment="1">
      <alignment horizontal="center" vertical="center"/>
    </xf>
    <xf numFmtId="38" fontId="60" fillId="0" borderId="12" xfId="48" applyFont="1" applyFill="1" applyBorder="1" applyAlignment="1">
      <alignment vertical="center"/>
    </xf>
    <xf numFmtId="38" fontId="60" fillId="0" borderId="16" xfId="48" applyFont="1" applyFill="1" applyBorder="1" applyAlignment="1">
      <alignment vertical="center"/>
    </xf>
    <xf numFmtId="38" fontId="60" fillId="0" borderId="0" xfId="48" applyFont="1" applyFill="1" applyAlignment="1">
      <alignment vertical="center"/>
    </xf>
    <xf numFmtId="38" fontId="60" fillId="0" borderId="13" xfId="48" applyFont="1" applyFill="1" applyBorder="1" applyAlignment="1">
      <alignment horizontal="center" vertical="center"/>
    </xf>
    <xf numFmtId="38" fontId="60" fillId="0" borderId="14" xfId="48" applyFont="1" applyFill="1" applyBorder="1" applyAlignment="1">
      <alignment vertical="center"/>
    </xf>
    <xf numFmtId="38" fontId="19" fillId="0" borderId="13" xfId="48" applyFont="1" applyFill="1" applyBorder="1" applyAlignment="1">
      <alignment horizontal="center" vertical="center"/>
    </xf>
    <xf numFmtId="38" fontId="19" fillId="0" borderId="0" xfId="48" applyFont="1" applyFill="1" applyBorder="1" applyAlignment="1">
      <alignment vertical="center"/>
    </xf>
    <xf numFmtId="38" fontId="19" fillId="0" borderId="14" xfId="48" applyFont="1" applyFill="1" applyBorder="1" applyAlignment="1">
      <alignment vertical="center"/>
    </xf>
    <xf numFmtId="38" fontId="19" fillId="0" borderId="0" xfId="48" applyFont="1" applyFill="1" applyAlignment="1">
      <alignment vertical="center"/>
    </xf>
    <xf numFmtId="38" fontId="23" fillId="0" borderId="23" xfId="48" applyFont="1" applyFill="1" applyBorder="1" applyAlignment="1">
      <alignment horizontal="left" vertical="top"/>
    </xf>
    <xf numFmtId="38" fontId="23" fillId="0" borderId="24" xfId="48" applyFont="1" applyFill="1" applyBorder="1" applyAlignment="1">
      <alignment horizontal="left" vertical="top"/>
    </xf>
    <xf numFmtId="38" fontId="11" fillId="0" borderId="0" xfId="48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38" fontId="26" fillId="0" borderId="0" xfId="48" applyFont="1" applyFill="1" applyBorder="1" applyAlignment="1">
      <alignment horizontal="center" vertical="center"/>
    </xf>
    <xf numFmtId="38" fontId="25" fillId="0" borderId="0" xfId="48" applyFont="1" applyFill="1" applyBorder="1" applyAlignment="1">
      <alignment horizontal="center" vertical="center"/>
    </xf>
    <xf numFmtId="38" fontId="21" fillId="24" borderId="0" xfId="48" applyFont="1" applyFill="1" applyBorder="1" applyAlignment="1">
      <alignment horizontal="left" vertical="center"/>
    </xf>
    <xf numFmtId="38" fontId="4" fillId="0" borderId="22" xfId="48" applyFont="1" applyFill="1" applyBorder="1" applyAlignment="1">
      <alignment horizontal="center" vertical="center"/>
    </xf>
    <xf numFmtId="38" fontId="23" fillId="0" borderId="25" xfId="48" applyFont="1" applyFill="1" applyBorder="1" applyAlignment="1">
      <alignment vertical="top"/>
    </xf>
    <xf numFmtId="38" fontId="11" fillId="0" borderId="14" xfId="48" applyFont="1" applyFill="1" applyBorder="1" applyAlignment="1">
      <alignment horizontal="center" vertical="center"/>
    </xf>
    <xf numFmtId="38" fontId="26" fillId="0" borderId="0" xfId="48" applyFont="1" applyFill="1" applyBorder="1" applyAlignment="1">
      <alignment horizontal="left" vertical="top"/>
    </xf>
    <xf numFmtId="38" fontId="11" fillId="24" borderId="0" xfId="48" applyFont="1" applyFill="1" applyBorder="1" applyAlignment="1">
      <alignment horizontal="left" vertical="center"/>
    </xf>
    <xf numFmtId="38" fontId="11" fillId="0" borderId="0" xfId="48" applyFont="1" applyFill="1" applyBorder="1" applyAlignment="1">
      <alignment horizontal="center" vertical="center" wrapText="1"/>
    </xf>
    <xf numFmtId="38" fontId="23" fillId="0" borderId="0" xfId="48" applyFont="1" applyFill="1" applyBorder="1" applyAlignment="1">
      <alignment vertical="top"/>
    </xf>
    <xf numFmtId="38" fontId="23" fillId="0" borderId="0" xfId="48" applyFont="1" applyFill="1" applyBorder="1" applyAlignment="1">
      <alignment horizontal="center"/>
    </xf>
    <xf numFmtId="38" fontId="23" fillId="0" borderId="14" xfId="48" applyFont="1" applyFill="1" applyBorder="1" applyAlignment="1">
      <alignment horizontal="center"/>
    </xf>
    <xf numFmtId="38" fontId="11" fillId="24" borderId="0" xfId="48" applyFont="1" applyFill="1" applyBorder="1" applyAlignment="1">
      <alignment vertical="center"/>
    </xf>
    <xf numFmtId="38" fontId="27" fillId="24" borderId="0" xfId="48" applyFont="1" applyFill="1" applyBorder="1" applyAlignment="1">
      <alignment horizontal="left" vertical="center"/>
    </xf>
    <xf numFmtId="38" fontId="24" fillId="0" borderId="0" xfId="48" applyFont="1" applyFill="1" applyBorder="1" applyAlignment="1">
      <alignment vertical="center"/>
    </xf>
    <xf numFmtId="38" fontId="20" fillId="24" borderId="0" xfId="48" applyFont="1" applyFill="1" applyBorder="1" applyAlignment="1">
      <alignment vertical="center"/>
    </xf>
    <xf numFmtId="38" fontId="30" fillId="0" borderId="0" xfId="48" applyFont="1" applyBorder="1" applyAlignment="1">
      <alignment vertical="center"/>
    </xf>
    <xf numFmtId="38" fontId="62" fillId="24" borderId="0" xfId="48" applyFont="1" applyFill="1" applyBorder="1" applyAlignment="1">
      <alignment vertical="center"/>
    </xf>
    <xf numFmtId="38" fontId="61" fillId="0" borderId="0" xfId="48" applyFont="1" applyFill="1" applyBorder="1" applyAlignment="1">
      <alignment vertical="center"/>
    </xf>
    <xf numFmtId="38" fontId="60" fillId="0" borderId="21" xfId="48" applyFont="1" applyFill="1" applyBorder="1" applyAlignment="1">
      <alignment vertical="center"/>
    </xf>
    <xf numFmtId="38" fontId="61" fillId="24" borderId="21" xfId="48" applyFont="1" applyFill="1" applyBorder="1" applyAlignment="1">
      <alignment vertical="top"/>
    </xf>
    <xf numFmtId="38" fontId="8" fillId="0" borderId="0" xfId="48" applyFont="1" applyFill="1" applyBorder="1" applyAlignment="1">
      <alignment horizontal="center" vertical="center"/>
    </xf>
    <xf numFmtId="38" fontId="47" fillId="24" borderId="0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10" fillId="0" borderId="13" xfId="48" applyFont="1" applyFill="1" applyBorder="1" applyAlignment="1">
      <alignment horizontal="left" vertical="center"/>
    </xf>
    <xf numFmtId="38" fontId="24" fillId="0" borderId="0" xfId="48" applyFont="1" applyFill="1" applyBorder="1" applyAlignment="1">
      <alignment horizontal="left" vertical="center"/>
    </xf>
    <xf numFmtId="38" fontId="3" fillId="0" borderId="0" xfId="48" applyFont="1" applyFill="1" applyAlignment="1">
      <alignment vertical="top"/>
    </xf>
    <xf numFmtId="38" fontId="3" fillId="0" borderId="13" xfId="48" applyFont="1" applyFill="1" applyBorder="1" applyAlignment="1">
      <alignment horizontal="center" vertical="top"/>
    </xf>
    <xf numFmtId="38" fontId="3" fillId="0" borderId="0" xfId="48" applyFont="1" applyFill="1" applyBorder="1" applyAlignment="1">
      <alignment vertical="top"/>
    </xf>
    <xf numFmtId="38" fontId="24" fillId="24" borderId="0" xfId="48" applyFont="1" applyFill="1" applyBorder="1" applyAlignment="1">
      <alignment vertical="top"/>
    </xf>
    <xf numFmtId="38" fontId="3" fillId="0" borderId="14" xfId="48" applyFont="1" applyFill="1" applyBorder="1" applyAlignment="1">
      <alignment vertical="top"/>
    </xf>
    <xf numFmtId="38" fontId="4" fillId="0" borderId="26" xfId="48" applyFont="1" applyFill="1" applyBorder="1" applyAlignment="1">
      <alignment vertical="center" shrinkToFit="1"/>
    </xf>
    <xf numFmtId="38" fontId="26" fillId="0" borderId="0" xfId="48" applyFont="1" applyFill="1" applyBorder="1" applyAlignment="1">
      <alignment vertical="center"/>
    </xf>
    <xf numFmtId="38" fontId="3" fillId="24" borderId="0" xfId="48" applyFont="1" applyFill="1" applyBorder="1" applyAlignment="1">
      <alignment horizontal="right" vertical="center"/>
    </xf>
    <xf numFmtId="38" fontId="3" fillId="24" borderId="0" xfId="48" applyFont="1" applyFill="1" applyBorder="1" applyAlignment="1">
      <alignment vertical="center" shrinkToFit="1"/>
    </xf>
    <xf numFmtId="38" fontId="10" fillId="0" borderId="14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47" fillId="24" borderId="10" xfId="48" applyFont="1" applyFill="1" applyBorder="1" applyAlignment="1">
      <alignment vertical="top"/>
    </xf>
    <xf numFmtId="38" fontId="47" fillId="0" borderId="10" xfId="48" applyFont="1" applyFill="1" applyBorder="1" applyAlignment="1">
      <alignment vertical="center"/>
    </xf>
    <xf numFmtId="0" fontId="3" fillId="24" borderId="10" xfId="48" applyNumberFormat="1" applyFont="1" applyFill="1" applyBorder="1" applyAlignment="1">
      <alignment horizontal="right" vertical="center"/>
    </xf>
    <xf numFmtId="0" fontId="3" fillId="24" borderId="0" xfId="48" applyNumberFormat="1" applyFont="1" applyFill="1" applyBorder="1" applyAlignment="1">
      <alignment vertical="center"/>
    </xf>
    <xf numFmtId="0" fontId="3" fillId="24" borderId="12" xfId="48" applyNumberFormat="1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vertical="center"/>
    </xf>
    <xf numFmtId="0" fontId="8" fillId="0" borderId="18" xfId="48" applyNumberFormat="1" applyFont="1" applyFill="1" applyBorder="1" applyAlignment="1">
      <alignment vertical="top"/>
    </xf>
    <xf numFmtId="0" fontId="23" fillId="0" borderId="18" xfId="48" applyNumberFormat="1" applyFont="1" applyFill="1" applyBorder="1" applyAlignment="1">
      <alignment vertical="top"/>
    </xf>
    <xf numFmtId="0" fontId="3" fillId="0" borderId="0" xfId="48" applyNumberFormat="1" applyFont="1" applyFill="1" applyBorder="1" applyAlignment="1">
      <alignment vertical="center"/>
    </xf>
    <xf numFmtId="0" fontId="3" fillId="0" borderId="0" xfId="48" applyNumberFormat="1" applyFont="1" applyFill="1" applyAlignment="1">
      <alignment vertical="center"/>
    </xf>
    <xf numFmtId="38" fontId="22" fillId="0" borderId="10" xfId="48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center" vertical="center"/>
    </xf>
    <xf numFmtId="38" fontId="4" fillId="0" borderId="0" xfId="48" applyFont="1" applyAlignment="1">
      <alignment horizontal="left" vertical="center"/>
    </xf>
    <xf numFmtId="0" fontId="3" fillId="0" borderId="18" xfId="48" applyNumberFormat="1" applyFont="1" applyFill="1" applyBorder="1" applyAlignment="1">
      <alignment horizontal="center" vertical="center"/>
    </xf>
    <xf numFmtId="0" fontId="3" fillId="0" borderId="20" xfId="48" applyNumberFormat="1" applyFont="1" applyFill="1" applyBorder="1" applyAlignment="1">
      <alignment horizontal="center" vertical="center"/>
    </xf>
    <xf numFmtId="0" fontId="10" fillId="0" borderId="27" xfId="48" applyNumberFormat="1" applyFont="1" applyFill="1" applyBorder="1" applyAlignment="1">
      <alignment horizontal="center" vertical="center"/>
    </xf>
    <xf numFmtId="38" fontId="69" fillId="0" borderId="0" xfId="48" applyFont="1" applyFill="1" applyBorder="1" applyAlignment="1">
      <alignment horizontal="left" vertical="center"/>
    </xf>
    <xf numFmtId="38" fontId="17" fillId="0" borderId="0" xfId="48" applyFont="1" applyFill="1" applyBorder="1" applyAlignment="1">
      <alignment horizontal="right" vertical="center"/>
    </xf>
    <xf numFmtId="0" fontId="10" fillId="0" borderId="0" xfId="48" applyNumberFormat="1" applyFont="1" applyFill="1" applyBorder="1" applyAlignment="1">
      <alignment horizontal="center" vertical="center"/>
    </xf>
    <xf numFmtId="0" fontId="8" fillId="0" borderId="28" xfId="48" applyNumberFormat="1" applyFont="1" applyFill="1" applyBorder="1" applyAlignment="1">
      <alignment horizontal="center" vertical="center"/>
    </xf>
    <xf numFmtId="0" fontId="10" fillId="0" borderId="29" xfId="48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4" fillId="24" borderId="0" xfId="48" applyFont="1" applyFill="1" applyBorder="1" applyAlignment="1">
      <alignment horizontal="left" vertical="center"/>
    </xf>
    <xf numFmtId="0" fontId="8" fillId="0" borderId="30" xfId="48" applyNumberFormat="1" applyFont="1" applyFill="1" applyBorder="1" applyAlignment="1">
      <alignment horizontal="center" vertical="center"/>
    </xf>
    <xf numFmtId="0" fontId="8" fillId="0" borderId="31" xfId="48" applyNumberFormat="1" applyFont="1" applyFill="1" applyBorder="1" applyAlignment="1">
      <alignment horizontal="center" vertical="center"/>
    </xf>
    <xf numFmtId="0" fontId="8" fillId="0" borderId="32" xfId="48" applyNumberFormat="1" applyFont="1" applyFill="1" applyBorder="1" applyAlignment="1">
      <alignment horizontal="center" vertical="center"/>
    </xf>
    <xf numFmtId="0" fontId="8" fillId="0" borderId="19" xfId="48" applyNumberFormat="1" applyFont="1" applyFill="1" applyBorder="1" applyAlignment="1">
      <alignment horizontal="center" vertical="center"/>
    </xf>
    <xf numFmtId="0" fontId="8" fillId="0" borderId="20" xfId="48" applyNumberFormat="1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0" fontId="4" fillId="0" borderId="19" xfId="48" applyNumberFormat="1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70" fillId="0" borderId="0" xfId="48" applyNumberFormat="1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70" fillId="0" borderId="1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22" fillId="0" borderId="36" xfId="48" applyFont="1" applyFill="1" applyBorder="1" applyAlignment="1">
      <alignment horizontal="center" vertical="center" wrapText="1"/>
    </xf>
    <xf numFmtId="38" fontId="22" fillId="0" borderId="36" xfId="48" applyFont="1" applyFill="1" applyBorder="1" applyAlignment="1">
      <alignment horizontal="center" vertical="center"/>
    </xf>
    <xf numFmtId="38" fontId="70" fillId="0" borderId="0" xfId="48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center" vertical="center"/>
    </xf>
    <xf numFmtId="38" fontId="66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 shrinkToFit="1"/>
    </xf>
    <xf numFmtId="0" fontId="4" fillId="0" borderId="18" xfId="48" applyNumberFormat="1" applyFont="1" applyFill="1" applyBorder="1" applyAlignment="1">
      <alignment horizontal="center" vertical="center"/>
    </xf>
    <xf numFmtId="0" fontId="4" fillId="0" borderId="20" xfId="48" applyNumberFormat="1" applyFont="1" applyFill="1" applyBorder="1" applyAlignment="1">
      <alignment horizontal="center" vertical="center"/>
    </xf>
    <xf numFmtId="0" fontId="4" fillId="0" borderId="37" xfId="48" applyNumberFormat="1" applyFont="1" applyFill="1" applyBorder="1" applyAlignment="1">
      <alignment horizontal="center" vertical="center"/>
    </xf>
    <xf numFmtId="0" fontId="4" fillId="0" borderId="38" xfId="48" applyNumberFormat="1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 wrapText="1"/>
    </xf>
    <xf numFmtId="38" fontId="0" fillId="0" borderId="12" xfId="48" applyBorder="1" applyAlignment="1">
      <alignment vertical="center"/>
    </xf>
    <xf numFmtId="38" fontId="0" fillId="0" borderId="16" xfId="48" applyBorder="1" applyAlignment="1">
      <alignment vertical="center"/>
    </xf>
    <xf numFmtId="38" fontId="4" fillId="0" borderId="13" xfId="48" applyFont="1" applyFill="1" applyBorder="1" applyAlignment="1">
      <alignment horizontal="center" vertical="center" wrapText="1"/>
    </xf>
    <xf numFmtId="38" fontId="0" fillId="0" borderId="0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7" xfId="48" applyBorder="1" applyAlignment="1">
      <alignment vertical="center"/>
    </xf>
    <xf numFmtId="0" fontId="4" fillId="0" borderId="39" xfId="48" applyNumberFormat="1" applyFont="1" applyFill="1" applyBorder="1" applyAlignment="1">
      <alignment horizontal="center" vertical="center"/>
    </xf>
    <xf numFmtId="0" fontId="4" fillId="0" borderId="37" xfId="48" applyNumberFormat="1" applyFont="1" applyFill="1" applyBorder="1" applyAlignment="1">
      <alignment horizontal="center" vertical="center"/>
    </xf>
    <xf numFmtId="0" fontId="4" fillId="0" borderId="39" xfId="48" applyNumberFormat="1" applyFont="1" applyFill="1" applyBorder="1" applyAlignment="1">
      <alignment horizontal="center" vertical="center"/>
    </xf>
    <xf numFmtId="0" fontId="4" fillId="0" borderId="38" xfId="48" applyNumberFormat="1" applyFont="1" applyFill="1" applyBorder="1" applyAlignment="1">
      <alignment horizontal="center" vertical="center"/>
    </xf>
    <xf numFmtId="0" fontId="4" fillId="0" borderId="36" xfId="48" applyNumberFormat="1" applyFont="1" applyFill="1" applyBorder="1" applyAlignment="1">
      <alignment horizontal="center" vertical="center"/>
    </xf>
    <xf numFmtId="0" fontId="4" fillId="0" borderId="18" xfId="48" applyNumberFormat="1" applyFont="1" applyFill="1" applyBorder="1" applyAlignment="1">
      <alignment horizontal="center" vertical="center"/>
    </xf>
    <xf numFmtId="0" fontId="8" fillId="0" borderId="40" xfId="48" applyNumberFormat="1" applyFont="1" applyFill="1" applyBorder="1" applyAlignment="1">
      <alignment horizontal="center"/>
    </xf>
    <xf numFmtId="0" fontId="8" fillId="0" borderId="41" xfId="48" applyNumberFormat="1" applyFont="1" applyFill="1" applyBorder="1" applyAlignment="1">
      <alignment horizontal="center"/>
    </xf>
    <xf numFmtId="0" fontId="8" fillId="0" borderId="33" xfId="48" applyNumberFormat="1" applyFont="1" applyFill="1" applyBorder="1" applyAlignment="1">
      <alignment horizontal="center"/>
    </xf>
    <xf numFmtId="0" fontId="8" fillId="0" borderId="42" xfId="48" applyNumberFormat="1" applyFont="1" applyFill="1" applyBorder="1" applyAlignment="1">
      <alignment horizontal="center"/>
    </xf>
    <xf numFmtId="0" fontId="4" fillId="0" borderId="35" xfId="48" applyNumberFormat="1" applyFont="1" applyFill="1" applyBorder="1" applyAlignment="1">
      <alignment horizontal="center" vertical="center"/>
    </xf>
    <xf numFmtId="0" fontId="4" fillId="0" borderId="11" xfId="48" applyNumberFormat="1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/>
    </xf>
    <xf numFmtId="0" fontId="3" fillId="0" borderId="11" xfId="48" applyNumberFormat="1" applyFont="1" applyFill="1" applyBorder="1" applyAlignment="1">
      <alignment horizontal="center" vertical="center" wrapText="1"/>
    </xf>
    <xf numFmtId="0" fontId="3" fillId="0" borderId="12" xfId="48" applyNumberFormat="1" applyFont="1" applyFill="1" applyBorder="1" applyAlignment="1">
      <alignment horizontal="center" vertical="center" wrapText="1"/>
    </xf>
    <xf numFmtId="0" fontId="3" fillId="0" borderId="16" xfId="48" applyNumberFormat="1" applyFont="1" applyFill="1" applyBorder="1" applyAlignment="1">
      <alignment horizontal="center" vertical="center" wrapText="1"/>
    </xf>
    <xf numFmtId="0" fontId="3" fillId="0" borderId="15" xfId="48" applyNumberFormat="1" applyFont="1" applyFill="1" applyBorder="1" applyAlignment="1">
      <alignment horizontal="center" vertical="center" wrapText="1"/>
    </xf>
    <xf numFmtId="0" fontId="3" fillId="0" borderId="10" xfId="48" applyNumberFormat="1" applyFont="1" applyFill="1" applyBorder="1" applyAlignment="1">
      <alignment horizontal="center" vertical="center" wrapText="1"/>
    </xf>
    <xf numFmtId="0" fontId="3" fillId="0" borderId="17" xfId="48" applyNumberFormat="1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/>
    </xf>
    <xf numFmtId="38" fontId="66" fillId="0" borderId="1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 shrinkToFit="1"/>
    </xf>
    <xf numFmtId="38" fontId="3" fillId="0" borderId="43" xfId="48" applyFont="1" applyFill="1" applyBorder="1" applyAlignment="1">
      <alignment horizontal="center" vertical="center"/>
    </xf>
    <xf numFmtId="38" fontId="3" fillId="0" borderId="44" xfId="48" applyFont="1" applyFill="1" applyBorder="1" applyAlignment="1">
      <alignment horizontal="center" vertical="center"/>
    </xf>
    <xf numFmtId="38" fontId="3" fillId="0" borderId="45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 wrapText="1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0" fontId="3" fillId="0" borderId="46" xfId="48" applyNumberFormat="1" applyFont="1" applyFill="1" applyBorder="1" applyAlignment="1">
      <alignment horizontal="center" vertical="center" wrapText="1"/>
    </xf>
    <xf numFmtId="0" fontId="3" fillId="0" borderId="47" xfId="48" applyNumberFormat="1" applyFont="1" applyFill="1" applyBorder="1" applyAlignment="1">
      <alignment horizontal="center" vertical="center" wrapText="1"/>
    </xf>
    <xf numFmtId="0" fontId="3" fillId="0" borderId="48" xfId="48" applyNumberFormat="1" applyFont="1" applyFill="1" applyBorder="1" applyAlignment="1">
      <alignment horizontal="center" vertical="center" wrapText="1"/>
    </xf>
    <xf numFmtId="38" fontId="3" fillId="0" borderId="36" xfId="48" applyFont="1" applyFill="1" applyBorder="1" applyAlignment="1">
      <alignment horizontal="center" vertical="center" wrapText="1"/>
    </xf>
    <xf numFmtId="38" fontId="3" fillId="0" borderId="36" xfId="48" applyFont="1" applyFill="1" applyBorder="1" applyAlignment="1">
      <alignment horizontal="center" vertical="center" wrapText="1"/>
    </xf>
    <xf numFmtId="38" fontId="3" fillId="0" borderId="36" xfId="48" applyFont="1" applyFill="1" applyBorder="1" applyAlignment="1">
      <alignment horizontal="center" vertical="center"/>
    </xf>
    <xf numFmtId="38" fontId="3" fillId="24" borderId="0" xfId="48" applyFont="1" applyFill="1" applyAlignment="1">
      <alignment horizontal="left" vertical="center"/>
    </xf>
    <xf numFmtId="38" fontId="10" fillId="0" borderId="36" xfId="48" applyFont="1" applyFill="1" applyBorder="1" applyAlignment="1">
      <alignment horizontal="center" vertical="center"/>
    </xf>
    <xf numFmtId="0" fontId="3" fillId="24" borderId="10" xfId="48" applyNumberFormat="1" applyFont="1" applyFill="1" applyBorder="1" applyAlignment="1">
      <alignment horizontal="center" vertical="center"/>
    </xf>
    <xf numFmtId="38" fontId="16" fillId="0" borderId="49" xfId="48" applyFont="1" applyBorder="1" applyAlignment="1">
      <alignment horizontal="center" vertical="center"/>
    </xf>
    <xf numFmtId="38" fontId="16" fillId="0" borderId="50" xfId="48" applyFont="1" applyBorder="1" applyAlignment="1">
      <alignment horizontal="center" vertical="center"/>
    </xf>
    <xf numFmtId="38" fontId="16" fillId="0" borderId="51" xfId="48" applyFont="1" applyBorder="1" applyAlignment="1">
      <alignment horizontal="center" vertical="center"/>
    </xf>
    <xf numFmtId="38" fontId="18" fillId="0" borderId="11" xfId="48" applyFont="1" applyBorder="1" applyAlignment="1" quotePrefix="1">
      <alignment horizontal="center" vertical="center"/>
    </xf>
    <xf numFmtId="38" fontId="18" fillId="0" borderId="12" xfId="48" applyFont="1" applyBorder="1" applyAlignment="1">
      <alignment horizontal="center" vertical="center"/>
    </xf>
    <xf numFmtId="38" fontId="18" fillId="0" borderId="16" xfId="48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38" fontId="18" fillId="0" borderId="0" xfId="48" applyFont="1" applyBorder="1" applyAlignment="1">
      <alignment horizontal="center" vertical="center"/>
    </xf>
    <xf numFmtId="38" fontId="18" fillId="0" borderId="14" xfId="48" applyFont="1" applyBorder="1" applyAlignment="1">
      <alignment horizontal="center" vertical="center"/>
    </xf>
    <xf numFmtId="38" fontId="18" fillId="0" borderId="15" xfId="48" applyFont="1" applyBorder="1" applyAlignment="1">
      <alignment horizontal="center" vertical="center"/>
    </xf>
    <xf numFmtId="38" fontId="18" fillId="0" borderId="10" xfId="48" applyFont="1" applyBorder="1" applyAlignment="1">
      <alignment horizontal="center" vertical="center"/>
    </xf>
    <xf numFmtId="38" fontId="18" fillId="0" borderId="17" xfId="48" applyFont="1" applyBorder="1" applyAlignment="1">
      <alignment horizontal="center" vertical="center"/>
    </xf>
    <xf numFmtId="38" fontId="17" fillId="0" borderId="11" xfId="48" applyFont="1" applyBorder="1" applyAlignment="1">
      <alignment horizontal="center" vertical="center"/>
    </xf>
    <xf numFmtId="38" fontId="17" fillId="0" borderId="12" xfId="48" applyFont="1" applyBorder="1" applyAlignment="1">
      <alignment horizontal="center" vertical="center"/>
    </xf>
    <xf numFmtId="38" fontId="17" fillId="0" borderId="16" xfId="48" applyFont="1" applyBorder="1" applyAlignment="1">
      <alignment horizontal="center" vertical="center"/>
    </xf>
    <xf numFmtId="38" fontId="17" fillId="0" borderId="13" xfId="48" applyFont="1" applyBorder="1" applyAlignment="1">
      <alignment horizontal="center" vertical="center"/>
    </xf>
    <xf numFmtId="38" fontId="17" fillId="0" borderId="0" xfId="48" applyFont="1" applyBorder="1" applyAlignment="1">
      <alignment horizontal="center" vertical="center"/>
    </xf>
    <xf numFmtId="38" fontId="17" fillId="0" borderId="14" xfId="48" applyFont="1" applyBorder="1" applyAlignment="1">
      <alignment horizontal="center" vertical="center"/>
    </xf>
    <xf numFmtId="38" fontId="17" fillId="0" borderId="15" xfId="48" applyFont="1" applyBorder="1" applyAlignment="1">
      <alignment horizontal="center" vertical="center"/>
    </xf>
    <xf numFmtId="38" fontId="17" fillId="0" borderId="10" xfId="48" applyFont="1" applyBorder="1" applyAlignment="1">
      <alignment horizontal="center" vertical="center"/>
    </xf>
    <xf numFmtId="38" fontId="17" fillId="0" borderId="17" xfId="48" applyFont="1" applyBorder="1" applyAlignment="1">
      <alignment horizontal="center" vertical="center"/>
    </xf>
    <xf numFmtId="38" fontId="54" fillId="0" borderId="13" xfId="48" applyFont="1" applyBorder="1" applyAlignment="1">
      <alignment horizontal="left" vertical="center" wrapText="1"/>
    </xf>
    <xf numFmtId="38" fontId="54" fillId="0" borderId="0" xfId="48" applyFont="1" applyBorder="1" applyAlignment="1">
      <alignment horizontal="left" vertical="center" wrapText="1"/>
    </xf>
    <xf numFmtId="38" fontId="54" fillId="0" borderId="14" xfId="48" applyFont="1" applyBorder="1" applyAlignment="1">
      <alignment horizontal="left" vertical="center" wrapText="1"/>
    </xf>
    <xf numFmtId="38" fontId="54" fillId="0" borderId="15" xfId="48" applyFont="1" applyBorder="1" applyAlignment="1">
      <alignment horizontal="left" vertical="center" wrapText="1"/>
    </xf>
    <xf numFmtId="38" fontId="54" fillId="0" borderId="10" xfId="48" applyFont="1" applyBorder="1" applyAlignment="1">
      <alignment horizontal="left" vertical="center" wrapText="1"/>
    </xf>
    <xf numFmtId="38" fontId="54" fillId="0" borderId="17" xfId="48" applyFont="1" applyBorder="1" applyAlignment="1">
      <alignment horizontal="left" vertical="center" wrapText="1"/>
    </xf>
    <xf numFmtId="38" fontId="16" fillId="0" borderId="13" xfId="48" applyFont="1" applyBorder="1" applyAlignment="1">
      <alignment horizontal="center" vertical="center"/>
    </xf>
    <xf numFmtId="38" fontId="16" fillId="0" borderId="0" xfId="48" applyFont="1" applyBorder="1" applyAlignment="1">
      <alignment horizontal="center" vertical="center"/>
    </xf>
    <xf numFmtId="38" fontId="16" fillId="0" borderId="14" xfId="48" applyFont="1" applyBorder="1" applyAlignment="1">
      <alignment horizontal="center" vertical="center"/>
    </xf>
    <xf numFmtId="38" fontId="16" fillId="0" borderId="11" xfId="48" applyFont="1" applyBorder="1" applyAlignment="1">
      <alignment horizontal="left" vertical="center" wrapText="1"/>
    </xf>
    <xf numFmtId="38" fontId="16" fillId="0" borderId="12" xfId="48" applyFont="1" applyBorder="1" applyAlignment="1">
      <alignment horizontal="left" vertical="center" wrapText="1"/>
    </xf>
    <xf numFmtId="38" fontId="16" fillId="0" borderId="16" xfId="48" applyFont="1" applyBorder="1" applyAlignment="1">
      <alignment horizontal="left" vertical="center" wrapText="1"/>
    </xf>
    <xf numFmtId="38" fontId="16" fillId="0" borderId="13" xfId="48" applyFont="1" applyBorder="1" applyAlignment="1">
      <alignment horizontal="left" vertical="center" wrapText="1"/>
    </xf>
    <xf numFmtId="38" fontId="16" fillId="0" borderId="0" xfId="48" applyFont="1" applyBorder="1" applyAlignment="1">
      <alignment horizontal="left" vertical="center" wrapText="1"/>
    </xf>
    <xf numFmtId="38" fontId="16" fillId="0" borderId="14" xfId="48" applyFont="1" applyBorder="1" applyAlignment="1">
      <alignment horizontal="left" vertical="center" wrapText="1"/>
    </xf>
    <xf numFmtId="38" fontId="16" fillId="0" borderId="15" xfId="48" applyFont="1" applyBorder="1" applyAlignment="1">
      <alignment horizontal="left" vertical="center" wrapText="1"/>
    </xf>
    <xf numFmtId="38" fontId="16" fillId="0" borderId="10" xfId="48" applyFont="1" applyBorder="1" applyAlignment="1">
      <alignment horizontal="left" vertical="center" wrapText="1"/>
    </xf>
    <xf numFmtId="38" fontId="16" fillId="0" borderId="17" xfId="48" applyFont="1" applyBorder="1" applyAlignment="1">
      <alignment horizontal="left" vertical="center" wrapText="1"/>
    </xf>
    <xf numFmtId="38" fontId="16" fillId="0" borderId="52" xfId="48" applyFont="1" applyBorder="1" applyAlignment="1">
      <alignment horizontal="center" vertical="center"/>
    </xf>
    <xf numFmtId="38" fontId="16" fillId="0" borderId="53" xfId="48" applyFont="1" applyBorder="1" applyAlignment="1">
      <alignment horizontal="center" vertical="center"/>
    </xf>
    <xf numFmtId="38" fontId="16" fillId="0" borderId="54" xfId="48" applyFont="1" applyBorder="1" applyAlignment="1">
      <alignment horizontal="center" vertical="center"/>
    </xf>
    <xf numFmtId="38" fontId="16" fillId="0" borderId="55" xfId="48" applyFont="1" applyBorder="1" applyAlignment="1">
      <alignment horizontal="center" vertical="center"/>
    </xf>
    <xf numFmtId="38" fontId="16" fillId="0" borderId="56" xfId="48" applyFont="1" applyBorder="1" applyAlignment="1">
      <alignment horizontal="center" vertical="center"/>
    </xf>
    <xf numFmtId="38" fontId="16" fillId="0" borderId="57" xfId="48" applyFont="1" applyBorder="1" applyAlignment="1">
      <alignment horizontal="center" vertical="center"/>
    </xf>
    <xf numFmtId="38" fontId="18" fillId="0" borderId="11" xfId="48" applyFont="1" applyBorder="1" applyAlignment="1">
      <alignment horizontal="left" vertical="center"/>
    </xf>
    <xf numFmtId="38" fontId="18" fillId="0" borderId="12" xfId="48" applyFont="1" applyBorder="1" applyAlignment="1">
      <alignment horizontal="left" vertical="center"/>
    </xf>
    <xf numFmtId="38" fontId="18" fillId="0" borderId="16" xfId="48" applyFont="1" applyBorder="1" applyAlignment="1">
      <alignment horizontal="left" vertical="center"/>
    </xf>
    <xf numFmtId="38" fontId="18" fillId="0" borderId="13" xfId="48" applyFont="1" applyBorder="1" applyAlignment="1">
      <alignment horizontal="left" vertical="center"/>
    </xf>
    <xf numFmtId="38" fontId="18" fillId="0" borderId="0" xfId="48" applyFont="1" applyBorder="1" applyAlignment="1">
      <alignment horizontal="left" vertical="center"/>
    </xf>
    <xf numFmtId="38" fontId="18" fillId="0" borderId="14" xfId="48" applyFont="1" applyBorder="1" applyAlignment="1">
      <alignment horizontal="left" vertical="center"/>
    </xf>
    <xf numFmtId="38" fontId="18" fillId="0" borderId="15" xfId="48" applyFont="1" applyBorder="1" applyAlignment="1">
      <alignment horizontal="left" vertical="center"/>
    </xf>
    <xf numFmtId="38" fontId="18" fillId="0" borderId="10" xfId="48" applyFont="1" applyBorder="1" applyAlignment="1">
      <alignment horizontal="left" vertical="center"/>
    </xf>
    <xf numFmtId="38" fontId="18" fillId="0" borderId="17" xfId="48" applyFont="1" applyBorder="1" applyAlignment="1">
      <alignment horizontal="left" vertical="center"/>
    </xf>
    <xf numFmtId="38" fontId="3" fillId="24" borderId="10" xfId="48" applyFont="1" applyFill="1" applyBorder="1" applyAlignment="1">
      <alignment horizontal="center" vertical="center"/>
    </xf>
    <xf numFmtId="38" fontId="16" fillId="0" borderId="18" xfId="48" applyFont="1" applyBorder="1" applyAlignment="1">
      <alignment horizontal="center" vertical="center"/>
    </xf>
    <xf numFmtId="38" fontId="16" fillId="0" borderId="19" xfId="48" applyFont="1" applyBorder="1" applyAlignment="1">
      <alignment horizontal="center" vertical="center"/>
    </xf>
    <xf numFmtId="38" fontId="16" fillId="0" borderId="20" xfId="48" applyFont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16" fillId="0" borderId="15" xfId="48" applyFont="1" applyBorder="1" applyAlignment="1">
      <alignment horizontal="center" vertical="center"/>
    </xf>
    <xf numFmtId="38" fontId="16" fillId="0" borderId="10" xfId="48" applyFont="1" applyBorder="1" applyAlignment="1">
      <alignment horizontal="center" vertical="center"/>
    </xf>
    <xf numFmtId="38" fontId="16" fillId="0" borderId="17" xfId="48" applyFont="1" applyBorder="1" applyAlignment="1">
      <alignment horizontal="center" vertical="center"/>
    </xf>
    <xf numFmtId="38" fontId="53" fillId="0" borderId="13" xfId="48" applyFont="1" applyBorder="1" applyAlignment="1">
      <alignment horizontal="left" vertical="center"/>
    </xf>
    <xf numFmtId="38" fontId="53" fillId="0" borderId="0" xfId="48" applyFont="1" applyBorder="1" applyAlignment="1">
      <alignment horizontal="left" vertical="center"/>
    </xf>
    <xf numFmtId="38" fontId="53" fillId="0" borderId="0" xfId="48" applyFont="1" applyBorder="1" applyAlignment="1">
      <alignment horizontal="center" vertical="center" wrapText="1"/>
    </xf>
    <xf numFmtId="38" fontId="17" fillId="0" borderId="11" xfId="48" applyFont="1" applyBorder="1" applyAlignment="1">
      <alignment horizontal="left" vertical="center"/>
    </xf>
    <xf numFmtId="38" fontId="17" fillId="0" borderId="12" xfId="48" applyFont="1" applyBorder="1" applyAlignment="1">
      <alignment horizontal="left" vertical="center"/>
    </xf>
    <xf numFmtId="38" fontId="17" fillId="0" borderId="16" xfId="48" applyFont="1" applyBorder="1" applyAlignment="1">
      <alignment horizontal="left" vertical="center"/>
    </xf>
    <xf numFmtId="38" fontId="16" fillId="0" borderId="18" xfId="48" applyFont="1" applyBorder="1" applyAlignment="1">
      <alignment horizontal="center" vertical="center" wrapText="1"/>
    </xf>
    <xf numFmtId="38" fontId="16" fillId="0" borderId="19" xfId="48" applyFont="1" applyBorder="1" applyAlignment="1">
      <alignment horizontal="center" vertical="center" wrapText="1"/>
    </xf>
    <xf numFmtId="38" fontId="16" fillId="0" borderId="20" xfId="48" applyFont="1" applyBorder="1" applyAlignment="1">
      <alignment horizontal="center" vertical="center" wrapText="1"/>
    </xf>
    <xf numFmtId="38" fontId="54" fillId="0" borderId="0" xfId="48" applyFont="1" applyBorder="1" applyAlignment="1">
      <alignment horizontal="center" vertical="center" wrapText="1"/>
    </xf>
    <xf numFmtId="38" fontId="3" fillId="24" borderId="11" xfId="48" applyFont="1" applyFill="1" applyBorder="1" applyAlignment="1">
      <alignment horizontal="left" vertical="center"/>
    </xf>
    <xf numFmtId="38" fontId="3" fillId="24" borderId="12" xfId="48" applyFont="1" applyFill="1" applyBorder="1" applyAlignment="1">
      <alignment horizontal="left" vertical="center"/>
    </xf>
    <xf numFmtId="38" fontId="3" fillId="24" borderId="16" xfId="48" applyFont="1" applyFill="1" applyBorder="1" applyAlignment="1">
      <alignment horizontal="left" vertical="center"/>
    </xf>
    <xf numFmtId="38" fontId="3" fillId="24" borderId="13" xfId="48" applyFont="1" applyFill="1" applyBorder="1" applyAlignment="1">
      <alignment horizontal="left" vertical="center"/>
    </xf>
    <xf numFmtId="38" fontId="3" fillId="24" borderId="0" xfId="48" applyFont="1" applyFill="1" applyBorder="1" applyAlignment="1">
      <alignment horizontal="left" vertical="center"/>
    </xf>
    <xf numFmtId="38" fontId="3" fillId="24" borderId="14" xfId="48" applyFont="1" applyFill="1" applyBorder="1" applyAlignment="1">
      <alignment horizontal="left" vertical="center"/>
    </xf>
    <xf numFmtId="38" fontId="3" fillId="24" borderId="15" xfId="48" applyFont="1" applyFill="1" applyBorder="1" applyAlignment="1">
      <alignment horizontal="left" vertical="center"/>
    </xf>
    <xf numFmtId="38" fontId="3" fillId="24" borderId="10" xfId="48" applyFont="1" applyFill="1" applyBorder="1" applyAlignment="1">
      <alignment horizontal="left" vertical="center"/>
    </xf>
    <xf numFmtId="38" fontId="3" fillId="24" borderId="17" xfId="48" applyFont="1" applyFill="1" applyBorder="1" applyAlignment="1">
      <alignment horizontal="left" vertical="center"/>
    </xf>
    <xf numFmtId="0" fontId="3" fillId="24" borderId="10" xfId="48" applyNumberFormat="1" applyFont="1" applyFill="1" applyBorder="1" applyAlignment="1">
      <alignment horizontal="center" vertical="center" shrinkToFit="1"/>
    </xf>
    <xf numFmtId="0" fontId="3" fillId="24" borderId="10" xfId="48" applyNumberFormat="1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horizontal="center" vertical="center"/>
    </xf>
    <xf numFmtId="38" fontId="63" fillId="24" borderId="0" xfId="48" applyFont="1" applyFill="1" applyBorder="1" applyAlignment="1">
      <alignment horizontal="center" vertical="center"/>
    </xf>
    <xf numFmtId="38" fontId="4" fillId="24" borderId="10" xfId="48" applyFont="1" applyFill="1" applyBorder="1" applyAlignment="1">
      <alignment horizontal="center" vertical="center"/>
    </xf>
    <xf numFmtId="38" fontId="19" fillId="24" borderId="0" xfId="48" applyFont="1" applyFill="1" applyBorder="1" applyAlignment="1">
      <alignment horizontal="center" vertical="center"/>
    </xf>
    <xf numFmtId="38" fontId="72" fillId="0" borderId="0" xfId="48" applyFont="1" applyFill="1" applyBorder="1" applyAlignment="1">
      <alignment horizontal="right" vertical="center"/>
    </xf>
    <xf numFmtId="38" fontId="4" fillId="24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 wrapText="1"/>
    </xf>
    <xf numFmtId="38" fontId="10" fillId="24" borderId="37" xfId="48" applyFont="1" applyFill="1" applyBorder="1" applyAlignment="1">
      <alignment horizontal="center" vertical="center"/>
    </xf>
    <xf numFmtId="38" fontId="10" fillId="24" borderId="38" xfId="48" applyFont="1" applyFill="1" applyBorder="1" applyAlignment="1">
      <alignment horizontal="center" vertical="center"/>
    </xf>
    <xf numFmtId="38" fontId="10" fillId="0" borderId="37" xfId="48" applyFont="1" applyFill="1" applyBorder="1" applyAlignment="1">
      <alignment horizontal="center" vertical="center"/>
    </xf>
    <xf numFmtId="38" fontId="10" fillId="0" borderId="39" xfId="48" applyFont="1" applyFill="1" applyBorder="1" applyAlignment="1">
      <alignment horizontal="center" vertical="center"/>
    </xf>
    <xf numFmtId="38" fontId="10" fillId="0" borderId="38" xfId="48" applyFont="1" applyFill="1" applyBorder="1" applyAlignment="1">
      <alignment horizontal="center" vertical="center"/>
    </xf>
    <xf numFmtId="38" fontId="10" fillId="24" borderId="36" xfId="48" applyFont="1" applyFill="1" applyBorder="1" applyAlignment="1">
      <alignment horizontal="center" vertical="center"/>
    </xf>
    <xf numFmtId="0" fontId="4" fillId="0" borderId="19" xfId="48" applyNumberFormat="1" applyFont="1" applyFill="1" applyBorder="1" applyAlignment="1">
      <alignment horizontal="center" vertical="center"/>
    </xf>
    <xf numFmtId="0" fontId="4" fillId="0" borderId="20" xfId="48" applyNumberFormat="1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 wrapText="1"/>
    </xf>
    <xf numFmtId="38" fontId="10" fillId="0" borderId="12" xfId="48" applyFont="1" applyFill="1" applyBorder="1" applyAlignment="1">
      <alignment horizontal="center" vertical="center" wrapText="1"/>
    </xf>
    <xf numFmtId="38" fontId="10" fillId="0" borderId="16" xfId="48" applyFont="1" applyFill="1" applyBorder="1" applyAlignment="1">
      <alignment horizontal="center" vertical="center" wrapText="1"/>
    </xf>
    <xf numFmtId="38" fontId="10" fillId="0" borderId="13" xfId="48" applyFont="1" applyFill="1" applyBorder="1" applyAlignment="1">
      <alignment horizontal="center" vertical="center" wrapText="1"/>
    </xf>
    <xf numFmtId="38" fontId="10" fillId="0" borderId="0" xfId="48" applyFont="1" applyFill="1" applyBorder="1" applyAlignment="1">
      <alignment horizontal="center" vertical="center" wrapText="1"/>
    </xf>
    <xf numFmtId="38" fontId="10" fillId="0" borderId="14" xfId="48" applyFont="1" applyFill="1" applyBorder="1" applyAlignment="1">
      <alignment horizontal="center" vertical="center" wrapText="1"/>
    </xf>
    <xf numFmtId="38" fontId="10" fillId="0" borderId="15" xfId="48" applyFont="1" applyFill="1" applyBorder="1" applyAlignment="1">
      <alignment horizontal="center" vertical="center" wrapText="1"/>
    </xf>
    <xf numFmtId="38" fontId="10" fillId="0" borderId="10" xfId="48" applyFont="1" applyFill="1" applyBorder="1" applyAlignment="1">
      <alignment horizontal="center" vertical="center" wrapText="1"/>
    </xf>
    <xf numFmtId="38" fontId="10" fillId="0" borderId="17" xfId="48" applyFont="1" applyFill="1" applyBorder="1" applyAlignment="1">
      <alignment horizontal="center" vertical="center" wrapText="1"/>
    </xf>
    <xf numFmtId="38" fontId="10" fillId="0" borderId="12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center" vertical="center"/>
    </xf>
    <xf numFmtId="38" fontId="10" fillId="0" borderId="10" xfId="48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17" xfId="48" applyFont="1" applyFill="1" applyBorder="1" applyAlignment="1">
      <alignment horizontal="center" vertical="center"/>
    </xf>
    <xf numFmtId="38" fontId="10" fillId="0" borderId="13" xfId="48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center" vertical="center"/>
    </xf>
    <xf numFmtId="38" fontId="10" fillId="24" borderId="18" xfId="48" applyFont="1" applyFill="1" applyBorder="1" applyAlignment="1">
      <alignment horizontal="center" vertical="center"/>
    </xf>
    <xf numFmtId="38" fontId="10" fillId="24" borderId="20" xfId="48" applyFont="1" applyFill="1" applyBorder="1" applyAlignment="1">
      <alignment horizontal="center" vertical="center"/>
    </xf>
    <xf numFmtId="38" fontId="52" fillId="0" borderId="12" xfId="48" applyFont="1" applyFill="1" applyBorder="1" applyAlignment="1">
      <alignment horizontal="center" vertical="center"/>
    </xf>
    <xf numFmtId="38" fontId="64" fillId="0" borderId="12" xfId="48" applyFont="1" applyFill="1" applyBorder="1" applyAlignment="1">
      <alignment horizontal="center" vertical="center"/>
    </xf>
    <xf numFmtId="38" fontId="64" fillId="0" borderId="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10" fillId="24" borderId="37" xfId="48" applyFont="1" applyFill="1" applyBorder="1" applyAlignment="1">
      <alignment horizontal="center" vertical="center"/>
    </xf>
    <xf numFmtId="38" fontId="10" fillId="24" borderId="38" xfId="48" applyFont="1" applyFill="1" applyBorder="1" applyAlignment="1">
      <alignment horizontal="center" vertical="center"/>
    </xf>
    <xf numFmtId="38" fontId="64" fillId="0" borderId="0" xfId="48" applyFont="1" applyFill="1" applyBorder="1" applyAlignment="1">
      <alignment horizontal="left" vertical="top"/>
    </xf>
    <xf numFmtId="38" fontId="10" fillId="0" borderId="36" xfId="48" applyFont="1" applyFill="1" applyBorder="1" applyAlignment="1">
      <alignment horizontal="center" vertical="center"/>
    </xf>
    <xf numFmtId="0" fontId="4" fillId="0" borderId="12" xfId="48" applyNumberFormat="1" applyFont="1" applyFill="1" applyBorder="1" applyAlignment="1">
      <alignment horizontal="center" vertical="center"/>
    </xf>
    <xf numFmtId="0" fontId="4" fillId="0" borderId="16" xfId="48" applyNumberFormat="1" applyFont="1" applyFill="1" applyBorder="1" applyAlignment="1">
      <alignment horizontal="center" vertical="center"/>
    </xf>
    <xf numFmtId="0" fontId="8" fillId="0" borderId="58" xfId="48" applyNumberFormat="1" applyFont="1" applyFill="1" applyBorder="1" applyAlignment="1">
      <alignment horizontal="center" shrinkToFit="1"/>
    </xf>
    <xf numFmtId="0" fontId="8" fillId="0" borderId="59" xfId="48" applyNumberFormat="1" applyFont="1" applyFill="1" applyBorder="1" applyAlignment="1">
      <alignment horizontal="center" shrinkToFit="1"/>
    </xf>
    <xf numFmtId="38" fontId="4" fillId="0" borderId="60" xfId="48" applyFont="1" applyFill="1" applyBorder="1" applyAlignment="1">
      <alignment horizontal="center" vertical="center"/>
    </xf>
    <xf numFmtId="38" fontId="68" fillId="0" borderId="18" xfId="48" applyFont="1" applyFill="1" applyBorder="1" applyAlignment="1">
      <alignment horizontal="center" vertical="center"/>
    </xf>
    <xf numFmtId="38" fontId="68" fillId="0" borderId="19" xfId="48" applyFont="1" applyFill="1" applyBorder="1" applyAlignment="1">
      <alignment horizontal="center" vertical="center"/>
    </xf>
    <xf numFmtId="38" fontId="68" fillId="0" borderId="20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horizontal="center" vertical="center"/>
    </xf>
    <xf numFmtId="38" fontId="10" fillId="0" borderId="2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shrinkToFit="1"/>
    </xf>
    <xf numFmtId="38" fontId="4" fillId="0" borderId="10" xfId="48" applyFont="1" applyFill="1" applyBorder="1" applyAlignment="1">
      <alignment horizontal="center" vertical="center" shrinkToFit="1"/>
    </xf>
    <xf numFmtId="38" fontId="24" fillId="0" borderId="12" xfId="48" applyFont="1" applyFill="1" applyBorder="1" applyAlignment="1">
      <alignment horizontal="left" vertical="top" wrapText="1"/>
    </xf>
    <xf numFmtId="38" fontId="24" fillId="0" borderId="0" xfId="48" applyFont="1" applyFill="1" applyBorder="1" applyAlignment="1">
      <alignment horizontal="left" vertical="top" wrapText="1"/>
    </xf>
    <xf numFmtId="0" fontId="8" fillId="0" borderId="0" xfId="48" applyNumberFormat="1" applyFont="1" applyFill="1" applyBorder="1" applyAlignment="1">
      <alignment horizontal="center" vertical="center" shrinkToFit="1"/>
    </xf>
    <xf numFmtId="0" fontId="4" fillId="0" borderId="0" xfId="48" applyNumberFormat="1" applyFont="1" applyFill="1" applyBorder="1" applyAlignment="1">
      <alignment horizontal="center" vertical="center"/>
    </xf>
    <xf numFmtId="0" fontId="3" fillId="0" borderId="10" xfId="48" applyNumberFormat="1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 shrinkToFit="1"/>
    </xf>
    <xf numFmtId="0" fontId="11" fillId="0" borderId="18" xfId="48" applyNumberFormat="1" applyFont="1" applyFill="1" applyBorder="1" applyAlignment="1">
      <alignment horizontal="center" vertical="center"/>
    </xf>
    <xf numFmtId="0" fontId="11" fillId="0" borderId="19" xfId="48" applyNumberFormat="1" applyFont="1" applyFill="1" applyBorder="1" applyAlignment="1">
      <alignment horizontal="center" vertical="center"/>
    </xf>
    <xf numFmtId="0" fontId="11" fillId="0" borderId="20" xfId="48" applyNumberFormat="1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 shrinkToFit="1"/>
    </xf>
    <xf numFmtId="38" fontId="22" fillId="24" borderId="36" xfId="48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center" vertical="center"/>
    </xf>
    <xf numFmtId="38" fontId="11" fillId="0" borderId="19" xfId="48" applyFont="1" applyFill="1" applyBorder="1" applyAlignment="1">
      <alignment horizontal="center" vertical="center"/>
    </xf>
    <xf numFmtId="38" fontId="22" fillId="0" borderId="18" xfId="48" applyFont="1" applyFill="1" applyBorder="1" applyAlignment="1">
      <alignment horizontal="center" vertical="center"/>
    </xf>
    <xf numFmtId="38" fontId="11" fillId="0" borderId="11" xfId="48" applyFont="1" applyFill="1" applyBorder="1" applyAlignment="1">
      <alignment horizontal="center" vertical="center"/>
    </xf>
    <xf numFmtId="38" fontId="11" fillId="0" borderId="12" xfId="48" applyFont="1" applyFill="1" applyBorder="1" applyAlignment="1">
      <alignment horizontal="center" vertical="center"/>
    </xf>
    <xf numFmtId="38" fontId="11" fillId="0" borderId="16" xfId="48" applyFont="1" applyFill="1" applyBorder="1" applyAlignment="1">
      <alignment horizontal="center" vertical="center"/>
    </xf>
    <xf numFmtId="38" fontId="11" fillId="0" borderId="15" xfId="48" applyFont="1" applyFill="1" applyBorder="1" applyAlignment="1">
      <alignment horizontal="center" vertical="center"/>
    </xf>
    <xf numFmtId="38" fontId="11" fillId="0" borderId="10" xfId="48" applyFont="1" applyFill="1" applyBorder="1" applyAlignment="1">
      <alignment horizontal="center" vertical="center"/>
    </xf>
    <xf numFmtId="38" fontId="11" fillId="0" borderId="17" xfId="48" applyFont="1" applyFill="1" applyBorder="1" applyAlignment="1">
      <alignment horizontal="center" vertical="center"/>
    </xf>
    <xf numFmtId="0" fontId="8" fillId="0" borderId="61" xfId="48" applyNumberFormat="1" applyFont="1" applyFill="1" applyBorder="1" applyAlignment="1">
      <alignment horizontal="center" vertical="center"/>
    </xf>
    <xf numFmtId="0" fontId="8" fillId="0" borderId="38" xfId="48" applyNumberFormat="1" applyFont="1" applyFill="1" applyBorder="1" applyAlignment="1">
      <alignment horizontal="center" vertical="center"/>
    </xf>
    <xf numFmtId="38" fontId="10" fillId="24" borderId="36" xfId="48" applyFont="1" applyFill="1" applyBorder="1" applyAlignment="1">
      <alignment horizontal="center" vertical="center"/>
    </xf>
    <xf numFmtId="38" fontId="10" fillId="24" borderId="36" xfId="48" applyFont="1" applyFill="1" applyBorder="1" applyAlignment="1">
      <alignment horizontal="center" vertical="center"/>
    </xf>
    <xf numFmtId="38" fontId="25" fillId="0" borderId="12" xfId="48" applyFont="1" applyFill="1" applyBorder="1" applyAlignment="1">
      <alignment horizontal="center" vertical="center"/>
    </xf>
    <xf numFmtId="38" fontId="26" fillId="0" borderId="12" xfId="48" applyFont="1" applyFill="1" applyBorder="1" applyAlignment="1">
      <alignment horizontal="center" vertical="center"/>
    </xf>
    <xf numFmtId="38" fontId="26" fillId="0" borderId="0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38" fontId="10" fillId="0" borderId="35" xfId="48" applyFont="1" applyFill="1" applyBorder="1" applyAlignment="1">
      <alignment horizontal="center" vertical="center" wrapText="1"/>
    </xf>
    <xf numFmtId="38" fontId="10" fillId="0" borderId="22" xfId="48" applyFont="1" applyFill="1" applyBorder="1" applyAlignment="1">
      <alignment horizontal="center" vertical="center" wrapText="1"/>
    </xf>
    <xf numFmtId="38" fontId="10" fillId="0" borderId="27" xfId="48" applyFont="1" applyFill="1" applyBorder="1" applyAlignment="1">
      <alignment horizontal="center" vertical="center" wrapText="1"/>
    </xf>
    <xf numFmtId="38" fontId="22" fillId="0" borderId="11" xfId="48" applyFont="1" applyFill="1" applyBorder="1" applyAlignment="1">
      <alignment horizontal="center" vertical="center" wrapText="1"/>
    </xf>
    <xf numFmtId="38" fontId="22" fillId="0" borderId="16" xfId="48" applyFont="1" applyFill="1" applyBorder="1" applyAlignment="1">
      <alignment horizontal="center" vertical="center" wrapText="1"/>
    </xf>
    <xf numFmtId="38" fontId="22" fillId="0" borderId="15" xfId="48" applyFont="1" applyFill="1" applyBorder="1" applyAlignment="1">
      <alignment horizontal="center" vertical="center" wrapText="1"/>
    </xf>
    <xf numFmtId="38" fontId="22" fillId="0" borderId="17" xfId="48" applyFont="1" applyFill="1" applyBorder="1" applyAlignment="1">
      <alignment horizontal="center" vertical="center" wrapText="1"/>
    </xf>
    <xf numFmtId="0" fontId="4" fillId="0" borderId="0" xfId="48" applyNumberFormat="1" applyFont="1" applyFill="1" applyBorder="1" applyAlignment="1">
      <alignment horizontal="center" vertical="center" shrinkToFit="1"/>
    </xf>
    <xf numFmtId="0" fontId="3" fillId="0" borderId="19" xfId="48" applyNumberFormat="1" applyFont="1" applyFill="1" applyBorder="1" applyAlignment="1">
      <alignment horizontal="center" vertical="center"/>
    </xf>
    <xf numFmtId="38" fontId="26" fillId="0" borderId="0" xfId="48" applyFont="1" applyFill="1" applyBorder="1" applyAlignment="1">
      <alignment horizontal="left" vertical="top"/>
    </xf>
    <xf numFmtId="0" fontId="8" fillId="0" borderId="58" xfId="48" applyNumberFormat="1" applyFont="1" applyFill="1" applyBorder="1" applyAlignment="1">
      <alignment horizontal="center" vertical="center" shrinkToFit="1"/>
    </xf>
    <xf numFmtId="0" fontId="8" fillId="0" borderId="59" xfId="48" applyNumberFormat="1" applyFont="1" applyFill="1" applyBorder="1" applyAlignment="1">
      <alignment horizontal="center" vertical="center" shrinkToFit="1"/>
    </xf>
    <xf numFmtId="38" fontId="11" fillId="0" borderId="60" xfId="48" applyFont="1" applyFill="1" applyBorder="1" applyAlignment="1">
      <alignment horizontal="center" vertical="center"/>
    </xf>
    <xf numFmtId="38" fontId="11" fillId="0" borderId="2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left" vertical="top" wrapText="1"/>
    </xf>
    <xf numFmtId="38" fontId="4" fillId="0" borderId="12" xfId="48" applyFont="1" applyFill="1" applyBorder="1" applyAlignment="1">
      <alignment horizontal="left" vertical="top"/>
    </xf>
    <xf numFmtId="38" fontId="4" fillId="0" borderId="16" xfId="48" applyFont="1" applyFill="1" applyBorder="1" applyAlignment="1">
      <alignment horizontal="left" vertical="top"/>
    </xf>
    <xf numFmtId="38" fontId="4" fillId="0" borderId="0" xfId="48" applyFont="1" applyFill="1" applyBorder="1" applyAlignment="1">
      <alignment horizontal="left" vertical="top"/>
    </xf>
    <xf numFmtId="38" fontId="4" fillId="0" borderId="14" xfId="48" applyFont="1" applyFill="1" applyBorder="1" applyAlignment="1">
      <alignment horizontal="left" vertical="top"/>
    </xf>
    <xf numFmtId="38" fontId="10" fillId="0" borderId="36" xfId="48" applyFont="1" applyFill="1" applyBorder="1" applyAlignment="1">
      <alignment horizontal="center" vertical="center" wrapText="1"/>
    </xf>
    <xf numFmtId="38" fontId="4" fillId="0" borderId="62" xfId="48" applyFont="1" applyFill="1" applyBorder="1" applyAlignment="1">
      <alignment horizontal="center" vertical="center" wrapText="1"/>
    </xf>
    <xf numFmtId="38" fontId="4" fillId="0" borderId="63" xfId="48" applyFont="1" applyFill="1" applyBorder="1" applyAlignment="1">
      <alignment horizontal="center" vertical="center" wrapText="1"/>
    </xf>
    <xf numFmtId="38" fontId="10" fillId="0" borderId="10" xfId="48" applyFont="1" applyFill="1" applyBorder="1" applyAlignment="1">
      <alignment horizontal="center" vertical="center"/>
    </xf>
    <xf numFmtId="0" fontId="10" fillId="0" borderId="0" xfId="48" applyNumberFormat="1" applyFont="1" applyFill="1" applyBorder="1" applyAlignment="1">
      <alignment horizontal="center" vertical="center"/>
    </xf>
    <xf numFmtId="0" fontId="4" fillId="0" borderId="10" xfId="48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 shrinkToFit="1"/>
    </xf>
    <xf numFmtId="0" fontId="3" fillId="0" borderId="36" xfId="48" applyNumberFormat="1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10" fillId="0" borderId="11" xfId="48" applyFont="1" applyFill="1" applyBorder="1" applyAlignment="1">
      <alignment horizontal="left" vertical="center" wrapText="1"/>
    </xf>
    <xf numFmtId="38" fontId="10" fillId="0" borderId="12" xfId="48" applyFont="1" applyFill="1" applyBorder="1" applyAlignment="1">
      <alignment horizontal="left" vertical="center"/>
    </xf>
    <xf numFmtId="38" fontId="10" fillId="0" borderId="16" xfId="48" applyFont="1" applyFill="1" applyBorder="1" applyAlignment="1">
      <alignment horizontal="left" vertical="center"/>
    </xf>
    <xf numFmtId="38" fontId="10" fillId="0" borderId="13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14" xfId="48" applyFont="1" applyFill="1" applyBorder="1" applyAlignment="1">
      <alignment horizontal="left" vertical="center"/>
    </xf>
    <xf numFmtId="38" fontId="10" fillId="0" borderId="27" xfId="48" applyFont="1" applyFill="1" applyBorder="1" applyAlignment="1">
      <alignment horizontal="center" vertical="center"/>
    </xf>
    <xf numFmtId="0" fontId="11" fillId="0" borderId="36" xfId="48" applyNumberFormat="1" applyFont="1" applyFill="1" applyBorder="1" applyAlignment="1">
      <alignment horizontal="center" vertical="center"/>
    </xf>
    <xf numFmtId="38" fontId="47" fillId="0" borderId="11" xfId="48" applyFont="1" applyFill="1" applyBorder="1" applyAlignment="1">
      <alignment horizontal="center" vertical="center" wrapText="1"/>
    </xf>
    <xf numFmtId="38" fontId="47" fillId="0" borderId="12" xfId="48" applyFont="1" applyFill="1" applyBorder="1" applyAlignment="1">
      <alignment horizontal="center" vertical="center" wrapText="1"/>
    </xf>
    <xf numFmtId="38" fontId="47" fillId="0" borderId="16" xfId="48" applyFont="1" applyFill="1" applyBorder="1" applyAlignment="1">
      <alignment horizontal="center" vertical="center" wrapText="1"/>
    </xf>
    <xf numFmtId="38" fontId="47" fillId="0" borderId="15" xfId="48" applyFont="1" applyFill="1" applyBorder="1" applyAlignment="1">
      <alignment horizontal="center" vertical="center" wrapText="1"/>
    </xf>
    <xf numFmtId="38" fontId="47" fillId="0" borderId="10" xfId="48" applyFont="1" applyFill="1" applyBorder="1" applyAlignment="1">
      <alignment horizontal="center" vertical="center" wrapText="1"/>
    </xf>
    <xf numFmtId="38" fontId="47" fillId="0" borderId="17" xfId="48" applyFont="1" applyFill="1" applyBorder="1" applyAlignment="1">
      <alignment horizontal="center" vertical="center" wrapText="1"/>
    </xf>
    <xf numFmtId="0" fontId="10" fillId="0" borderId="18" xfId="48" applyNumberFormat="1" applyFont="1" applyFill="1" applyBorder="1" applyAlignment="1">
      <alignment horizontal="center" vertical="center"/>
    </xf>
    <xf numFmtId="0" fontId="10" fillId="0" borderId="19" xfId="48" applyNumberFormat="1" applyFont="1" applyFill="1" applyBorder="1" applyAlignment="1">
      <alignment horizontal="center" vertical="center"/>
    </xf>
    <xf numFmtId="0" fontId="10" fillId="0" borderId="20" xfId="48" applyNumberFormat="1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left" vertical="center"/>
    </xf>
    <xf numFmtId="0" fontId="8" fillId="0" borderId="0" xfId="48" applyNumberFormat="1" applyFont="1" applyFill="1" applyBorder="1" applyAlignment="1">
      <alignment horizontal="center" vertical="center"/>
    </xf>
    <xf numFmtId="38" fontId="22" fillId="0" borderId="12" xfId="48" applyFont="1" applyFill="1" applyBorder="1" applyAlignment="1">
      <alignment horizontal="center" vertical="center" wrapText="1"/>
    </xf>
    <xf numFmtId="38" fontId="22" fillId="0" borderId="10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0" fontId="2" fillId="0" borderId="10" xfId="48" applyNumberFormat="1" applyFont="1" applyFill="1" applyBorder="1" applyAlignment="1">
      <alignment horizontal="center" vertical="center"/>
    </xf>
    <xf numFmtId="0" fontId="10" fillId="24" borderId="10" xfId="48" applyNumberFormat="1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 shrinkToFit="1"/>
    </xf>
    <xf numFmtId="38" fontId="10" fillId="0" borderId="19" xfId="48" applyFont="1" applyFill="1" applyBorder="1" applyAlignment="1">
      <alignment horizontal="center" vertical="center" shrinkToFit="1"/>
    </xf>
    <xf numFmtId="38" fontId="10" fillId="0" borderId="20" xfId="48" applyFont="1" applyFill="1" applyBorder="1" applyAlignment="1">
      <alignment horizontal="center" vertical="center" shrinkToFit="1"/>
    </xf>
    <xf numFmtId="38" fontId="10" fillId="0" borderId="36" xfId="48" applyFont="1" applyFill="1" applyBorder="1" applyAlignment="1">
      <alignment horizontal="left" vertical="center"/>
    </xf>
    <xf numFmtId="0" fontId="4" fillId="0" borderId="1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47" fillId="0" borderId="0" xfId="48" applyFont="1" applyFill="1" applyAlignment="1">
      <alignment horizontal="left" vertical="top" wrapText="1"/>
    </xf>
    <xf numFmtId="38" fontId="67" fillId="0" borderId="36" xfId="48" applyFont="1" applyFill="1" applyBorder="1" applyAlignment="1">
      <alignment horizontal="center" vertical="center"/>
    </xf>
    <xf numFmtId="38" fontId="10" fillId="24" borderId="0" xfId="48" applyFont="1" applyFill="1" applyBorder="1" applyAlignment="1">
      <alignment horizontal="left" vertical="center"/>
    </xf>
    <xf numFmtId="38" fontId="4" fillId="0" borderId="10" xfId="48" applyFont="1" applyFill="1" applyBorder="1" applyAlignment="1">
      <alignment horizontal="left" vertical="center" shrinkToFit="1"/>
    </xf>
    <xf numFmtId="38" fontId="4" fillId="0" borderId="17" xfId="48" applyFont="1" applyFill="1" applyBorder="1" applyAlignment="1">
      <alignment horizontal="left" vertical="center" shrinkToFit="1"/>
    </xf>
    <xf numFmtId="38" fontId="47" fillId="24" borderId="3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286</xdr:row>
      <xdr:rowOff>28575</xdr:rowOff>
    </xdr:from>
    <xdr:to>
      <xdr:col>13</xdr:col>
      <xdr:colOff>95250</xdr:colOff>
      <xdr:row>288</xdr:row>
      <xdr:rowOff>180975</xdr:rowOff>
    </xdr:to>
    <xdr:sp>
      <xdr:nvSpPr>
        <xdr:cNvPr id="1" name="右中かっこ 9"/>
        <xdr:cNvSpPr>
          <a:spLocks/>
        </xdr:cNvSpPr>
      </xdr:nvSpPr>
      <xdr:spPr>
        <a:xfrm>
          <a:off x="3076575" y="57197625"/>
          <a:ext cx="1524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W550"/>
  <sheetViews>
    <sheetView showGridLines="0" tabSelected="1" view="pageLayout" zoomScaleSheetLayoutView="100" workbookViewId="0" topLeftCell="A1">
      <selection activeCell="T123" sqref="T123"/>
    </sheetView>
  </sheetViews>
  <sheetFormatPr defaultColWidth="9.00390625" defaultRowHeight="13.5"/>
  <cols>
    <col min="1" max="1" width="3.625" style="1" customWidth="1"/>
    <col min="2" max="39" width="3.125" style="2" customWidth="1"/>
    <col min="40" max="16384" width="9.00390625" style="2" customWidth="1"/>
  </cols>
  <sheetData>
    <row r="1" spans="19:34" ht="15" customHeight="1"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 t="s">
        <v>391</v>
      </c>
    </row>
    <row r="2" spans="19:34" ht="15" customHeight="1">
      <c r="S2" s="298" t="s">
        <v>390</v>
      </c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</row>
    <row r="3" spans="1:39" ht="30" customHeight="1">
      <c r="A3" s="478" t="s">
        <v>333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5"/>
      <c r="AJ3" s="6"/>
      <c r="AK3" s="6"/>
      <c r="AL3" s="6"/>
      <c r="AM3" s="6"/>
    </row>
    <row r="4" spans="1:39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6"/>
      <c r="AL4" s="6"/>
      <c r="AM4" s="6"/>
    </row>
    <row r="5" spans="1:39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9.5" customHeight="1">
      <c r="A6" s="9" t="s">
        <v>68</v>
      </c>
      <c r="B6" s="8" t="s">
        <v>69</v>
      </c>
      <c r="C6" s="8"/>
      <c r="D6" s="8"/>
      <c r="E6" s="8"/>
      <c r="F6" s="8"/>
      <c r="G6" s="8"/>
      <c r="I6" s="477" t="s">
        <v>65</v>
      </c>
      <c r="J6" s="477"/>
      <c r="K6" s="477"/>
      <c r="L6" s="477"/>
      <c r="M6" s="477"/>
      <c r="N6" s="8"/>
      <c r="O6" s="8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8"/>
      <c r="AH6" s="8"/>
      <c r="AI6" s="8"/>
      <c r="AJ6" s="8"/>
      <c r="AK6" s="8"/>
      <c r="AL6" s="8"/>
      <c r="AM6" s="8"/>
    </row>
    <row r="7" spans="1:39" ht="19.5" customHeight="1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9.5" customHeight="1">
      <c r="A8" s="9"/>
      <c r="B8" s="8"/>
      <c r="C8" s="10"/>
      <c r="D8" s="10"/>
      <c r="E8" s="10"/>
      <c r="F8" s="10"/>
      <c r="G8" s="10"/>
      <c r="I8" s="470" t="s">
        <v>158</v>
      </c>
      <c r="J8" s="470"/>
      <c r="K8" s="470"/>
      <c r="L8" s="470"/>
      <c r="M8" s="470"/>
      <c r="N8" s="10"/>
      <c r="O8" s="10"/>
      <c r="P8" s="447"/>
      <c r="Q8" s="447"/>
      <c r="R8" s="447"/>
      <c r="S8" s="447"/>
      <c r="T8" s="447"/>
      <c r="U8" s="447"/>
      <c r="V8" s="44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8"/>
      <c r="AK8" s="8"/>
      <c r="AL8" s="8"/>
      <c r="AM8" s="8"/>
    </row>
    <row r="9" spans="1:39" ht="19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9.5" customHeight="1">
      <c r="A10" s="11" t="s">
        <v>10</v>
      </c>
      <c r="B10" s="8" t="s">
        <v>66</v>
      </c>
      <c r="C10" s="8"/>
      <c r="D10" s="8"/>
      <c r="E10" s="8"/>
      <c r="F10" s="8"/>
      <c r="G10" s="8"/>
      <c r="H10" s="1" t="s">
        <v>156</v>
      </c>
      <c r="I10" s="8" t="s">
        <v>11</v>
      </c>
      <c r="J10" s="8"/>
      <c r="K10" s="8"/>
      <c r="L10" s="8"/>
      <c r="M10" s="8"/>
      <c r="N10" s="8"/>
      <c r="O10" s="8"/>
      <c r="P10" s="447"/>
      <c r="Q10" s="447"/>
      <c r="R10" s="447"/>
      <c r="S10" s="447"/>
      <c r="T10" s="8" t="s">
        <v>64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8"/>
      <c r="AL10" s="8"/>
      <c r="AM10" s="8"/>
    </row>
    <row r="11" spans="1:39" ht="12" customHeight="1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"/>
      <c r="AK11" s="8"/>
      <c r="AL11" s="8"/>
      <c r="AM11" s="8"/>
    </row>
    <row r="12" spans="1:39" ht="19.5" customHeight="1">
      <c r="A12" s="9"/>
      <c r="B12" s="8"/>
      <c r="C12" s="8"/>
      <c r="D12" s="8"/>
      <c r="E12" s="8"/>
      <c r="F12" s="8"/>
      <c r="G12" s="8"/>
      <c r="H12" s="1" t="s">
        <v>156</v>
      </c>
      <c r="I12" s="470" t="s">
        <v>159</v>
      </c>
      <c r="J12" s="470"/>
      <c r="K12" s="470"/>
      <c r="L12" s="470"/>
      <c r="M12" s="470"/>
      <c r="N12" s="8"/>
      <c r="O12" s="8"/>
      <c r="P12" s="13" t="s">
        <v>70</v>
      </c>
      <c r="Q12" s="13"/>
      <c r="R12" s="13"/>
      <c r="S12" s="13"/>
      <c r="T12" s="13"/>
      <c r="U12" s="13"/>
      <c r="V12" s="13"/>
      <c r="W12" s="13"/>
      <c r="X12" s="13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4"/>
      <c r="AK12" s="8"/>
      <c r="AL12" s="8"/>
      <c r="AM12" s="8"/>
    </row>
    <row r="13" spans="1:39" ht="12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5" t="s">
        <v>457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9.5" customHeight="1">
      <c r="A14" s="9"/>
      <c r="B14" s="8"/>
      <c r="C14" s="8"/>
      <c r="D14" s="8"/>
      <c r="E14" s="8"/>
      <c r="F14" s="8"/>
      <c r="G14" s="8"/>
      <c r="H14" s="1" t="s">
        <v>156</v>
      </c>
      <c r="I14" s="8" t="s">
        <v>154</v>
      </c>
      <c r="J14" s="8"/>
      <c r="K14" s="8"/>
      <c r="L14" s="8"/>
      <c r="M14" s="8"/>
      <c r="N14" s="8"/>
      <c r="O14" s="8"/>
      <c r="P14" s="14"/>
      <c r="Q14" s="8"/>
      <c r="R14" s="8"/>
      <c r="S14" s="8"/>
      <c r="T14" s="8"/>
      <c r="U14" s="8"/>
      <c r="V14" s="8"/>
      <c r="W14" s="8"/>
      <c r="X14" s="475"/>
      <c r="Y14" s="475"/>
      <c r="Z14" s="283" t="s">
        <v>166</v>
      </c>
      <c r="AA14" s="8" t="s">
        <v>185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4"/>
      <c r="Q15" s="8"/>
      <c r="R15" s="8"/>
      <c r="S15" s="8"/>
      <c r="T15" s="8"/>
      <c r="U15" s="8"/>
      <c r="V15" s="8"/>
      <c r="W15" s="8"/>
      <c r="X15" s="284"/>
      <c r="Y15" s="284"/>
      <c r="Z15" s="284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9.5" customHeight="1">
      <c r="A16" s="9"/>
      <c r="B16" s="8"/>
      <c r="C16" s="8"/>
      <c r="D16" s="8"/>
      <c r="E16" s="8"/>
      <c r="F16" s="8"/>
      <c r="G16" s="8"/>
      <c r="H16" s="1" t="s">
        <v>156</v>
      </c>
      <c r="I16" s="8" t="s">
        <v>226</v>
      </c>
      <c r="J16" s="8"/>
      <c r="K16" s="8"/>
      <c r="L16" s="8"/>
      <c r="M16" s="8"/>
      <c r="N16" s="8"/>
      <c r="O16" s="8"/>
      <c r="P16" s="14"/>
      <c r="Q16" s="8"/>
      <c r="R16" s="8"/>
      <c r="S16" s="8"/>
      <c r="T16" s="8"/>
      <c r="U16" s="8"/>
      <c r="V16" s="8"/>
      <c r="W16" s="8"/>
      <c r="X16" s="475"/>
      <c r="Y16" s="475"/>
      <c r="Z16" s="283" t="s">
        <v>166</v>
      </c>
      <c r="AA16" s="8" t="s">
        <v>186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" customHeight="1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8"/>
      <c r="R17" s="8"/>
      <c r="S17" s="8"/>
      <c r="T17" s="8"/>
      <c r="U17" s="8"/>
      <c r="V17" s="8"/>
      <c r="W17" s="8"/>
      <c r="X17" s="284"/>
      <c r="Y17" s="284"/>
      <c r="Z17" s="284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9.5" customHeight="1">
      <c r="A18" s="9"/>
      <c r="B18" s="8"/>
      <c r="C18" s="8"/>
      <c r="D18" s="8"/>
      <c r="E18" s="8"/>
      <c r="F18" s="8"/>
      <c r="G18" s="8"/>
      <c r="H18" s="1" t="s">
        <v>156</v>
      </c>
      <c r="I18" s="17" t="s">
        <v>239</v>
      </c>
      <c r="J18" s="8"/>
      <c r="K18" s="8"/>
      <c r="L18" s="8"/>
      <c r="M18" s="8"/>
      <c r="N18" s="8"/>
      <c r="O18" s="8"/>
      <c r="P18" s="14"/>
      <c r="Q18" s="8"/>
      <c r="R18" s="8"/>
      <c r="S18" s="8"/>
      <c r="T18" s="8"/>
      <c r="U18" s="8"/>
      <c r="V18" s="8"/>
      <c r="W18" s="8"/>
      <c r="X18" s="475"/>
      <c r="Y18" s="475"/>
      <c r="Z18" s="283" t="s">
        <v>166</v>
      </c>
      <c r="AA18" s="8" t="s">
        <v>187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2" customHeight="1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4"/>
      <c r="Q19" s="8"/>
      <c r="R19" s="8"/>
      <c r="S19" s="8"/>
      <c r="T19" s="8"/>
      <c r="U19" s="8"/>
      <c r="V19" s="8"/>
      <c r="W19" s="8"/>
      <c r="X19" s="284"/>
      <c r="Y19" s="284"/>
      <c r="Z19" s="284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9.5" customHeight="1">
      <c r="A20" s="9"/>
      <c r="B20" s="8"/>
      <c r="C20" s="8"/>
      <c r="D20" s="8"/>
      <c r="E20" s="8"/>
      <c r="F20" s="8"/>
      <c r="G20" s="8"/>
      <c r="H20" s="1" t="s">
        <v>156</v>
      </c>
      <c r="I20" s="8" t="s">
        <v>155</v>
      </c>
      <c r="J20" s="8"/>
      <c r="K20" s="8"/>
      <c r="L20" s="8"/>
      <c r="M20" s="8"/>
      <c r="N20" s="8"/>
      <c r="O20" s="8"/>
      <c r="P20" s="14"/>
      <c r="Q20" s="8"/>
      <c r="R20" s="8"/>
      <c r="S20" s="8"/>
      <c r="T20" s="8"/>
      <c r="U20" s="8"/>
      <c r="V20" s="8"/>
      <c r="W20" s="8"/>
      <c r="X20" s="476">
        <f>IF(OR(X14="",X18=""),"",ROUND(X18/X14,2))</f>
      </c>
      <c r="Y20" s="476"/>
      <c r="Z20" s="476"/>
      <c r="AA20" s="14" t="s">
        <v>167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.75" customHeight="1">
      <c r="A21" s="9"/>
      <c r="B21" s="8"/>
      <c r="C21" s="8"/>
      <c r="D21" s="8"/>
      <c r="E21" s="8"/>
      <c r="F21" s="8"/>
      <c r="G21" s="8"/>
      <c r="H21" s="1"/>
      <c r="I21" s="8"/>
      <c r="J21" s="8"/>
      <c r="K21" s="8"/>
      <c r="L21" s="8"/>
      <c r="M21" s="8"/>
      <c r="N21" s="8"/>
      <c r="O21" s="8"/>
      <c r="P21" s="14"/>
      <c r="Q21" s="8"/>
      <c r="R21" s="8"/>
      <c r="S21" s="8"/>
      <c r="T21" s="8"/>
      <c r="U21" s="8"/>
      <c r="V21" s="8"/>
      <c r="W21" s="8"/>
      <c r="X21" s="9"/>
      <c r="Y21" s="9"/>
      <c r="Z21" s="9"/>
      <c r="AA21" s="14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9.5" customHeight="1">
      <c r="A22" s="9"/>
      <c r="B22" s="8"/>
      <c r="C22" s="8"/>
      <c r="D22" s="8"/>
      <c r="E22" s="8"/>
      <c r="F22" s="8"/>
      <c r="G22" s="8"/>
      <c r="H22" s="1" t="s">
        <v>156</v>
      </c>
      <c r="I22" s="8" t="s">
        <v>377</v>
      </c>
      <c r="J22" s="8"/>
      <c r="K22" s="8"/>
      <c r="L22" s="8"/>
      <c r="M22" s="8"/>
      <c r="N22" s="8"/>
      <c r="O22" s="8"/>
      <c r="P22" s="14"/>
      <c r="Q22" s="8"/>
      <c r="R22" s="8"/>
      <c r="S22" s="8"/>
      <c r="T22" s="8"/>
      <c r="U22" s="8"/>
      <c r="V22" s="8"/>
      <c r="W22" s="8"/>
      <c r="X22" s="9"/>
      <c r="Y22" s="9"/>
      <c r="Z22" s="9"/>
      <c r="AA22" s="1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2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4"/>
      <c r="Q23" s="8"/>
      <c r="R23" s="8"/>
      <c r="S23" s="8"/>
      <c r="T23" s="8"/>
      <c r="U23" s="8"/>
      <c r="V23" s="8"/>
      <c r="W23" s="8"/>
      <c r="X23" s="18" t="s">
        <v>266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9.5" customHeight="1">
      <c r="A24" s="9"/>
      <c r="B24" s="8"/>
      <c r="C24" s="8"/>
      <c r="D24" s="8"/>
      <c r="E24" s="8"/>
      <c r="F24" s="8"/>
      <c r="G24" s="8"/>
      <c r="H24" s="1" t="s">
        <v>156</v>
      </c>
      <c r="I24" s="19" t="s">
        <v>157</v>
      </c>
      <c r="J24" s="8"/>
      <c r="K24" s="8"/>
      <c r="L24" s="8"/>
      <c r="M24" s="8"/>
      <c r="N24" s="8"/>
      <c r="O24" s="8"/>
      <c r="P24" s="14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2" customHeight="1">
      <c r="A25" s="9"/>
      <c r="B25" s="8"/>
      <c r="C25" s="8"/>
      <c r="D25" s="8"/>
      <c r="E25" s="8"/>
      <c r="F25" s="8"/>
      <c r="G25" s="8"/>
      <c r="H25" s="8"/>
      <c r="I25" s="19"/>
      <c r="J25" s="8"/>
      <c r="K25" s="8"/>
      <c r="L25" s="8"/>
      <c r="M25" s="8"/>
      <c r="N25" s="8"/>
      <c r="O25" s="8"/>
      <c r="P25" s="14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9.5" customHeight="1">
      <c r="A26" s="9"/>
      <c r="B26" s="8"/>
      <c r="C26" s="8"/>
      <c r="D26" s="8"/>
      <c r="E26" s="8"/>
      <c r="F26" s="8"/>
      <c r="G26" s="8"/>
      <c r="H26" s="1" t="s">
        <v>156</v>
      </c>
      <c r="I26" s="470" t="s">
        <v>160</v>
      </c>
      <c r="J26" s="470"/>
      <c r="K26" s="470"/>
      <c r="L26" s="470"/>
      <c r="M26" s="470"/>
      <c r="N26" s="8"/>
      <c r="O26" s="8"/>
      <c r="P26" s="20" t="s">
        <v>12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9.5" customHeigh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 t="s">
        <v>152</v>
      </c>
      <c r="Q27" s="8"/>
      <c r="R27" s="8"/>
      <c r="S27" s="8"/>
      <c r="T27" s="8"/>
      <c r="U27" s="8"/>
      <c r="V27" s="8"/>
      <c r="W27" s="477"/>
      <c r="X27" s="477"/>
      <c r="Y27" s="477"/>
      <c r="Z27" s="477"/>
      <c r="AA27" s="8" t="s">
        <v>139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8" t="s">
        <v>49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9.5" customHeight="1">
      <c r="A29" s="9"/>
      <c r="B29" s="8"/>
      <c r="C29" s="8"/>
      <c r="D29" s="8"/>
      <c r="E29" s="8"/>
      <c r="F29" s="8"/>
      <c r="G29" s="8"/>
      <c r="H29" s="1" t="s">
        <v>156</v>
      </c>
      <c r="I29" s="470" t="s">
        <v>161</v>
      </c>
      <c r="J29" s="470"/>
      <c r="K29" s="470"/>
      <c r="L29" s="470"/>
      <c r="M29" s="470"/>
      <c r="N29" s="8"/>
      <c r="O29" s="8"/>
      <c r="P29" s="479"/>
      <c r="Q29" s="479"/>
      <c r="R29" s="16" t="s">
        <v>120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2" customHeight="1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9.5" customHeight="1">
      <c r="A31" s="9"/>
      <c r="B31" s="8"/>
      <c r="C31" s="8"/>
      <c r="D31" s="8"/>
      <c r="E31" s="8"/>
      <c r="F31" s="8"/>
      <c r="G31" s="8"/>
      <c r="H31" s="1" t="s">
        <v>156</v>
      </c>
      <c r="I31" s="8" t="s">
        <v>237</v>
      </c>
      <c r="J31" s="8"/>
      <c r="K31" s="8"/>
      <c r="L31" s="8"/>
      <c r="M31" s="8"/>
      <c r="N31" s="8"/>
      <c r="O31" s="8"/>
      <c r="P31" s="1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8" customHeight="1">
      <c r="A32" s="10"/>
      <c r="B32" s="8"/>
      <c r="C32" s="8"/>
      <c r="D32" s="8"/>
      <c r="E32" s="8"/>
      <c r="F32" s="8"/>
      <c r="G32" s="8"/>
      <c r="H32" s="8"/>
      <c r="I32" s="9"/>
      <c r="J32" s="8"/>
      <c r="K32" s="10" t="s">
        <v>373</v>
      </c>
      <c r="L32" s="21"/>
      <c r="M32" s="8"/>
      <c r="N32" s="8"/>
      <c r="O32" s="8"/>
      <c r="P32" s="22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477"/>
      <c r="AD32" s="477"/>
      <c r="AE32" s="477"/>
      <c r="AF32" s="8" t="s">
        <v>139</v>
      </c>
      <c r="AG32" s="8"/>
      <c r="AH32" s="8"/>
      <c r="AI32" s="8"/>
      <c r="AJ32" s="8"/>
      <c r="AK32" s="8"/>
      <c r="AL32" s="8"/>
      <c r="AM32" s="8"/>
    </row>
    <row r="33" spans="1:39" ht="18" customHeight="1">
      <c r="A33" s="10"/>
      <c r="B33" s="8"/>
      <c r="C33" s="8"/>
      <c r="D33" s="8"/>
      <c r="E33" s="8"/>
      <c r="F33" s="8"/>
      <c r="G33" s="8"/>
      <c r="H33" s="8"/>
      <c r="I33" s="8"/>
      <c r="J33" s="8"/>
      <c r="K33" s="8" t="s">
        <v>374</v>
      </c>
      <c r="L33" s="21"/>
      <c r="M33" s="8"/>
      <c r="N33" s="8"/>
      <c r="O33" s="8"/>
      <c r="P33" s="22"/>
      <c r="Q33" s="8"/>
      <c r="R33" s="8"/>
      <c r="S33" s="8"/>
      <c r="T33" s="8"/>
      <c r="U33" s="8"/>
      <c r="V33" s="8"/>
      <c r="W33" s="9"/>
      <c r="X33" s="9"/>
      <c r="Y33" s="9"/>
      <c r="Z33" s="8"/>
      <c r="AA33" s="8"/>
      <c r="AB33" s="8"/>
      <c r="AC33" s="8"/>
      <c r="AD33" s="8"/>
      <c r="AE33" s="477"/>
      <c r="AF33" s="477"/>
      <c r="AG33" s="8" t="s">
        <v>139</v>
      </c>
      <c r="AH33" s="8"/>
      <c r="AI33" s="8"/>
      <c r="AJ33" s="14"/>
      <c r="AK33" s="8"/>
      <c r="AL33" s="8"/>
      <c r="AM33" s="8"/>
    </row>
    <row r="34" spans="1:39" ht="19.5" customHeight="1">
      <c r="A34" s="9"/>
      <c r="B34" s="8"/>
      <c r="C34" s="8"/>
      <c r="D34" s="8"/>
      <c r="E34" s="8"/>
      <c r="F34" s="8"/>
      <c r="G34" s="8"/>
      <c r="H34" s="8"/>
      <c r="I34" s="8"/>
      <c r="J34" s="8"/>
      <c r="K34" s="18" t="s">
        <v>162</v>
      </c>
      <c r="M34" s="8"/>
      <c r="N34" s="8"/>
      <c r="O34" s="8"/>
      <c r="P34" s="1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1.25" customHeight="1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18"/>
      <c r="M35" s="8"/>
      <c r="N35" s="8"/>
      <c r="O35" s="8"/>
      <c r="P35" s="1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9.5" customHeight="1">
      <c r="A36" s="9"/>
      <c r="B36" s="8"/>
      <c r="C36" s="8"/>
      <c r="D36" s="8"/>
      <c r="E36" s="8"/>
      <c r="F36" s="8"/>
      <c r="G36" s="8"/>
      <c r="H36" s="14" t="s">
        <v>376</v>
      </c>
      <c r="J36" s="8"/>
      <c r="K36" s="8"/>
      <c r="L36" s="18"/>
      <c r="M36" s="8"/>
      <c r="N36" s="8"/>
      <c r="O36" s="8"/>
      <c r="P36" s="1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9.5" customHeight="1">
      <c r="A37" s="9"/>
      <c r="B37" s="8"/>
      <c r="C37" s="8"/>
      <c r="D37" s="8"/>
      <c r="E37" s="8"/>
      <c r="F37" s="8"/>
      <c r="G37" s="8"/>
      <c r="H37" s="23" t="s">
        <v>327</v>
      </c>
      <c r="J37" s="8"/>
      <c r="K37" s="8"/>
      <c r="L37" s="18"/>
      <c r="M37" s="8"/>
      <c r="N37" s="8"/>
      <c r="O37" s="8"/>
      <c r="P37" s="1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0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9.5" customHeight="1">
      <c r="A39" s="11" t="s">
        <v>13</v>
      </c>
      <c r="B39" s="8" t="s">
        <v>14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9.5" customHeight="1">
      <c r="A40" s="9"/>
      <c r="B40" s="22" t="s">
        <v>408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8"/>
    </row>
    <row r="41" spans="1:39" ht="19.5" customHeight="1">
      <c r="A41" s="9"/>
      <c r="B41" s="22" t="s">
        <v>384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8"/>
    </row>
    <row r="42" spans="1:39" ht="3" customHeight="1">
      <c r="A42" s="9"/>
      <c r="B42" s="2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8"/>
    </row>
    <row r="43" spans="1:39" ht="19.5" customHeight="1">
      <c r="A43" s="9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10"/>
      <c r="AJ43" s="10"/>
      <c r="AK43" s="8"/>
      <c r="AL43" s="8"/>
      <c r="AM43" s="8"/>
    </row>
    <row r="44" spans="1:39" ht="19.5" customHeight="1">
      <c r="A44" s="9"/>
      <c r="B44" s="469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1"/>
      <c r="AI44" s="8"/>
      <c r="AJ44" s="8"/>
      <c r="AK44" s="8"/>
      <c r="AL44" s="8"/>
      <c r="AM44" s="8"/>
    </row>
    <row r="45" spans="1:39" ht="19.5" customHeight="1">
      <c r="A45" s="9"/>
      <c r="B45" s="472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4"/>
      <c r="AI45" s="8"/>
      <c r="AJ45" s="8"/>
      <c r="AK45" s="8"/>
      <c r="AL45" s="8"/>
      <c r="AM45" s="8"/>
    </row>
    <row r="46" spans="19:34" ht="15" customHeight="1"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 t="s">
        <v>391</v>
      </c>
    </row>
    <row r="47" spans="19:34" ht="15" customHeight="1">
      <c r="S47" s="298" t="s">
        <v>392</v>
      </c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</row>
    <row r="48" spans="1:39" ht="19.5" customHeight="1">
      <c r="A48" s="11" t="s">
        <v>15</v>
      </c>
      <c r="B48" s="20" t="s">
        <v>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4"/>
      <c r="AB48" s="24"/>
      <c r="AC48" s="24"/>
      <c r="AD48" s="24"/>
      <c r="AE48" s="24"/>
      <c r="AF48" s="24"/>
      <c r="AG48" s="24"/>
      <c r="AH48" s="24"/>
      <c r="AI48" s="8"/>
      <c r="AJ48" s="8"/>
      <c r="AK48" s="10"/>
      <c r="AL48" s="10"/>
      <c r="AM48" s="8"/>
    </row>
    <row r="49" spans="1:39" ht="6.75" customHeight="1">
      <c r="A49" s="11"/>
      <c r="B49" s="2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0"/>
      <c r="AL49" s="10"/>
      <c r="AM49" s="8"/>
    </row>
    <row r="50" spans="1:39" ht="19.5" customHeight="1">
      <c r="A50" s="9"/>
      <c r="B50" s="8" t="s">
        <v>71</v>
      </c>
      <c r="C50" s="9"/>
      <c r="D50" s="9"/>
      <c r="E50" s="25"/>
      <c r="F50" s="25"/>
      <c r="G50" s="25"/>
      <c r="H50" s="25"/>
      <c r="I50" s="25"/>
      <c r="J50" s="25"/>
      <c r="K50" s="25"/>
      <c r="L50" s="18" t="s">
        <v>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8"/>
    </row>
    <row r="51" spans="1:39" ht="19.5" customHeight="1">
      <c r="A51" s="2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4" ht="19.5" customHeight="1">
      <c r="A52" s="26"/>
      <c r="B52" s="21"/>
      <c r="C52" s="423" t="s">
        <v>265</v>
      </c>
      <c r="D52" s="424"/>
      <c r="E52" s="424"/>
      <c r="F52" s="424"/>
      <c r="G52" s="424"/>
      <c r="H52" s="424"/>
      <c r="I52" s="424"/>
      <c r="J52" s="424"/>
      <c r="K52" s="425"/>
      <c r="L52" s="432"/>
      <c r="M52" s="435"/>
      <c r="N52" s="393"/>
      <c r="O52" s="396" t="s">
        <v>264</v>
      </c>
      <c r="P52" s="397"/>
      <c r="Q52" s="398"/>
      <c r="R52" s="432"/>
      <c r="S52" s="393"/>
      <c r="T52" s="438" t="s">
        <v>163</v>
      </c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40"/>
    </row>
    <row r="53" spans="1:34" ht="19.5" customHeight="1">
      <c r="A53" s="26"/>
      <c r="B53" s="21"/>
      <c r="C53" s="426"/>
      <c r="D53" s="427"/>
      <c r="E53" s="427"/>
      <c r="F53" s="427"/>
      <c r="G53" s="427"/>
      <c r="H53" s="427"/>
      <c r="I53" s="427"/>
      <c r="J53" s="427"/>
      <c r="K53" s="428"/>
      <c r="L53" s="433"/>
      <c r="M53" s="436"/>
      <c r="N53" s="394"/>
      <c r="O53" s="399"/>
      <c r="P53" s="400"/>
      <c r="Q53" s="401"/>
      <c r="R53" s="433"/>
      <c r="S53" s="394"/>
      <c r="T53" s="441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3"/>
    </row>
    <row r="54" spans="1:34" ht="19.5" customHeight="1">
      <c r="A54" s="26"/>
      <c r="B54" s="21"/>
      <c r="C54" s="429"/>
      <c r="D54" s="430"/>
      <c r="E54" s="430"/>
      <c r="F54" s="430"/>
      <c r="G54" s="430"/>
      <c r="H54" s="430"/>
      <c r="I54" s="430"/>
      <c r="J54" s="430"/>
      <c r="K54" s="431"/>
      <c r="L54" s="434"/>
      <c r="M54" s="437"/>
      <c r="N54" s="395"/>
      <c r="O54" s="402"/>
      <c r="P54" s="403"/>
      <c r="Q54" s="404"/>
      <c r="R54" s="434"/>
      <c r="S54" s="395"/>
      <c r="T54" s="444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6"/>
    </row>
    <row r="55" spans="1:34" ht="37.5" customHeight="1">
      <c r="A55" s="26"/>
      <c r="B55" s="21"/>
      <c r="C55" s="459" t="s">
        <v>238</v>
      </c>
      <c r="D55" s="460"/>
      <c r="E55" s="460"/>
      <c r="F55" s="460"/>
      <c r="G55" s="460"/>
      <c r="H55" s="460"/>
      <c r="I55" s="460"/>
      <c r="J55" s="460"/>
      <c r="K55" s="461"/>
      <c r="L55" s="448" t="s">
        <v>253</v>
      </c>
      <c r="M55" s="449"/>
      <c r="N55" s="450"/>
      <c r="O55" s="448" t="s">
        <v>254</v>
      </c>
      <c r="P55" s="449"/>
      <c r="Q55" s="450"/>
      <c r="R55" s="462" t="s">
        <v>256</v>
      </c>
      <c r="S55" s="463"/>
      <c r="T55" s="464"/>
      <c r="U55" s="448" t="s">
        <v>92</v>
      </c>
      <c r="V55" s="449"/>
      <c r="W55" s="450"/>
      <c r="X55" s="462" t="s">
        <v>255</v>
      </c>
      <c r="Y55" s="463"/>
      <c r="Z55" s="464"/>
      <c r="AA55" s="448" t="s">
        <v>252</v>
      </c>
      <c r="AB55" s="449"/>
      <c r="AC55" s="450"/>
      <c r="AD55" s="378"/>
      <c r="AE55" s="379"/>
      <c r="AF55" s="379"/>
      <c r="AG55" s="379"/>
      <c r="AH55" s="380"/>
    </row>
    <row r="56" spans="1:34" ht="19.5" customHeight="1">
      <c r="A56" s="26"/>
      <c r="B56" s="21"/>
      <c r="C56" s="414" t="s">
        <v>257</v>
      </c>
      <c r="D56" s="415"/>
      <c r="E56" s="415"/>
      <c r="F56" s="415"/>
      <c r="G56" s="415"/>
      <c r="H56" s="415"/>
      <c r="I56" s="415"/>
      <c r="J56" s="415"/>
      <c r="K56" s="416"/>
      <c r="L56" s="405"/>
      <c r="M56" s="406"/>
      <c r="N56" s="407"/>
      <c r="O56" s="405"/>
      <c r="P56" s="406"/>
      <c r="Q56" s="407"/>
      <c r="R56" s="405"/>
      <c r="S56" s="406"/>
      <c r="T56" s="407"/>
      <c r="U56" s="405"/>
      <c r="V56" s="406"/>
      <c r="W56" s="407"/>
      <c r="X56" s="405"/>
      <c r="Y56" s="406"/>
      <c r="Z56" s="407"/>
      <c r="AA56" s="405"/>
      <c r="AB56" s="406"/>
      <c r="AC56" s="407"/>
      <c r="AD56" s="451"/>
      <c r="AE56" s="302"/>
      <c r="AF56" s="302"/>
      <c r="AG56" s="302"/>
      <c r="AH56" s="452"/>
    </row>
    <row r="57" spans="1:34" ht="19.5" customHeight="1">
      <c r="A57" s="26"/>
      <c r="B57" s="21"/>
      <c r="C57" s="414"/>
      <c r="D57" s="415"/>
      <c r="E57" s="415"/>
      <c r="F57" s="415"/>
      <c r="G57" s="415"/>
      <c r="H57" s="415"/>
      <c r="I57" s="415"/>
      <c r="J57" s="415"/>
      <c r="K57" s="416"/>
      <c r="L57" s="408"/>
      <c r="M57" s="409"/>
      <c r="N57" s="410"/>
      <c r="O57" s="408"/>
      <c r="P57" s="409"/>
      <c r="Q57" s="410"/>
      <c r="R57" s="408"/>
      <c r="S57" s="409"/>
      <c r="T57" s="410"/>
      <c r="U57" s="408"/>
      <c r="V57" s="409"/>
      <c r="W57" s="410"/>
      <c r="X57" s="408"/>
      <c r="Y57" s="409"/>
      <c r="Z57" s="410"/>
      <c r="AA57" s="408"/>
      <c r="AB57" s="409"/>
      <c r="AC57" s="410"/>
      <c r="AD57" s="451"/>
      <c r="AE57" s="302"/>
      <c r="AF57" s="302"/>
      <c r="AG57" s="302"/>
      <c r="AH57" s="452"/>
    </row>
    <row r="58" spans="1:34" ht="19.5" customHeight="1">
      <c r="A58" s="26"/>
      <c r="B58" s="21"/>
      <c r="C58" s="417"/>
      <c r="D58" s="418"/>
      <c r="E58" s="418"/>
      <c r="F58" s="418"/>
      <c r="G58" s="418"/>
      <c r="H58" s="418"/>
      <c r="I58" s="418"/>
      <c r="J58" s="418"/>
      <c r="K58" s="419"/>
      <c r="L58" s="411"/>
      <c r="M58" s="412"/>
      <c r="N58" s="413"/>
      <c r="O58" s="411"/>
      <c r="P58" s="412"/>
      <c r="Q58" s="413"/>
      <c r="R58" s="411"/>
      <c r="S58" s="412"/>
      <c r="T58" s="413"/>
      <c r="U58" s="411"/>
      <c r="V58" s="412"/>
      <c r="W58" s="413"/>
      <c r="X58" s="411"/>
      <c r="Y58" s="412"/>
      <c r="Z58" s="413"/>
      <c r="AA58" s="411"/>
      <c r="AB58" s="412"/>
      <c r="AC58" s="413"/>
      <c r="AD58" s="381"/>
      <c r="AE58" s="382"/>
      <c r="AF58" s="382"/>
      <c r="AG58" s="382"/>
      <c r="AH58" s="383"/>
    </row>
    <row r="59" spans="1:39" ht="3" customHeight="1">
      <c r="A59" s="26"/>
      <c r="B59" s="36"/>
      <c r="C59" s="37"/>
      <c r="D59" s="37"/>
      <c r="E59" s="37"/>
      <c r="F59" s="37"/>
      <c r="G59" s="37"/>
      <c r="H59" s="37"/>
      <c r="I59" s="38"/>
      <c r="J59" s="39"/>
      <c r="K59" s="40"/>
      <c r="L59" s="41"/>
      <c r="M59" s="42"/>
      <c r="N59" s="42"/>
      <c r="O59" s="39"/>
      <c r="P59" s="3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43"/>
      <c r="AG59" s="43"/>
      <c r="AH59" s="44"/>
      <c r="AI59" s="8"/>
      <c r="AJ59" s="8"/>
      <c r="AK59" s="8"/>
      <c r="AL59" s="8"/>
      <c r="AM59" s="8"/>
    </row>
    <row r="60" spans="1:39" ht="19.5" customHeight="1">
      <c r="A60" s="26"/>
      <c r="B60" s="45"/>
      <c r="C60" s="46"/>
      <c r="D60" s="46"/>
      <c r="E60" s="46"/>
      <c r="F60" s="46"/>
      <c r="G60" s="46"/>
      <c r="H60" s="46"/>
      <c r="I60" s="420" t="s">
        <v>2</v>
      </c>
      <c r="J60" s="421"/>
      <c r="K60" s="422"/>
      <c r="L60" s="47" t="s">
        <v>290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9"/>
      <c r="AI60" s="8"/>
      <c r="AJ60" s="8"/>
      <c r="AK60" s="50"/>
      <c r="AL60" s="50"/>
      <c r="AM60" s="8"/>
    </row>
    <row r="61" spans="1:39" ht="19.5" customHeight="1">
      <c r="A61" s="26"/>
      <c r="B61" s="51"/>
      <c r="C61" s="52" t="s">
        <v>289</v>
      </c>
      <c r="D61" s="46"/>
      <c r="E61" s="46"/>
      <c r="F61" s="46"/>
      <c r="G61" s="46"/>
      <c r="H61" s="46"/>
      <c r="I61" s="420"/>
      <c r="J61" s="421"/>
      <c r="K61" s="422"/>
      <c r="L61" s="47" t="s">
        <v>328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58"/>
      <c r="AD61" s="458"/>
      <c r="AE61" s="458"/>
      <c r="AF61" s="458"/>
      <c r="AG61" s="48" t="s">
        <v>139</v>
      </c>
      <c r="AH61" s="49"/>
      <c r="AI61" s="8"/>
      <c r="AJ61" s="8"/>
      <c r="AK61" s="53"/>
      <c r="AL61" s="53"/>
      <c r="AM61" s="8"/>
    </row>
    <row r="62" spans="1:39" ht="3" customHeight="1">
      <c r="A62" s="26"/>
      <c r="B62" s="45"/>
      <c r="C62" s="46"/>
      <c r="D62" s="46"/>
      <c r="E62" s="46"/>
      <c r="F62" s="46"/>
      <c r="G62" s="46"/>
      <c r="H62" s="46"/>
      <c r="I62" s="54"/>
      <c r="J62" s="55"/>
      <c r="K62" s="56"/>
      <c r="L62" s="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9"/>
      <c r="AI62" s="8"/>
      <c r="AJ62" s="8"/>
      <c r="AK62" s="8"/>
      <c r="AL62" s="8"/>
      <c r="AM62" s="8"/>
    </row>
    <row r="63" spans="1:39" ht="3" customHeight="1">
      <c r="A63" s="26"/>
      <c r="B63" s="45"/>
      <c r="C63" s="46"/>
      <c r="D63" s="46"/>
      <c r="E63" s="46"/>
      <c r="F63" s="46"/>
      <c r="G63" s="46"/>
      <c r="H63" s="45"/>
      <c r="I63" s="41"/>
      <c r="J63" s="42"/>
      <c r="K63" s="60"/>
      <c r="L63" s="61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  <c r="AI63" s="8"/>
      <c r="AJ63" s="8"/>
      <c r="AK63" s="8"/>
      <c r="AL63" s="8"/>
      <c r="AM63" s="8"/>
    </row>
    <row r="64" spans="1:39" ht="19.5" customHeight="1">
      <c r="A64" s="26"/>
      <c r="B64" s="64"/>
      <c r="C64" s="65" t="s">
        <v>286</v>
      </c>
      <c r="D64" s="66"/>
      <c r="E64" s="66"/>
      <c r="F64" s="66"/>
      <c r="G64" s="66"/>
      <c r="H64" s="67"/>
      <c r="I64" s="420" t="s">
        <v>3</v>
      </c>
      <c r="J64" s="421"/>
      <c r="K64" s="422"/>
      <c r="L64" s="47" t="s">
        <v>100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8"/>
      <c r="AH64" s="68"/>
      <c r="AI64" s="8"/>
      <c r="AJ64" s="8"/>
      <c r="AK64" s="8"/>
      <c r="AL64" s="8"/>
      <c r="AM64" s="8"/>
    </row>
    <row r="65" spans="1:39" ht="19.5" customHeight="1">
      <c r="A65" s="26"/>
      <c r="B65" s="64"/>
      <c r="C65" s="65" t="s">
        <v>287</v>
      </c>
      <c r="D65" s="66"/>
      <c r="E65" s="66"/>
      <c r="F65" s="66"/>
      <c r="G65" s="66"/>
      <c r="H65" s="67"/>
      <c r="I65" s="420"/>
      <c r="J65" s="421"/>
      <c r="K65" s="422"/>
      <c r="L65" s="47" t="s">
        <v>101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8"/>
      <c r="AH65" s="68"/>
      <c r="AI65" s="8"/>
      <c r="AJ65" s="8"/>
      <c r="AK65" s="8"/>
      <c r="AL65" s="8"/>
      <c r="AM65" s="8"/>
    </row>
    <row r="66" spans="1:39" ht="19.5" customHeight="1">
      <c r="A66" s="26"/>
      <c r="B66" s="64"/>
      <c r="C66" s="65" t="s">
        <v>288</v>
      </c>
      <c r="D66" s="66"/>
      <c r="E66" s="66"/>
      <c r="F66" s="66"/>
      <c r="G66" s="66"/>
      <c r="H66" s="67"/>
      <c r="I66" s="420"/>
      <c r="J66" s="421"/>
      <c r="K66" s="422"/>
      <c r="L66" s="47" t="s">
        <v>329</v>
      </c>
      <c r="M66" s="29"/>
      <c r="N66" s="29"/>
      <c r="O66" s="29"/>
      <c r="P66" s="29"/>
      <c r="Q66" s="29"/>
      <c r="R66" s="29"/>
      <c r="S66" s="29"/>
      <c r="T66" s="29"/>
      <c r="U66" s="465"/>
      <c r="V66" s="465"/>
      <c r="W66" s="465"/>
      <c r="X66" s="465"/>
      <c r="Y66" s="465"/>
      <c r="Z66" s="65" t="s">
        <v>330</v>
      </c>
      <c r="AA66" s="29"/>
      <c r="AB66" s="29"/>
      <c r="AC66" s="29"/>
      <c r="AD66" s="29"/>
      <c r="AE66" s="29"/>
      <c r="AF66" s="29"/>
      <c r="AG66" s="8"/>
      <c r="AH66" s="68"/>
      <c r="AI66" s="8"/>
      <c r="AJ66" s="8"/>
      <c r="AK66" s="8"/>
      <c r="AL66" s="8"/>
      <c r="AM66" s="8"/>
    </row>
    <row r="67" spans="1:39" ht="19.5" customHeight="1">
      <c r="A67" s="26"/>
      <c r="B67" s="67"/>
      <c r="C67" s="66"/>
      <c r="D67" s="66"/>
      <c r="E67" s="69"/>
      <c r="F67" s="66"/>
      <c r="G67" s="66"/>
      <c r="H67" s="67"/>
      <c r="I67" s="420"/>
      <c r="J67" s="421"/>
      <c r="K67" s="422"/>
      <c r="L67" s="47" t="s">
        <v>153</v>
      </c>
      <c r="M67" s="29"/>
      <c r="N67" s="29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29" t="s">
        <v>139</v>
      </c>
      <c r="Z67" s="29"/>
      <c r="AA67" s="29"/>
      <c r="AB67" s="29"/>
      <c r="AC67" s="29"/>
      <c r="AD67" s="29"/>
      <c r="AE67" s="29"/>
      <c r="AF67" s="29"/>
      <c r="AG67" s="8"/>
      <c r="AH67" s="68"/>
      <c r="AI67" s="8"/>
      <c r="AJ67" s="8"/>
      <c r="AK67" s="8"/>
      <c r="AL67" s="8"/>
      <c r="AM67" s="8"/>
    </row>
    <row r="68" spans="1:39" ht="3" customHeight="1">
      <c r="A68" s="26"/>
      <c r="B68" s="70"/>
      <c r="C68" s="71"/>
      <c r="D68" s="71"/>
      <c r="E68" s="71"/>
      <c r="F68" s="71"/>
      <c r="G68" s="71"/>
      <c r="H68" s="70"/>
      <c r="I68" s="54"/>
      <c r="J68" s="55"/>
      <c r="K68" s="56"/>
      <c r="L68" s="5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13"/>
      <c r="AH68" s="72"/>
      <c r="AI68" s="8"/>
      <c r="AJ68" s="8"/>
      <c r="AK68" s="8"/>
      <c r="AL68" s="8"/>
      <c r="AM68" s="8"/>
    </row>
    <row r="69" spans="1:39" ht="3" customHeight="1">
      <c r="A69" s="26"/>
      <c r="B69" s="45"/>
      <c r="C69" s="46"/>
      <c r="D69" s="46"/>
      <c r="E69" s="46"/>
      <c r="F69" s="46"/>
      <c r="G69" s="46"/>
      <c r="H69" s="45"/>
      <c r="I69" s="420" t="s">
        <v>4</v>
      </c>
      <c r="J69" s="421"/>
      <c r="K69" s="422"/>
      <c r="L69" s="73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8"/>
      <c r="AG69" s="8"/>
      <c r="AH69" s="68"/>
      <c r="AI69" s="8"/>
      <c r="AJ69" s="8"/>
      <c r="AK69" s="8"/>
      <c r="AL69" s="8"/>
      <c r="AM69" s="8"/>
    </row>
    <row r="70" spans="1:39" ht="19.5" customHeight="1">
      <c r="A70" s="26"/>
      <c r="B70" s="45"/>
      <c r="C70" s="46"/>
      <c r="D70" s="46"/>
      <c r="E70" s="46"/>
      <c r="F70" s="46"/>
      <c r="G70" s="46"/>
      <c r="H70" s="45"/>
      <c r="I70" s="420"/>
      <c r="J70" s="421"/>
      <c r="K70" s="422"/>
      <c r="L70" s="456" t="s">
        <v>121</v>
      </c>
      <c r="M70" s="457"/>
      <c r="N70" s="457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68"/>
      <c r="AI70" s="8"/>
      <c r="AJ70" s="8"/>
      <c r="AK70" s="8"/>
      <c r="AL70" s="8"/>
      <c r="AM70" s="8"/>
    </row>
    <row r="71" spans="1:39" ht="19.5" customHeight="1">
      <c r="A71" s="26"/>
      <c r="B71" s="45"/>
      <c r="C71" s="46"/>
      <c r="D71" s="46"/>
      <c r="E71" s="46"/>
      <c r="F71" s="46"/>
      <c r="G71" s="46"/>
      <c r="H71" s="45"/>
      <c r="I71" s="420"/>
      <c r="J71" s="421"/>
      <c r="K71" s="422"/>
      <c r="L71" s="456" t="s">
        <v>122</v>
      </c>
      <c r="M71" s="457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1"/>
      <c r="AC71" s="421"/>
      <c r="AD71" s="421"/>
      <c r="AE71" s="421"/>
      <c r="AF71" s="421"/>
      <c r="AG71" s="421"/>
      <c r="AH71" s="68"/>
      <c r="AI71" s="8"/>
      <c r="AJ71" s="8"/>
      <c r="AK71" s="8"/>
      <c r="AL71" s="8"/>
      <c r="AM71" s="8"/>
    </row>
    <row r="72" spans="1:39" ht="3" customHeight="1">
      <c r="A72" s="26"/>
      <c r="B72" s="45"/>
      <c r="C72" s="46"/>
      <c r="D72" s="46"/>
      <c r="E72" s="46"/>
      <c r="F72" s="46"/>
      <c r="G72" s="46"/>
      <c r="H72" s="45"/>
      <c r="I72" s="453"/>
      <c r="J72" s="454"/>
      <c r="K72" s="455"/>
      <c r="L72" s="74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8"/>
      <c r="AG72" s="13"/>
      <c r="AH72" s="72"/>
      <c r="AI72" s="8"/>
      <c r="AJ72" s="8"/>
      <c r="AK72" s="8"/>
      <c r="AL72" s="8"/>
      <c r="AM72" s="8"/>
    </row>
    <row r="73" spans="1:39" ht="19.5" customHeight="1">
      <c r="A73" s="26"/>
      <c r="B73" s="45"/>
      <c r="C73" s="75"/>
      <c r="D73" s="75"/>
      <c r="E73" s="75"/>
      <c r="F73" s="75"/>
      <c r="G73" s="75"/>
      <c r="H73" s="76"/>
      <c r="I73" s="448" t="s">
        <v>5</v>
      </c>
      <c r="J73" s="449"/>
      <c r="K73" s="450"/>
      <c r="L73" s="77" t="s">
        <v>291</v>
      </c>
      <c r="M73" s="78"/>
      <c r="N73" s="78"/>
      <c r="O73" s="78"/>
      <c r="P73" s="78"/>
      <c r="Q73" s="449"/>
      <c r="R73" s="449"/>
      <c r="S73" s="449"/>
      <c r="T73" s="449"/>
      <c r="U73" s="449"/>
      <c r="V73" s="449"/>
      <c r="W73" s="449"/>
      <c r="X73" s="449"/>
      <c r="Y73" s="449"/>
      <c r="Z73" s="79" t="s">
        <v>139</v>
      </c>
      <c r="AA73" s="78"/>
      <c r="AB73" s="78"/>
      <c r="AC73" s="78"/>
      <c r="AD73" s="78"/>
      <c r="AE73" s="78"/>
      <c r="AF73" s="80"/>
      <c r="AG73" s="80"/>
      <c r="AH73" s="81"/>
      <c r="AI73" s="8"/>
      <c r="AJ73" s="8"/>
      <c r="AK73" s="8"/>
      <c r="AL73" s="8"/>
      <c r="AM73" s="8"/>
    </row>
    <row r="74" spans="1:39" ht="13.5" customHeight="1">
      <c r="A74" s="11"/>
      <c r="B74" s="2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9.5" customHeight="1">
      <c r="A75" s="11" t="s">
        <v>16</v>
      </c>
      <c r="B75" s="20" t="s">
        <v>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6.75" customHeight="1">
      <c r="A76" s="11"/>
      <c r="B76" s="2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9.5" customHeight="1">
      <c r="A77" s="26"/>
      <c r="B77" s="20" t="s">
        <v>96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447"/>
      <c r="N77" s="447"/>
      <c r="O77" s="447"/>
      <c r="P77" s="447"/>
      <c r="Q77" s="447"/>
      <c r="R77" s="390" t="s">
        <v>7</v>
      </c>
      <c r="S77" s="390"/>
      <c r="T77" s="390"/>
      <c r="U77" s="18" t="s">
        <v>35</v>
      </c>
      <c r="V77" s="8"/>
      <c r="W77" s="8"/>
      <c r="X77" s="8"/>
      <c r="Y77" s="8"/>
      <c r="Z77" s="8"/>
      <c r="AA77" s="18" t="s">
        <v>324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4.5" customHeight="1">
      <c r="A78" s="26"/>
      <c r="B78" s="20"/>
      <c r="C78" s="8"/>
      <c r="D78" s="8"/>
      <c r="E78" s="8"/>
      <c r="F78" s="8"/>
      <c r="G78" s="8"/>
      <c r="H78" s="8"/>
      <c r="I78" s="8"/>
      <c r="J78" s="8"/>
      <c r="K78" s="8"/>
      <c r="L78" s="8"/>
      <c r="M78" s="43"/>
      <c r="N78" s="43"/>
      <c r="O78" s="43"/>
      <c r="P78" s="43"/>
      <c r="Q78" s="43"/>
      <c r="R78" s="82"/>
      <c r="S78" s="82"/>
      <c r="T78" s="82"/>
      <c r="U78" s="18"/>
      <c r="V78" s="8"/>
      <c r="W78" s="8"/>
      <c r="X78" s="8"/>
      <c r="Y78" s="8"/>
      <c r="Z78" s="8"/>
      <c r="AA78" s="1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9.5" customHeight="1">
      <c r="A79" s="26"/>
      <c r="B79" s="20" t="s">
        <v>97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392"/>
      <c r="N79" s="392"/>
      <c r="O79" s="392"/>
      <c r="P79" s="392"/>
      <c r="Q79" s="392"/>
      <c r="R79" s="390" t="s">
        <v>17</v>
      </c>
      <c r="S79" s="390"/>
      <c r="T79" s="390"/>
      <c r="U79" s="18" t="s">
        <v>8</v>
      </c>
      <c r="V79" s="8"/>
      <c r="W79" s="8"/>
      <c r="X79" s="8"/>
      <c r="Y79" s="8"/>
      <c r="Z79" s="8"/>
      <c r="AA79" s="18" t="s">
        <v>325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4.5" customHeight="1">
      <c r="A80" s="26"/>
      <c r="B80" s="20"/>
      <c r="C80" s="8"/>
      <c r="D80" s="8"/>
      <c r="E80" s="8"/>
      <c r="F80" s="8"/>
      <c r="G80" s="8"/>
      <c r="H80" s="8"/>
      <c r="I80" s="8"/>
      <c r="J80" s="8"/>
      <c r="K80" s="8"/>
      <c r="L80" s="8"/>
      <c r="M80" s="285"/>
      <c r="N80" s="285"/>
      <c r="O80" s="285"/>
      <c r="P80" s="285"/>
      <c r="Q80" s="285"/>
      <c r="R80" s="82"/>
      <c r="S80" s="82"/>
      <c r="T80" s="82"/>
      <c r="U80" s="18"/>
      <c r="V80" s="8"/>
      <c r="W80" s="8"/>
      <c r="X80" s="8"/>
      <c r="Y80" s="8"/>
      <c r="Z80" s="8"/>
      <c r="AA80" s="1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9.5" customHeight="1">
      <c r="A81" s="26"/>
      <c r="B81" s="20" t="s">
        <v>98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392"/>
      <c r="N81" s="392"/>
      <c r="O81" s="392"/>
      <c r="P81" s="392"/>
      <c r="Q81" s="392"/>
      <c r="R81" s="390" t="s">
        <v>9</v>
      </c>
      <c r="S81" s="390"/>
      <c r="T81" s="390"/>
      <c r="U81" s="18" t="s">
        <v>8</v>
      </c>
      <c r="V81" s="8"/>
      <c r="W81" s="8"/>
      <c r="X81" s="8"/>
      <c r="Y81" s="8"/>
      <c r="Z81" s="8"/>
      <c r="AA81" s="18" t="s">
        <v>326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9:34" ht="15" customHeight="1"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 t="s">
        <v>391</v>
      </c>
    </row>
    <row r="83" spans="19:34" ht="15" customHeight="1">
      <c r="S83" s="298" t="s">
        <v>393</v>
      </c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</row>
    <row r="84" spans="1:39" ht="19.5" customHeight="1">
      <c r="A84" s="11" t="s">
        <v>51</v>
      </c>
      <c r="B84" s="20" t="s">
        <v>52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9"/>
      <c r="O84" s="9"/>
      <c r="P84" s="9"/>
      <c r="Q84" s="9"/>
      <c r="R84" s="82"/>
      <c r="S84" s="82"/>
      <c r="T84" s="82"/>
      <c r="U84" s="18"/>
      <c r="V84" s="8"/>
      <c r="W84" s="8"/>
      <c r="X84" s="8"/>
      <c r="Y84" s="8"/>
      <c r="Z84" s="8"/>
      <c r="AA84" s="1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9.5" customHeight="1">
      <c r="A85" s="26"/>
      <c r="B85" s="83" t="s">
        <v>165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9"/>
      <c r="O85" s="9"/>
      <c r="P85" s="9"/>
      <c r="Q85" s="9"/>
      <c r="R85" s="82"/>
      <c r="S85" s="82"/>
      <c r="T85" s="82"/>
      <c r="U85" s="18"/>
      <c r="V85" s="8"/>
      <c r="W85" s="8"/>
      <c r="X85" s="8"/>
      <c r="Y85" s="8"/>
      <c r="Z85" s="8"/>
      <c r="AA85" s="1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9.5" customHeight="1">
      <c r="A86" s="26"/>
      <c r="B86" s="84" t="s">
        <v>461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N86" s="9"/>
      <c r="O86" s="9"/>
      <c r="P86" s="9"/>
      <c r="Q86" s="9"/>
      <c r="R86" s="82"/>
      <c r="S86" s="82"/>
      <c r="T86" s="82"/>
      <c r="U86" s="18"/>
      <c r="V86" s="8"/>
      <c r="W86" s="8"/>
      <c r="X86" s="8"/>
      <c r="Y86" s="8"/>
      <c r="Z86" s="8"/>
      <c r="AA86" s="1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1.25" customHeight="1">
      <c r="A87" s="26"/>
      <c r="B87" s="20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9"/>
      <c r="O87" s="9"/>
      <c r="P87" s="9"/>
      <c r="Q87" s="9"/>
      <c r="R87" s="82"/>
      <c r="S87" s="82"/>
      <c r="T87" s="82"/>
      <c r="U87" s="18"/>
      <c r="V87" s="8"/>
      <c r="W87" s="8"/>
      <c r="X87" s="8"/>
      <c r="Y87" s="8"/>
      <c r="Z87" s="8"/>
      <c r="AA87" s="1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9.5" customHeight="1">
      <c r="A88" s="85" t="s">
        <v>88</v>
      </c>
      <c r="B88" s="20" t="s">
        <v>168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  <c r="N88" s="9"/>
      <c r="O88" s="9"/>
      <c r="P88" s="9"/>
      <c r="Q88" s="9"/>
      <c r="R88" s="82"/>
      <c r="S88" s="82"/>
      <c r="T88" s="82"/>
      <c r="U88" s="18"/>
      <c r="V88" s="8"/>
      <c r="W88" s="8"/>
      <c r="X88" s="8"/>
      <c r="Y88" s="8"/>
      <c r="Z88" s="8"/>
      <c r="AA88" s="1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9.75" customHeight="1">
      <c r="A89" s="26"/>
      <c r="B89" s="20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9"/>
      <c r="O89" s="9"/>
      <c r="P89" s="9"/>
      <c r="Q89" s="9"/>
      <c r="R89" s="82"/>
      <c r="S89" s="82"/>
      <c r="T89" s="82"/>
      <c r="U89" s="18"/>
      <c r="V89" s="8"/>
      <c r="W89" s="8"/>
      <c r="X89" s="8"/>
      <c r="Y89" s="8"/>
      <c r="Z89" s="8"/>
      <c r="AA89" s="1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6" s="88" customFormat="1" ht="40.5" customHeight="1">
      <c r="A90" s="86"/>
      <c r="B90" s="391"/>
      <c r="C90" s="391"/>
      <c r="D90" s="391"/>
      <c r="E90" s="387" t="s">
        <v>359</v>
      </c>
      <c r="F90" s="387"/>
      <c r="G90" s="387"/>
      <c r="H90" s="387"/>
      <c r="I90" s="387"/>
      <c r="J90" s="388" t="s">
        <v>493</v>
      </c>
      <c r="K90" s="388"/>
      <c r="L90" s="388"/>
      <c r="M90" s="388"/>
      <c r="N90" s="388"/>
      <c r="O90" s="387" t="s">
        <v>404</v>
      </c>
      <c r="P90" s="389"/>
      <c r="Q90" s="389"/>
      <c r="R90" s="387" t="s">
        <v>450</v>
      </c>
      <c r="S90" s="387"/>
      <c r="T90" s="387"/>
      <c r="U90" s="387"/>
      <c r="V90" s="387"/>
      <c r="W90" s="387" t="s">
        <v>361</v>
      </c>
      <c r="X90" s="387"/>
      <c r="Y90" s="387"/>
      <c r="Z90" s="387"/>
      <c r="AA90" s="387"/>
      <c r="AB90" s="387" t="s">
        <v>362</v>
      </c>
      <c r="AC90" s="389"/>
      <c r="AD90" s="389"/>
      <c r="AE90" s="387" t="s">
        <v>363</v>
      </c>
      <c r="AF90" s="389"/>
      <c r="AG90" s="389"/>
      <c r="AH90" s="87"/>
      <c r="AI90" s="87"/>
      <c r="AJ90" s="87"/>
    </row>
    <row r="91" spans="1:36" s="88" customFormat="1" ht="19.5" customHeight="1">
      <c r="A91" s="86"/>
      <c r="B91" s="378" t="s">
        <v>379</v>
      </c>
      <c r="C91" s="379"/>
      <c r="D91" s="380"/>
      <c r="E91" s="384"/>
      <c r="F91" s="385"/>
      <c r="G91" s="385"/>
      <c r="H91" s="385"/>
      <c r="I91" s="386"/>
      <c r="J91" s="384"/>
      <c r="K91" s="385"/>
      <c r="L91" s="385"/>
      <c r="M91" s="385"/>
      <c r="N91" s="386"/>
      <c r="O91" s="361"/>
      <c r="P91" s="362"/>
      <c r="Q91" s="363"/>
      <c r="R91" s="384"/>
      <c r="S91" s="385"/>
      <c r="T91" s="385"/>
      <c r="U91" s="385"/>
      <c r="V91" s="386"/>
      <c r="W91" s="384"/>
      <c r="X91" s="385"/>
      <c r="Y91" s="385"/>
      <c r="Z91" s="385"/>
      <c r="AA91" s="386"/>
      <c r="AB91" s="361"/>
      <c r="AC91" s="362"/>
      <c r="AD91" s="363"/>
      <c r="AE91" s="361"/>
      <c r="AF91" s="362"/>
      <c r="AG91" s="363"/>
      <c r="AH91" s="87"/>
      <c r="AI91" s="87"/>
      <c r="AJ91" s="87"/>
    </row>
    <row r="92" spans="1:36" s="88" customFormat="1" ht="19.5" customHeight="1">
      <c r="A92" s="86"/>
      <c r="B92" s="381"/>
      <c r="C92" s="382"/>
      <c r="D92" s="383"/>
      <c r="E92" s="296" t="s">
        <v>360</v>
      </c>
      <c r="F92" s="296"/>
      <c r="G92" s="296"/>
      <c r="H92" s="296"/>
      <c r="I92" s="296"/>
      <c r="J92" s="296" t="s">
        <v>360</v>
      </c>
      <c r="K92" s="296"/>
      <c r="L92" s="296"/>
      <c r="M92" s="296"/>
      <c r="N92" s="296"/>
      <c r="O92" s="364"/>
      <c r="P92" s="365"/>
      <c r="Q92" s="366"/>
      <c r="R92" s="296" t="s">
        <v>360</v>
      </c>
      <c r="S92" s="296"/>
      <c r="T92" s="296"/>
      <c r="U92" s="296"/>
      <c r="V92" s="296"/>
      <c r="W92" s="296" t="s">
        <v>405</v>
      </c>
      <c r="X92" s="296"/>
      <c r="Y92" s="296"/>
      <c r="Z92" s="296"/>
      <c r="AA92" s="296"/>
      <c r="AB92" s="364"/>
      <c r="AC92" s="365"/>
      <c r="AD92" s="366"/>
      <c r="AE92" s="364"/>
      <c r="AF92" s="365"/>
      <c r="AG92" s="366"/>
      <c r="AH92" s="87"/>
      <c r="AI92" s="87"/>
      <c r="AJ92" s="87"/>
    </row>
    <row r="93" spans="1:36" s="88" customFormat="1" ht="19.5" customHeight="1">
      <c r="A93" s="86"/>
      <c r="B93" s="378" t="s">
        <v>379</v>
      </c>
      <c r="C93" s="379"/>
      <c r="D93" s="380"/>
      <c r="E93" s="384"/>
      <c r="F93" s="385"/>
      <c r="G93" s="385"/>
      <c r="H93" s="385"/>
      <c r="I93" s="386"/>
      <c r="J93" s="384"/>
      <c r="K93" s="385"/>
      <c r="L93" s="385"/>
      <c r="M93" s="385"/>
      <c r="N93" s="386"/>
      <c r="O93" s="361"/>
      <c r="P93" s="362"/>
      <c r="Q93" s="363"/>
      <c r="R93" s="384"/>
      <c r="S93" s="385"/>
      <c r="T93" s="385"/>
      <c r="U93" s="385"/>
      <c r="V93" s="386"/>
      <c r="W93" s="384"/>
      <c r="X93" s="385"/>
      <c r="Y93" s="385"/>
      <c r="Z93" s="385"/>
      <c r="AA93" s="386"/>
      <c r="AB93" s="361"/>
      <c r="AC93" s="362"/>
      <c r="AD93" s="363"/>
      <c r="AE93" s="361"/>
      <c r="AF93" s="362"/>
      <c r="AG93" s="363"/>
      <c r="AH93" s="87"/>
      <c r="AI93" s="87"/>
      <c r="AJ93" s="87"/>
    </row>
    <row r="94" spans="1:36" s="88" customFormat="1" ht="19.5" customHeight="1">
      <c r="A94" s="86"/>
      <c r="B94" s="381"/>
      <c r="C94" s="382"/>
      <c r="D94" s="383"/>
      <c r="E94" s="296" t="s">
        <v>360</v>
      </c>
      <c r="F94" s="296"/>
      <c r="G94" s="296"/>
      <c r="H94" s="296"/>
      <c r="I94" s="296"/>
      <c r="J94" s="296" t="s">
        <v>360</v>
      </c>
      <c r="K94" s="296"/>
      <c r="L94" s="296"/>
      <c r="M94" s="296"/>
      <c r="N94" s="296"/>
      <c r="O94" s="364"/>
      <c r="P94" s="365"/>
      <c r="Q94" s="366"/>
      <c r="R94" s="296" t="s">
        <v>360</v>
      </c>
      <c r="S94" s="296"/>
      <c r="T94" s="296"/>
      <c r="U94" s="296"/>
      <c r="V94" s="296"/>
      <c r="W94" s="296" t="s">
        <v>405</v>
      </c>
      <c r="X94" s="296"/>
      <c r="Y94" s="296"/>
      <c r="Z94" s="296"/>
      <c r="AA94" s="296"/>
      <c r="AB94" s="364"/>
      <c r="AC94" s="365"/>
      <c r="AD94" s="366"/>
      <c r="AE94" s="364"/>
      <c r="AF94" s="365"/>
      <c r="AG94" s="366"/>
      <c r="AH94" s="87"/>
      <c r="AI94" s="87"/>
      <c r="AJ94" s="87"/>
    </row>
    <row r="95" spans="1:36" s="88" customFormat="1" ht="19.5" customHeight="1">
      <c r="A95" s="86"/>
      <c r="B95" s="378" t="s">
        <v>379</v>
      </c>
      <c r="C95" s="379"/>
      <c r="D95" s="380"/>
      <c r="E95" s="384"/>
      <c r="F95" s="385"/>
      <c r="G95" s="385"/>
      <c r="H95" s="385"/>
      <c r="I95" s="386"/>
      <c r="J95" s="384"/>
      <c r="K95" s="385"/>
      <c r="L95" s="385"/>
      <c r="M95" s="385"/>
      <c r="N95" s="386"/>
      <c r="O95" s="361"/>
      <c r="P95" s="362"/>
      <c r="Q95" s="363"/>
      <c r="R95" s="384"/>
      <c r="S95" s="385"/>
      <c r="T95" s="385"/>
      <c r="U95" s="385"/>
      <c r="V95" s="386"/>
      <c r="W95" s="384"/>
      <c r="X95" s="385"/>
      <c r="Y95" s="385"/>
      <c r="Z95" s="385"/>
      <c r="AA95" s="386"/>
      <c r="AB95" s="361"/>
      <c r="AC95" s="362"/>
      <c r="AD95" s="363"/>
      <c r="AE95" s="361"/>
      <c r="AF95" s="362"/>
      <c r="AG95" s="363"/>
      <c r="AH95" s="87"/>
      <c r="AI95" s="87"/>
      <c r="AJ95" s="87"/>
    </row>
    <row r="96" spans="1:36" s="88" customFormat="1" ht="19.5" customHeight="1">
      <c r="A96" s="86"/>
      <c r="B96" s="381"/>
      <c r="C96" s="382"/>
      <c r="D96" s="383"/>
      <c r="E96" s="296" t="s">
        <v>360</v>
      </c>
      <c r="F96" s="296"/>
      <c r="G96" s="296"/>
      <c r="H96" s="296"/>
      <c r="I96" s="296"/>
      <c r="J96" s="296" t="s">
        <v>360</v>
      </c>
      <c r="K96" s="296"/>
      <c r="L96" s="296"/>
      <c r="M96" s="296"/>
      <c r="N96" s="296"/>
      <c r="O96" s="364"/>
      <c r="P96" s="365"/>
      <c r="Q96" s="366"/>
      <c r="R96" s="296" t="s">
        <v>360</v>
      </c>
      <c r="S96" s="296"/>
      <c r="T96" s="296"/>
      <c r="U96" s="296"/>
      <c r="V96" s="296"/>
      <c r="W96" s="296" t="s">
        <v>405</v>
      </c>
      <c r="X96" s="296"/>
      <c r="Y96" s="296"/>
      <c r="Z96" s="296"/>
      <c r="AA96" s="296"/>
      <c r="AB96" s="364"/>
      <c r="AC96" s="365"/>
      <c r="AD96" s="366"/>
      <c r="AE96" s="364"/>
      <c r="AF96" s="365"/>
      <c r="AG96" s="366"/>
      <c r="AH96" s="87"/>
      <c r="AI96" s="87"/>
      <c r="AJ96" s="87"/>
    </row>
    <row r="97" spans="1:36" s="88" customFormat="1" ht="19.5" customHeight="1">
      <c r="A97" s="86"/>
      <c r="B97" s="378" t="s">
        <v>379</v>
      </c>
      <c r="C97" s="379"/>
      <c r="D97" s="380"/>
      <c r="E97" s="384"/>
      <c r="F97" s="385"/>
      <c r="G97" s="385"/>
      <c r="H97" s="385"/>
      <c r="I97" s="386"/>
      <c r="J97" s="384"/>
      <c r="K97" s="385"/>
      <c r="L97" s="385"/>
      <c r="M97" s="385"/>
      <c r="N97" s="386"/>
      <c r="O97" s="361"/>
      <c r="P97" s="362"/>
      <c r="Q97" s="363"/>
      <c r="R97" s="384"/>
      <c r="S97" s="385"/>
      <c r="T97" s="385"/>
      <c r="U97" s="385"/>
      <c r="V97" s="386"/>
      <c r="W97" s="384"/>
      <c r="X97" s="385"/>
      <c r="Y97" s="385"/>
      <c r="Z97" s="385"/>
      <c r="AA97" s="386"/>
      <c r="AB97" s="361"/>
      <c r="AC97" s="362"/>
      <c r="AD97" s="363"/>
      <c r="AE97" s="361"/>
      <c r="AF97" s="362"/>
      <c r="AG97" s="363"/>
      <c r="AH97" s="87"/>
      <c r="AI97" s="87"/>
      <c r="AJ97" s="87"/>
    </row>
    <row r="98" spans="1:36" s="88" customFormat="1" ht="19.5" customHeight="1">
      <c r="A98" s="86"/>
      <c r="B98" s="381"/>
      <c r="C98" s="382"/>
      <c r="D98" s="383"/>
      <c r="E98" s="296" t="s">
        <v>360</v>
      </c>
      <c r="F98" s="296"/>
      <c r="G98" s="296"/>
      <c r="H98" s="296"/>
      <c r="I98" s="296"/>
      <c r="J98" s="296" t="s">
        <v>360</v>
      </c>
      <c r="K98" s="296"/>
      <c r="L98" s="296"/>
      <c r="M98" s="296"/>
      <c r="N98" s="296"/>
      <c r="O98" s="364"/>
      <c r="P98" s="365"/>
      <c r="Q98" s="366"/>
      <c r="R98" s="296" t="s">
        <v>360</v>
      </c>
      <c r="S98" s="296"/>
      <c r="T98" s="296"/>
      <c r="U98" s="296"/>
      <c r="V98" s="296"/>
      <c r="W98" s="296" t="s">
        <v>405</v>
      </c>
      <c r="X98" s="296"/>
      <c r="Y98" s="296"/>
      <c r="Z98" s="296"/>
      <c r="AA98" s="296"/>
      <c r="AB98" s="364"/>
      <c r="AC98" s="365"/>
      <c r="AD98" s="366"/>
      <c r="AE98" s="364"/>
      <c r="AF98" s="365"/>
      <c r="AG98" s="366"/>
      <c r="AH98" s="87"/>
      <c r="AI98" s="87"/>
      <c r="AJ98" s="87"/>
    </row>
    <row r="99" spans="1:36" s="88" customFormat="1" ht="19.5" customHeight="1">
      <c r="A99" s="86"/>
      <c r="B99" s="378" t="s">
        <v>379</v>
      </c>
      <c r="C99" s="379"/>
      <c r="D99" s="380"/>
      <c r="E99" s="384"/>
      <c r="F99" s="385"/>
      <c r="G99" s="385"/>
      <c r="H99" s="385"/>
      <c r="I99" s="386"/>
      <c r="J99" s="384"/>
      <c r="K99" s="385"/>
      <c r="L99" s="385"/>
      <c r="M99" s="385"/>
      <c r="N99" s="386"/>
      <c r="O99" s="361"/>
      <c r="P99" s="362"/>
      <c r="Q99" s="363"/>
      <c r="R99" s="384"/>
      <c r="S99" s="385"/>
      <c r="T99" s="385"/>
      <c r="U99" s="385"/>
      <c r="V99" s="386"/>
      <c r="W99" s="384"/>
      <c r="X99" s="385"/>
      <c r="Y99" s="385"/>
      <c r="Z99" s="385"/>
      <c r="AA99" s="386"/>
      <c r="AB99" s="361"/>
      <c r="AC99" s="362"/>
      <c r="AD99" s="363"/>
      <c r="AE99" s="361"/>
      <c r="AF99" s="362"/>
      <c r="AG99" s="363"/>
      <c r="AH99" s="87"/>
      <c r="AI99" s="87"/>
      <c r="AJ99" s="87"/>
    </row>
    <row r="100" spans="1:36" s="88" customFormat="1" ht="19.5" customHeight="1">
      <c r="A100" s="86"/>
      <c r="B100" s="381"/>
      <c r="C100" s="382"/>
      <c r="D100" s="383"/>
      <c r="E100" s="296" t="s">
        <v>360</v>
      </c>
      <c r="F100" s="296"/>
      <c r="G100" s="296"/>
      <c r="H100" s="296"/>
      <c r="I100" s="296"/>
      <c r="J100" s="296" t="s">
        <v>360</v>
      </c>
      <c r="K100" s="296"/>
      <c r="L100" s="296"/>
      <c r="M100" s="296"/>
      <c r="N100" s="296"/>
      <c r="O100" s="364"/>
      <c r="P100" s="365"/>
      <c r="Q100" s="366"/>
      <c r="R100" s="296" t="s">
        <v>360</v>
      </c>
      <c r="S100" s="296"/>
      <c r="T100" s="296"/>
      <c r="U100" s="296"/>
      <c r="V100" s="296"/>
      <c r="W100" s="296" t="s">
        <v>405</v>
      </c>
      <c r="X100" s="296"/>
      <c r="Y100" s="296"/>
      <c r="Z100" s="296"/>
      <c r="AA100" s="296"/>
      <c r="AB100" s="364"/>
      <c r="AC100" s="365"/>
      <c r="AD100" s="366"/>
      <c r="AE100" s="364"/>
      <c r="AF100" s="365"/>
      <c r="AG100" s="366"/>
      <c r="AH100" s="87"/>
      <c r="AI100" s="87"/>
      <c r="AJ100" s="87"/>
    </row>
    <row r="101" spans="1:36" s="88" customFormat="1" ht="19.5" customHeight="1">
      <c r="A101" s="86"/>
      <c r="B101" s="378" t="s">
        <v>379</v>
      </c>
      <c r="C101" s="379"/>
      <c r="D101" s="380"/>
      <c r="E101" s="384"/>
      <c r="F101" s="385"/>
      <c r="G101" s="385"/>
      <c r="H101" s="385"/>
      <c r="I101" s="386"/>
      <c r="J101" s="384"/>
      <c r="K101" s="385"/>
      <c r="L101" s="385"/>
      <c r="M101" s="385"/>
      <c r="N101" s="386"/>
      <c r="O101" s="361"/>
      <c r="P101" s="362"/>
      <c r="Q101" s="363"/>
      <c r="R101" s="384"/>
      <c r="S101" s="385"/>
      <c r="T101" s="385"/>
      <c r="U101" s="385"/>
      <c r="V101" s="386"/>
      <c r="W101" s="384"/>
      <c r="X101" s="385"/>
      <c r="Y101" s="385"/>
      <c r="Z101" s="385"/>
      <c r="AA101" s="386"/>
      <c r="AB101" s="361"/>
      <c r="AC101" s="362"/>
      <c r="AD101" s="363"/>
      <c r="AE101" s="361"/>
      <c r="AF101" s="362"/>
      <c r="AG101" s="363"/>
      <c r="AH101" s="87"/>
      <c r="AI101" s="87"/>
      <c r="AJ101" s="87"/>
    </row>
    <row r="102" spans="1:36" s="88" customFormat="1" ht="19.5" customHeight="1">
      <c r="A102" s="86"/>
      <c r="B102" s="381"/>
      <c r="C102" s="382"/>
      <c r="D102" s="383"/>
      <c r="E102" s="296" t="s">
        <v>360</v>
      </c>
      <c r="F102" s="296"/>
      <c r="G102" s="296"/>
      <c r="H102" s="296"/>
      <c r="I102" s="296"/>
      <c r="J102" s="296" t="s">
        <v>360</v>
      </c>
      <c r="K102" s="296"/>
      <c r="L102" s="296"/>
      <c r="M102" s="296"/>
      <c r="N102" s="296"/>
      <c r="O102" s="364"/>
      <c r="P102" s="365"/>
      <c r="Q102" s="366"/>
      <c r="R102" s="296" t="s">
        <v>360</v>
      </c>
      <c r="S102" s="296"/>
      <c r="T102" s="296"/>
      <c r="U102" s="296"/>
      <c r="V102" s="296"/>
      <c r="W102" s="296" t="s">
        <v>405</v>
      </c>
      <c r="X102" s="296"/>
      <c r="Y102" s="296"/>
      <c r="Z102" s="296"/>
      <c r="AA102" s="296"/>
      <c r="AB102" s="364"/>
      <c r="AC102" s="365"/>
      <c r="AD102" s="366"/>
      <c r="AE102" s="364"/>
      <c r="AF102" s="365"/>
      <c r="AG102" s="366"/>
      <c r="AH102" s="87"/>
      <c r="AI102" s="87"/>
      <c r="AJ102" s="87"/>
    </row>
    <row r="103" spans="1:36" s="88" customFormat="1" ht="19.5" customHeight="1">
      <c r="A103" s="86"/>
      <c r="B103" s="378" t="s">
        <v>379</v>
      </c>
      <c r="C103" s="379"/>
      <c r="D103" s="380"/>
      <c r="E103" s="384"/>
      <c r="F103" s="385"/>
      <c r="G103" s="385"/>
      <c r="H103" s="385"/>
      <c r="I103" s="386"/>
      <c r="J103" s="384"/>
      <c r="K103" s="385"/>
      <c r="L103" s="385"/>
      <c r="M103" s="385"/>
      <c r="N103" s="386"/>
      <c r="O103" s="361"/>
      <c r="P103" s="362"/>
      <c r="Q103" s="363"/>
      <c r="R103" s="384"/>
      <c r="S103" s="385"/>
      <c r="T103" s="385"/>
      <c r="U103" s="385"/>
      <c r="V103" s="386"/>
      <c r="W103" s="384"/>
      <c r="X103" s="385"/>
      <c r="Y103" s="385"/>
      <c r="Z103" s="385"/>
      <c r="AA103" s="386"/>
      <c r="AB103" s="361"/>
      <c r="AC103" s="362"/>
      <c r="AD103" s="363"/>
      <c r="AE103" s="361"/>
      <c r="AF103" s="362"/>
      <c r="AG103" s="363"/>
      <c r="AH103" s="87"/>
      <c r="AI103" s="87"/>
      <c r="AJ103" s="87"/>
    </row>
    <row r="104" spans="1:36" s="88" customFormat="1" ht="19.5" customHeight="1">
      <c r="A104" s="86"/>
      <c r="B104" s="381"/>
      <c r="C104" s="382"/>
      <c r="D104" s="383"/>
      <c r="E104" s="296" t="s">
        <v>360</v>
      </c>
      <c r="F104" s="296"/>
      <c r="G104" s="296"/>
      <c r="H104" s="296"/>
      <c r="I104" s="296"/>
      <c r="J104" s="296" t="s">
        <v>360</v>
      </c>
      <c r="K104" s="296"/>
      <c r="L104" s="296"/>
      <c r="M104" s="296"/>
      <c r="N104" s="296"/>
      <c r="O104" s="364"/>
      <c r="P104" s="365"/>
      <c r="Q104" s="366"/>
      <c r="R104" s="296" t="s">
        <v>360</v>
      </c>
      <c r="S104" s="296"/>
      <c r="T104" s="296"/>
      <c r="U104" s="296"/>
      <c r="V104" s="296"/>
      <c r="W104" s="296" t="s">
        <v>405</v>
      </c>
      <c r="X104" s="296"/>
      <c r="Y104" s="296"/>
      <c r="Z104" s="296"/>
      <c r="AA104" s="296"/>
      <c r="AB104" s="364"/>
      <c r="AC104" s="365"/>
      <c r="AD104" s="366"/>
      <c r="AE104" s="364"/>
      <c r="AF104" s="365"/>
      <c r="AG104" s="366"/>
      <c r="AH104" s="87"/>
      <c r="AI104" s="87"/>
      <c r="AJ104" s="87"/>
    </row>
    <row r="105" spans="1:36" s="88" customFormat="1" ht="19.5" customHeight="1">
      <c r="A105" s="86"/>
      <c r="B105" s="378" t="s">
        <v>379</v>
      </c>
      <c r="C105" s="379"/>
      <c r="D105" s="380"/>
      <c r="E105" s="384"/>
      <c r="F105" s="385"/>
      <c r="G105" s="385"/>
      <c r="H105" s="385"/>
      <c r="I105" s="386"/>
      <c r="J105" s="384"/>
      <c r="K105" s="385"/>
      <c r="L105" s="385"/>
      <c r="M105" s="385"/>
      <c r="N105" s="386"/>
      <c r="O105" s="361"/>
      <c r="P105" s="362"/>
      <c r="Q105" s="363"/>
      <c r="R105" s="384"/>
      <c r="S105" s="385"/>
      <c r="T105" s="385"/>
      <c r="U105" s="385"/>
      <c r="V105" s="386"/>
      <c r="W105" s="384"/>
      <c r="X105" s="385"/>
      <c r="Y105" s="385"/>
      <c r="Z105" s="385"/>
      <c r="AA105" s="386"/>
      <c r="AB105" s="361"/>
      <c r="AC105" s="362"/>
      <c r="AD105" s="363"/>
      <c r="AE105" s="361"/>
      <c r="AF105" s="362"/>
      <c r="AG105" s="363"/>
      <c r="AH105" s="87"/>
      <c r="AI105" s="87"/>
      <c r="AJ105" s="87"/>
    </row>
    <row r="106" spans="1:36" s="88" customFormat="1" ht="19.5" customHeight="1">
      <c r="A106" s="86"/>
      <c r="B106" s="381"/>
      <c r="C106" s="382"/>
      <c r="D106" s="383"/>
      <c r="E106" s="296" t="s">
        <v>360</v>
      </c>
      <c r="F106" s="296"/>
      <c r="G106" s="296"/>
      <c r="H106" s="296"/>
      <c r="I106" s="296"/>
      <c r="J106" s="296" t="s">
        <v>360</v>
      </c>
      <c r="K106" s="296"/>
      <c r="L106" s="296"/>
      <c r="M106" s="296"/>
      <c r="N106" s="296"/>
      <c r="O106" s="364"/>
      <c r="P106" s="365"/>
      <c r="Q106" s="366"/>
      <c r="R106" s="296" t="s">
        <v>360</v>
      </c>
      <c r="S106" s="296"/>
      <c r="T106" s="296"/>
      <c r="U106" s="296"/>
      <c r="V106" s="296"/>
      <c r="W106" s="296" t="s">
        <v>405</v>
      </c>
      <c r="X106" s="296"/>
      <c r="Y106" s="296"/>
      <c r="Z106" s="296"/>
      <c r="AA106" s="296"/>
      <c r="AB106" s="364"/>
      <c r="AC106" s="365"/>
      <c r="AD106" s="366"/>
      <c r="AE106" s="364"/>
      <c r="AF106" s="365"/>
      <c r="AG106" s="366"/>
      <c r="AH106" s="87"/>
      <c r="AI106" s="87"/>
      <c r="AJ106" s="87"/>
    </row>
    <row r="107" spans="1:36" s="88" customFormat="1" ht="19.5" customHeight="1">
      <c r="A107" s="86"/>
      <c r="B107" s="378" t="s">
        <v>379</v>
      </c>
      <c r="C107" s="379"/>
      <c r="D107" s="380"/>
      <c r="E107" s="384"/>
      <c r="F107" s="385"/>
      <c r="G107" s="385"/>
      <c r="H107" s="385"/>
      <c r="I107" s="386"/>
      <c r="J107" s="384"/>
      <c r="K107" s="385"/>
      <c r="L107" s="385"/>
      <c r="M107" s="385"/>
      <c r="N107" s="386"/>
      <c r="O107" s="361"/>
      <c r="P107" s="362"/>
      <c r="Q107" s="363"/>
      <c r="R107" s="384"/>
      <c r="S107" s="385"/>
      <c r="T107" s="385"/>
      <c r="U107" s="385"/>
      <c r="V107" s="386"/>
      <c r="W107" s="384"/>
      <c r="X107" s="385"/>
      <c r="Y107" s="385"/>
      <c r="Z107" s="385"/>
      <c r="AA107" s="386"/>
      <c r="AB107" s="361"/>
      <c r="AC107" s="362"/>
      <c r="AD107" s="363"/>
      <c r="AE107" s="361"/>
      <c r="AF107" s="362"/>
      <c r="AG107" s="363"/>
      <c r="AH107" s="87"/>
      <c r="AI107" s="87"/>
      <c r="AJ107" s="87"/>
    </row>
    <row r="108" spans="1:36" s="88" customFormat="1" ht="19.5" customHeight="1">
      <c r="A108" s="86"/>
      <c r="B108" s="381"/>
      <c r="C108" s="382"/>
      <c r="D108" s="383"/>
      <c r="E108" s="296" t="s">
        <v>360</v>
      </c>
      <c r="F108" s="296"/>
      <c r="G108" s="296"/>
      <c r="H108" s="296"/>
      <c r="I108" s="296"/>
      <c r="J108" s="296" t="s">
        <v>360</v>
      </c>
      <c r="K108" s="296"/>
      <c r="L108" s="296"/>
      <c r="M108" s="296"/>
      <c r="N108" s="296"/>
      <c r="O108" s="364"/>
      <c r="P108" s="365"/>
      <c r="Q108" s="366"/>
      <c r="R108" s="296" t="s">
        <v>360</v>
      </c>
      <c r="S108" s="296"/>
      <c r="T108" s="296"/>
      <c r="U108" s="296"/>
      <c r="V108" s="296"/>
      <c r="W108" s="296" t="s">
        <v>405</v>
      </c>
      <c r="X108" s="296"/>
      <c r="Y108" s="296"/>
      <c r="Z108" s="296"/>
      <c r="AA108" s="296"/>
      <c r="AB108" s="364"/>
      <c r="AC108" s="365"/>
      <c r="AD108" s="366"/>
      <c r="AE108" s="364"/>
      <c r="AF108" s="365"/>
      <c r="AG108" s="366"/>
      <c r="AH108" s="87"/>
      <c r="AI108" s="87"/>
      <c r="AJ108" s="87"/>
    </row>
    <row r="109" spans="1:36" s="88" customFormat="1" ht="19.5" customHeight="1">
      <c r="A109" s="86"/>
      <c r="B109" s="378" t="s">
        <v>379</v>
      </c>
      <c r="C109" s="379"/>
      <c r="D109" s="380"/>
      <c r="E109" s="384"/>
      <c r="F109" s="385"/>
      <c r="G109" s="385"/>
      <c r="H109" s="385"/>
      <c r="I109" s="386"/>
      <c r="J109" s="384"/>
      <c r="K109" s="385"/>
      <c r="L109" s="385"/>
      <c r="M109" s="385"/>
      <c r="N109" s="386"/>
      <c r="O109" s="361"/>
      <c r="P109" s="362"/>
      <c r="Q109" s="363"/>
      <c r="R109" s="384"/>
      <c r="S109" s="385"/>
      <c r="T109" s="385"/>
      <c r="U109" s="385"/>
      <c r="V109" s="386"/>
      <c r="W109" s="384"/>
      <c r="X109" s="385"/>
      <c r="Y109" s="385"/>
      <c r="Z109" s="385"/>
      <c r="AA109" s="386"/>
      <c r="AB109" s="361"/>
      <c r="AC109" s="362"/>
      <c r="AD109" s="363"/>
      <c r="AE109" s="361"/>
      <c r="AF109" s="362"/>
      <c r="AG109" s="363"/>
      <c r="AH109" s="87"/>
      <c r="AI109" s="87"/>
      <c r="AJ109" s="87"/>
    </row>
    <row r="110" spans="1:36" s="88" customFormat="1" ht="19.5" customHeight="1">
      <c r="A110" s="86"/>
      <c r="B110" s="381"/>
      <c r="C110" s="382"/>
      <c r="D110" s="383"/>
      <c r="E110" s="296" t="s">
        <v>360</v>
      </c>
      <c r="F110" s="296"/>
      <c r="G110" s="296"/>
      <c r="H110" s="296"/>
      <c r="I110" s="296"/>
      <c r="J110" s="296" t="s">
        <v>360</v>
      </c>
      <c r="K110" s="296"/>
      <c r="L110" s="296"/>
      <c r="M110" s="296"/>
      <c r="N110" s="296"/>
      <c r="O110" s="364"/>
      <c r="P110" s="365"/>
      <c r="Q110" s="366"/>
      <c r="R110" s="296" t="s">
        <v>360</v>
      </c>
      <c r="S110" s="296"/>
      <c r="T110" s="296"/>
      <c r="U110" s="296"/>
      <c r="V110" s="296"/>
      <c r="W110" s="296" t="s">
        <v>405</v>
      </c>
      <c r="X110" s="296"/>
      <c r="Y110" s="296"/>
      <c r="Z110" s="296"/>
      <c r="AA110" s="296"/>
      <c r="AB110" s="364"/>
      <c r="AC110" s="365"/>
      <c r="AD110" s="366"/>
      <c r="AE110" s="364"/>
      <c r="AF110" s="365"/>
      <c r="AG110" s="366"/>
      <c r="AH110" s="87"/>
      <c r="AI110" s="87"/>
      <c r="AJ110" s="87"/>
    </row>
    <row r="111" spans="1:36" s="88" customFormat="1" ht="19.5" customHeight="1">
      <c r="A111" s="86"/>
      <c r="B111" s="378" t="s">
        <v>379</v>
      </c>
      <c r="C111" s="379"/>
      <c r="D111" s="380"/>
      <c r="E111" s="384"/>
      <c r="F111" s="385"/>
      <c r="G111" s="385"/>
      <c r="H111" s="385"/>
      <c r="I111" s="386"/>
      <c r="J111" s="384"/>
      <c r="K111" s="385"/>
      <c r="L111" s="385"/>
      <c r="M111" s="385"/>
      <c r="N111" s="386"/>
      <c r="O111" s="361"/>
      <c r="P111" s="362"/>
      <c r="Q111" s="363"/>
      <c r="R111" s="384"/>
      <c r="S111" s="385"/>
      <c r="T111" s="385"/>
      <c r="U111" s="385"/>
      <c r="V111" s="386"/>
      <c r="W111" s="384"/>
      <c r="X111" s="385"/>
      <c r="Y111" s="385"/>
      <c r="Z111" s="385"/>
      <c r="AA111" s="386"/>
      <c r="AB111" s="361"/>
      <c r="AC111" s="362"/>
      <c r="AD111" s="363"/>
      <c r="AE111" s="361"/>
      <c r="AF111" s="362"/>
      <c r="AG111" s="363"/>
      <c r="AH111" s="87"/>
      <c r="AI111" s="87"/>
      <c r="AJ111" s="87"/>
    </row>
    <row r="112" spans="1:36" s="88" customFormat="1" ht="19.5" customHeight="1">
      <c r="A112" s="86"/>
      <c r="B112" s="381"/>
      <c r="C112" s="382"/>
      <c r="D112" s="383"/>
      <c r="E112" s="296" t="s">
        <v>360</v>
      </c>
      <c r="F112" s="296"/>
      <c r="G112" s="296"/>
      <c r="H112" s="296"/>
      <c r="I112" s="296"/>
      <c r="J112" s="296" t="s">
        <v>360</v>
      </c>
      <c r="K112" s="296"/>
      <c r="L112" s="296"/>
      <c r="M112" s="296"/>
      <c r="N112" s="296"/>
      <c r="O112" s="364"/>
      <c r="P112" s="365"/>
      <c r="Q112" s="366"/>
      <c r="R112" s="296" t="s">
        <v>360</v>
      </c>
      <c r="S112" s="296"/>
      <c r="T112" s="296"/>
      <c r="U112" s="296"/>
      <c r="V112" s="296"/>
      <c r="W112" s="296" t="s">
        <v>405</v>
      </c>
      <c r="X112" s="296"/>
      <c r="Y112" s="296"/>
      <c r="Z112" s="296"/>
      <c r="AA112" s="296"/>
      <c r="AB112" s="364"/>
      <c r="AC112" s="365"/>
      <c r="AD112" s="366"/>
      <c r="AE112" s="364"/>
      <c r="AF112" s="365"/>
      <c r="AG112" s="366"/>
      <c r="AH112" s="87"/>
      <c r="AI112" s="87"/>
      <c r="AJ112" s="87"/>
    </row>
    <row r="113" spans="1:36" s="88" customFormat="1" ht="19.5" customHeight="1">
      <c r="A113" s="86"/>
      <c r="B113" s="378" t="s">
        <v>379</v>
      </c>
      <c r="C113" s="379"/>
      <c r="D113" s="380"/>
      <c r="E113" s="384"/>
      <c r="F113" s="385"/>
      <c r="G113" s="385"/>
      <c r="H113" s="385"/>
      <c r="I113" s="386"/>
      <c r="J113" s="384"/>
      <c r="K113" s="385"/>
      <c r="L113" s="385"/>
      <c r="M113" s="385"/>
      <c r="N113" s="386"/>
      <c r="O113" s="361"/>
      <c r="P113" s="362"/>
      <c r="Q113" s="363"/>
      <c r="R113" s="384"/>
      <c r="S113" s="385"/>
      <c r="T113" s="385"/>
      <c r="U113" s="385"/>
      <c r="V113" s="386"/>
      <c r="W113" s="384"/>
      <c r="X113" s="385"/>
      <c r="Y113" s="385"/>
      <c r="Z113" s="385"/>
      <c r="AA113" s="386"/>
      <c r="AB113" s="361"/>
      <c r="AC113" s="362"/>
      <c r="AD113" s="363"/>
      <c r="AE113" s="361"/>
      <c r="AF113" s="362"/>
      <c r="AG113" s="363"/>
      <c r="AH113" s="87"/>
      <c r="AI113" s="87"/>
      <c r="AJ113" s="87"/>
    </row>
    <row r="114" spans="1:36" s="88" customFormat="1" ht="19.5" customHeight="1" thickBot="1">
      <c r="A114" s="86"/>
      <c r="B114" s="381"/>
      <c r="C114" s="382"/>
      <c r="D114" s="383"/>
      <c r="E114" s="296" t="s">
        <v>360</v>
      </c>
      <c r="F114" s="296"/>
      <c r="G114" s="296"/>
      <c r="H114" s="296"/>
      <c r="I114" s="296"/>
      <c r="J114" s="296" t="s">
        <v>360</v>
      </c>
      <c r="K114" s="296"/>
      <c r="L114" s="296"/>
      <c r="M114" s="296"/>
      <c r="N114" s="296"/>
      <c r="O114" s="364"/>
      <c r="P114" s="365"/>
      <c r="Q114" s="366"/>
      <c r="R114" s="296" t="s">
        <v>360</v>
      </c>
      <c r="S114" s="296"/>
      <c r="T114" s="296"/>
      <c r="U114" s="296"/>
      <c r="V114" s="296"/>
      <c r="W114" s="296" t="s">
        <v>405</v>
      </c>
      <c r="X114" s="296"/>
      <c r="Y114" s="296"/>
      <c r="Z114" s="296"/>
      <c r="AA114" s="296"/>
      <c r="AB114" s="364"/>
      <c r="AC114" s="365"/>
      <c r="AD114" s="366"/>
      <c r="AE114" s="364"/>
      <c r="AF114" s="365"/>
      <c r="AG114" s="366"/>
      <c r="AH114" s="87"/>
      <c r="AI114" s="87"/>
      <c r="AJ114" s="87"/>
    </row>
    <row r="115" spans="1:36" ht="36.75" customHeight="1" thickTop="1">
      <c r="A115" s="89"/>
      <c r="B115" s="372" t="s">
        <v>44</v>
      </c>
      <c r="C115" s="373"/>
      <c r="D115" s="374"/>
      <c r="E115" s="301">
        <f>E91+E93+E95+E97+E99+E101+E103+E105+E107+E109+E111+E113</f>
        <v>0</v>
      </c>
      <c r="F115" s="301"/>
      <c r="G115" s="301"/>
      <c r="H115" s="301"/>
      <c r="I115" s="301"/>
      <c r="J115" s="301">
        <f>J91+J93+J95+J97+J99+J101+J103+J105+J107+J109+J111+J113</f>
        <v>0</v>
      </c>
      <c r="K115" s="301"/>
      <c r="L115" s="301"/>
      <c r="M115" s="301"/>
      <c r="N115" s="301"/>
      <c r="O115" s="301">
        <f>SUM(O91:Q114)</f>
        <v>0</v>
      </c>
      <c r="P115" s="301"/>
      <c r="Q115" s="301"/>
      <c r="R115" s="301">
        <f>R91+R93+R95+R97+R99+R101+R103+R105+R107+R109+R111+R113</f>
        <v>0</v>
      </c>
      <c r="S115" s="301"/>
      <c r="T115" s="301"/>
      <c r="U115" s="301"/>
      <c r="V115" s="301"/>
      <c r="W115" s="301">
        <f>W91+W93+W95+W97+W99+W101+W103+W105+W107+W109+W111+W113</f>
        <v>0</v>
      </c>
      <c r="X115" s="301"/>
      <c r="Y115" s="301"/>
      <c r="Z115" s="301"/>
      <c r="AA115" s="301"/>
      <c r="AB115" s="301">
        <f>SUM(AB91:AD114)</f>
        <v>0</v>
      </c>
      <c r="AC115" s="301"/>
      <c r="AD115" s="301"/>
      <c r="AE115" s="301">
        <f>SUM(AE91:AG114)</f>
        <v>0</v>
      </c>
      <c r="AF115" s="301"/>
      <c r="AG115" s="301"/>
      <c r="AH115" s="21"/>
      <c r="AI115" s="21"/>
      <c r="AJ115" s="21"/>
    </row>
    <row r="116" spans="1:36" ht="16.5" customHeight="1">
      <c r="A116" s="89"/>
      <c r="B116" s="90" t="s">
        <v>48</v>
      </c>
      <c r="C116" s="91"/>
      <c r="D116" s="91"/>
      <c r="E116" s="91"/>
      <c r="F116" s="91"/>
      <c r="G116" s="92"/>
      <c r="H116" s="92"/>
      <c r="I116" s="92"/>
      <c r="J116" s="92"/>
      <c r="K116" s="92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21"/>
      <c r="AI116" s="21"/>
      <c r="AJ116" s="21"/>
    </row>
    <row r="117" spans="1:36" ht="16.5" customHeight="1">
      <c r="A117" s="89"/>
      <c r="B117" s="293" t="s">
        <v>436</v>
      </c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1"/>
      <c r="AI117" s="21"/>
      <c r="AJ117" s="21"/>
    </row>
    <row r="118" spans="1:36" ht="16.5" customHeight="1">
      <c r="A118" s="89"/>
      <c r="B118" s="293" t="s">
        <v>368</v>
      </c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1"/>
      <c r="AI118" s="21"/>
      <c r="AJ118" s="21"/>
    </row>
    <row r="119" spans="1:36" ht="16.5" customHeight="1">
      <c r="A119" s="89"/>
      <c r="B119" s="375" t="s">
        <v>406</v>
      </c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5"/>
      <c r="AH119" s="21"/>
      <c r="AI119" s="21"/>
      <c r="AJ119" s="21"/>
    </row>
    <row r="120" spans="1:36" ht="16.5" customHeight="1">
      <c r="A120" s="89"/>
      <c r="B120" s="95" t="s">
        <v>369</v>
      </c>
      <c r="C120" s="96"/>
      <c r="D120" s="96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3"/>
      <c r="AH120" s="21"/>
      <c r="AI120" s="21"/>
      <c r="AJ120" s="21"/>
    </row>
    <row r="121" spans="1:36" ht="16.5" customHeight="1">
      <c r="A121" s="89"/>
      <c r="B121" s="376" t="s">
        <v>451</v>
      </c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93"/>
      <c r="AH121" s="21"/>
      <c r="AI121" s="21"/>
      <c r="AJ121" s="21"/>
    </row>
    <row r="122" spans="1:36" ht="16.5" customHeight="1">
      <c r="A122" s="89"/>
      <c r="B122" s="377" t="s">
        <v>452</v>
      </c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93"/>
      <c r="AH122" s="21"/>
      <c r="AI122" s="21"/>
      <c r="AJ122" s="21"/>
    </row>
    <row r="123" spans="1:36" ht="16.5" customHeight="1">
      <c r="A123" s="89"/>
      <c r="B123" s="94" t="s">
        <v>370</v>
      </c>
      <c r="C123" s="31"/>
      <c r="D123" s="31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21"/>
      <c r="AI123" s="21"/>
      <c r="AJ123" s="21"/>
    </row>
    <row r="124" spans="1:36" ht="16.5" customHeight="1">
      <c r="A124" s="89"/>
      <c r="B124" s="377" t="s">
        <v>449</v>
      </c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93"/>
      <c r="AH124" s="21"/>
      <c r="AI124" s="21"/>
      <c r="AJ124" s="21"/>
    </row>
    <row r="125" spans="1:36" ht="16.5" customHeight="1">
      <c r="A125" s="89"/>
      <c r="B125" s="377" t="s">
        <v>494</v>
      </c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93"/>
      <c r="AH125" s="21"/>
      <c r="AI125" s="21"/>
      <c r="AJ125" s="21"/>
    </row>
    <row r="126" spans="1:36" s="99" customFormat="1" ht="16.5" customHeight="1">
      <c r="A126" s="98"/>
      <c r="B126" s="303" t="s">
        <v>371</v>
      </c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92"/>
      <c r="AH126" s="92"/>
      <c r="AI126" s="92"/>
      <c r="AJ126" s="92"/>
    </row>
    <row r="127" spans="1:36" s="99" customFormat="1" ht="16.5" customHeight="1">
      <c r="A127" s="98"/>
      <c r="B127" s="90" t="s">
        <v>372</v>
      </c>
      <c r="C127" s="91"/>
      <c r="D127" s="91"/>
      <c r="E127" s="91"/>
      <c r="F127" s="91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</row>
    <row r="128" spans="1:36" s="99" customFormat="1" ht="16.5" customHeight="1">
      <c r="A128" s="98"/>
      <c r="B128" s="100" t="s">
        <v>464</v>
      </c>
      <c r="C128" s="101"/>
      <c r="D128" s="101"/>
      <c r="E128" s="101"/>
      <c r="F128" s="101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</row>
    <row r="129" spans="19:34" ht="15" customHeight="1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 t="s">
        <v>391</v>
      </c>
    </row>
    <row r="130" spans="19:34" ht="15" customHeight="1">
      <c r="S130" s="298" t="s">
        <v>394</v>
      </c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</row>
    <row r="131" spans="1:2" ht="13.5">
      <c r="A131" s="85" t="s">
        <v>90</v>
      </c>
      <c r="B131" s="20" t="s">
        <v>169</v>
      </c>
    </row>
    <row r="132" spans="2:3" ht="13.5">
      <c r="B132" s="102" t="s">
        <v>95</v>
      </c>
      <c r="C132" s="2" t="s">
        <v>170</v>
      </c>
    </row>
    <row r="133" ht="4.5" customHeight="1">
      <c r="B133" s="103"/>
    </row>
    <row r="134" spans="2:33" ht="13.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6"/>
    </row>
    <row r="135" spans="2:33" ht="13.5">
      <c r="B135" s="107"/>
      <c r="C135" s="21"/>
      <c r="D135" s="21"/>
      <c r="E135" s="21"/>
      <c r="F135" s="21"/>
      <c r="G135" s="21"/>
      <c r="H135" s="302" t="s">
        <v>236</v>
      </c>
      <c r="I135" s="302"/>
      <c r="J135" s="302"/>
      <c r="K135" s="302"/>
      <c r="L135" s="302"/>
      <c r="M135" s="21"/>
      <c r="N135" s="21"/>
      <c r="O135" s="21"/>
      <c r="P135" s="21"/>
      <c r="Q135" s="21"/>
      <c r="R135" s="302" t="s">
        <v>177</v>
      </c>
      <c r="S135" s="302"/>
      <c r="T135" s="302"/>
      <c r="U135" s="21"/>
      <c r="V135" s="21"/>
      <c r="W135" s="21"/>
      <c r="X135" s="21"/>
      <c r="Y135" s="21"/>
      <c r="Z135" s="21"/>
      <c r="AA135" s="302" t="s">
        <v>178</v>
      </c>
      <c r="AB135" s="302"/>
      <c r="AC135" s="302"/>
      <c r="AD135" s="302"/>
      <c r="AE135" s="21"/>
      <c r="AF135" s="21"/>
      <c r="AG135" s="106"/>
    </row>
    <row r="136" spans="2:33" ht="6" customHeight="1">
      <c r="B136" s="107"/>
      <c r="C136" s="21"/>
      <c r="D136" s="21"/>
      <c r="E136" s="21"/>
      <c r="F136" s="21"/>
      <c r="G136" s="21"/>
      <c r="H136" s="21"/>
      <c r="I136" s="31"/>
      <c r="J136" s="31"/>
      <c r="K136" s="31"/>
      <c r="L136" s="21"/>
      <c r="M136" s="21"/>
      <c r="N136" s="21"/>
      <c r="O136" s="21"/>
      <c r="P136" s="21"/>
      <c r="Q136" s="21"/>
      <c r="R136" s="31"/>
      <c r="S136" s="31"/>
      <c r="T136" s="31"/>
      <c r="U136" s="21"/>
      <c r="V136" s="21"/>
      <c r="W136" s="21"/>
      <c r="X136" s="21"/>
      <c r="Y136" s="21"/>
      <c r="Z136" s="21"/>
      <c r="AA136" s="31"/>
      <c r="AB136" s="31"/>
      <c r="AC136" s="31"/>
      <c r="AD136" s="31"/>
      <c r="AE136" s="21"/>
      <c r="AF136" s="21"/>
      <c r="AG136" s="106"/>
    </row>
    <row r="137" spans="2:33" ht="13.5">
      <c r="B137" s="107"/>
      <c r="C137" s="21" t="s">
        <v>171</v>
      </c>
      <c r="D137" s="21"/>
      <c r="E137" s="21"/>
      <c r="F137" s="21"/>
      <c r="G137" s="21"/>
      <c r="H137" s="31" t="s">
        <v>113</v>
      </c>
      <c r="I137" s="359">
        <f>E115</f>
        <v>0</v>
      </c>
      <c r="J137" s="359"/>
      <c r="K137" s="359"/>
      <c r="L137" s="31" t="s">
        <v>139</v>
      </c>
      <c r="M137" s="21" t="s">
        <v>173</v>
      </c>
      <c r="N137" s="21"/>
      <c r="O137" s="31" t="s">
        <v>30</v>
      </c>
      <c r="P137" s="21"/>
      <c r="Q137" s="31"/>
      <c r="R137" s="360">
        <v>9.76</v>
      </c>
      <c r="S137" s="360"/>
      <c r="T137" s="360"/>
      <c r="U137" s="31"/>
      <c r="V137" s="21" t="s">
        <v>195</v>
      </c>
      <c r="W137" s="21"/>
      <c r="X137" s="21"/>
      <c r="Y137" s="31" t="s">
        <v>175</v>
      </c>
      <c r="Z137" s="108" t="s">
        <v>53</v>
      </c>
      <c r="AA137" s="325">
        <f>ROUND(I137*R137,0)</f>
        <v>0</v>
      </c>
      <c r="AB137" s="325"/>
      <c r="AC137" s="325"/>
      <c r="AD137" s="325"/>
      <c r="AE137" s="89" t="s">
        <v>176</v>
      </c>
      <c r="AF137" s="21"/>
      <c r="AG137" s="106"/>
    </row>
    <row r="138" spans="2:33" ht="13.5">
      <c r="B138" s="107"/>
      <c r="C138" s="21"/>
      <c r="D138" s="21"/>
      <c r="E138" s="21"/>
      <c r="F138" s="21"/>
      <c r="G138" s="21"/>
      <c r="H138" s="21"/>
      <c r="I138" s="286"/>
      <c r="J138" s="286"/>
      <c r="K138" s="286"/>
      <c r="L138" s="21"/>
      <c r="M138" s="21"/>
      <c r="N138" s="21"/>
      <c r="O138" s="21"/>
      <c r="P138" s="21"/>
      <c r="Q138" s="21"/>
      <c r="R138" s="289"/>
      <c r="S138" s="289"/>
      <c r="T138" s="289"/>
      <c r="U138" s="21"/>
      <c r="V138" s="21"/>
      <c r="W138" s="21"/>
      <c r="X138" s="21"/>
      <c r="Y138" s="21"/>
      <c r="Z138" s="110" t="s">
        <v>181</v>
      </c>
      <c r="AA138" s="109"/>
      <c r="AB138" s="109"/>
      <c r="AC138" s="109"/>
      <c r="AD138" s="109"/>
      <c r="AE138" s="21"/>
      <c r="AF138" s="21"/>
      <c r="AG138" s="106"/>
    </row>
    <row r="139" spans="2:33" ht="13.5">
      <c r="B139" s="107"/>
      <c r="C139" s="21"/>
      <c r="D139" s="21"/>
      <c r="E139" s="21"/>
      <c r="F139" s="21"/>
      <c r="G139" s="21"/>
      <c r="H139" s="21"/>
      <c r="I139" s="286"/>
      <c r="J139" s="286"/>
      <c r="K139" s="286"/>
      <c r="L139" s="21"/>
      <c r="M139" s="21"/>
      <c r="N139" s="21"/>
      <c r="O139" s="21"/>
      <c r="P139" s="21"/>
      <c r="Q139" s="21"/>
      <c r="R139" s="289"/>
      <c r="S139" s="289"/>
      <c r="T139" s="289"/>
      <c r="U139" s="21"/>
      <c r="V139" s="21"/>
      <c r="W139" s="21"/>
      <c r="X139" s="21"/>
      <c r="Y139" s="21"/>
      <c r="Z139" s="21"/>
      <c r="AA139" s="109"/>
      <c r="AB139" s="109"/>
      <c r="AC139" s="109"/>
      <c r="AD139" s="109"/>
      <c r="AE139" s="21"/>
      <c r="AF139" s="21"/>
      <c r="AG139" s="106"/>
    </row>
    <row r="140" spans="2:33" ht="13.5">
      <c r="B140" s="107"/>
      <c r="C140" s="21" t="s">
        <v>172</v>
      </c>
      <c r="D140" s="21"/>
      <c r="E140" s="21"/>
      <c r="F140" s="21"/>
      <c r="G140" s="21"/>
      <c r="H140" s="31" t="s">
        <v>113</v>
      </c>
      <c r="I140" s="359">
        <f>IF(J90="･都市ｶﾞｽ(m3)",J115,0)</f>
        <v>0</v>
      </c>
      <c r="J140" s="359"/>
      <c r="K140" s="359"/>
      <c r="L140" s="31" t="s">
        <v>139</v>
      </c>
      <c r="M140" s="21" t="s">
        <v>453</v>
      </c>
      <c r="N140" s="21"/>
      <c r="O140" s="31" t="s">
        <v>30</v>
      </c>
      <c r="P140" s="21"/>
      <c r="Q140" s="31" t="s">
        <v>113</v>
      </c>
      <c r="R140" s="360"/>
      <c r="S140" s="360"/>
      <c r="T140" s="360"/>
      <c r="U140" s="31" t="s">
        <v>139</v>
      </c>
      <c r="V140" s="21" t="s">
        <v>454</v>
      </c>
      <c r="W140" s="21"/>
      <c r="X140" s="21"/>
      <c r="Y140" s="31" t="s">
        <v>175</v>
      </c>
      <c r="Z140" s="108" t="s">
        <v>34</v>
      </c>
      <c r="AA140" s="325">
        <f>ROUND(I140*R140,0)</f>
        <v>0</v>
      </c>
      <c r="AB140" s="325"/>
      <c r="AC140" s="325"/>
      <c r="AD140" s="325"/>
      <c r="AE140" s="89" t="s">
        <v>176</v>
      </c>
      <c r="AF140" s="21"/>
      <c r="AG140" s="106"/>
    </row>
    <row r="141" spans="2:33" ht="13.5">
      <c r="B141" s="107"/>
      <c r="C141" s="21"/>
      <c r="D141" s="21"/>
      <c r="E141" s="21"/>
      <c r="F141" s="21"/>
      <c r="G141" s="21"/>
      <c r="H141" s="21"/>
      <c r="I141" s="109"/>
      <c r="J141" s="109"/>
      <c r="K141" s="109"/>
      <c r="L141" s="21"/>
      <c r="M141" s="21"/>
      <c r="N141" s="21"/>
      <c r="O141" s="21"/>
      <c r="P141" s="21"/>
      <c r="Q141" s="111"/>
      <c r="R141" s="290"/>
      <c r="S141" s="289"/>
      <c r="T141" s="289"/>
      <c r="U141" s="21"/>
      <c r="V141" s="21"/>
      <c r="W141" s="21"/>
      <c r="X141" s="21"/>
      <c r="Y141" s="21"/>
      <c r="Z141" s="110" t="s">
        <v>181</v>
      </c>
      <c r="AA141" s="109"/>
      <c r="AB141" s="109"/>
      <c r="AC141" s="109"/>
      <c r="AD141" s="109"/>
      <c r="AE141" s="21"/>
      <c r="AF141" s="21"/>
      <c r="AG141" s="106"/>
    </row>
    <row r="142" spans="2:33" ht="13.5">
      <c r="B142" s="107"/>
      <c r="C142" s="21"/>
      <c r="D142" s="21"/>
      <c r="E142" s="21"/>
      <c r="F142" s="21"/>
      <c r="G142" s="21"/>
      <c r="H142" s="21"/>
      <c r="I142" s="109"/>
      <c r="J142" s="109"/>
      <c r="K142" s="109"/>
      <c r="L142" s="21"/>
      <c r="M142" s="21"/>
      <c r="N142" s="21"/>
      <c r="O142" s="21"/>
      <c r="P142" s="21"/>
      <c r="Q142" s="21"/>
      <c r="R142" s="289"/>
      <c r="S142" s="289"/>
      <c r="T142" s="289"/>
      <c r="U142" s="21"/>
      <c r="V142" s="21"/>
      <c r="W142" s="21"/>
      <c r="X142" s="21"/>
      <c r="Y142" s="21"/>
      <c r="Z142" s="21"/>
      <c r="AA142" s="109"/>
      <c r="AB142" s="109"/>
      <c r="AC142" s="109"/>
      <c r="AD142" s="109"/>
      <c r="AE142" s="21"/>
      <c r="AF142" s="21"/>
      <c r="AG142" s="106"/>
    </row>
    <row r="143" spans="2:33" ht="13.5">
      <c r="B143" s="107"/>
      <c r="C143" s="21" t="s">
        <v>375</v>
      </c>
      <c r="D143" s="21"/>
      <c r="E143" s="21"/>
      <c r="F143" s="21"/>
      <c r="G143" s="21"/>
      <c r="H143" s="31" t="s">
        <v>113</v>
      </c>
      <c r="I143" s="359">
        <f>IF(J90="･ＬＰＧ (m3)",ROUND(J115*1.964,3),IF(J90="･ＬＰＧ (kg)",J115,0))</f>
        <v>0</v>
      </c>
      <c r="J143" s="359"/>
      <c r="K143" s="359"/>
      <c r="L143" s="31" t="s">
        <v>139</v>
      </c>
      <c r="M143" s="21" t="s">
        <v>174</v>
      </c>
      <c r="N143" s="21"/>
      <c r="O143" s="31" t="s">
        <v>30</v>
      </c>
      <c r="P143" s="21"/>
      <c r="Q143" s="31"/>
      <c r="R143" s="360">
        <v>50</v>
      </c>
      <c r="S143" s="360"/>
      <c r="T143" s="360"/>
      <c r="U143" s="31"/>
      <c r="V143" s="21" t="s">
        <v>196</v>
      </c>
      <c r="W143" s="21"/>
      <c r="X143" s="21"/>
      <c r="Y143" s="31" t="s">
        <v>175</v>
      </c>
      <c r="Z143" s="108" t="s">
        <v>59</v>
      </c>
      <c r="AA143" s="325">
        <f>ROUND(I143*R143,0)</f>
        <v>0</v>
      </c>
      <c r="AB143" s="325"/>
      <c r="AC143" s="325"/>
      <c r="AD143" s="325"/>
      <c r="AE143" s="89" t="s">
        <v>176</v>
      </c>
      <c r="AF143" s="21"/>
      <c r="AG143" s="106"/>
    </row>
    <row r="144" spans="2:33" ht="13.5">
      <c r="B144" s="107"/>
      <c r="C144" s="21"/>
      <c r="D144" s="21"/>
      <c r="E144" s="21"/>
      <c r="F144" s="21"/>
      <c r="G144" s="21"/>
      <c r="H144" s="21"/>
      <c r="I144" s="109"/>
      <c r="J144" s="109"/>
      <c r="K144" s="109"/>
      <c r="L144" s="21"/>
      <c r="M144" s="21"/>
      <c r="N144" s="21"/>
      <c r="O144" s="21"/>
      <c r="P144" s="21"/>
      <c r="Q144" s="21"/>
      <c r="R144" s="289"/>
      <c r="S144" s="289"/>
      <c r="T144" s="289"/>
      <c r="U144" s="21"/>
      <c r="V144" s="21"/>
      <c r="W144" s="21"/>
      <c r="X144" s="21"/>
      <c r="Y144" s="21"/>
      <c r="Z144" s="110" t="s">
        <v>181</v>
      </c>
      <c r="AA144" s="109"/>
      <c r="AB144" s="109"/>
      <c r="AC144" s="109"/>
      <c r="AD144" s="109"/>
      <c r="AE144" s="21"/>
      <c r="AF144" s="21"/>
      <c r="AG144" s="106"/>
    </row>
    <row r="145" spans="2:33" ht="13.5">
      <c r="B145" s="107"/>
      <c r="C145" s="21"/>
      <c r="D145" s="112"/>
      <c r="E145" s="21"/>
      <c r="F145" s="21"/>
      <c r="G145" s="21"/>
      <c r="H145" s="21"/>
      <c r="I145" s="109"/>
      <c r="J145" s="109"/>
      <c r="K145" s="109"/>
      <c r="L145" s="21"/>
      <c r="M145" s="21"/>
      <c r="N145" s="21"/>
      <c r="O145" s="21"/>
      <c r="P145" s="21"/>
      <c r="Q145" s="21"/>
      <c r="R145" s="289"/>
      <c r="S145" s="289"/>
      <c r="T145" s="289"/>
      <c r="U145" s="21"/>
      <c r="V145" s="21"/>
      <c r="W145" s="21"/>
      <c r="X145" s="21"/>
      <c r="Y145" s="21"/>
      <c r="Z145" s="21"/>
      <c r="AA145" s="109"/>
      <c r="AB145" s="109"/>
      <c r="AC145" s="109"/>
      <c r="AD145" s="109"/>
      <c r="AE145" s="21"/>
      <c r="AF145" s="21"/>
      <c r="AG145" s="106"/>
    </row>
    <row r="146" spans="2:33" ht="13.5">
      <c r="B146" s="107"/>
      <c r="C146" s="21" t="s">
        <v>179</v>
      </c>
      <c r="D146" s="21"/>
      <c r="E146" s="21"/>
      <c r="F146" s="21"/>
      <c r="G146" s="21"/>
      <c r="H146" s="31" t="s">
        <v>113</v>
      </c>
      <c r="I146" s="359">
        <f>O115</f>
        <v>0</v>
      </c>
      <c r="J146" s="359"/>
      <c r="K146" s="359"/>
      <c r="L146" s="31" t="s">
        <v>139</v>
      </c>
      <c r="M146" s="21" t="s">
        <v>180</v>
      </c>
      <c r="N146" s="21"/>
      <c r="O146" s="31" t="s">
        <v>30</v>
      </c>
      <c r="P146" s="21"/>
      <c r="Q146" s="31"/>
      <c r="R146" s="360">
        <v>37</v>
      </c>
      <c r="S146" s="360"/>
      <c r="T146" s="360"/>
      <c r="U146" s="31"/>
      <c r="V146" s="21" t="s">
        <v>197</v>
      </c>
      <c r="W146" s="21"/>
      <c r="X146" s="21"/>
      <c r="Y146" s="31" t="s">
        <v>175</v>
      </c>
      <c r="Z146" s="108" t="s">
        <v>37</v>
      </c>
      <c r="AA146" s="325">
        <f>ROUND(I146*R146,0)</f>
        <v>0</v>
      </c>
      <c r="AB146" s="325"/>
      <c r="AC146" s="325"/>
      <c r="AD146" s="325"/>
      <c r="AE146" s="89" t="s">
        <v>176</v>
      </c>
      <c r="AF146" s="21"/>
      <c r="AG146" s="106"/>
    </row>
    <row r="147" spans="2:33" ht="13.5">
      <c r="B147" s="107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110" t="s">
        <v>181</v>
      </c>
      <c r="AA147" s="21"/>
      <c r="AB147" s="21"/>
      <c r="AC147" s="21"/>
      <c r="AD147" s="21"/>
      <c r="AE147" s="21"/>
      <c r="AF147" s="21"/>
      <c r="AG147" s="106"/>
    </row>
    <row r="148" spans="2:33" ht="13.5">
      <c r="B148" s="113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06"/>
    </row>
    <row r="149" spans="2:3" ht="13.5">
      <c r="B149" s="103"/>
      <c r="C149" s="88" t="s">
        <v>182</v>
      </c>
    </row>
    <row r="150" spans="2:3" ht="13.5">
      <c r="B150" s="103"/>
      <c r="C150" s="88" t="s">
        <v>227</v>
      </c>
    </row>
    <row r="151" spans="2:3" ht="13.5">
      <c r="B151" s="103"/>
      <c r="C151" s="118" t="s">
        <v>455</v>
      </c>
    </row>
    <row r="152" spans="2:3" ht="13.5">
      <c r="B152" s="103"/>
      <c r="C152" s="87"/>
    </row>
    <row r="153" spans="2:3" ht="13.5">
      <c r="B153" s="19" t="s">
        <v>89</v>
      </c>
      <c r="C153" s="2" t="s">
        <v>183</v>
      </c>
    </row>
    <row r="154" ht="4.5" customHeight="1">
      <c r="B154" s="19"/>
    </row>
    <row r="155" spans="1:36" ht="12" customHeight="1">
      <c r="A155" s="89"/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19"/>
      <c r="AG155" s="21"/>
      <c r="AH155" s="21"/>
      <c r="AI155" s="21"/>
      <c r="AJ155" s="21"/>
    </row>
    <row r="156" spans="1:36" ht="12" customHeight="1">
      <c r="A156" s="89"/>
      <c r="B156" s="107"/>
      <c r="C156" s="120" t="s">
        <v>412</v>
      </c>
      <c r="D156" s="367">
        <f>AA137</f>
        <v>0</v>
      </c>
      <c r="E156" s="367"/>
      <c r="F156" s="367"/>
      <c r="G156" s="121" t="s">
        <v>465</v>
      </c>
      <c r="H156" s="121"/>
      <c r="I156" s="368">
        <f>AA140</f>
        <v>0</v>
      </c>
      <c r="J156" s="368"/>
      <c r="K156" s="368"/>
      <c r="L156" s="121" t="s">
        <v>413</v>
      </c>
      <c r="M156" s="121"/>
      <c r="N156" s="368">
        <f>AA143</f>
        <v>0</v>
      </c>
      <c r="O156" s="368"/>
      <c r="P156" s="368"/>
      <c r="Q156" s="121" t="s">
        <v>466</v>
      </c>
      <c r="R156" s="121"/>
      <c r="S156" s="368">
        <f>AA146</f>
        <v>0</v>
      </c>
      <c r="T156" s="368"/>
      <c r="U156" s="368"/>
      <c r="V156" s="121" t="s">
        <v>467</v>
      </c>
      <c r="W156" s="121"/>
      <c r="X156" s="122" t="s">
        <v>468</v>
      </c>
      <c r="Y156" s="325">
        <f>D156+I156+N156+S156</f>
        <v>0</v>
      </c>
      <c r="Z156" s="325"/>
      <c r="AA156" s="325"/>
      <c r="AB156" s="325"/>
      <c r="AC156" s="123" t="s">
        <v>176</v>
      </c>
      <c r="AD156" s="123"/>
      <c r="AE156" s="21"/>
      <c r="AF156" s="124"/>
      <c r="AG156" s="21"/>
      <c r="AH156" s="21"/>
      <c r="AI156" s="21"/>
      <c r="AJ156" s="21"/>
    </row>
    <row r="157" spans="1:36" ht="12" customHeight="1">
      <c r="A157" s="89"/>
      <c r="B157" s="113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117"/>
      <c r="T157" s="108"/>
      <c r="U157" s="35"/>
      <c r="V157" s="35"/>
      <c r="W157" s="35"/>
      <c r="X157" s="35"/>
      <c r="Y157" s="117"/>
      <c r="Z157" s="117"/>
      <c r="AA157" s="117"/>
      <c r="AB157" s="117"/>
      <c r="AC157" s="117"/>
      <c r="AD157" s="117"/>
      <c r="AE157" s="117"/>
      <c r="AF157" s="125"/>
      <c r="AG157" s="21"/>
      <c r="AH157" s="21"/>
      <c r="AI157" s="21"/>
      <c r="AJ157" s="21"/>
    </row>
    <row r="158" spans="2:24" ht="13.5">
      <c r="B158" s="10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T158" s="126"/>
      <c r="U158" s="31"/>
      <c r="V158" s="31"/>
      <c r="W158" s="31"/>
      <c r="X158" s="31"/>
    </row>
    <row r="159" spans="1:39" ht="13.5" customHeight="1">
      <c r="A159" s="26" t="s">
        <v>99</v>
      </c>
      <c r="B159" s="22" t="s">
        <v>292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6.75" customHeight="1">
      <c r="A160" s="26"/>
      <c r="B160" s="22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13.5" customHeight="1">
      <c r="A161" s="127"/>
      <c r="B161" s="128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4"/>
      <c r="AI161" s="8"/>
      <c r="AJ161" s="8"/>
      <c r="AK161" s="8"/>
      <c r="AL161" s="8"/>
      <c r="AM161" s="8"/>
    </row>
    <row r="162" spans="1:39" ht="13.5" customHeight="1">
      <c r="A162" s="129"/>
      <c r="B162" s="130" t="s">
        <v>269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68"/>
      <c r="AI162" s="8"/>
      <c r="AJ162" s="8"/>
      <c r="AK162" s="8"/>
      <c r="AL162" s="8"/>
      <c r="AM162" s="8"/>
    </row>
    <row r="163" spans="1:39" ht="6.75" customHeight="1">
      <c r="A163" s="12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68"/>
      <c r="AI163" s="8"/>
      <c r="AJ163" s="8"/>
      <c r="AK163" s="8"/>
      <c r="AL163" s="8"/>
      <c r="AM163" s="8"/>
    </row>
    <row r="164" spans="1:39" ht="13.5" customHeight="1">
      <c r="A164" s="129"/>
      <c r="B164" s="21"/>
      <c r="C164" s="130" t="s">
        <v>270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68"/>
      <c r="AI164" s="8"/>
      <c r="AJ164" s="8"/>
      <c r="AK164" s="8"/>
      <c r="AL164" s="8"/>
      <c r="AM164" s="8"/>
    </row>
    <row r="165" spans="1:36" ht="6.75" customHeight="1">
      <c r="A165" s="3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124"/>
      <c r="AI165" s="21"/>
      <c r="AJ165" s="21"/>
    </row>
    <row r="166" spans="1:49" ht="13.5" customHeight="1">
      <c r="A166" s="30"/>
      <c r="B166" s="21"/>
      <c r="C166" s="87" t="s">
        <v>414</v>
      </c>
      <c r="D166" s="370">
        <f>Y156</f>
        <v>0</v>
      </c>
      <c r="E166" s="370"/>
      <c r="F166" s="370"/>
      <c r="G166" s="370"/>
      <c r="H166" s="370"/>
      <c r="I166" s="370"/>
      <c r="J166" s="370"/>
      <c r="K166" s="370"/>
      <c r="L166" s="370"/>
      <c r="M166" s="132" t="s">
        <v>469</v>
      </c>
      <c r="N166" s="131"/>
      <c r="O166" s="299"/>
      <c r="P166" s="299"/>
      <c r="Q166" s="132" t="s">
        <v>470</v>
      </c>
      <c r="R166" s="131"/>
      <c r="S166" s="299"/>
      <c r="T166" s="299"/>
      <c r="U166" s="370" t="s">
        <v>471</v>
      </c>
      <c r="V166" s="370"/>
      <c r="W166" s="370"/>
      <c r="X166" s="122" t="s">
        <v>472</v>
      </c>
      <c r="Y166" s="292">
        <f>ROUND(D166*(O166+S166)/100,0)</f>
        <v>0</v>
      </c>
      <c r="Z166" s="292"/>
      <c r="AA166" s="292"/>
      <c r="AB166" s="292"/>
      <c r="AC166" s="22" t="s">
        <v>18</v>
      </c>
      <c r="AD166" s="21"/>
      <c r="AE166" s="21"/>
      <c r="AF166" s="21"/>
      <c r="AG166" s="21"/>
      <c r="AH166" s="124"/>
      <c r="AI166" s="21"/>
      <c r="AJ166" s="21"/>
      <c r="AU166" s="22"/>
      <c r="AV166" s="21"/>
      <c r="AW166" s="21"/>
    </row>
    <row r="167" spans="1:49" ht="13.5" customHeight="1">
      <c r="A167" s="30"/>
      <c r="B167" s="21"/>
      <c r="C167" s="21"/>
      <c r="D167" s="21"/>
      <c r="E167" s="110"/>
      <c r="F167" s="21"/>
      <c r="G167" s="21"/>
      <c r="H167" s="21"/>
      <c r="I167" s="21"/>
      <c r="J167" s="21"/>
      <c r="L167" s="21"/>
      <c r="M167" s="21"/>
      <c r="N167" s="21"/>
      <c r="O167" s="133" t="s">
        <v>462</v>
      </c>
      <c r="P167" s="21"/>
      <c r="Q167" s="21"/>
      <c r="R167" s="21"/>
      <c r="S167" s="21"/>
      <c r="T167" s="21"/>
      <c r="U167" s="21"/>
      <c r="V167" s="21"/>
      <c r="X167" s="92" t="s">
        <v>81</v>
      </c>
      <c r="Y167" s="21"/>
      <c r="Z167" s="21"/>
      <c r="AA167" s="21"/>
      <c r="AB167" s="21"/>
      <c r="AC167" s="21"/>
      <c r="AD167" s="21"/>
      <c r="AE167" s="21"/>
      <c r="AF167" s="21"/>
      <c r="AG167" s="21"/>
      <c r="AH167" s="124"/>
      <c r="AI167" s="21"/>
      <c r="AJ167" s="21"/>
      <c r="AM167" s="21"/>
      <c r="AU167" s="21"/>
      <c r="AV167" s="21"/>
      <c r="AW167" s="21"/>
    </row>
    <row r="168" spans="1:36" ht="13.5" customHeight="1">
      <c r="A168" s="30"/>
      <c r="B168" s="134" t="s">
        <v>271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124"/>
      <c r="AI168" s="21"/>
      <c r="AJ168" s="21"/>
    </row>
    <row r="169" spans="1:36" ht="6.75" customHeight="1">
      <c r="A169" s="3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124"/>
      <c r="AI169" s="21"/>
      <c r="AJ169" s="21"/>
    </row>
    <row r="170" spans="1:36" ht="13.5" customHeight="1">
      <c r="A170" s="30"/>
      <c r="B170" s="135" t="s">
        <v>20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124"/>
      <c r="AI170" s="21"/>
      <c r="AJ170" s="21"/>
    </row>
    <row r="171" spans="1:36" ht="19.5" customHeight="1">
      <c r="A171" s="136">
        <f>COUNTA(C171:C172)</f>
        <v>0</v>
      </c>
      <c r="B171" s="137" t="s">
        <v>124</v>
      </c>
      <c r="C171" s="131"/>
      <c r="D171" s="87" t="s">
        <v>268</v>
      </c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124"/>
      <c r="AI171" s="21"/>
      <c r="AJ171" s="21"/>
    </row>
    <row r="172" spans="1:36" ht="19.5" customHeight="1">
      <c r="A172" s="138"/>
      <c r="B172" s="137" t="s">
        <v>124</v>
      </c>
      <c r="C172" s="131"/>
      <c r="D172" s="87" t="s">
        <v>119</v>
      </c>
      <c r="E172" s="87"/>
      <c r="F172" s="87"/>
      <c r="G172" s="87"/>
      <c r="H172" s="87"/>
      <c r="I172" s="87"/>
      <c r="J172" s="87"/>
      <c r="L172" s="139" t="s">
        <v>293</v>
      </c>
      <c r="M172" s="87"/>
      <c r="N172" s="87"/>
      <c r="O172" s="87"/>
      <c r="P172" s="87"/>
      <c r="Q172" s="87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124"/>
      <c r="AI172" s="21"/>
      <c r="AJ172" s="21"/>
    </row>
    <row r="173" spans="1:36" ht="19.5" customHeight="1">
      <c r="A173" s="30"/>
      <c r="B173" s="139"/>
      <c r="C173" s="21"/>
      <c r="D173" s="21"/>
      <c r="E173" s="140" t="s">
        <v>277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108" t="s">
        <v>36</v>
      </c>
      <c r="Q173" s="371"/>
      <c r="R173" s="371"/>
      <c r="S173" s="371"/>
      <c r="T173" s="371"/>
      <c r="U173" s="22" t="s">
        <v>33</v>
      </c>
      <c r="V173" s="21"/>
      <c r="W173" s="21"/>
      <c r="X173" s="21"/>
      <c r="Y173" s="21"/>
      <c r="Z173" s="126"/>
      <c r="AA173" s="126"/>
      <c r="AB173" s="21"/>
      <c r="AC173" s="21"/>
      <c r="AD173" s="21"/>
      <c r="AE173" s="21"/>
      <c r="AF173" s="21"/>
      <c r="AG173" s="21"/>
      <c r="AH173" s="124"/>
      <c r="AI173" s="21"/>
      <c r="AJ173" s="21"/>
    </row>
    <row r="174" spans="1:36" ht="13.5" customHeight="1">
      <c r="A174" s="3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141" t="s">
        <v>83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141"/>
      <c r="AA174" s="141"/>
      <c r="AB174" s="21"/>
      <c r="AC174" s="21"/>
      <c r="AD174" s="21"/>
      <c r="AE174" s="21"/>
      <c r="AF174" s="21"/>
      <c r="AG174" s="21"/>
      <c r="AH174" s="124"/>
      <c r="AI174" s="21"/>
      <c r="AJ174" s="21"/>
    </row>
    <row r="175" spans="1:36" ht="7.5" customHeight="1">
      <c r="A175" s="30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3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24"/>
      <c r="AI175" s="21"/>
      <c r="AJ175" s="21"/>
    </row>
    <row r="176" spans="1:36" ht="7.5" customHeight="1">
      <c r="A176" s="3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124"/>
      <c r="AI176" s="21"/>
      <c r="AJ176" s="21"/>
    </row>
    <row r="177" spans="1:36" ht="13.5" customHeight="1">
      <c r="A177" s="30"/>
      <c r="B177" s="134" t="s">
        <v>272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124"/>
      <c r="AI177" s="21"/>
      <c r="AJ177" s="21"/>
    </row>
    <row r="178" spans="1:36" ht="6.75" customHeight="1">
      <c r="A178" s="3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124"/>
      <c r="AI178" s="21"/>
      <c r="AJ178" s="21"/>
    </row>
    <row r="179" spans="1:36" ht="13.5" customHeight="1">
      <c r="A179" s="30"/>
      <c r="B179" s="135" t="s">
        <v>274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124"/>
      <c r="AI179" s="21"/>
      <c r="AJ179" s="21"/>
    </row>
    <row r="180" spans="1:36" ht="19.5" customHeight="1">
      <c r="A180" s="136">
        <f>COUNTA(C180,C187)</f>
        <v>0</v>
      </c>
      <c r="B180" s="144" t="s">
        <v>115</v>
      </c>
      <c r="C180" s="131"/>
      <c r="D180" s="87" t="s">
        <v>283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21"/>
      <c r="R180" s="21"/>
      <c r="S180" s="21"/>
      <c r="T180" s="21"/>
      <c r="U180" s="21"/>
      <c r="V180" s="21"/>
      <c r="W180" s="21"/>
      <c r="Z180" s="108" t="s">
        <v>38</v>
      </c>
      <c r="AA180" s="371"/>
      <c r="AB180" s="371"/>
      <c r="AC180" s="371"/>
      <c r="AD180" s="21" t="s">
        <v>17</v>
      </c>
      <c r="AE180" s="21"/>
      <c r="AF180" s="21"/>
      <c r="AG180" s="21"/>
      <c r="AH180" s="124"/>
      <c r="AI180" s="21"/>
      <c r="AJ180" s="21"/>
    </row>
    <row r="181" spans="1:39" ht="13.5" customHeight="1">
      <c r="A181" s="12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Z181" s="15" t="s">
        <v>463</v>
      </c>
      <c r="AA181" s="8"/>
      <c r="AB181" s="8"/>
      <c r="AC181" s="8"/>
      <c r="AD181" s="8"/>
      <c r="AE181" s="21"/>
      <c r="AF181" s="21"/>
      <c r="AG181" s="8"/>
      <c r="AH181" s="68"/>
      <c r="AI181" s="8"/>
      <c r="AJ181" s="8"/>
      <c r="AK181" s="8"/>
      <c r="AL181" s="8"/>
      <c r="AM181" s="8"/>
    </row>
    <row r="182" spans="1:39" ht="13.5" customHeight="1">
      <c r="A182" s="129"/>
      <c r="B182" s="8"/>
      <c r="C182" s="130" t="s">
        <v>275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21"/>
      <c r="AD182" s="21"/>
      <c r="AE182" s="21"/>
      <c r="AF182" s="21"/>
      <c r="AG182" s="8"/>
      <c r="AH182" s="68"/>
      <c r="AI182" s="8"/>
      <c r="AJ182" s="8"/>
      <c r="AK182" s="8"/>
      <c r="AL182" s="8"/>
      <c r="AM182" s="8"/>
    </row>
    <row r="183" spans="1:36" ht="6.75" customHeight="1">
      <c r="A183" s="3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124"/>
      <c r="AI183" s="21"/>
      <c r="AJ183" s="21"/>
    </row>
    <row r="184" spans="1:36" ht="13.5" customHeight="1">
      <c r="A184" s="30"/>
      <c r="B184" s="21"/>
      <c r="C184" s="87" t="s">
        <v>276</v>
      </c>
      <c r="D184" s="330">
        <f>Y166</f>
        <v>0</v>
      </c>
      <c r="E184" s="330"/>
      <c r="F184" s="330"/>
      <c r="G184" s="330"/>
      <c r="H184" s="330"/>
      <c r="I184" s="330"/>
      <c r="J184" s="330"/>
      <c r="K184" s="330"/>
      <c r="L184" s="330" t="s">
        <v>415</v>
      </c>
      <c r="M184" s="330"/>
      <c r="N184" s="330">
        <f>AA180</f>
        <v>0</v>
      </c>
      <c r="O184" s="330"/>
      <c r="P184" s="330"/>
      <c r="Q184" s="330"/>
      <c r="R184" s="330"/>
      <c r="S184" s="330" t="s">
        <v>184</v>
      </c>
      <c r="T184" s="330"/>
      <c r="U184" s="330"/>
      <c r="V184" s="108" t="s">
        <v>36</v>
      </c>
      <c r="W184" s="291">
        <f>ROUND(D184*N184/100,0)</f>
        <v>0</v>
      </c>
      <c r="X184" s="291"/>
      <c r="Y184" s="291"/>
      <c r="Z184" s="291"/>
      <c r="AA184" s="22" t="s">
        <v>18</v>
      </c>
      <c r="AB184" s="21"/>
      <c r="AC184" s="21"/>
      <c r="AD184" s="21"/>
      <c r="AE184" s="21"/>
      <c r="AF184" s="21"/>
      <c r="AG184" s="21"/>
      <c r="AH184" s="124"/>
      <c r="AI184" s="21"/>
      <c r="AJ184" s="21"/>
    </row>
    <row r="185" spans="1:49" ht="13.5" customHeight="1">
      <c r="A185" s="30"/>
      <c r="B185" s="21"/>
      <c r="C185" s="87"/>
      <c r="D185" s="145"/>
      <c r="Q185" s="92"/>
      <c r="T185" s="93"/>
      <c r="U185" s="93"/>
      <c r="V185" s="141" t="s">
        <v>83</v>
      </c>
      <c r="W185" s="93"/>
      <c r="Y185" s="21"/>
      <c r="Z185" s="21"/>
      <c r="AA185" s="21"/>
      <c r="AB185" s="146"/>
      <c r="AC185" s="21"/>
      <c r="AD185" s="21"/>
      <c r="AE185" s="21"/>
      <c r="AF185" s="21"/>
      <c r="AG185" s="21"/>
      <c r="AH185" s="124"/>
      <c r="AI185" s="21"/>
      <c r="AJ185" s="21"/>
      <c r="AU185" s="22"/>
      <c r="AV185" s="21"/>
      <c r="AW185" s="21"/>
    </row>
    <row r="186" spans="1:36" ht="6" customHeight="1">
      <c r="A186" s="30"/>
      <c r="B186" s="144"/>
      <c r="C186" s="93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126"/>
      <c r="AD186" s="120"/>
      <c r="AE186" s="120"/>
      <c r="AF186" s="120"/>
      <c r="AG186" s="21"/>
      <c r="AH186" s="124"/>
      <c r="AI186" s="21"/>
      <c r="AJ186" s="21"/>
    </row>
    <row r="187" spans="1:36" ht="16.5" customHeight="1">
      <c r="A187" s="30"/>
      <c r="B187" s="144" t="s">
        <v>115</v>
      </c>
      <c r="C187" s="131"/>
      <c r="D187" s="87" t="s">
        <v>284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124"/>
      <c r="AI187" s="21"/>
      <c r="AJ187" s="21"/>
    </row>
    <row r="188" spans="1:36" ht="13.5">
      <c r="A188" s="30"/>
      <c r="B188" s="147" t="s">
        <v>273</v>
      </c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48"/>
      <c r="AI188" s="21"/>
      <c r="AJ188" s="21"/>
    </row>
    <row r="189" spans="1:36" ht="3" customHeight="1">
      <c r="A189" s="30"/>
      <c r="B189" s="149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148"/>
      <c r="AI189" s="21"/>
      <c r="AJ189" s="21"/>
    </row>
    <row r="190" spans="1:36" ht="19.5" customHeight="1">
      <c r="A190" s="30"/>
      <c r="B190" s="150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2"/>
      <c r="AC190" s="152"/>
      <c r="AD190" s="152"/>
      <c r="AE190" s="152"/>
      <c r="AF190" s="21"/>
      <c r="AG190" s="21"/>
      <c r="AH190" s="148"/>
      <c r="AI190" s="21"/>
      <c r="AJ190" s="21"/>
    </row>
    <row r="191" spans="1:36" ht="19.5" customHeight="1">
      <c r="A191" s="30"/>
      <c r="B191" s="149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2"/>
      <c r="Z191" s="152"/>
      <c r="AA191" s="152"/>
      <c r="AB191" s="152"/>
      <c r="AC191" s="152"/>
      <c r="AD191" s="152"/>
      <c r="AE191" s="152"/>
      <c r="AF191" s="21"/>
      <c r="AG191" s="21"/>
      <c r="AH191" s="148"/>
      <c r="AI191" s="21"/>
      <c r="AJ191" s="21"/>
    </row>
    <row r="192" spans="1:36" s="155" customFormat="1" ht="19.5" customHeight="1">
      <c r="A192" s="30"/>
      <c r="B192" s="150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89"/>
      <c r="AG192" s="89"/>
      <c r="AH192" s="154"/>
      <c r="AI192" s="89"/>
      <c r="AJ192" s="89"/>
    </row>
    <row r="193" spans="1:36" s="155" customFormat="1" ht="19.5" customHeight="1">
      <c r="A193" s="30"/>
      <c r="B193" s="150"/>
      <c r="C193" s="153"/>
      <c r="D193" s="152"/>
      <c r="E193" s="152"/>
      <c r="F193" s="152"/>
      <c r="G193" s="152"/>
      <c r="H193" s="156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6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3"/>
      <c r="AE193" s="153"/>
      <c r="AF193" s="89"/>
      <c r="AG193" s="89"/>
      <c r="AH193" s="154"/>
      <c r="AI193" s="89"/>
      <c r="AJ193" s="89"/>
    </row>
    <row r="194" spans="1:36" ht="13.5" customHeight="1">
      <c r="A194" s="30"/>
      <c r="B194" s="158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21"/>
      <c r="AG194" s="21"/>
      <c r="AH194" s="148"/>
      <c r="AI194" s="21"/>
      <c r="AJ194" s="21"/>
    </row>
    <row r="195" spans="1:36" ht="13.5" customHeight="1">
      <c r="A195" s="30"/>
      <c r="B195" s="159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148"/>
      <c r="AI195" s="21"/>
      <c r="AJ195" s="21"/>
    </row>
    <row r="196" spans="1:36" ht="13.5">
      <c r="A196" s="30"/>
      <c r="B196" s="160" t="s">
        <v>282</v>
      </c>
      <c r="C196" s="21"/>
      <c r="D196" s="21"/>
      <c r="E196" s="21"/>
      <c r="F196" s="123"/>
      <c r="G196" s="123"/>
      <c r="H196" s="123"/>
      <c r="I196" s="123"/>
      <c r="J196" s="123"/>
      <c r="K196" s="108" t="s">
        <v>36</v>
      </c>
      <c r="L196" s="369"/>
      <c r="M196" s="369"/>
      <c r="N196" s="369"/>
      <c r="O196" s="369"/>
      <c r="P196" s="22" t="s">
        <v>18</v>
      </c>
      <c r="Q196" s="93"/>
      <c r="R196" s="93"/>
      <c r="T196" s="126"/>
      <c r="V196" s="21"/>
      <c r="W196" s="146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148"/>
      <c r="AI196" s="21"/>
      <c r="AJ196" s="21"/>
    </row>
    <row r="197" spans="1:36" ht="19.5" customHeight="1">
      <c r="A197" s="30"/>
      <c r="B197" s="161"/>
      <c r="C197" s="117"/>
      <c r="D197" s="117"/>
      <c r="E197" s="117"/>
      <c r="F197" s="117"/>
      <c r="G197" s="162"/>
      <c r="H197" s="117"/>
      <c r="I197" s="117"/>
      <c r="J197" s="117"/>
      <c r="K197" s="162" t="s">
        <v>81</v>
      </c>
      <c r="L197" s="117"/>
      <c r="M197" s="117"/>
      <c r="N197" s="162"/>
      <c r="P197" s="117"/>
      <c r="Q197" s="117"/>
      <c r="R197" s="117"/>
      <c r="S197" s="117"/>
      <c r="T197" s="162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48"/>
      <c r="AI197" s="21"/>
      <c r="AJ197" s="21"/>
    </row>
    <row r="198" spans="1:36" ht="9.75" customHeight="1">
      <c r="A198" s="30"/>
      <c r="B198" s="14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05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124"/>
      <c r="AI198" s="21"/>
      <c r="AJ198" s="21"/>
    </row>
    <row r="199" spans="1:36" ht="13.5">
      <c r="A199" s="30"/>
      <c r="B199" s="130" t="s">
        <v>294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124"/>
      <c r="AI199" s="21"/>
      <c r="AJ199" s="21"/>
    </row>
    <row r="200" spans="1:36" ht="8.25" customHeight="1">
      <c r="A200" s="30"/>
      <c r="B200" s="130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124"/>
      <c r="AI200" s="21"/>
      <c r="AJ200" s="21"/>
    </row>
    <row r="201" spans="1:39" ht="13.5" customHeight="1">
      <c r="A201" s="129"/>
      <c r="B201" s="21"/>
      <c r="C201" s="130" t="s">
        <v>281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68"/>
      <c r="AI201" s="8"/>
      <c r="AJ201" s="8"/>
      <c r="AK201" s="8"/>
      <c r="AL201" s="8"/>
      <c r="AM201" s="8"/>
    </row>
    <row r="202" spans="1:36" ht="6.75" customHeight="1">
      <c r="A202" s="3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124"/>
      <c r="AI202" s="21"/>
      <c r="AJ202" s="21"/>
    </row>
    <row r="203" spans="1:36" s="172" customFormat="1" ht="19.5" customHeight="1">
      <c r="A203" s="163"/>
      <c r="B203" s="480" t="s">
        <v>141</v>
      </c>
      <c r="C203" s="480"/>
      <c r="D203" s="164" t="s">
        <v>473</v>
      </c>
      <c r="E203" s="328">
        <f>IF(C171="○",IF(C180="○",W184,IF(C187="○",L196,0)),IF(C172="○",Q173,0))</f>
        <v>0</v>
      </c>
      <c r="F203" s="328"/>
      <c r="G203" s="328"/>
      <c r="H203" s="328"/>
      <c r="I203" s="328"/>
      <c r="J203" s="328"/>
      <c r="K203" s="328"/>
      <c r="L203" s="328"/>
      <c r="M203" s="165" t="s">
        <v>474</v>
      </c>
      <c r="N203" s="166" t="s">
        <v>475</v>
      </c>
      <c r="O203" s="167" t="s">
        <v>476</v>
      </c>
      <c r="P203" s="328">
        <f>Y166</f>
        <v>0</v>
      </c>
      <c r="Q203" s="328"/>
      <c r="R203" s="328"/>
      <c r="S203" s="328"/>
      <c r="T203" s="328"/>
      <c r="U203" s="328"/>
      <c r="V203" s="165" t="s">
        <v>474</v>
      </c>
      <c r="W203" s="168" t="s">
        <v>477</v>
      </c>
      <c r="X203" s="329" t="s">
        <v>478</v>
      </c>
      <c r="Y203" s="329"/>
      <c r="Z203" s="169" t="s">
        <v>479</v>
      </c>
      <c r="AA203" s="324">
        <f>IF(OR(E203=0,P203=0),0,ROUND(E203/P203*100,1))</f>
        <v>0</v>
      </c>
      <c r="AB203" s="324"/>
      <c r="AC203" s="324"/>
      <c r="AD203" s="324"/>
      <c r="AE203" s="170" t="s">
        <v>480</v>
      </c>
      <c r="AF203" s="167"/>
      <c r="AG203" s="167"/>
      <c r="AH203" s="171"/>
      <c r="AI203" s="167"/>
      <c r="AJ203" s="167"/>
    </row>
    <row r="204" spans="1:36" s="172" customFormat="1" ht="19.5" customHeight="1">
      <c r="A204" s="173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5"/>
      <c r="Q204" s="176"/>
      <c r="R204" s="174"/>
      <c r="S204" s="174"/>
      <c r="T204" s="174"/>
      <c r="U204" s="174"/>
      <c r="V204" s="174"/>
      <c r="W204" s="174"/>
      <c r="X204" s="174"/>
      <c r="Y204" s="174"/>
      <c r="Z204" s="175" t="s">
        <v>481</v>
      </c>
      <c r="AA204" s="174"/>
      <c r="AB204" s="174"/>
      <c r="AC204" s="174"/>
      <c r="AD204" s="174"/>
      <c r="AE204" s="176"/>
      <c r="AF204" s="174"/>
      <c r="AG204" s="174"/>
      <c r="AH204" s="177"/>
      <c r="AI204" s="167"/>
      <c r="AJ204" s="167"/>
    </row>
    <row r="205" spans="1:34" s="172" customFormat="1" ht="15" customHeight="1">
      <c r="A205" s="178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80" t="s">
        <v>391</v>
      </c>
    </row>
    <row r="206" spans="1:34" s="172" customFormat="1" ht="15" customHeight="1">
      <c r="A206" s="178"/>
      <c r="S206" s="481" t="s">
        <v>395</v>
      </c>
      <c r="T206" s="481"/>
      <c r="U206" s="481"/>
      <c r="V206" s="481"/>
      <c r="W206" s="481"/>
      <c r="X206" s="481"/>
      <c r="Y206" s="481"/>
      <c r="Z206" s="481"/>
      <c r="AA206" s="481"/>
      <c r="AB206" s="481"/>
      <c r="AC206" s="481"/>
      <c r="AD206" s="481"/>
      <c r="AE206" s="481"/>
      <c r="AF206" s="481"/>
      <c r="AG206" s="481"/>
      <c r="AH206" s="481"/>
    </row>
    <row r="207" spans="1:39" s="172" customFormat="1" ht="13.5" customHeight="1">
      <c r="A207" s="181" t="s">
        <v>482</v>
      </c>
      <c r="B207" s="182" t="s">
        <v>334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s="172" customFormat="1" ht="6.75" customHeight="1">
      <c r="A208" s="183"/>
      <c r="B208" s="184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7"/>
      <c r="AJ208" s="17"/>
      <c r="AK208" s="17"/>
      <c r="AL208" s="17"/>
      <c r="AM208" s="17"/>
    </row>
    <row r="209" spans="1:39" s="172" customFormat="1" ht="6" customHeight="1">
      <c r="A209" s="186"/>
      <c r="B209" s="187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9"/>
      <c r="AI209" s="17"/>
      <c r="AJ209" s="17"/>
      <c r="AK209" s="17"/>
      <c r="AL209" s="17"/>
      <c r="AM209" s="17"/>
    </row>
    <row r="210" spans="1:39" s="172" customFormat="1" ht="13.5" customHeight="1">
      <c r="A210" s="190"/>
      <c r="B210" s="191" t="s">
        <v>295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92"/>
      <c r="AI210" s="17"/>
      <c r="AJ210" s="17"/>
      <c r="AK210" s="17"/>
      <c r="AL210" s="17"/>
      <c r="AM210" s="17"/>
    </row>
    <row r="211" spans="1:39" s="172" customFormat="1" ht="6.75" customHeight="1">
      <c r="A211" s="190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92"/>
      <c r="AI211" s="17"/>
      <c r="AJ211" s="17"/>
      <c r="AK211" s="17"/>
      <c r="AL211" s="17"/>
      <c r="AM211" s="17"/>
    </row>
    <row r="212" spans="1:39" s="172" customFormat="1" ht="13.5" customHeight="1">
      <c r="A212" s="190"/>
      <c r="B212" s="167"/>
      <c r="C212" s="191" t="s">
        <v>278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92"/>
      <c r="AI212" s="17"/>
      <c r="AJ212" s="17"/>
      <c r="AK212" s="17"/>
      <c r="AL212" s="17"/>
      <c r="AM212" s="17"/>
    </row>
    <row r="213" spans="1:36" s="172" customFormat="1" ht="6.75" customHeight="1">
      <c r="A213" s="163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71"/>
      <c r="AI213" s="167"/>
      <c r="AJ213" s="167"/>
    </row>
    <row r="214" spans="1:49" s="172" customFormat="1" ht="13.5" customHeight="1">
      <c r="A214" s="163"/>
      <c r="B214" s="167"/>
      <c r="C214" s="193" t="s">
        <v>483</v>
      </c>
      <c r="D214" s="328">
        <f>Y156</f>
        <v>0</v>
      </c>
      <c r="E214" s="328"/>
      <c r="F214" s="328"/>
      <c r="G214" s="328"/>
      <c r="H214" s="328"/>
      <c r="I214" s="328"/>
      <c r="J214" s="328"/>
      <c r="K214" s="328"/>
      <c r="L214" s="328"/>
      <c r="M214" s="193" t="s">
        <v>484</v>
      </c>
      <c r="N214" s="168"/>
      <c r="O214" s="319"/>
      <c r="P214" s="319"/>
      <c r="Q214" s="319"/>
      <c r="R214" s="319"/>
      <c r="S214" s="319"/>
      <c r="T214" s="319"/>
      <c r="U214" s="329" t="s">
        <v>485</v>
      </c>
      <c r="V214" s="329"/>
      <c r="W214" s="329"/>
      <c r="X214" s="168"/>
      <c r="Y214" s="169" t="s">
        <v>486</v>
      </c>
      <c r="Z214" s="324">
        <f>ROUND(D214*O214/100,0)</f>
        <v>0</v>
      </c>
      <c r="AA214" s="324"/>
      <c r="AB214" s="324"/>
      <c r="AC214" s="324"/>
      <c r="AD214" s="182" t="s">
        <v>18</v>
      </c>
      <c r="AE214" s="167"/>
      <c r="AF214" s="167"/>
      <c r="AG214" s="167"/>
      <c r="AH214" s="171"/>
      <c r="AI214" s="167"/>
      <c r="AJ214" s="167"/>
      <c r="AU214" s="182"/>
      <c r="AV214" s="167"/>
      <c r="AW214" s="167"/>
    </row>
    <row r="215" spans="1:49" s="172" customFormat="1" ht="13.5" customHeight="1">
      <c r="A215" s="163"/>
      <c r="B215" s="167"/>
      <c r="C215" s="167"/>
      <c r="D215" s="167"/>
      <c r="E215" s="194"/>
      <c r="F215" s="167"/>
      <c r="G215" s="167"/>
      <c r="H215" s="167"/>
      <c r="I215" s="167"/>
      <c r="J215" s="167"/>
      <c r="K215" s="167"/>
      <c r="L215" s="167"/>
      <c r="M215" s="167"/>
      <c r="N215" s="167"/>
      <c r="O215" s="133" t="s">
        <v>458</v>
      </c>
      <c r="P215" s="167"/>
      <c r="Q215" s="167"/>
      <c r="R215" s="167"/>
      <c r="S215" s="167"/>
      <c r="T215" s="167"/>
      <c r="U215" s="167"/>
      <c r="V215" s="167"/>
      <c r="W215" s="167"/>
      <c r="X215" s="167"/>
      <c r="Y215" s="195" t="s">
        <v>487</v>
      </c>
      <c r="Z215" s="167"/>
      <c r="AA215" s="167"/>
      <c r="AB215" s="167"/>
      <c r="AC215" s="167"/>
      <c r="AD215" s="167"/>
      <c r="AE215" s="167"/>
      <c r="AF215" s="167"/>
      <c r="AG215" s="167"/>
      <c r="AH215" s="171"/>
      <c r="AI215" s="167"/>
      <c r="AJ215" s="167"/>
      <c r="AM215" s="167"/>
      <c r="AU215" s="167"/>
      <c r="AV215" s="167"/>
      <c r="AW215" s="167"/>
    </row>
    <row r="216" spans="1:49" s="172" customFormat="1" ht="13.5" customHeight="1">
      <c r="A216" s="163"/>
      <c r="B216" s="167"/>
      <c r="C216" s="191" t="s">
        <v>488</v>
      </c>
      <c r="D216" s="167"/>
      <c r="E216" s="194"/>
      <c r="F216" s="167"/>
      <c r="G216" s="167"/>
      <c r="H216" s="167"/>
      <c r="I216" s="167"/>
      <c r="J216" s="167"/>
      <c r="K216" s="167"/>
      <c r="L216" s="167"/>
      <c r="M216" s="167"/>
      <c r="N216" s="167"/>
      <c r="O216" s="194"/>
      <c r="P216" s="167"/>
      <c r="Q216" s="167"/>
      <c r="R216" s="167"/>
      <c r="S216" s="167"/>
      <c r="T216" s="167"/>
      <c r="U216" s="167"/>
      <c r="V216" s="167"/>
      <c r="W216" s="167"/>
      <c r="X216" s="167"/>
      <c r="Y216" s="195"/>
      <c r="Z216" s="167"/>
      <c r="AA216" s="167"/>
      <c r="AB216" s="167"/>
      <c r="AC216" s="167"/>
      <c r="AD216" s="167"/>
      <c r="AE216" s="167"/>
      <c r="AF216" s="167"/>
      <c r="AG216" s="167"/>
      <c r="AH216" s="171"/>
      <c r="AI216" s="167"/>
      <c r="AJ216" s="167"/>
      <c r="AM216" s="167"/>
      <c r="AU216" s="167"/>
      <c r="AV216" s="167"/>
      <c r="AW216" s="167"/>
    </row>
    <row r="217" spans="1:36" s="172" customFormat="1" ht="6.75" customHeight="1">
      <c r="A217" s="163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71"/>
      <c r="AI217" s="167"/>
      <c r="AJ217" s="167"/>
    </row>
    <row r="218" spans="1:49" s="172" customFormat="1" ht="13.5" customHeight="1">
      <c r="A218" s="163"/>
      <c r="B218" s="167"/>
      <c r="C218" s="193" t="s">
        <v>489</v>
      </c>
      <c r="D218" s="328">
        <f>Z214</f>
        <v>0</v>
      </c>
      <c r="E218" s="328"/>
      <c r="F218" s="328"/>
      <c r="G218" s="328"/>
      <c r="H218" s="328"/>
      <c r="I218" s="328"/>
      <c r="J218" s="328"/>
      <c r="K218" s="328"/>
      <c r="L218" s="329" t="s">
        <v>490</v>
      </c>
      <c r="M218" s="329"/>
      <c r="N218" s="329"/>
      <c r="O218" s="329"/>
      <c r="P218" s="328">
        <f>AA203</f>
        <v>0</v>
      </c>
      <c r="Q218" s="328"/>
      <c r="R218" s="328"/>
      <c r="S218" s="328"/>
      <c r="T218" s="328"/>
      <c r="U218" s="328"/>
      <c r="V218" s="329" t="s">
        <v>491</v>
      </c>
      <c r="W218" s="329"/>
      <c r="X218" s="329"/>
      <c r="Y218" s="329"/>
      <c r="Z218" s="169" t="s">
        <v>492</v>
      </c>
      <c r="AA218" s="324">
        <f>ROUND(D218*(1-P218/100),0)</f>
        <v>0</v>
      </c>
      <c r="AB218" s="324"/>
      <c r="AC218" s="324"/>
      <c r="AD218" s="324"/>
      <c r="AE218" s="182" t="s">
        <v>18</v>
      </c>
      <c r="AF218" s="167"/>
      <c r="AG218" s="167"/>
      <c r="AH218" s="171"/>
      <c r="AI218" s="167"/>
      <c r="AJ218" s="167"/>
      <c r="AU218" s="182"/>
      <c r="AV218" s="167"/>
      <c r="AW218" s="167"/>
    </row>
    <row r="219" spans="1:49" ht="13.5" customHeight="1">
      <c r="A219" s="30"/>
      <c r="B219" s="21"/>
      <c r="C219" s="21"/>
      <c r="D219" s="331"/>
      <c r="E219" s="331"/>
      <c r="F219" s="331"/>
      <c r="G219" s="331"/>
      <c r="H219" s="331"/>
      <c r="I219" s="331"/>
      <c r="J219" s="331"/>
      <c r="K219" s="331"/>
      <c r="L219" s="330"/>
      <c r="M219" s="330"/>
      <c r="N219" s="330"/>
      <c r="O219" s="330"/>
      <c r="P219" s="331"/>
      <c r="Q219" s="331"/>
      <c r="R219" s="331"/>
      <c r="S219" s="331"/>
      <c r="T219" s="331"/>
      <c r="U219" s="331"/>
      <c r="V219" s="21"/>
      <c r="W219" s="21"/>
      <c r="X219" s="21"/>
      <c r="Y219" s="21"/>
      <c r="Z219" s="92" t="s">
        <v>81</v>
      </c>
      <c r="AA219" s="21"/>
      <c r="AB219" s="21"/>
      <c r="AC219" s="21"/>
      <c r="AD219" s="21"/>
      <c r="AE219" s="21"/>
      <c r="AF219" s="21"/>
      <c r="AG219" s="21"/>
      <c r="AH219" s="124"/>
      <c r="AI219" s="21"/>
      <c r="AJ219" s="21"/>
      <c r="AM219" s="21"/>
      <c r="AU219" s="21"/>
      <c r="AV219" s="21"/>
      <c r="AW219" s="21"/>
    </row>
    <row r="220" spans="1:36" ht="13.5" customHeight="1">
      <c r="A220" s="30"/>
      <c r="B220" s="130" t="s">
        <v>19</v>
      </c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124"/>
      <c r="AI220" s="21"/>
      <c r="AJ220" s="21"/>
    </row>
    <row r="221" spans="1:36" ht="13.5" customHeight="1">
      <c r="A221" s="30"/>
      <c r="B221" s="91" t="s">
        <v>20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124"/>
      <c r="AI221" s="21"/>
      <c r="AJ221" s="21"/>
    </row>
    <row r="222" spans="1:36" ht="19.5" customHeight="1">
      <c r="A222" s="136">
        <f>COUNTA(C222:C223)</f>
        <v>0</v>
      </c>
      <c r="B222" s="137" t="s">
        <v>124</v>
      </c>
      <c r="C222" s="131"/>
      <c r="D222" s="87" t="s">
        <v>228</v>
      </c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21"/>
      <c r="S222" s="139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124"/>
      <c r="AI222" s="21"/>
      <c r="AJ222" s="21"/>
    </row>
    <row r="223" spans="1:36" ht="19.5" customHeight="1">
      <c r="A223" s="138"/>
      <c r="B223" s="137" t="s">
        <v>124</v>
      </c>
      <c r="C223" s="131"/>
      <c r="D223" s="87" t="s">
        <v>114</v>
      </c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21"/>
      <c r="S223" s="139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124"/>
      <c r="AI223" s="21"/>
      <c r="AJ223" s="21"/>
    </row>
    <row r="224" spans="1:49" ht="13.5" customHeight="1">
      <c r="A224" s="30"/>
      <c r="B224" s="21"/>
      <c r="C224" s="21"/>
      <c r="D224" s="21"/>
      <c r="E224" s="110"/>
      <c r="F224" s="21"/>
      <c r="G224" s="21"/>
      <c r="H224" s="21"/>
      <c r="I224" s="21"/>
      <c r="J224" s="21"/>
      <c r="K224" s="21"/>
      <c r="L224" s="21"/>
      <c r="M224" s="21"/>
      <c r="N224" s="21"/>
      <c r="O224" s="110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92"/>
      <c r="AA224" s="21"/>
      <c r="AB224" s="21"/>
      <c r="AC224" s="21"/>
      <c r="AD224" s="21"/>
      <c r="AE224" s="21"/>
      <c r="AF224" s="21"/>
      <c r="AG224" s="21"/>
      <c r="AH224" s="124"/>
      <c r="AI224" s="21"/>
      <c r="AJ224" s="21"/>
      <c r="AM224" s="21"/>
      <c r="AU224" s="21"/>
      <c r="AV224" s="21"/>
      <c r="AW224" s="21"/>
    </row>
    <row r="225" spans="1:36" ht="13.5" customHeight="1">
      <c r="A225" s="3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124"/>
      <c r="AI225" s="21"/>
      <c r="AJ225" s="21"/>
    </row>
    <row r="226" spans="1:36" ht="13.5" customHeight="1">
      <c r="A226" s="30"/>
      <c r="B226" s="130" t="s">
        <v>229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124"/>
      <c r="AI226" s="21"/>
      <c r="AJ226" s="21"/>
    </row>
    <row r="227" spans="1:36" ht="4.5" customHeight="1">
      <c r="A227" s="3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124"/>
      <c r="AI227" s="21"/>
      <c r="AJ227" s="21"/>
    </row>
    <row r="228" spans="1:36" ht="15" customHeight="1">
      <c r="A228" s="196"/>
      <c r="B228" s="482" t="s">
        <v>21</v>
      </c>
      <c r="C228" s="482"/>
      <c r="D228" s="483" t="s">
        <v>105</v>
      </c>
      <c r="E228" s="358"/>
      <c r="F228" s="358"/>
      <c r="G228" s="358"/>
      <c r="H228" s="311" t="s">
        <v>102</v>
      </c>
      <c r="I228" s="311"/>
      <c r="J228" s="311"/>
      <c r="K228" s="311" t="s">
        <v>111</v>
      </c>
      <c r="L228" s="311"/>
      <c r="M228" s="311"/>
      <c r="N228" s="311" t="s">
        <v>112</v>
      </c>
      <c r="O228" s="311"/>
      <c r="P228" s="311"/>
      <c r="Q228" s="21"/>
      <c r="R228" s="21"/>
      <c r="S228" s="337" t="s">
        <v>106</v>
      </c>
      <c r="T228" s="338"/>
      <c r="U228" s="338"/>
      <c r="V228" s="339"/>
      <c r="W228" s="323" t="s">
        <v>104</v>
      </c>
      <c r="X228" s="338"/>
      <c r="Y228" s="338"/>
      <c r="Z228" s="338"/>
      <c r="AA228" s="339"/>
      <c r="AB228" s="323" t="s">
        <v>107</v>
      </c>
      <c r="AC228" s="316"/>
      <c r="AD228" s="316"/>
      <c r="AE228" s="316"/>
      <c r="AF228" s="320"/>
      <c r="AG228" s="21"/>
      <c r="AH228" s="124"/>
      <c r="AI228" s="21"/>
      <c r="AJ228" s="21"/>
    </row>
    <row r="229" spans="1:36" ht="15" customHeight="1">
      <c r="A229" s="196"/>
      <c r="B229" s="482"/>
      <c r="C229" s="482"/>
      <c r="D229" s="483"/>
      <c r="E229" s="358"/>
      <c r="F229" s="358"/>
      <c r="G229" s="358"/>
      <c r="H229" s="312"/>
      <c r="I229" s="312"/>
      <c r="J229" s="312"/>
      <c r="K229" s="312"/>
      <c r="L229" s="312"/>
      <c r="M229" s="312"/>
      <c r="N229" s="312"/>
      <c r="O229" s="312"/>
      <c r="P229" s="312"/>
      <c r="Q229" s="21"/>
      <c r="R229" s="21"/>
      <c r="S229" s="340"/>
      <c r="T229" s="341"/>
      <c r="U229" s="341"/>
      <c r="V229" s="342"/>
      <c r="W229" s="317"/>
      <c r="X229" s="341"/>
      <c r="Y229" s="341"/>
      <c r="Z229" s="341"/>
      <c r="AA229" s="342"/>
      <c r="AB229" s="317"/>
      <c r="AC229" s="318"/>
      <c r="AD229" s="318"/>
      <c r="AE229" s="318"/>
      <c r="AF229" s="313"/>
      <c r="AG229" s="21"/>
      <c r="AH229" s="124"/>
      <c r="AI229" s="21"/>
      <c r="AJ229" s="21"/>
    </row>
    <row r="230" spans="1:36" ht="15" customHeight="1">
      <c r="A230" s="196"/>
      <c r="B230" s="482"/>
      <c r="C230" s="482"/>
      <c r="D230" s="483"/>
      <c r="E230" s="358"/>
      <c r="F230" s="358"/>
      <c r="G230" s="358"/>
      <c r="H230" s="312"/>
      <c r="I230" s="312"/>
      <c r="J230" s="312"/>
      <c r="K230" s="312"/>
      <c r="L230" s="312"/>
      <c r="M230" s="312"/>
      <c r="N230" s="312"/>
      <c r="O230" s="312"/>
      <c r="P230" s="312"/>
      <c r="Q230" s="21"/>
      <c r="R230" s="21"/>
      <c r="S230" s="340"/>
      <c r="T230" s="341"/>
      <c r="U230" s="341"/>
      <c r="V230" s="342"/>
      <c r="W230" s="317"/>
      <c r="X230" s="341"/>
      <c r="Y230" s="341"/>
      <c r="Z230" s="341"/>
      <c r="AA230" s="342"/>
      <c r="AB230" s="321"/>
      <c r="AC230" s="314"/>
      <c r="AD230" s="314"/>
      <c r="AE230" s="314"/>
      <c r="AF230" s="322"/>
      <c r="AG230" s="21"/>
      <c r="AH230" s="124"/>
      <c r="AI230" s="21"/>
      <c r="AJ230" s="21"/>
    </row>
    <row r="231" spans="1:36" ht="15" customHeight="1">
      <c r="A231" s="196"/>
      <c r="B231" s="482"/>
      <c r="C231" s="482"/>
      <c r="D231" s="483"/>
      <c r="E231" s="358"/>
      <c r="F231" s="358"/>
      <c r="G231" s="358"/>
      <c r="H231" s="312"/>
      <c r="I231" s="312"/>
      <c r="J231" s="312"/>
      <c r="K231" s="312"/>
      <c r="L231" s="312"/>
      <c r="M231" s="312"/>
      <c r="N231" s="312"/>
      <c r="O231" s="312"/>
      <c r="P231" s="312"/>
      <c r="Q231" s="21"/>
      <c r="R231" s="21"/>
      <c r="S231" s="340"/>
      <c r="T231" s="341"/>
      <c r="U231" s="341"/>
      <c r="V231" s="342"/>
      <c r="W231" s="317"/>
      <c r="X231" s="341"/>
      <c r="Y231" s="341"/>
      <c r="Z231" s="341"/>
      <c r="AA231" s="342"/>
      <c r="AB231" s="337" t="s">
        <v>350</v>
      </c>
      <c r="AC231" s="320"/>
      <c r="AD231" s="316" t="s">
        <v>109</v>
      </c>
      <c r="AE231" s="316"/>
      <c r="AF231" s="320"/>
      <c r="AG231" s="21"/>
      <c r="AH231" s="124"/>
      <c r="AI231" s="21"/>
      <c r="AJ231" s="21"/>
    </row>
    <row r="232" spans="1:36" ht="15" customHeight="1" thickBot="1">
      <c r="A232" s="196"/>
      <c r="B232" s="482"/>
      <c r="C232" s="482"/>
      <c r="D232" s="358"/>
      <c r="E232" s="358"/>
      <c r="F232" s="358"/>
      <c r="G232" s="358"/>
      <c r="H232" s="312"/>
      <c r="I232" s="312"/>
      <c r="J232" s="312"/>
      <c r="K232" s="312"/>
      <c r="L232" s="312"/>
      <c r="M232" s="312"/>
      <c r="N232" s="312"/>
      <c r="O232" s="312"/>
      <c r="P232" s="312"/>
      <c r="Q232" s="21"/>
      <c r="R232" s="21"/>
      <c r="S232" s="343"/>
      <c r="T232" s="344"/>
      <c r="U232" s="344"/>
      <c r="V232" s="345"/>
      <c r="W232" s="343"/>
      <c r="X232" s="344"/>
      <c r="Y232" s="344"/>
      <c r="Z232" s="344"/>
      <c r="AA232" s="345"/>
      <c r="AB232" s="321"/>
      <c r="AC232" s="322"/>
      <c r="AD232" s="309"/>
      <c r="AE232" s="309"/>
      <c r="AF232" s="310"/>
      <c r="AG232" s="21"/>
      <c r="AH232" s="124"/>
      <c r="AI232" s="21"/>
      <c r="AJ232" s="21"/>
    </row>
    <row r="233" spans="1:36" ht="19.5" customHeight="1">
      <c r="A233" s="30"/>
      <c r="B233" s="489" t="s">
        <v>22</v>
      </c>
      <c r="C233" s="489"/>
      <c r="D233" s="486"/>
      <c r="E233" s="487"/>
      <c r="F233" s="487"/>
      <c r="G233" s="488"/>
      <c r="H233" s="335"/>
      <c r="I233" s="346"/>
      <c r="J233" s="336"/>
      <c r="K233" s="335"/>
      <c r="L233" s="346"/>
      <c r="M233" s="336"/>
      <c r="N233" s="335"/>
      <c r="O233" s="346"/>
      <c r="P233" s="336"/>
      <c r="Q233" s="21"/>
      <c r="R233" s="21"/>
      <c r="S233" s="323"/>
      <c r="T233" s="316"/>
      <c r="U233" s="316"/>
      <c r="V233" s="320"/>
      <c r="W233" s="323"/>
      <c r="X233" s="316"/>
      <c r="Y233" s="316"/>
      <c r="Z233" s="316"/>
      <c r="AA233" s="320"/>
      <c r="AB233" s="350"/>
      <c r="AC233" s="351"/>
      <c r="AD233" s="197" t="s">
        <v>63</v>
      </c>
      <c r="AE233" s="304">
        <f>ROUNDDOWN(AB233*3600/9760,3)</f>
        <v>0</v>
      </c>
      <c r="AF233" s="305"/>
      <c r="AG233" s="21"/>
      <c r="AH233" s="124"/>
      <c r="AI233" s="21"/>
      <c r="AJ233" s="21"/>
    </row>
    <row r="234" spans="1:36" ht="19.5" customHeight="1" thickBot="1">
      <c r="A234" s="30"/>
      <c r="B234" s="484" t="s">
        <v>23</v>
      </c>
      <c r="C234" s="485"/>
      <c r="D234" s="486"/>
      <c r="E234" s="487"/>
      <c r="F234" s="487"/>
      <c r="G234" s="488"/>
      <c r="H234" s="335"/>
      <c r="I234" s="346"/>
      <c r="J234" s="336"/>
      <c r="K234" s="335"/>
      <c r="L234" s="346"/>
      <c r="M234" s="336"/>
      <c r="N234" s="335"/>
      <c r="O234" s="346"/>
      <c r="P234" s="336"/>
      <c r="Q234" s="21"/>
      <c r="R234" s="21"/>
      <c r="S234" s="321"/>
      <c r="T234" s="314"/>
      <c r="U234" s="314"/>
      <c r="V234" s="322"/>
      <c r="W234" s="321"/>
      <c r="X234" s="314"/>
      <c r="Y234" s="314"/>
      <c r="Z234" s="314"/>
      <c r="AA234" s="322"/>
      <c r="AB234" s="350"/>
      <c r="AC234" s="351"/>
      <c r="AD234" s="198"/>
      <c r="AE234" s="306">
        <f>AC234*3600/9760</f>
        <v>0</v>
      </c>
      <c r="AF234" s="300"/>
      <c r="AG234" s="21"/>
      <c r="AH234" s="124"/>
      <c r="AI234" s="21"/>
      <c r="AJ234" s="21"/>
    </row>
    <row r="235" spans="1:36" ht="19.5" customHeight="1">
      <c r="A235" s="30"/>
      <c r="B235" s="484" t="s">
        <v>24</v>
      </c>
      <c r="C235" s="485"/>
      <c r="D235" s="486"/>
      <c r="E235" s="487"/>
      <c r="F235" s="487"/>
      <c r="G235" s="488"/>
      <c r="H235" s="335"/>
      <c r="I235" s="346"/>
      <c r="J235" s="336"/>
      <c r="K235" s="335"/>
      <c r="L235" s="346"/>
      <c r="M235" s="336"/>
      <c r="N235" s="335"/>
      <c r="O235" s="346"/>
      <c r="P235" s="336"/>
      <c r="Q235" s="21"/>
      <c r="R235" s="21"/>
      <c r="S235" s="21"/>
      <c r="T235" s="21"/>
      <c r="U235" s="21"/>
      <c r="V235" s="21"/>
      <c r="W235" s="21"/>
      <c r="X235" s="21"/>
      <c r="Y235" s="110"/>
      <c r="Z235" s="21"/>
      <c r="AA235" s="21"/>
      <c r="AB235" s="21"/>
      <c r="AC235" s="21"/>
      <c r="AD235" s="110" t="s">
        <v>73</v>
      </c>
      <c r="AE235" s="21"/>
      <c r="AF235" s="21"/>
      <c r="AG235" s="21"/>
      <c r="AH235" s="124"/>
      <c r="AI235" s="21"/>
      <c r="AJ235" s="21"/>
    </row>
    <row r="236" spans="1:36" ht="19.5" customHeight="1">
      <c r="A236" s="30"/>
      <c r="B236" s="484" t="s">
        <v>25</v>
      </c>
      <c r="C236" s="485"/>
      <c r="D236" s="486"/>
      <c r="E236" s="487"/>
      <c r="F236" s="487"/>
      <c r="G236" s="488"/>
      <c r="H236" s="335"/>
      <c r="I236" s="346"/>
      <c r="J236" s="336"/>
      <c r="K236" s="335"/>
      <c r="L236" s="346"/>
      <c r="M236" s="336"/>
      <c r="N236" s="335"/>
      <c r="O236" s="346"/>
      <c r="P236" s="336"/>
      <c r="Q236" s="21"/>
      <c r="R236" s="21"/>
      <c r="S236" s="112" t="s">
        <v>351</v>
      </c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124"/>
      <c r="AI236" s="21"/>
      <c r="AJ236" s="21"/>
    </row>
    <row r="237" spans="1:36" ht="19.5" customHeight="1">
      <c r="A237" s="30"/>
      <c r="B237" s="484" t="s">
        <v>26</v>
      </c>
      <c r="C237" s="485"/>
      <c r="D237" s="486"/>
      <c r="E237" s="487"/>
      <c r="F237" s="487"/>
      <c r="G237" s="488"/>
      <c r="H237" s="335"/>
      <c r="I237" s="346"/>
      <c r="J237" s="336"/>
      <c r="K237" s="335"/>
      <c r="L237" s="346"/>
      <c r="M237" s="336"/>
      <c r="N237" s="335"/>
      <c r="O237" s="346"/>
      <c r="P237" s="336"/>
      <c r="Q237" s="21"/>
      <c r="R237" s="21"/>
      <c r="S237" s="199" t="s">
        <v>417</v>
      </c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124"/>
      <c r="AI237" s="21"/>
      <c r="AJ237" s="21"/>
    </row>
    <row r="238" spans="1:36" ht="19.5" customHeight="1">
      <c r="A238" s="30"/>
      <c r="B238" s="484" t="s">
        <v>27</v>
      </c>
      <c r="C238" s="485"/>
      <c r="D238" s="486"/>
      <c r="E238" s="487"/>
      <c r="F238" s="487"/>
      <c r="G238" s="488"/>
      <c r="H238" s="335"/>
      <c r="I238" s="346"/>
      <c r="J238" s="336"/>
      <c r="K238" s="335"/>
      <c r="L238" s="346"/>
      <c r="M238" s="336"/>
      <c r="N238" s="335"/>
      <c r="O238" s="346"/>
      <c r="P238" s="336"/>
      <c r="Q238" s="21"/>
      <c r="R238" s="21"/>
      <c r="S238" s="112" t="s">
        <v>352</v>
      </c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124"/>
      <c r="AI238" s="21"/>
      <c r="AJ238" s="21"/>
    </row>
    <row r="239" spans="1:36" ht="19.5" customHeight="1">
      <c r="A239" s="30"/>
      <c r="B239" s="484" t="s">
        <v>28</v>
      </c>
      <c r="C239" s="485"/>
      <c r="D239" s="486"/>
      <c r="E239" s="487"/>
      <c r="F239" s="487"/>
      <c r="G239" s="488"/>
      <c r="H239" s="335"/>
      <c r="I239" s="346"/>
      <c r="J239" s="336"/>
      <c r="K239" s="335"/>
      <c r="L239" s="346"/>
      <c r="M239" s="336"/>
      <c r="N239" s="335"/>
      <c r="O239" s="346"/>
      <c r="P239" s="336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124"/>
      <c r="AI239" s="21"/>
      <c r="AJ239" s="21"/>
    </row>
    <row r="240" spans="1:36" ht="19.5" customHeight="1">
      <c r="A240" s="30"/>
      <c r="B240" s="484" t="s">
        <v>29</v>
      </c>
      <c r="C240" s="485"/>
      <c r="D240" s="486"/>
      <c r="E240" s="487"/>
      <c r="F240" s="487"/>
      <c r="G240" s="488"/>
      <c r="H240" s="335"/>
      <c r="I240" s="346"/>
      <c r="J240" s="336"/>
      <c r="K240" s="335"/>
      <c r="L240" s="346"/>
      <c r="M240" s="336"/>
      <c r="N240" s="335"/>
      <c r="O240" s="346"/>
      <c r="P240" s="336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124"/>
      <c r="AI240" s="21"/>
      <c r="AJ240" s="21"/>
    </row>
    <row r="241" spans="1:36" ht="19.5" customHeight="1">
      <c r="A241" s="30"/>
      <c r="B241" s="486" t="s">
        <v>110</v>
      </c>
      <c r="C241" s="487"/>
      <c r="D241" s="487"/>
      <c r="E241" s="487"/>
      <c r="F241" s="487"/>
      <c r="G241" s="488"/>
      <c r="H241" s="333">
        <f>SUM(H233:J240)</f>
        <v>0</v>
      </c>
      <c r="I241" s="315"/>
      <c r="J241" s="334"/>
      <c r="K241" s="287" t="s">
        <v>40</v>
      </c>
      <c r="L241" s="307">
        <f>SUM(K233:M240)</f>
        <v>0</v>
      </c>
      <c r="M241" s="308"/>
      <c r="N241" s="287" t="s">
        <v>61</v>
      </c>
      <c r="O241" s="307">
        <f>SUM(N233:P240)</f>
        <v>0</v>
      </c>
      <c r="P241" s="308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124"/>
      <c r="AI241" s="21"/>
      <c r="AJ241" s="21"/>
    </row>
    <row r="242" spans="1:36" ht="19.5" customHeight="1">
      <c r="A242" s="30"/>
      <c r="B242" s="511" t="s">
        <v>72</v>
      </c>
      <c r="C242" s="512"/>
      <c r="D242" s="512"/>
      <c r="E242" s="512"/>
      <c r="F242" s="512"/>
      <c r="G242" s="512"/>
      <c r="H242" s="513"/>
      <c r="I242" s="513"/>
      <c r="J242" s="513"/>
      <c r="K242" s="513"/>
      <c r="L242" s="513"/>
      <c r="M242" s="513"/>
      <c r="N242" s="513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124"/>
      <c r="AI242" s="21"/>
      <c r="AJ242" s="21"/>
    </row>
    <row r="243" spans="1:36" ht="18" customHeight="1">
      <c r="A243" s="30"/>
      <c r="B243" s="201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H243" s="124"/>
      <c r="AI243" s="21"/>
      <c r="AJ243" s="21"/>
    </row>
    <row r="244" spans="1:36" ht="13.5" customHeight="1">
      <c r="A244" s="3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124"/>
      <c r="AI244" s="21"/>
      <c r="AJ244" s="21"/>
    </row>
    <row r="245" spans="1:36" ht="13.5" customHeight="1">
      <c r="A245" s="30"/>
      <c r="B245" s="134" t="s">
        <v>230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124"/>
      <c r="AI245" s="21"/>
      <c r="AJ245" s="21"/>
    </row>
    <row r="246" spans="1:36" ht="4.5" customHeight="1">
      <c r="A246" s="3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124"/>
      <c r="AI246" s="21"/>
      <c r="AJ246" s="21"/>
    </row>
    <row r="247" spans="1:36" ht="15" customHeight="1">
      <c r="A247" s="196"/>
      <c r="B247" s="323"/>
      <c r="C247" s="320"/>
      <c r="D247" s="337" t="s">
        <v>105</v>
      </c>
      <c r="E247" s="514"/>
      <c r="F247" s="514"/>
      <c r="G247" s="515"/>
      <c r="H247" s="492" t="s">
        <v>102</v>
      </c>
      <c r="I247" s="493"/>
      <c r="J247" s="494"/>
      <c r="K247" s="492" t="s">
        <v>111</v>
      </c>
      <c r="L247" s="493"/>
      <c r="M247" s="494"/>
      <c r="N247" s="492" t="s">
        <v>112</v>
      </c>
      <c r="O247" s="493"/>
      <c r="P247" s="494"/>
      <c r="Q247" s="492" t="s">
        <v>106</v>
      </c>
      <c r="R247" s="493"/>
      <c r="S247" s="494"/>
      <c r="T247" s="492" t="s">
        <v>86</v>
      </c>
      <c r="U247" s="493"/>
      <c r="V247" s="494"/>
      <c r="W247" s="504" t="s">
        <v>107</v>
      </c>
      <c r="X247" s="501"/>
      <c r="Y247" s="501"/>
      <c r="Z247" s="505"/>
      <c r="AA247" s="492" t="s">
        <v>108</v>
      </c>
      <c r="AB247" s="493"/>
      <c r="AC247" s="494"/>
      <c r="AD247" s="492" t="s">
        <v>347</v>
      </c>
      <c r="AE247" s="493"/>
      <c r="AF247" s="493"/>
      <c r="AG247" s="494"/>
      <c r="AH247" s="124"/>
      <c r="AI247" s="21"/>
      <c r="AJ247" s="21"/>
    </row>
    <row r="248" spans="1:36" ht="15" customHeight="1">
      <c r="A248" s="196"/>
      <c r="B248" s="317"/>
      <c r="C248" s="313"/>
      <c r="D248" s="340"/>
      <c r="E248" s="516"/>
      <c r="F248" s="516"/>
      <c r="G248" s="517"/>
      <c r="H248" s="495"/>
      <c r="I248" s="496"/>
      <c r="J248" s="497"/>
      <c r="K248" s="495"/>
      <c r="L248" s="496"/>
      <c r="M248" s="497"/>
      <c r="N248" s="495"/>
      <c r="O248" s="496"/>
      <c r="P248" s="497"/>
      <c r="Q248" s="495"/>
      <c r="R248" s="496"/>
      <c r="S248" s="497"/>
      <c r="T248" s="495"/>
      <c r="U248" s="496"/>
      <c r="V248" s="497"/>
      <c r="W248" s="507"/>
      <c r="X248" s="330"/>
      <c r="Y248" s="330"/>
      <c r="Z248" s="508"/>
      <c r="AA248" s="495"/>
      <c r="AB248" s="496"/>
      <c r="AC248" s="497"/>
      <c r="AD248" s="495"/>
      <c r="AE248" s="496"/>
      <c r="AF248" s="496"/>
      <c r="AG248" s="497"/>
      <c r="AH248" s="124"/>
      <c r="AI248" s="21"/>
      <c r="AJ248" s="21"/>
    </row>
    <row r="249" spans="1:36" ht="15" customHeight="1">
      <c r="A249" s="196"/>
      <c r="B249" s="317"/>
      <c r="C249" s="313"/>
      <c r="D249" s="340"/>
      <c r="E249" s="516"/>
      <c r="F249" s="516"/>
      <c r="G249" s="517"/>
      <c r="H249" s="495"/>
      <c r="I249" s="496"/>
      <c r="J249" s="497"/>
      <c r="K249" s="495"/>
      <c r="L249" s="496"/>
      <c r="M249" s="497"/>
      <c r="N249" s="495"/>
      <c r="O249" s="496"/>
      <c r="P249" s="497"/>
      <c r="Q249" s="495"/>
      <c r="R249" s="496"/>
      <c r="S249" s="497"/>
      <c r="T249" s="495"/>
      <c r="U249" s="496"/>
      <c r="V249" s="497"/>
      <c r="W249" s="502"/>
      <c r="X249" s="503"/>
      <c r="Y249" s="503"/>
      <c r="Z249" s="506"/>
      <c r="AA249" s="495"/>
      <c r="AB249" s="496"/>
      <c r="AC249" s="497"/>
      <c r="AD249" s="495"/>
      <c r="AE249" s="496"/>
      <c r="AF249" s="496"/>
      <c r="AG249" s="497"/>
      <c r="AH249" s="124"/>
      <c r="AI249" s="21"/>
      <c r="AJ249" s="21"/>
    </row>
    <row r="250" spans="1:36" ht="15" customHeight="1">
      <c r="A250" s="196"/>
      <c r="B250" s="317"/>
      <c r="C250" s="313"/>
      <c r="D250" s="340"/>
      <c r="E250" s="516"/>
      <c r="F250" s="516"/>
      <c r="G250" s="517"/>
      <c r="H250" s="495"/>
      <c r="I250" s="496"/>
      <c r="J250" s="497"/>
      <c r="K250" s="495"/>
      <c r="L250" s="496"/>
      <c r="M250" s="497"/>
      <c r="N250" s="495"/>
      <c r="O250" s="496"/>
      <c r="P250" s="497"/>
      <c r="Q250" s="495"/>
      <c r="R250" s="496"/>
      <c r="S250" s="497"/>
      <c r="T250" s="495"/>
      <c r="U250" s="496"/>
      <c r="V250" s="497"/>
      <c r="W250" s="492" t="s">
        <v>350</v>
      </c>
      <c r="X250" s="501"/>
      <c r="Y250" s="504" t="s">
        <v>109</v>
      </c>
      <c r="Z250" s="505"/>
      <c r="AA250" s="495"/>
      <c r="AB250" s="496"/>
      <c r="AC250" s="497"/>
      <c r="AD250" s="495"/>
      <c r="AE250" s="496"/>
      <c r="AF250" s="496"/>
      <c r="AG250" s="497"/>
      <c r="AH250" s="124"/>
      <c r="AI250" s="21"/>
      <c r="AJ250" s="21"/>
    </row>
    <row r="251" spans="1:36" ht="15" customHeight="1">
      <c r="A251" s="196"/>
      <c r="B251" s="321"/>
      <c r="C251" s="322"/>
      <c r="D251" s="518"/>
      <c r="E251" s="519"/>
      <c r="F251" s="519"/>
      <c r="G251" s="520"/>
      <c r="H251" s="498"/>
      <c r="I251" s="499"/>
      <c r="J251" s="500"/>
      <c r="K251" s="498"/>
      <c r="L251" s="499"/>
      <c r="M251" s="500"/>
      <c r="N251" s="498"/>
      <c r="O251" s="499"/>
      <c r="P251" s="500"/>
      <c r="Q251" s="498"/>
      <c r="R251" s="499"/>
      <c r="S251" s="500"/>
      <c r="T251" s="498"/>
      <c r="U251" s="499"/>
      <c r="V251" s="500"/>
      <c r="W251" s="502"/>
      <c r="X251" s="503"/>
      <c r="Y251" s="502"/>
      <c r="Z251" s="506"/>
      <c r="AA251" s="498"/>
      <c r="AB251" s="499"/>
      <c r="AC251" s="500"/>
      <c r="AD251" s="498"/>
      <c r="AE251" s="499"/>
      <c r="AF251" s="499"/>
      <c r="AG251" s="500"/>
      <c r="AH251" s="124"/>
      <c r="AI251" s="21"/>
      <c r="AJ251" s="21"/>
    </row>
    <row r="252" spans="1:36" ht="19.5" customHeight="1">
      <c r="A252" s="196"/>
      <c r="B252" s="524" t="s">
        <v>22</v>
      </c>
      <c r="C252" s="525"/>
      <c r="D252" s="521"/>
      <c r="E252" s="522"/>
      <c r="F252" s="522"/>
      <c r="G252" s="523"/>
      <c r="H252" s="333"/>
      <c r="I252" s="315"/>
      <c r="J252" s="334"/>
      <c r="K252" s="333"/>
      <c r="L252" s="315"/>
      <c r="M252" s="334"/>
      <c r="N252" s="333"/>
      <c r="O252" s="315"/>
      <c r="P252" s="334"/>
      <c r="Q252" s="521"/>
      <c r="R252" s="522"/>
      <c r="S252" s="523"/>
      <c r="T252" s="521"/>
      <c r="U252" s="522"/>
      <c r="V252" s="523"/>
      <c r="W252" s="351"/>
      <c r="X252" s="491"/>
      <c r="Y252" s="333">
        <f>ROUNDDOWN(W252*3600/9760,3)</f>
        <v>0</v>
      </c>
      <c r="Z252" s="334"/>
      <c r="AA252" s="347">
        <f>ROUND(N252*Y252,3)</f>
        <v>0</v>
      </c>
      <c r="AB252" s="348"/>
      <c r="AC252" s="349"/>
      <c r="AD252" s="351"/>
      <c r="AE252" s="490"/>
      <c r="AF252" s="490"/>
      <c r="AG252" s="491"/>
      <c r="AH252" s="124"/>
      <c r="AI252" s="21"/>
      <c r="AJ252" s="21"/>
    </row>
    <row r="253" spans="1:36" ht="19.5" customHeight="1">
      <c r="A253" s="196"/>
      <c r="B253" s="509" t="s">
        <v>23</v>
      </c>
      <c r="C253" s="510"/>
      <c r="D253" s="521"/>
      <c r="E253" s="522"/>
      <c r="F253" s="522"/>
      <c r="G253" s="523"/>
      <c r="H253" s="333"/>
      <c r="I253" s="315"/>
      <c r="J253" s="334"/>
      <c r="K253" s="333"/>
      <c r="L253" s="315"/>
      <c r="M253" s="334"/>
      <c r="N253" s="333"/>
      <c r="O253" s="315"/>
      <c r="P253" s="334"/>
      <c r="Q253" s="521"/>
      <c r="R253" s="522"/>
      <c r="S253" s="523"/>
      <c r="T253" s="521"/>
      <c r="U253" s="522"/>
      <c r="V253" s="523"/>
      <c r="W253" s="351"/>
      <c r="X253" s="491"/>
      <c r="Y253" s="333">
        <f aca="true" t="shared" si="0" ref="Y253:Y259">ROUNDDOWN(W253*3600/9760,3)</f>
        <v>0</v>
      </c>
      <c r="Z253" s="334"/>
      <c r="AA253" s="347">
        <f aca="true" t="shared" si="1" ref="AA253:AA259">ROUND(N253*Y253,3)</f>
        <v>0</v>
      </c>
      <c r="AB253" s="348"/>
      <c r="AC253" s="349"/>
      <c r="AD253" s="351"/>
      <c r="AE253" s="490"/>
      <c r="AF253" s="490"/>
      <c r="AG253" s="491"/>
      <c r="AH253" s="124"/>
      <c r="AI253" s="21"/>
      <c r="AJ253" s="21"/>
    </row>
    <row r="254" spans="1:36" ht="19.5" customHeight="1">
      <c r="A254" s="196"/>
      <c r="B254" s="509" t="s">
        <v>24</v>
      </c>
      <c r="C254" s="510"/>
      <c r="D254" s="521"/>
      <c r="E254" s="522"/>
      <c r="F254" s="522"/>
      <c r="G254" s="523"/>
      <c r="H254" s="333"/>
      <c r="I254" s="315"/>
      <c r="J254" s="334"/>
      <c r="K254" s="333"/>
      <c r="L254" s="315"/>
      <c r="M254" s="334"/>
      <c r="N254" s="333"/>
      <c r="O254" s="315"/>
      <c r="P254" s="334"/>
      <c r="Q254" s="521"/>
      <c r="R254" s="522"/>
      <c r="S254" s="523"/>
      <c r="T254" s="521"/>
      <c r="U254" s="522"/>
      <c r="V254" s="523"/>
      <c r="W254" s="351"/>
      <c r="X254" s="491"/>
      <c r="Y254" s="333">
        <f t="shared" si="0"/>
        <v>0</v>
      </c>
      <c r="Z254" s="334"/>
      <c r="AA254" s="347">
        <f t="shared" si="1"/>
        <v>0</v>
      </c>
      <c r="AB254" s="348"/>
      <c r="AC254" s="349"/>
      <c r="AD254" s="351"/>
      <c r="AE254" s="490"/>
      <c r="AF254" s="490"/>
      <c r="AG254" s="491"/>
      <c r="AH254" s="124"/>
      <c r="AI254" s="21"/>
      <c r="AJ254" s="21"/>
    </row>
    <row r="255" spans="1:36" ht="19.5" customHeight="1">
      <c r="A255" s="196"/>
      <c r="B255" s="509" t="s">
        <v>25</v>
      </c>
      <c r="C255" s="510"/>
      <c r="D255" s="521"/>
      <c r="E255" s="522"/>
      <c r="F255" s="522"/>
      <c r="G255" s="523"/>
      <c r="H255" s="333"/>
      <c r="I255" s="315"/>
      <c r="J255" s="334"/>
      <c r="K255" s="333"/>
      <c r="L255" s="315"/>
      <c r="M255" s="334"/>
      <c r="N255" s="333"/>
      <c r="O255" s="315"/>
      <c r="P255" s="334"/>
      <c r="Q255" s="521"/>
      <c r="R255" s="522"/>
      <c r="S255" s="523"/>
      <c r="T255" s="521"/>
      <c r="U255" s="522"/>
      <c r="V255" s="523"/>
      <c r="W255" s="351"/>
      <c r="X255" s="491"/>
      <c r="Y255" s="333">
        <f t="shared" si="0"/>
        <v>0</v>
      </c>
      <c r="Z255" s="334"/>
      <c r="AA255" s="347">
        <f t="shared" si="1"/>
        <v>0</v>
      </c>
      <c r="AB255" s="348"/>
      <c r="AC255" s="349"/>
      <c r="AD255" s="351"/>
      <c r="AE255" s="490"/>
      <c r="AF255" s="490"/>
      <c r="AG255" s="491"/>
      <c r="AH255" s="124"/>
      <c r="AI255" s="21"/>
      <c r="AJ255" s="21"/>
    </row>
    <row r="256" spans="1:36" ht="19.5" customHeight="1">
      <c r="A256" s="196"/>
      <c r="B256" s="509" t="s">
        <v>26</v>
      </c>
      <c r="C256" s="510"/>
      <c r="D256" s="521"/>
      <c r="E256" s="522"/>
      <c r="F256" s="522"/>
      <c r="G256" s="523"/>
      <c r="H256" s="333"/>
      <c r="I256" s="315"/>
      <c r="J256" s="334"/>
      <c r="K256" s="333"/>
      <c r="L256" s="315"/>
      <c r="M256" s="334"/>
      <c r="N256" s="333"/>
      <c r="O256" s="315"/>
      <c r="P256" s="334"/>
      <c r="Q256" s="521"/>
      <c r="R256" s="522"/>
      <c r="S256" s="523"/>
      <c r="T256" s="521"/>
      <c r="U256" s="522"/>
      <c r="V256" s="523"/>
      <c r="W256" s="351"/>
      <c r="X256" s="491"/>
      <c r="Y256" s="333">
        <f t="shared" si="0"/>
        <v>0</v>
      </c>
      <c r="Z256" s="334"/>
      <c r="AA256" s="347">
        <f t="shared" si="1"/>
        <v>0</v>
      </c>
      <c r="AB256" s="348"/>
      <c r="AC256" s="349"/>
      <c r="AD256" s="351"/>
      <c r="AE256" s="490"/>
      <c r="AF256" s="490"/>
      <c r="AG256" s="491"/>
      <c r="AH256" s="124"/>
      <c r="AI256" s="21"/>
      <c r="AJ256" s="21"/>
    </row>
    <row r="257" spans="1:36" ht="19.5" customHeight="1">
      <c r="A257" s="196"/>
      <c r="B257" s="509" t="s">
        <v>27</v>
      </c>
      <c r="C257" s="510"/>
      <c r="D257" s="521"/>
      <c r="E257" s="522"/>
      <c r="F257" s="522"/>
      <c r="G257" s="523"/>
      <c r="H257" s="333"/>
      <c r="I257" s="315"/>
      <c r="J257" s="334"/>
      <c r="K257" s="333"/>
      <c r="L257" s="315"/>
      <c r="M257" s="334"/>
      <c r="N257" s="333"/>
      <c r="O257" s="315"/>
      <c r="P257" s="334"/>
      <c r="Q257" s="521"/>
      <c r="R257" s="522"/>
      <c r="S257" s="523"/>
      <c r="T257" s="521"/>
      <c r="U257" s="522"/>
      <c r="V257" s="523"/>
      <c r="W257" s="351"/>
      <c r="X257" s="491"/>
      <c r="Y257" s="333">
        <f t="shared" si="0"/>
        <v>0</v>
      </c>
      <c r="Z257" s="334"/>
      <c r="AA257" s="347">
        <f t="shared" si="1"/>
        <v>0</v>
      </c>
      <c r="AB257" s="348"/>
      <c r="AC257" s="349"/>
      <c r="AD257" s="351"/>
      <c r="AE257" s="490"/>
      <c r="AF257" s="490"/>
      <c r="AG257" s="491"/>
      <c r="AH257" s="124"/>
      <c r="AI257" s="21"/>
      <c r="AJ257" s="21"/>
    </row>
    <row r="258" spans="1:36" ht="19.5" customHeight="1">
      <c r="A258" s="196"/>
      <c r="B258" s="509" t="s">
        <v>28</v>
      </c>
      <c r="C258" s="510"/>
      <c r="D258" s="521"/>
      <c r="E258" s="522"/>
      <c r="F258" s="522"/>
      <c r="G258" s="523"/>
      <c r="H258" s="333"/>
      <c r="I258" s="315"/>
      <c r="J258" s="334"/>
      <c r="K258" s="333"/>
      <c r="L258" s="315"/>
      <c r="M258" s="334"/>
      <c r="N258" s="333"/>
      <c r="O258" s="315"/>
      <c r="P258" s="334"/>
      <c r="Q258" s="521"/>
      <c r="R258" s="522"/>
      <c r="S258" s="523"/>
      <c r="T258" s="521"/>
      <c r="U258" s="522"/>
      <c r="V258" s="523"/>
      <c r="W258" s="351"/>
      <c r="X258" s="491"/>
      <c r="Y258" s="333">
        <f t="shared" si="0"/>
        <v>0</v>
      </c>
      <c r="Z258" s="334"/>
      <c r="AA258" s="347">
        <f t="shared" si="1"/>
        <v>0</v>
      </c>
      <c r="AB258" s="348"/>
      <c r="AC258" s="349"/>
      <c r="AD258" s="351"/>
      <c r="AE258" s="490"/>
      <c r="AF258" s="490"/>
      <c r="AG258" s="491"/>
      <c r="AH258" s="124"/>
      <c r="AI258" s="21"/>
      <c r="AJ258" s="21"/>
    </row>
    <row r="259" spans="1:42" ht="19.5" customHeight="1" thickBot="1">
      <c r="A259" s="196"/>
      <c r="B259" s="509" t="s">
        <v>29</v>
      </c>
      <c r="C259" s="510"/>
      <c r="D259" s="521"/>
      <c r="E259" s="522"/>
      <c r="F259" s="522"/>
      <c r="G259" s="523"/>
      <c r="H259" s="333"/>
      <c r="I259" s="315"/>
      <c r="J259" s="334"/>
      <c r="K259" s="333"/>
      <c r="L259" s="315"/>
      <c r="M259" s="334"/>
      <c r="N259" s="333"/>
      <c r="O259" s="315"/>
      <c r="P259" s="334"/>
      <c r="Q259" s="521"/>
      <c r="R259" s="522"/>
      <c r="S259" s="523"/>
      <c r="T259" s="521"/>
      <c r="U259" s="522"/>
      <c r="V259" s="523"/>
      <c r="W259" s="351"/>
      <c r="X259" s="491"/>
      <c r="Y259" s="333">
        <f t="shared" si="0"/>
        <v>0</v>
      </c>
      <c r="Z259" s="334"/>
      <c r="AA259" s="347">
        <f t="shared" si="1"/>
        <v>0</v>
      </c>
      <c r="AB259" s="348"/>
      <c r="AC259" s="349"/>
      <c r="AD259" s="357"/>
      <c r="AE259" s="528"/>
      <c r="AF259" s="528"/>
      <c r="AG259" s="529"/>
      <c r="AH259" s="124"/>
      <c r="AI259" s="21"/>
      <c r="AJ259" s="21"/>
      <c r="AK259" s="21"/>
      <c r="AL259" s="21"/>
      <c r="AM259" s="21"/>
      <c r="AN259" s="21"/>
      <c r="AO259" s="21"/>
      <c r="AP259" s="21"/>
    </row>
    <row r="260" spans="1:42" ht="24.75" customHeight="1" thickBot="1">
      <c r="A260" s="30"/>
      <c r="B260" s="391" t="s">
        <v>44</v>
      </c>
      <c r="C260" s="391"/>
      <c r="D260" s="608"/>
      <c r="E260" s="608"/>
      <c r="F260" s="608"/>
      <c r="G260" s="608"/>
      <c r="H260" s="333">
        <f>SUM(H252:J259)</f>
        <v>0</v>
      </c>
      <c r="I260" s="315"/>
      <c r="J260" s="334"/>
      <c r="K260" s="287" t="s">
        <v>40</v>
      </c>
      <c r="L260" s="307">
        <f>SUM(K252:M259)</f>
        <v>0</v>
      </c>
      <c r="M260" s="308"/>
      <c r="N260" s="287" t="s">
        <v>61</v>
      </c>
      <c r="O260" s="307">
        <f>SUM(N252:P259)</f>
        <v>0</v>
      </c>
      <c r="P260" s="308"/>
      <c r="Q260" s="521" t="s">
        <v>31</v>
      </c>
      <c r="R260" s="522"/>
      <c r="S260" s="522"/>
      <c r="T260" s="522"/>
      <c r="U260" s="522"/>
      <c r="V260" s="522"/>
      <c r="W260" s="522"/>
      <c r="X260" s="522"/>
      <c r="Y260" s="522"/>
      <c r="Z260" s="522"/>
      <c r="AA260" s="203" t="s">
        <v>198</v>
      </c>
      <c r="AB260" s="530">
        <f>SUM(AA252:AC259)</f>
        <v>0</v>
      </c>
      <c r="AC260" s="531"/>
      <c r="AD260" s="532" t="s">
        <v>31</v>
      </c>
      <c r="AE260" s="522"/>
      <c r="AF260" s="522"/>
      <c r="AG260" s="523"/>
      <c r="AH260" s="116"/>
      <c r="AI260" s="21"/>
      <c r="AJ260" s="21"/>
      <c r="AK260" s="204"/>
      <c r="AL260" s="204"/>
      <c r="AM260" s="526"/>
      <c r="AN260" s="526"/>
      <c r="AO260" s="526"/>
      <c r="AP260" s="526"/>
    </row>
    <row r="261" spans="1:42" ht="16.5" customHeight="1">
      <c r="A261" s="196"/>
      <c r="B261" s="21"/>
      <c r="C261" s="21"/>
      <c r="D261" s="21"/>
      <c r="E261" s="21"/>
      <c r="F261" s="21"/>
      <c r="G261" s="21"/>
      <c r="H261" s="112" t="s">
        <v>75</v>
      </c>
      <c r="I261" s="21"/>
      <c r="J261" s="21"/>
      <c r="K261" s="21"/>
      <c r="L261" s="21"/>
      <c r="M261" s="21"/>
      <c r="N261" s="21"/>
      <c r="O261" s="205"/>
      <c r="P261" s="205"/>
      <c r="Q261" s="588" t="s">
        <v>349</v>
      </c>
      <c r="R261" s="589"/>
      <c r="S261" s="589"/>
      <c r="T261" s="589"/>
      <c r="U261" s="589"/>
      <c r="V261" s="590"/>
      <c r="W261" s="337" t="s">
        <v>418</v>
      </c>
      <c r="X261" s="514"/>
      <c r="Y261" s="514"/>
      <c r="Z261" s="594"/>
      <c r="AA261" s="206" t="s">
        <v>63</v>
      </c>
      <c r="AB261" s="352">
        <f>IF(OR(O260=0,AB260=0),0,ROUND(AB260/O260,3))</f>
        <v>0</v>
      </c>
      <c r="AC261" s="352"/>
      <c r="AD261" s="352"/>
      <c r="AE261" s="352"/>
      <c r="AF261" s="352"/>
      <c r="AG261" s="353"/>
      <c r="AH261" s="124"/>
      <c r="AI261" s="21"/>
      <c r="AJ261" s="21"/>
      <c r="AK261" s="21"/>
      <c r="AL261" s="21"/>
      <c r="AM261" s="21"/>
      <c r="AN261" s="21"/>
      <c r="AO261" s="21"/>
      <c r="AP261" s="21"/>
    </row>
    <row r="262" spans="1:36" ht="16.5" customHeight="1" thickBot="1">
      <c r="A262" s="19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07"/>
      <c r="P262" s="207"/>
      <c r="Q262" s="591"/>
      <c r="R262" s="591"/>
      <c r="S262" s="591"/>
      <c r="T262" s="591"/>
      <c r="U262" s="591"/>
      <c r="V262" s="592"/>
      <c r="W262" s="518"/>
      <c r="X262" s="519"/>
      <c r="Y262" s="519"/>
      <c r="Z262" s="595"/>
      <c r="AA262" s="208"/>
      <c r="AB262" s="354"/>
      <c r="AC262" s="354"/>
      <c r="AD262" s="354"/>
      <c r="AE262" s="354"/>
      <c r="AF262" s="354"/>
      <c r="AG262" s="355"/>
      <c r="AH262" s="124"/>
      <c r="AI262" s="21"/>
      <c r="AJ262" s="21"/>
    </row>
    <row r="263" spans="1:36" ht="19.5" customHeight="1">
      <c r="A263" s="196"/>
      <c r="B263" s="25" t="s">
        <v>353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110" t="s">
        <v>74</v>
      </c>
      <c r="AB263" s="21"/>
      <c r="AC263" s="21"/>
      <c r="AD263" s="21"/>
      <c r="AE263" s="21"/>
      <c r="AF263" s="21"/>
      <c r="AG263" s="21"/>
      <c r="AH263" s="124"/>
      <c r="AI263" s="21"/>
      <c r="AJ263" s="21"/>
    </row>
    <row r="264" spans="1:36" ht="19.5" customHeight="1">
      <c r="A264" s="30"/>
      <c r="B264" s="25" t="s">
        <v>354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110"/>
      <c r="AB264" s="21"/>
      <c r="AC264" s="110"/>
      <c r="AD264" s="21"/>
      <c r="AE264" s="21"/>
      <c r="AF264" s="21"/>
      <c r="AG264" s="21"/>
      <c r="AH264" s="124"/>
      <c r="AI264" s="21"/>
      <c r="AJ264" s="21"/>
    </row>
    <row r="265" spans="1:36" ht="19.5" customHeight="1">
      <c r="A265" s="30"/>
      <c r="B265" s="25" t="s">
        <v>355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124"/>
      <c r="AI265" s="21"/>
      <c r="AJ265" s="21"/>
    </row>
    <row r="266" spans="1:36" ht="19.5" customHeight="1">
      <c r="A266" s="30"/>
      <c r="B266" s="90" t="s">
        <v>32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124"/>
      <c r="AI266" s="21"/>
      <c r="AJ266" s="21"/>
    </row>
    <row r="267" spans="19:34" ht="15" customHeight="1"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4" t="s">
        <v>391</v>
      </c>
    </row>
    <row r="268" spans="19:34" ht="15" customHeight="1">
      <c r="S268" s="298" t="s">
        <v>396</v>
      </c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</row>
    <row r="269" spans="1:36" ht="13.5" customHeight="1">
      <c r="A269" s="30"/>
      <c r="B269" s="130" t="s">
        <v>188</v>
      </c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124"/>
      <c r="AI269" s="21"/>
      <c r="AJ269" s="21"/>
    </row>
    <row r="270" spans="1:36" ht="4.5" customHeight="1">
      <c r="A270" s="30"/>
      <c r="B270" s="9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124"/>
      <c r="AI270" s="21"/>
      <c r="AJ270" s="21"/>
    </row>
    <row r="271" spans="1:35" ht="60" customHeight="1">
      <c r="A271" s="30"/>
      <c r="B271" s="571"/>
      <c r="C271" s="571"/>
      <c r="D271" s="483" t="s">
        <v>105</v>
      </c>
      <c r="E271" s="358"/>
      <c r="F271" s="358"/>
      <c r="G271" s="358"/>
      <c r="H271" s="326" t="s">
        <v>441</v>
      </c>
      <c r="I271" s="327"/>
      <c r="J271" s="504" t="s">
        <v>192</v>
      </c>
      <c r="K271" s="501"/>
      <c r="L271" s="505"/>
      <c r="M271" s="527" t="s">
        <v>189</v>
      </c>
      <c r="N271" s="527"/>
      <c r="O271" s="527"/>
      <c r="P271" s="527"/>
      <c r="Q271" s="527"/>
      <c r="R271" s="391" t="s">
        <v>87</v>
      </c>
      <c r="S271" s="391"/>
      <c r="T271" s="391"/>
      <c r="U271" s="391"/>
      <c r="V271" s="593" t="s">
        <v>191</v>
      </c>
      <c r="W271" s="391"/>
      <c r="X271" s="391"/>
      <c r="Y271" s="391"/>
      <c r="Z271" s="577" t="s">
        <v>442</v>
      </c>
      <c r="AA271" s="578"/>
      <c r="AB271" s="492" t="s">
        <v>190</v>
      </c>
      <c r="AC271" s="494"/>
      <c r="AD271" s="610" t="s">
        <v>345</v>
      </c>
      <c r="AE271" s="611"/>
      <c r="AF271" s="611"/>
      <c r="AG271" s="612"/>
      <c r="AH271" s="209"/>
      <c r="AI271" s="21"/>
    </row>
    <row r="272" spans="1:35" ht="9.75" customHeight="1">
      <c r="A272" s="30"/>
      <c r="B272" s="573"/>
      <c r="C272" s="573"/>
      <c r="D272" s="358"/>
      <c r="E272" s="358"/>
      <c r="F272" s="358"/>
      <c r="G272" s="358"/>
      <c r="H272" s="327"/>
      <c r="I272" s="327"/>
      <c r="J272" s="502"/>
      <c r="K272" s="503"/>
      <c r="L272" s="506"/>
      <c r="M272" s="527"/>
      <c r="N272" s="527"/>
      <c r="O272" s="527"/>
      <c r="P272" s="527"/>
      <c r="Q272" s="527"/>
      <c r="R272" s="391"/>
      <c r="S272" s="391"/>
      <c r="T272" s="391"/>
      <c r="U272" s="391"/>
      <c r="V272" s="391"/>
      <c r="W272" s="391"/>
      <c r="X272" s="391"/>
      <c r="Y272" s="391"/>
      <c r="Z272" s="579"/>
      <c r="AA272" s="580"/>
      <c r="AB272" s="498"/>
      <c r="AC272" s="500"/>
      <c r="AD272" s="613"/>
      <c r="AE272" s="614"/>
      <c r="AF272" s="614"/>
      <c r="AG272" s="615"/>
      <c r="AH272" s="209"/>
      <c r="AI272" s="21"/>
    </row>
    <row r="273" spans="1:35" ht="15.75" customHeight="1">
      <c r="A273" s="30"/>
      <c r="B273" s="566" t="s">
        <v>22</v>
      </c>
      <c r="C273" s="566"/>
      <c r="D273" s="358"/>
      <c r="E273" s="358"/>
      <c r="F273" s="358"/>
      <c r="G273" s="358"/>
      <c r="H273" s="294"/>
      <c r="I273" s="295"/>
      <c r="J273" s="533"/>
      <c r="K273" s="534"/>
      <c r="L273" s="535"/>
      <c r="M273" s="536"/>
      <c r="N273" s="537"/>
      <c r="O273" s="537"/>
      <c r="P273" s="537"/>
      <c r="Q273" s="538"/>
      <c r="R273" s="536"/>
      <c r="S273" s="537"/>
      <c r="T273" s="537"/>
      <c r="U273" s="538"/>
      <c r="V273" s="536"/>
      <c r="W273" s="537"/>
      <c r="X273" s="537"/>
      <c r="Y273" s="538"/>
      <c r="Z273" s="210"/>
      <c r="AA273" s="211"/>
      <c r="AB273" s="210"/>
      <c r="AC273" s="211"/>
      <c r="AD273" s="536"/>
      <c r="AE273" s="537"/>
      <c r="AF273" s="537"/>
      <c r="AG273" s="538"/>
      <c r="AH273" s="212"/>
      <c r="AI273" s="21"/>
    </row>
    <row r="274" spans="1:35" ht="15.75" customHeight="1">
      <c r="A274" s="30"/>
      <c r="B274" s="566" t="s">
        <v>23</v>
      </c>
      <c r="C274" s="566"/>
      <c r="D274" s="358"/>
      <c r="E274" s="358"/>
      <c r="F274" s="358"/>
      <c r="G274" s="358"/>
      <c r="H274" s="294"/>
      <c r="I274" s="295"/>
      <c r="J274" s="539"/>
      <c r="K274" s="540"/>
      <c r="L274" s="541"/>
      <c r="M274" s="536"/>
      <c r="N274" s="537"/>
      <c r="O274" s="537"/>
      <c r="P274" s="537"/>
      <c r="Q274" s="538"/>
      <c r="R274" s="536"/>
      <c r="S274" s="537"/>
      <c r="T274" s="537"/>
      <c r="U274" s="538"/>
      <c r="V274" s="536"/>
      <c r="W274" s="537"/>
      <c r="X274" s="537"/>
      <c r="Y274" s="538"/>
      <c r="Z274" s="210"/>
      <c r="AA274" s="211"/>
      <c r="AB274" s="210"/>
      <c r="AC274" s="211"/>
      <c r="AD274" s="536"/>
      <c r="AE274" s="537"/>
      <c r="AF274" s="537"/>
      <c r="AG274" s="538"/>
      <c r="AH274" s="212"/>
      <c r="AI274" s="21"/>
    </row>
    <row r="275" spans="1:35" ht="15.75" customHeight="1">
      <c r="A275" s="30"/>
      <c r="B275" s="566" t="s">
        <v>24</v>
      </c>
      <c r="C275" s="566"/>
      <c r="D275" s="358"/>
      <c r="E275" s="358"/>
      <c r="F275" s="358"/>
      <c r="G275" s="358"/>
      <c r="H275" s="294"/>
      <c r="I275" s="295"/>
      <c r="J275" s="539"/>
      <c r="K275" s="540"/>
      <c r="L275" s="541"/>
      <c r="M275" s="536"/>
      <c r="N275" s="537"/>
      <c r="O275" s="537"/>
      <c r="P275" s="537"/>
      <c r="Q275" s="538"/>
      <c r="R275" s="536"/>
      <c r="S275" s="537"/>
      <c r="T275" s="537"/>
      <c r="U275" s="538"/>
      <c r="V275" s="536"/>
      <c r="W275" s="537"/>
      <c r="X275" s="537"/>
      <c r="Y275" s="538"/>
      <c r="Z275" s="210"/>
      <c r="AA275" s="211"/>
      <c r="AB275" s="210"/>
      <c r="AC275" s="211"/>
      <c r="AD275" s="536"/>
      <c r="AE275" s="537"/>
      <c r="AF275" s="537"/>
      <c r="AG275" s="538"/>
      <c r="AH275" s="212"/>
      <c r="AI275" s="21"/>
    </row>
    <row r="276" spans="1:35" ht="15.75" customHeight="1">
      <c r="A276" s="30"/>
      <c r="B276" s="566" t="s">
        <v>25</v>
      </c>
      <c r="C276" s="566"/>
      <c r="D276" s="358"/>
      <c r="E276" s="358"/>
      <c r="F276" s="358"/>
      <c r="G276" s="358"/>
      <c r="H276" s="294"/>
      <c r="I276" s="295"/>
      <c r="J276" s="539"/>
      <c r="K276" s="540"/>
      <c r="L276" s="541"/>
      <c r="M276" s="536"/>
      <c r="N276" s="537"/>
      <c r="O276" s="537"/>
      <c r="P276" s="537"/>
      <c r="Q276" s="538"/>
      <c r="R276" s="536"/>
      <c r="S276" s="537"/>
      <c r="T276" s="537"/>
      <c r="U276" s="538"/>
      <c r="V276" s="536"/>
      <c r="W276" s="537"/>
      <c r="X276" s="537"/>
      <c r="Y276" s="538"/>
      <c r="Z276" s="210"/>
      <c r="AA276" s="211"/>
      <c r="AB276" s="210"/>
      <c r="AC276" s="211"/>
      <c r="AD276" s="536"/>
      <c r="AE276" s="537"/>
      <c r="AF276" s="537"/>
      <c r="AG276" s="538"/>
      <c r="AH276" s="212"/>
      <c r="AI276" s="21"/>
    </row>
    <row r="277" spans="1:35" ht="15.75" customHeight="1">
      <c r="A277" s="30"/>
      <c r="B277" s="566" t="s">
        <v>26</v>
      </c>
      <c r="C277" s="566"/>
      <c r="D277" s="358"/>
      <c r="E277" s="358"/>
      <c r="F277" s="358"/>
      <c r="G277" s="358"/>
      <c r="H277" s="294"/>
      <c r="I277" s="295"/>
      <c r="J277" s="539"/>
      <c r="K277" s="540"/>
      <c r="L277" s="541"/>
      <c r="M277" s="536"/>
      <c r="N277" s="537"/>
      <c r="O277" s="537"/>
      <c r="P277" s="537"/>
      <c r="Q277" s="538"/>
      <c r="R277" s="536"/>
      <c r="S277" s="537"/>
      <c r="T277" s="537"/>
      <c r="U277" s="538"/>
      <c r="V277" s="536"/>
      <c r="W277" s="537"/>
      <c r="X277" s="537"/>
      <c r="Y277" s="538"/>
      <c r="Z277" s="210"/>
      <c r="AA277" s="211"/>
      <c r="AB277" s="210"/>
      <c r="AC277" s="211"/>
      <c r="AD277" s="536"/>
      <c r="AE277" s="537"/>
      <c r="AF277" s="537"/>
      <c r="AG277" s="538"/>
      <c r="AH277" s="212"/>
      <c r="AI277" s="21"/>
    </row>
    <row r="278" spans="1:35" ht="15.75" customHeight="1">
      <c r="A278" s="30"/>
      <c r="B278" s="566" t="s">
        <v>27</v>
      </c>
      <c r="C278" s="566"/>
      <c r="D278" s="358"/>
      <c r="E278" s="358"/>
      <c r="F278" s="358"/>
      <c r="G278" s="358"/>
      <c r="H278" s="294"/>
      <c r="I278" s="295"/>
      <c r="J278" s="539"/>
      <c r="K278" s="540"/>
      <c r="L278" s="541"/>
      <c r="M278" s="536"/>
      <c r="N278" s="537"/>
      <c r="O278" s="537"/>
      <c r="P278" s="537"/>
      <c r="Q278" s="538"/>
      <c r="R278" s="536"/>
      <c r="S278" s="537"/>
      <c r="T278" s="537"/>
      <c r="U278" s="538"/>
      <c r="V278" s="536"/>
      <c r="W278" s="537"/>
      <c r="X278" s="537"/>
      <c r="Y278" s="538"/>
      <c r="Z278" s="210"/>
      <c r="AA278" s="211"/>
      <c r="AB278" s="210"/>
      <c r="AC278" s="211"/>
      <c r="AD278" s="536"/>
      <c r="AE278" s="537"/>
      <c r="AF278" s="537"/>
      <c r="AG278" s="538"/>
      <c r="AH278" s="212"/>
      <c r="AI278" s="21"/>
    </row>
    <row r="279" spans="1:35" ht="15.75" customHeight="1">
      <c r="A279" s="30"/>
      <c r="B279" s="566" t="s">
        <v>28</v>
      </c>
      <c r="C279" s="566"/>
      <c r="D279" s="358"/>
      <c r="E279" s="358"/>
      <c r="F279" s="358"/>
      <c r="G279" s="358"/>
      <c r="H279" s="294"/>
      <c r="I279" s="295"/>
      <c r="J279" s="539"/>
      <c r="K279" s="540"/>
      <c r="L279" s="541"/>
      <c r="M279" s="536"/>
      <c r="N279" s="537"/>
      <c r="O279" s="537"/>
      <c r="P279" s="537"/>
      <c r="Q279" s="538"/>
      <c r="R279" s="536"/>
      <c r="S279" s="537"/>
      <c r="T279" s="537"/>
      <c r="U279" s="538"/>
      <c r="V279" s="536"/>
      <c r="W279" s="537"/>
      <c r="X279" s="537"/>
      <c r="Y279" s="538"/>
      <c r="Z279" s="210"/>
      <c r="AA279" s="211"/>
      <c r="AB279" s="210"/>
      <c r="AC279" s="211"/>
      <c r="AD279" s="536"/>
      <c r="AE279" s="537"/>
      <c r="AF279" s="537"/>
      <c r="AG279" s="538"/>
      <c r="AH279" s="212"/>
      <c r="AI279" s="21"/>
    </row>
    <row r="280" spans="1:35" ht="15.75" customHeight="1">
      <c r="A280" s="30"/>
      <c r="B280" s="566" t="s">
        <v>29</v>
      </c>
      <c r="C280" s="566"/>
      <c r="D280" s="358"/>
      <c r="E280" s="358"/>
      <c r="F280" s="358"/>
      <c r="G280" s="358"/>
      <c r="H280" s="294"/>
      <c r="I280" s="295"/>
      <c r="J280" s="539"/>
      <c r="K280" s="540"/>
      <c r="L280" s="541"/>
      <c r="M280" s="536"/>
      <c r="N280" s="537"/>
      <c r="O280" s="537"/>
      <c r="P280" s="537"/>
      <c r="Q280" s="538"/>
      <c r="R280" s="536"/>
      <c r="S280" s="537"/>
      <c r="T280" s="537"/>
      <c r="U280" s="538"/>
      <c r="V280" s="536"/>
      <c r="W280" s="537"/>
      <c r="X280" s="537"/>
      <c r="Y280" s="538"/>
      <c r="Z280" s="210"/>
      <c r="AA280" s="211"/>
      <c r="AB280" s="210"/>
      <c r="AC280" s="211"/>
      <c r="AD280" s="536"/>
      <c r="AE280" s="537"/>
      <c r="AF280" s="537"/>
      <c r="AG280" s="538"/>
      <c r="AH280" s="212"/>
      <c r="AI280" s="21"/>
    </row>
    <row r="281" spans="1:36" ht="19.5" customHeight="1">
      <c r="A281" s="30"/>
      <c r="B281" s="90"/>
      <c r="C281" s="21"/>
      <c r="D281" s="21"/>
      <c r="E281" s="21"/>
      <c r="F281" s="21"/>
      <c r="G281" s="21"/>
      <c r="I281" s="21"/>
      <c r="J281" s="544" t="s">
        <v>448</v>
      </c>
      <c r="K281" s="544"/>
      <c r="L281" s="544"/>
      <c r="M281" s="544"/>
      <c r="N281" s="544"/>
      <c r="O281" s="544"/>
      <c r="P281" s="544"/>
      <c r="Q281" s="213" t="s">
        <v>381</v>
      </c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124"/>
      <c r="AI281" s="21"/>
      <c r="AJ281" s="21"/>
    </row>
    <row r="282" spans="1:36" ht="16.5" customHeight="1">
      <c r="A282" s="30"/>
      <c r="B282" s="21"/>
      <c r="C282" s="21"/>
      <c r="D282" s="21"/>
      <c r="E282" s="21"/>
      <c r="F282" s="21"/>
      <c r="G282" s="21"/>
      <c r="H282" s="92"/>
      <c r="I282" s="21"/>
      <c r="J282" s="545"/>
      <c r="K282" s="545"/>
      <c r="L282" s="545"/>
      <c r="M282" s="545"/>
      <c r="N282" s="545"/>
      <c r="O282" s="545"/>
      <c r="P282" s="545"/>
      <c r="Q282" s="213" t="s">
        <v>194</v>
      </c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124"/>
      <c r="AI282" s="21"/>
      <c r="AJ282" s="21"/>
    </row>
    <row r="283" spans="1:36" ht="16.5" customHeight="1">
      <c r="A283" s="30"/>
      <c r="B283" s="21"/>
      <c r="C283" s="21"/>
      <c r="D283" s="21"/>
      <c r="E283" s="21"/>
      <c r="F283" s="21"/>
      <c r="G283" s="21"/>
      <c r="H283" s="92"/>
      <c r="I283" s="21"/>
      <c r="J283" s="21"/>
      <c r="K283" s="21"/>
      <c r="L283" s="21"/>
      <c r="M283" s="21"/>
      <c r="N283" s="21"/>
      <c r="O283" s="21"/>
      <c r="Q283" s="214" t="s">
        <v>193</v>
      </c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124"/>
      <c r="AI283" s="21"/>
      <c r="AJ283" s="21"/>
    </row>
    <row r="284" spans="1:36" ht="4.5" customHeight="1">
      <c r="A284" s="30"/>
      <c r="B284" s="90"/>
      <c r="C284" s="21"/>
      <c r="D284" s="21"/>
      <c r="E284" s="21"/>
      <c r="F284" s="21"/>
      <c r="G284" s="21"/>
      <c r="H284" s="92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124"/>
      <c r="AI284" s="21"/>
      <c r="AJ284" s="21"/>
    </row>
    <row r="285" spans="1:36" ht="13.5" customHeight="1">
      <c r="A285" s="30"/>
      <c r="B285" s="134" t="s">
        <v>409</v>
      </c>
      <c r="C285" s="21"/>
      <c r="D285" s="21"/>
      <c r="E285" s="21"/>
      <c r="F285" s="21"/>
      <c r="G285" s="21"/>
      <c r="H285" s="92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124"/>
      <c r="AI285" s="21"/>
      <c r="AJ285" s="21"/>
    </row>
    <row r="286" spans="1:36" ht="19.5" customHeight="1">
      <c r="A286" s="30"/>
      <c r="B286" s="135" t="s">
        <v>410</v>
      </c>
      <c r="C286" s="215"/>
      <c r="D286" s="21"/>
      <c r="E286" s="21"/>
      <c r="F286" s="21"/>
      <c r="G286" s="21"/>
      <c r="H286" s="92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124"/>
      <c r="AI286" s="21"/>
      <c r="AJ286" s="21"/>
    </row>
    <row r="287" spans="1:36" ht="16.5" customHeight="1">
      <c r="A287" s="136">
        <f>COUNTA(C287:C290)</f>
        <v>0</v>
      </c>
      <c r="B287" s="137" t="s">
        <v>124</v>
      </c>
      <c r="C287" s="131"/>
      <c r="D287" s="87" t="s">
        <v>438</v>
      </c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21"/>
      <c r="S287" s="139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124"/>
      <c r="AI287" s="21"/>
      <c r="AJ287" s="21"/>
    </row>
    <row r="288" spans="1:36" ht="16.5" customHeight="1">
      <c r="A288" s="138"/>
      <c r="B288" s="137" t="s">
        <v>124</v>
      </c>
      <c r="C288" s="131"/>
      <c r="D288" s="87" t="s">
        <v>439</v>
      </c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 t="s">
        <v>385</v>
      </c>
      <c r="P288" s="87"/>
      <c r="Q288" s="87"/>
      <c r="R288" s="21"/>
      <c r="S288" s="139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124"/>
      <c r="AI288" s="21"/>
      <c r="AJ288" s="21"/>
    </row>
    <row r="289" spans="1:36" ht="16.5" customHeight="1">
      <c r="A289" s="138"/>
      <c r="B289" s="137" t="s">
        <v>124</v>
      </c>
      <c r="C289" s="131"/>
      <c r="D289" s="87" t="s">
        <v>440</v>
      </c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21"/>
      <c r="S289" s="139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124"/>
      <c r="AI289" s="21"/>
      <c r="AJ289" s="21"/>
    </row>
    <row r="290" spans="1:36" ht="16.5" customHeight="1">
      <c r="A290" s="138"/>
      <c r="B290" s="137" t="s">
        <v>124</v>
      </c>
      <c r="C290" s="131"/>
      <c r="D290" s="87" t="s">
        <v>388</v>
      </c>
      <c r="E290" s="87"/>
      <c r="F290" s="87"/>
      <c r="G290" s="87"/>
      <c r="H290" s="87"/>
      <c r="I290" s="87"/>
      <c r="J290" s="87"/>
      <c r="L290" s="87"/>
      <c r="N290" s="87"/>
      <c r="O290" s="216"/>
      <c r="P290" s="87"/>
      <c r="Q290" s="87"/>
      <c r="R290" s="21"/>
      <c r="S290" s="139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124"/>
      <c r="AI290" s="21"/>
      <c r="AJ290" s="21"/>
    </row>
    <row r="291" spans="1:36" ht="9.75" customHeight="1">
      <c r="A291" s="30"/>
      <c r="B291" s="21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21"/>
      <c r="S291" s="139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124"/>
      <c r="AI291" s="21"/>
      <c r="AJ291" s="21"/>
    </row>
    <row r="292" spans="1:36" ht="13.5">
      <c r="A292" s="30"/>
      <c r="B292" s="134" t="s">
        <v>386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124"/>
      <c r="AI292" s="21"/>
      <c r="AJ292" s="21"/>
    </row>
    <row r="293" spans="1:36" ht="3" customHeight="1">
      <c r="A293" s="3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124"/>
      <c r="AI293" s="21"/>
      <c r="AJ293" s="21"/>
    </row>
    <row r="294" spans="1:36" ht="13.5">
      <c r="A294" s="30"/>
      <c r="B294" s="147" t="s">
        <v>50</v>
      </c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48"/>
      <c r="AI294" s="21"/>
      <c r="AJ294" s="21"/>
    </row>
    <row r="295" spans="1:36" ht="3" customHeight="1">
      <c r="A295" s="30"/>
      <c r="B295" s="149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148"/>
      <c r="AI295" s="21"/>
      <c r="AJ295" s="21"/>
    </row>
    <row r="296" spans="1:36" ht="19.5" customHeight="1">
      <c r="A296" s="30"/>
      <c r="B296" s="150" t="s">
        <v>200</v>
      </c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148"/>
      <c r="AI296" s="21"/>
      <c r="AJ296" s="21"/>
    </row>
    <row r="297" spans="1:36" ht="3" customHeight="1">
      <c r="A297" s="30"/>
      <c r="B297" s="149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148"/>
      <c r="AI297" s="21"/>
      <c r="AJ297" s="21"/>
    </row>
    <row r="298" spans="1:36" s="155" customFormat="1" ht="19.5" customHeight="1">
      <c r="A298" s="30"/>
      <c r="B298" s="150" t="s">
        <v>201</v>
      </c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154"/>
      <c r="AI298" s="89"/>
      <c r="AJ298" s="89"/>
    </row>
    <row r="299" spans="1:36" s="155" customFormat="1" ht="19.5" customHeight="1">
      <c r="A299" s="30"/>
      <c r="B299" s="150" t="s">
        <v>202</v>
      </c>
      <c r="C299" s="360"/>
      <c r="D299" s="360"/>
      <c r="E299" s="360"/>
      <c r="F299" s="360"/>
      <c r="G299" s="360"/>
      <c r="H299" s="218" t="s">
        <v>30</v>
      </c>
      <c r="I299" s="360"/>
      <c r="J299" s="360"/>
      <c r="K299" s="360"/>
      <c r="L299" s="302" t="s">
        <v>203</v>
      </c>
      <c r="M299" s="302"/>
      <c r="N299" s="360"/>
      <c r="O299" s="360"/>
      <c r="P299" s="360"/>
      <c r="Q299" s="360"/>
      <c r="R299" s="360"/>
      <c r="S299" s="218" t="s">
        <v>30</v>
      </c>
      <c r="T299" s="360"/>
      <c r="U299" s="360"/>
      <c r="V299" s="360"/>
      <c r="W299" s="302" t="s">
        <v>204</v>
      </c>
      <c r="X299" s="302"/>
      <c r="Y299" s="360"/>
      <c r="Z299" s="360"/>
      <c r="AA299" s="360"/>
      <c r="AB299" s="360"/>
      <c r="AC299" s="360"/>
      <c r="AD299" s="89" t="s">
        <v>139</v>
      </c>
      <c r="AE299" s="89"/>
      <c r="AF299" s="89"/>
      <c r="AG299" s="89"/>
      <c r="AH299" s="154"/>
      <c r="AI299" s="89"/>
      <c r="AJ299" s="89"/>
    </row>
    <row r="300" spans="1:36" ht="13.5" customHeight="1">
      <c r="A300" s="30"/>
      <c r="B300" s="219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148"/>
      <c r="AI300" s="21"/>
      <c r="AJ300" s="21"/>
    </row>
    <row r="301" spans="1:36" ht="13.5" customHeight="1">
      <c r="A301" s="30"/>
      <c r="B301" s="106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148"/>
      <c r="AI301" s="21"/>
      <c r="AJ301" s="21"/>
    </row>
    <row r="302" spans="1:36" ht="13.5">
      <c r="A302" s="30"/>
      <c r="B302" s="149" t="s">
        <v>267</v>
      </c>
      <c r="C302" s="21"/>
      <c r="D302" s="21"/>
      <c r="E302" s="21"/>
      <c r="F302" s="21"/>
      <c r="G302" s="126"/>
      <c r="H302" s="126"/>
      <c r="I302" s="126"/>
      <c r="J302" s="220"/>
      <c r="K302" s="220"/>
      <c r="L302" s="108" t="s">
        <v>419</v>
      </c>
      <c r="M302" s="548"/>
      <c r="N302" s="548"/>
      <c r="O302" s="548"/>
      <c r="P302" s="548"/>
      <c r="Q302" s="220"/>
      <c r="R302" s="220"/>
      <c r="S302" s="21"/>
      <c r="T302" s="126"/>
      <c r="U302" s="549"/>
      <c r="V302" s="549"/>
      <c r="W302" s="549"/>
      <c r="X302" s="549"/>
      <c r="Y302" s="21"/>
      <c r="Z302" s="21"/>
      <c r="AA302" s="21"/>
      <c r="AB302" s="21"/>
      <c r="AC302" s="21"/>
      <c r="AD302" s="21"/>
      <c r="AE302" s="21"/>
      <c r="AF302" s="21"/>
      <c r="AG302" s="21"/>
      <c r="AH302" s="148"/>
      <c r="AI302" s="21"/>
      <c r="AJ302" s="21"/>
    </row>
    <row r="303" spans="1:36" ht="13.5" customHeight="1">
      <c r="A303" s="30"/>
      <c r="B303" s="161"/>
      <c r="C303" s="117"/>
      <c r="D303" s="117"/>
      <c r="E303" s="117"/>
      <c r="F303" s="117"/>
      <c r="G303" s="162"/>
      <c r="H303" s="162"/>
      <c r="I303" s="117"/>
      <c r="J303" s="162"/>
      <c r="K303" s="117"/>
      <c r="L303" s="221" t="s">
        <v>128</v>
      </c>
      <c r="M303" s="221"/>
      <c r="N303" s="117"/>
      <c r="O303" s="221"/>
      <c r="P303" s="117"/>
      <c r="Q303" s="117"/>
      <c r="R303" s="162"/>
      <c r="S303" s="117"/>
      <c r="T303" s="162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48"/>
      <c r="AI303" s="21"/>
      <c r="AJ303" s="21"/>
    </row>
    <row r="304" spans="1:36" ht="9.75" customHeight="1">
      <c r="A304" s="30"/>
      <c r="B304" s="21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21"/>
      <c r="S304" s="139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124"/>
      <c r="AI304" s="21"/>
      <c r="AJ304" s="21"/>
    </row>
    <row r="305" spans="1:36" ht="13.5" customHeight="1">
      <c r="A305" s="30"/>
      <c r="B305" s="134" t="s">
        <v>211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124"/>
      <c r="AI305" s="21"/>
      <c r="AJ305" s="21"/>
    </row>
    <row r="306" spans="1:36" ht="13.5" customHeight="1">
      <c r="A306" s="30"/>
      <c r="B306" s="135" t="s">
        <v>20</v>
      </c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124"/>
      <c r="AI306" s="21"/>
      <c r="AJ306" s="21"/>
    </row>
    <row r="307" spans="1:36" ht="19.5" customHeight="1">
      <c r="A307" s="136">
        <f>COUNTA(C307:C308)</f>
        <v>0</v>
      </c>
      <c r="B307" s="222" t="s">
        <v>115</v>
      </c>
      <c r="C307" s="131"/>
      <c r="D307" s="87" t="s">
        <v>279</v>
      </c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124"/>
      <c r="AI307" s="21"/>
      <c r="AJ307" s="21"/>
    </row>
    <row r="308" spans="1:36" ht="19.5" customHeight="1">
      <c r="A308" s="138"/>
      <c r="B308" s="222" t="s">
        <v>115</v>
      </c>
      <c r="C308" s="131"/>
      <c r="D308" s="87" t="s">
        <v>119</v>
      </c>
      <c r="E308" s="87"/>
      <c r="F308" s="87"/>
      <c r="G308" s="87"/>
      <c r="H308" s="87"/>
      <c r="I308" s="87"/>
      <c r="J308" s="87"/>
      <c r="K308" s="87"/>
      <c r="L308" s="87" t="s">
        <v>280</v>
      </c>
      <c r="M308" s="87"/>
      <c r="N308" s="87"/>
      <c r="O308" s="87"/>
      <c r="P308" s="87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124"/>
      <c r="AI308" s="21"/>
      <c r="AJ308" s="21"/>
    </row>
    <row r="309" spans="1:36" ht="19.5" customHeight="1">
      <c r="A309" s="30"/>
      <c r="B309" s="139" t="s">
        <v>332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140" t="s">
        <v>125</v>
      </c>
      <c r="T309" s="21"/>
      <c r="U309" s="21"/>
      <c r="V309" s="21"/>
      <c r="W309" s="21"/>
      <c r="X309" s="140"/>
      <c r="Y309" s="21"/>
      <c r="Z309" s="108" t="s">
        <v>41</v>
      </c>
      <c r="AA309" s="371"/>
      <c r="AB309" s="371"/>
      <c r="AC309" s="371"/>
      <c r="AD309" s="371"/>
      <c r="AE309" s="22" t="s">
        <v>33</v>
      </c>
      <c r="AF309" s="21"/>
      <c r="AG309" s="21"/>
      <c r="AH309" s="124"/>
      <c r="AI309" s="21"/>
      <c r="AJ309" s="21"/>
    </row>
    <row r="310" spans="1:36" ht="13.5" customHeight="1">
      <c r="A310" s="3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141" t="s">
        <v>83</v>
      </c>
      <c r="AA310" s="21"/>
      <c r="AB310" s="21"/>
      <c r="AC310" s="21"/>
      <c r="AD310" s="21"/>
      <c r="AE310" s="21"/>
      <c r="AF310" s="21"/>
      <c r="AG310" s="21"/>
      <c r="AH310" s="124"/>
      <c r="AI310" s="21"/>
      <c r="AJ310" s="21"/>
    </row>
    <row r="311" spans="1:36" ht="7.5" customHeight="1">
      <c r="A311" s="30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3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24"/>
      <c r="AI311" s="21"/>
      <c r="AJ311" s="21"/>
    </row>
    <row r="312" spans="1:36" ht="7.5" customHeight="1">
      <c r="A312" s="3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124"/>
      <c r="AI312" s="21"/>
      <c r="AJ312" s="21"/>
    </row>
    <row r="313" spans="1:36" ht="13.5" customHeight="1">
      <c r="A313" s="30"/>
      <c r="B313" s="134" t="s">
        <v>212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124"/>
      <c r="AI313" s="21"/>
      <c r="AJ313" s="21"/>
    </row>
    <row r="314" spans="1:36" ht="6.75" customHeight="1">
      <c r="A314" s="3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124"/>
      <c r="AI314" s="21"/>
      <c r="AJ314" s="21"/>
    </row>
    <row r="315" spans="1:36" ht="13.5" customHeight="1">
      <c r="A315" s="30"/>
      <c r="B315" s="134" t="s">
        <v>311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124"/>
      <c r="AI315" s="21"/>
      <c r="AJ315" s="21"/>
    </row>
    <row r="316" spans="1:36" ht="19.5" customHeight="1">
      <c r="A316" s="30"/>
      <c r="B316" s="25" t="s">
        <v>411</v>
      </c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124"/>
      <c r="AI316" s="21"/>
      <c r="AJ316" s="21"/>
    </row>
    <row r="317" spans="1:36" ht="19.5" customHeight="1">
      <c r="A317" s="30"/>
      <c r="B317" s="223" t="s">
        <v>297</v>
      </c>
      <c r="C317" s="302">
        <f>AA218</f>
        <v>0</v>
      </c>
      <c r="D317" s="302"/>
      <c r="E317" s="302"/>
      <c r="F317" s="302"/>
      <c r="G317" s="302"/>
      <c r="H317" s="302"/>
      <c r="I317" s="302"/>
      <c r="J317" s="542" t="s">
        <v>420</v>
      </c>
      <c r="K317" s="542"/>
      <c r="L317" s="360">
        <f>IF(C222="○",O241,IF(C223="○",O260,0))</f>
        <v>0</v>
      </c>
      <c r="M317" s="360"/>
      <c r="N317" s="360"/>
      <c r="O317" s="360"/>
      <c r="P317" s="360"/>
      <c r="Q317" s="360"/>
      <c r="R317" s="360"/>
      <c r="S317" s="542" t="s">
        <v>421</v>
      </c>
      <c r="T317" s="542"/>
      <c r="U317" s="360">
        <f>IF(C222="○",L241,IF(C223="○",L260,0))</f>
        <v>0</v>
      </c>
      <c r="V317" s="360"/>
      <c r="W317" s="360"/>
      <c r="X317" s="360"/>
      <c r="Y317" s="224" t="s">
        <v>126</v>
      </c>
      <c r="Z317" s="108" t="s">
        <v>199</v>
      </c>
      <c r="AA317" s="543">
        <f>IF(OR(C317=0,L317=0,U317=0),0,ROUND(C317*L317/U317,0))</f>
        <v>0</v>
      </c>
      <c r="AB317" s="543"/>
      <c r="AC317" s="543"/>
      <c r="AD317" s="543"/>
      <c r="AE317" s="21" t="s">
        <v>67</v>
      </c>
      <c r="AF317" s="112"/>
      <c r="AG317" s="112"/>
      <c r="AH317" s="124"/>
      <c r="AI317" s="21"/>
      <c r="AJ317" s="21"/>
    </row>
    <row r="318" spans="1:36" ht="13.5" customHeight="1">
      <c r="A318" s="30"/>
      <c r="B318" s="225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110" t="s">
        <v>83</v>
      </c>
      <c r="AA318" s="21"/>
      <c r="AB318" s="21"/>
      <c r="AC318" s="21"/>
      <c r="AD318" s="21"/>
      <c r="AE318" s="21"/>
      <c r="AF318" s="21"/>
      <c r="AG318" s="21"/>
      <c r="AH318" s="124"/>
      <c r="AI318" s="21"/>
      <c r="AJ318" s="21"/>
    </row>
    <row r="319" spans="1:36" ht="9.75" customHeight="1">
      <c r="A319" s="3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124"/>
      <c r="AI319" s="21"/>
      <c r="AJ319" s="21"/>
    </row>
    <row r="320" spans="1:36" ht="13.5" customHeight="1">
      <c r="A320" s="30"/>
      <c r="B320" s="134" t="s">
        <v>225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112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124"/>
      <c r="AI320" s="21"/>
      <c r="AJ320" s="21"/>
    </row>
    <row r="321" spans="1:36" ht="19.5" customHeight="1">
      <c r="A321" s="30"/>
      <c r="B321" s="112" t="s">
        <v>205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124"/>
      <c r="AI321" s="21"/>
      <c r="AJ321" s="21"/>
    </row>
    <row r="322" spans="1:36" s="227" customFormat="1" ht="19.5" customHeight="1">
      <c r="A322" s="114"/>
      <c r="B322" s="375" t="s">
        <v>422</v>
      </c>
      <c r="C322" s="375"/>
      <c r="D322" s="375"/>
      <c r="E322" s="547"/>
      <c r="F322" s="547"/>
      <c r="G322" s="547"/>
      <c r="H322" s="547"/>
      <c r="I322" s="547"/>
      <c r="J322" s="318" t="s">
        <v>423</v>
      </c>
      <c r="K322" s="318"/>
      <c r="L322" s="546">
        <f>IF(C222="○",AE233,IF(C223="○",AB261,0))</f>
        <v>0</v>
      </c>
      <c r="M322" s="546"/>
      <c r="N322" s="546"/>
      <c r="O322" s="546"/>
      <c r="P322" s="546"/>
      <c r="Q322" s="546"/>
      <c r="R322" s="546"/>
      <c r="S322" s="112" t="s">
        <v>131</v>
      </c>
      <c r="T322" s="115"/>
      <c r="U322" s="108" t="s">
        <v>55</v>
      </c>
      <c r="V322" s="598">
        <f>IF(L322=0,0,ROUND(1-E322/L322,3))</f>
        <v>0</v>
      </c>
      <c r="W322" s="598"/>
      <c r="X322" s="598"/>
      <c r="Y322" s="598"/>
      <c r="Z322" s="112"/>
      <c r="AA322" s="112"/>
      <c r="AB322" s="112"/>
      <c r="AC322" s="112"/>
      <c r="AD322" s="112"/>
      <c r="AE322" s="112"/>
      <c r="AF322" s="112"/>
      <c r="AG322" s="112"/>
      <c r="AH322" s="226"/>
      <c r="AI322" s="112"/>
      <c r="AJ322" s="112"/>
    </row>
    <row r="323" spans="1:36" ht="11.25" customHeight="1">
      <c r="A323" s="30"/>
      <c r="B323" s="21"/>
      <c r="C323" s="21"/>
      <c r="D323" s="110"/>
      <c r="E323" s="21"/>
      <c r="F323" s="21"/>
      <c r="G323" s="21"/>
      <c r="H323" s="21"/>
      <c r="I323" s="21"/>
      <c r="J323" s="21"/>
      <c r="K323" s="21"/>
      <c r="L323" s="332"/>
      <c r="M323" s="332"/>
      <c r="N323" s="332"/>
      <c r="O323" s="332"/>
      <c r="P323" s="332"/>
      <c r="Q323" s="332"/>
      <c r="R323" s="332"/>
      <c r="S323" s="21"/>
      <c r="T323" s="21"/>
      <c r="U323" s="110" t="s">
        <v>128</v>
      </c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124"/>
      <c r="AI323" s="21"/>
      <c r="AJ323" s="21"/>
    </row>
    <row r="324" spans="1:36" ht="16.5" customHeight="1">
      <c r="A324" s="30"/>
      <c r="B324" s="14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124"/>
      <c r="AI324" s="21"/>
      <c r="AJ324" s="21"/>
    </row>
    <row r="325" spans="1:36" ht="16.5" customHeight="1">
      <c r="A325" s="30"/>
      <c r="B325" s="228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124"/>
      <c r="AI325" s="21"/>
      <c r="AJ325" s="21"/>
    </row>
    <row r="326" spans="1:36" ht="11.25" customHeight="1">
      <c r="A326" s="3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124"/>
      <c r="AI326" s="21"/>
      <c r="AJ326" s="21"/>
    </row>
    <row r="327" spans="1:36" ht="13.5" customHeight="1">
      <c r="A327" s="30"/>
      <c r="B327" s="229" t="s">
        <v>312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124"/>
      <c r="AI327" s="21"/>
      <c r="AJ327" s="21"/>
    </row>
    <row r="328" spans="1:36" ht="19.5" customHeight="1">
      <c r="A328" s="30"/>
      <c r="B328" s="25" t="s">
        <v>60</v>
      </c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124"/>
      <c r="AI328" s="21"/>
      <c r="AJ328" s="21"/>
    </row>
    <row r="329" spans="1:36" ht="19.5" customHeight="1">
      <c r="A329" s="30"/>
      <c r="B329" s="25" t="s">
        <v>424</v>
      </c>
      <c r="C329" s="21"/>
      <c r="D329" s="549">
        <f>AA317</f>
        <v>0</v>
      </c>
      <c r="E329" s="549"/>
      <c r="F329" s="549"/>
      <c r="G329" s="549"/>
      <c r="H329" s="549"/>
      <c r="I329" s="549"/>
      <c r="J329" s="549"/>
      <c r="K329" s="549"/>
      <c r="L329" s="549"/>
      <c r="M329" s="542" t="s">
        <v>425</v>
      </c>
      <c r="N329" s="542"/>
      <c r="O329" s="542"/>
      <c r="P329" s="553">
        <f>V322</f>
        <v>0</v>
      </c>
      <c r="Q329" s="553"/>
      <c r="R329" s="553"/>
      <c r="S329" s="21" t="s">
        <v>127</v>
      </c>
      <c r="T329" s="140"/>
      <c r="U329" s="108" t="s">
        <v>41</v>
      </c>
      <c r="V329" s="371">
        <f>ROUND(D329*P329,0)</f>
        <v>0</v>
      </c>
      <c r="W329" s="371"/>
      <c r="X329" s="371"/>
      <c r="Y329" s="371"/>
      <c r="Z329" s="22" t="s">
        <v>33</v>
      </c>
      <c r="AA329" s="21"/>
      <c r="AB329" s="21"/>
      <c r="AC329" s="21"/>
      <c r="AD329" s="21"/>
      <c r="AE329" s="21"/>
      <c r="AF329" s="21"/>
      <c r="AG329" s="21"/>
      <c r="AH329" s="124"/>
      <c r="AI329" s="21"/>
      <c r="AJ329" s="21"/>
    </row>
    <row r="330" spans="1:36" ht="13.5" customHeight="1">
      <c r="A330" s="34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62" t="s">
        <v>83</v>
      </c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25"/>
      <c r="AI330" s="21"/>
      <c r="AJ330" s="21"/>
    </row>
    <row r="331" spans="19:34" ht="15" customHeight="1"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4" t="s">
        <v>391</v>
      </c>
    </row>
    <row r="332" spans="19:34" ht="15" customHeight="1">
      <c r="S332" s="298" t="s">
        <v>397</v>
      </c>
      <c r="T332" s="298"/>
      <c r="U332" s="298"/>
      <c r="V332" s="298"/>
      <c r="W332" s="298"/>
      <c r="X332" s="298"/>
      <c r="Y332" s="298"/>
      <c r="Z332" s="298"/>
      <c r="AA332" s="298"/>
      <c r="AB332" s="298"/>
      <c r="AC332" s="298"/>
      <c r="AD332" s="298"/>
      <c r="AE332" s="298"/>
      <c r="AF332" s="298"/>
      <c r="AG332" s="298"/>
      <c r="AH332" s="298"/>
    </row>
    <row r="333" spans="1:36" ht="19.5" customHeight="1">
      <c r="A333" s="26" t="s">
        <v>57</v>
      </c>
      <c r="B333" s="22" t="s">
        <v>335</v>
      </c>
      <c r="AI333" s="21"/>
      <c r="AJ333" s="21"/>
    </row>
    <row r="334" spans="1:36" s="233" customFormat="1" ht="6" customHeight="1">
      <c r="A334" s="230"/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  <c r="AA334" s="231"/>
      <c r="AB334" s="231"/>
      <c r="AC334" s="231"/>
      <c r="AD334" s="231"/>
      <c r="AE334" s="231"/>
      <c r="AF334" s="231"/>
      <c r="AG334" s="231"/>
      <c r="AH334" s="232"/>
      <c r="AI334" s="151"/>
      <c r="AJ334" s="151"/>
    </row>
    <row r="335" spans="1:39" ht="13.5" customHeight="1">
      <c r="A335" s="129"/>
      <c r="B335" s="130" t="s">
        <v>305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68"/>
      <c r="AI335" s="8"/>
      <c r="AJ335" s="8"/>
      <c r="AK335" s="8"/>
      <c r="AL335" s="8"/>
      <c r="AM335" s="8"/>
    </row>
    <row r="336" spans="1:39" ht="6.75" customHeight="1">
      <c r="A336" s="12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68"/>
      <c r="AI336" s="8"/>
      <c r="AJ336" s="8"/>
      <c r="AK336" s="8"/>
      <c r="AL336" s="8"/>
      <c r="AM336" s="8"/>
    </row>
    <row r="337" spans="1:39" ht="13.5" customHeight="1">
      <c r="A337" s="129"/>
      <c r="B337" s="21"/>
      <c r="C337" s="130" t="s">
        <v>306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68"/>
      <c r="AI337" s="8"/>
      <c r="AJ337" s="8"/>
      <c r="AK337" s="8"/>
      <c r="AL337" s="8"/>
      <c r="AM337" s="8"/>
    </row>
    <row r="338" spans="1:36" ht="6.75" customHeight="1">
      <c r="A338" s="3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124"/>
      <c r="AI338" s="21"/>
      <c r="AJ338" s="21"/>
    </row>
    <row r="339" spans="1:49" ht="13.5" customHeight="1">
      <c r="A339" s="30"/>
      <c r="B339" s="21"/>
      <c r="C339" s="87" t="s">
        <v>414</v>
      </c>
      <c r="D339" s="330">
        <f>Y156</f>
        <v>0</v>
      </c>
      <c r="E339" s="330"/>
      <c r="F339" s="330"/>
      <c r="G339" s="330"/>
      <c r="H339" s="330"/>
      <c r="I339" s="330"/>
      <c r="J339" s="330"/>
      <c r="K339" s="330"/>
      <c r="L339" s="330"/>
      <c r="M339" s="87" t="s">
        <v>123</v>
      </c>
      <c r="N339" s="93"/>
      <c r="O339" s="597"/>
      <c r="P339" s="597"/>
      <c r="Q339" s="597"/>
      <c r="R339" s="597"/>
      <c r="S339" s="597"/>
      <c r="T339" s="597"/>
      <c r="U339" s="330" t="s">
        <v>184</v>
      </c>
      <c r="V339" s="330"/>
      <c r="W339" s="330"/>
      <c r="X339" s="93"/>
      <c r="Y339" s="108" t="s">
        <v>426</v>
      </c>
      <c r="Z339" s="503">
        <f>ROUND(D339*O339/100,0)</f>
        <v>0</v>
      </c>
      <c r="AA339" s="503"/>
      <c r="AB339" s="503"/>
      <c r="AC339" s="503"/>
      <c r="AD339" s="22" t="s">
        <v>18</v>
      </c>
      <c r="AE339" s="21"/>
      <c r="AF339" s="21"/>
      <c r="AG339" s="21"/>
      <c r="AH339" s="124"/>
      <c r="AI339" s="21"/>
      <c r="AJ339" s="21"/>
      <c r="AU339" s="22"/>
      <c r="AV339" s="21"/>
      <c r="AW339" s="21"/>
    </row>
    <row r="340" spans="1:49" ht="13.5" customHeight="1">
      <c r="A340" s="30"/>
      <c r="B340" s="21"/>
      <c r="C340" s="21"/>
      <c r="D340" s="21"/>
      <c r="E340" s="110"/>
      <c r="F340" s="21"/>
      <c r="G340" s="21"/>
      <c r="H340" s="21"/>
      <c r="I340" s="21"/>
      <c r="J340" s="21"/>
      <c r="K340" s="21"/>
      <c r="L340" s="21"/>
      <c r="M340" s="21"/>
      <c r="N340" s="21"/>
      <c r="O340" s="133" t="s">
        <v>458</v>
      </c>
      <c r="P340" s="21"/>
      <c r="Q340" s="21"/>
      <c r="R340" s="21"/>
      <c r="S340" s="21"/>
      <c r="T340" s="21"/>
      <c r="U340" s="21"/>
      <c r="V340" s="21"/>
      <c r="W340" s="21"/>
      <c r="X340" s="21"/>
      <c r="Y340" s="92" t="s">
        <v>81</v>
      </c>
      <c r="Z340" s="21"/>
      <c r="AA340" s="21"/>
      <c r="AB340" s="21"/>
      <c r="AC340" s="21"/>
      <c r="AD340" s="21"/>
      <c r="AE340" s="21"/>
      <c r="AF340" s="21"/>
      <c r="AG340" s="21"/>
      <c r="AH340" s="124"/>
      <c r="AI340" s="21"/>
      <c r="AJ340" s="21"/>
      <c r="AM340" s="21"/>
      <c r="AU340" s="21"/>
      <c r="AV340" s="21"/>
      <c r="AW340" s="21"/>
    </row>
    <row r="341" spans="1:49" ht="13.5" customHeight="1">
      <c r="A341" s="30"/>
      <c r="B341" s="21"/>
      <c r="C341" s="130" t="s">
        <v>307</v>
      </c>
      <c r="D341" s="21"/>
      <c r="E341" s="110"/>
      <c r="F341" s="21"/>
      <c r="G341" s="21"/>
      <c r="H341" s="21"/>
      <c r="I341" s="21"/>
      <c r="J341" s="21"/>
      <c r="K341" s="21"/>
      <c r="L341" s="21"/>
      <c r="M341" s="21"/>
      <c r="N341" s="21"/>
      <c r="O341" s="110"/>
      <c r="P341" s="21"/>
      <c r="Q341" s="21"/>
      <c r="R341" s="21"/>
      <c r="S341" s="21"/>
      <c r="T341" s="21"/>
      <c r="U341" s="21"/>
      <c r="V341" s="21"/>
      <c r="W341" s="21"/>
      <c r="X341" s="21"/>
      <c r="Y341" s="92"/>
      <c r="Z341" s="21"/>
      <c r="AA341" s="21"/>
      <c r="AB341" s="21"/>
      <c r="AC341" s="21"/>
      <c r="AD341" s="21"/>
      <c r="AE341" s="21"/>
      <c r="AF341" s="21"/>
      <c r="AG341" s="21"/>
      <c r="AH341" s="124"/>
      <c r="AI341" s="21"/>
      <c r="AJ341" s="21"/>
      <c r="AM341" s="21"/>
      <c r="AU341" s="21"/>
      <c r="AV341" s="21"/>
      <c r="AW341" s="21"/>
    </row>
    <row r="342" spans="1:36" ht="6.75" customHeight="1">
      <c r="A342" s="3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124"/>
      <c r="AI342" s="21"/>
      <c r="AJ342" s="21"/>
    </row>
    <row r="343" spans="1:49" ht="13.5" customHeight="1">
      <c r="A343" s="30"/>
      <c r="B343" s="21"/>
      <c r="C343" s="87" t="s">
        <v>427</v>
      </c>
      <c r="D343" s="330">
        <f>Z339</f>
        <v>0</v>
      </c>
      <c r="E343" s="330"/>
      <c r="F343" s="330"/>
      <c r="G343" s="330"/>
      <c r="H343" s="330"/>
      <c r="I343" s="330"/>
      <c r="J343" s="330"/>
      <c r="K343" s="330"/>
      <c r="L343" s="330" t="s">
        <v>416</v>
      </c>
      <c r="M343" s="330"/>
      <c r="N343" s="330"/>
      <c r="O343" s="330"/>
      <c r="P343" s="597">
        <f>AA203</f>
        <v>0</v>
      </c>
      <c r="Q343" s="597"/>
      <c r="R343" s="597"/>
      <c r="S343" s="597"/>
      <c r="T343" s="597"/>
      <c r="U343" s="597"/>
      <c r="V343" s="330" t="s">
        <v>296</v>
      </c>
      <c r="W343" s="330"/>
      <c r="X343" s="330"/>
      <c r="Y343" s="330"/>
      <c r="Z343" s="108" t="s">
        <v>42</v>
      </c>
      <c r="AA343" s="503">
        <f>ROUND(D343*(1-P343/100),0)</f>
        <v>0</v>
      </c>
      <c r="AB343" s="503"/>
      <c r="AC343" s="503"/>
      <c r="AD343" s="503"/>
      <c r="AE343" s="22" t="s">
        <v>18</v>
      </c>
      <c r="AF343" s="21"/>
      <c r="AG343" s="21"/>
      <c r="AH343" s="124"/>
      <c r="AI343" s="21"/>
      <c r="AJ343" s="21"/>
      <c r="AU343" s="22"/>
      <c r="AV343" s="21"/>
      <c r="AW343" s="21"/>
    </row>
    <row r="344" spans="1:49" ht="13.5" customHeight="1">
      <c r="A344" s="30"/>
      <c r="B344" s="21"/>
      <c r="C344" s="21"/>
      <c r="D344" s="21"/>
      <c r="E344" s="110"/>
      <c r="F344" s="21"/>
      <c r="G344" s="21"/>
      <c r="H344" s="21"/>
      <c r="I344" s="21"/>
      <c r="J344" s="21"/>
      <c r="K344" s="21"/>
      <c r="L344" s="21"/>
      <c r="M344" s="21"/>
      <c r="N344" s="21"/>
      <c r="O344" s="110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92" t="s">
        <v>81</v>
      </c>
      <c r="AA344" s="21"/>
      <c r="AB344" s="21"/>
      <c r="AC344" s="21"/>
      <c r="AD344" s="21"/>
      <c r="AE344" s="21"/>
      <c r="AF344" s="21"/>
      <c r="AG344" s="21"/>
      <c r="AH344" s="124"/>
      <c r="AI344" s="21"/>
      <c r="AJ344" s="21"/>
      <c r="AM344" s="21"/>
      <c r="AU344" s="21"/>
      <c r="AV344" s="21"/>
      <c r="AW344" s="21"/>
    </row>
    <row r="345" spans="1:36" ht="13.5" customHeight="1">
      <c r="A345" s="30"/>
      <c r="B345" s="130" t="s">
        <v>19</v>
      </c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124"/>
      <c r="AI345" s="21"/>
      <c r="AJ345" s="21"/>
    </row>
    <row r="346" spans="1:36" ht="13.5" customHeight="1">
      <c r="A346" s="30"/>
      <c r="B346" s="91" t="s">
        <v>20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124"/>
      <c r="AI346" s="21"/>
      <c r="AJ346" s="21"/>
    </row>
    <row r="347" spans="1:36" ht="19.5" customHeight="1">
      <c r="A347" s="136">
        <f>COUNTA(C347:C348)</f>
        <v>0</v>
      </c>
      <c r="B347" s="137" t="s">
        <v>124</v>
      </c>
      <c r="C347" s="131"/>
      <c r="D347" s="87" t="s">
        <v>232</v>
      </c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21"/>
      <c r="S347" s="139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124"/>
      <c r="AI347" s="21"/>
      <c r="AJ347" s="21"/>
    </row>
    <row r="348" spans="1:36" ht="19.5" customHeight="1">
      <c r="A348" s="138"/>
      <c r="B348" s="137" t="s">
        <v>124</v>
      </c>
      <c r="C348" s="131"/>
      <c r="D348" s="87" t="s">
        <v>132</v>
      </c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21"/>
      <c r="S348" s="139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124"/>
      <c r="AI348" s="21"/>
      <c r="AJ348" s="21"/>
    </row>
    <row r="349" spans="1:36" s="233" customFormat="1" ht="13.5" customHeight="1">
      <c r="A349" s="234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235"/>
      <c r="AI349" s="151"/>
      <c r="AJ349" s="151"/>
    </row>
    <row r="350" spans="1:36" s="239" customFormat="1" ht="13.5" customHeight="1">
      <c r="A350" s="236"/>
      <c r="B350" s="191" t="s">
        <v>233</v>
      </c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7"/>
      <c r="AF350" s="237"/>
      <c r="AG350" s="237"/>
      <c r="AH350" s="238"/>
      <c r="AI350" s="237"/>
      <c r="AJ350" s="237"/>
    </row>
    <row r="351" spans="1:36" s="239" customFormat="1" ht="4.5" customHeight="1">
      <c r="A351" s="236"/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  <c r="AC351" s="237"/>
      <c r="AD351" s="237"/>
      <c r="AE351" s="237"/>
      <c r="AF351" s="237"/>
      <c r="AG351" s="237"/>
      <c r="AH351" s="238"/>
      <c r="AI351" s="237"/>
      <c r="AJ351" s="237"/>
    </row>
    <row r="352" spans="1:36" ht="15" customHeight="1">
      <c r="A352" s="196"/>
      <c r="B352" s="644" t="s">
        <v>21</v>
      </c>
      <c r="C352" s="644"/>
      <c r="D352" s="483" t="s">
        <v>105</v>
      </c>
      <c r="E352" s="358"/>
      <c r="F352" s="358"/>
      <c r="G352" s="358"/>
      <c r="H352" s="311" t="s">
        <v>102</v>
      </c>
      <c r="I352" s="311"/>
      <c r="J352" s="311"/>
      <c r="K352" s="311" t="s">
        <v>76</v>
      </c>
      <c r="L352" s="311"/>
      <c r="M352" s="311"/>
      <c r="N352" s="311" t="s">
        <v>77</v>
      </c>
      <c r="O352" s="311"/>
      <c r="P352" s="311"/>
      <c r="Q352" s="21"/>
      <c r="R352" s="21"/>
      <c r="S352" s="337" t="s">
        <v>106</v>
      </c>
      <c r="T352" s="514"/>
      <c r="U352" s="514"/>
      <c r="V352" s="515"/>
      <c r="W352" s="323" t="s">
        <v>104</v>
      </c>
      <c r="X352" s="316"/>
      <c r="Y352" s="316"/>
      <c r="Z352" s="316"/>
      <c r="AA352" s="320"/>
      <c r="AB352" s="323" t="s">
        <v>107</v>
      </c>
      <c r="AC352" s="316"/>
      <c r="AD352" s="316"/>
      <c r="AE352" s="316"/>
      <c r="AF352" s="320"/>
      <c r="AG352" s="21"/>
      <c r="AH352" s="124"/>
      <c r="AI352" s="21"/>
      <c r="AJ352" s="21"/>
    </row>
    <row r="353" spans="1:36" ht="15" customHeight="1">
      <c r="A353" s="196"/>
      <c r="B353" s="644"/>
      <c r="C353" s="644"/>
      <c r="D353" s="483"/>
      <c r="E353" s="358"/>
      <c r="F353" s="358"/>
      <c r="G353" s="358"/>
      <c r="H353" s="312"/>
      <c r="I353" s="312"/>
      <c r="J353" s="312"/>
      <c r="K353" s="312"/>
      <c r="L353" s="312"/>
      <c r="M353" s="312"/>
      <c r="N353" s="312"/>
      <c r="O353" s="312"/>
      <c r="P353" s="312"/>
      <c r="Q353" s="21"/>
      <c r="R353" s="21"/>
      <c r="S353" s="340"/>
      <c r="T353" s="516"/>
      <c r="U353" s="516"/>
      <c r="V353" s="517"/>
      <c r="W353" s="317"/>
      <c r="X353" s="318"/>
      <c r="Y353" s="318"/>
      <c r="Z353" s="318"/>
      <c r="AA353" s="313"/>
      <c r="AB353" s="317"/>
      <c r="AC353" s="318"/>
      <c r="AD353" s="318"/>
      <c r="AE353" s="318"/>
      <c r="AF353" s="313"/>
      <c r="AG353" s="21"/>
      <c r="AH353" s="124"/>
      <c r="AI353" s="21"/>
      <c r="AJ353" s="21"/>
    </row>
    <row r="354" spans="1:36" ht="15" customHeight="1">
      <c r="A354" s="196"/>
      <c r="B354" s="644"/>
      <c r="C354" s="644"/>
      <c r="D354" s="483"/>
      <c r="E354" s="358"/>
      <c r="F354" s="358"/>
      <c r="G354" s="358"/>
      <c r="H354" s="312"/>
      <c r="I354" s="312"/>
      <c r="J354" s="312"/>
      <c r="K354" s="312"/>
      <c r="L354" s="312"/>
      <c r="M354" s="312"/>
      <c r="N354" s="312"/>
      <c r="O354" s="312"/>
      <c r="P354" s="312"/>
      <c r="Q354" s="21"/>
      <c r="R354" s="21"/>
      <c r="S354" s="340"/>
      <c r="T354" s="516"/>
      <c r="U354" s="516"/>
      <c r="V354" s="517"/>
      <c r="W354" s="317"/>
      <c r="X354" s="318"/>
      <c r="Y354" s="318"/>
      <c r="Z354" s="318"/>
      <c r="AA354" s="313"/>
      <c r="AB354" s="321"/>
      <c r="AC354" s="314"/>
      <c r="AD354" s="314"/>
      <c r="AE354" s="314"/>
      <c r="AF354" s="322"/>
      <c r="AG354" s="21"/>
      <c r="AH354" s="124"/>
      <c r="AI354" s="21"/>
      <c r="AJ354" s="21"/>
    </row>
    <row r="355" spans="1:36" ht="15" customHeight="1">
      <c r="A355" s="196"/>
      <c r="B355" s="644"/>
      <c r="C355" s="644"/>
      <c r="D355" s="483"/>
      <c r="E355" s="358"/>
      <c r="F355" s="358"/>
      <c r="G355" s="358"/>
      <c r="H355" s="312"/>
      <c r="I355" s="312"/>
      <c r="J355" s="312"/>
      <c r="K355" s="312"/>
      <c r="L355" s="312"/>
      <c r="M355" s="312"/>
      <c r="N355" s="312"/>
      <c r="O355" s="312"/>
      <c r="P355" s="312"/>
      <c r="Q355" s="21"/>
      <c r="R355" s="21"/>
      <c r="S355" s="340"/>
      <c r="T355" s="516"/>
      <c r="U355" s="516"/>
      <c r="V355" s="517"/>
      <c r="W355" s="317"/>
      <c r="X355" s="318"/>
      <c r="Y355" s="318"/>
      <c r="Z355" s="318"/>
      <c r="AA355" s="313"/>
      <c r="AB355" s="337" t="s">
        <v>356</v>
      </c>
      <c r="AC355" s="320"/>
      <c r="AD355" s="316" t="s">
        <v>109</v>
      </c>
      <c r="AE355" s="316"/>
      <c r="AF355" s="320"/>
      <c r="AG355" s="21"/>
      <c r="AH355" s="124"/>
      <c r="AI355" s="21"/>
      <c r="AJ355" s="21"/>
    </row>
    <row r="356" spans="1:36" ht="15" customHeight="1" thickBot="1">
      <c r="A356" s="196"/>
      <c r="B356" s="644"/>
      <c r="C356" s="644"/>
      <c r="D356" s="358"/>
      <c r="E356" s="358"/>
      <c r="F356" s="358"/>
      <c r="G356" s="358"/>
      <c r="H356" s="312"/>
      <c r="I356" s="312"/>
      <c r="J356" s="312"/>
      <c r="K356" s="312"/>
      <c r="L356" s="312"/>
      <c r="M356" s="312"/>
      <c r="N356" s="312"/>
      <c r="O356" s="312"/>
      <c r="P356" s="312"/>
      <c r="Q356" s="21"/>
      <c r="R356" s="21"/>
      <c r="S356" s="518"/>
      <c r="T356" s="519"/>
      <c r="U356" s="519"/>
      <c r="V356" s="520"/>
      <c r="W356" s="321"/>
      <c r="X356" s="314"/>
      <c r="Y356" s="314"/>
      <c r="Z356" s="314"/>
      <c r="AA356" s="322"/>
      <c r="AB356" s="321"/>
      <c r="AC356" s="322"/>
      <c r="AD356" s="309"/>
      <c r="AE356" s="309"/>
      <c r="AF356" s="310"/>
      <c r="AG356" s="21"/>
      <c r="AH356" s="124"/>
      <c r="AI356" s="21"/>
      <c r="AJ356" s="21"/>
    </row>
    <row r="357" spans="1:36" s="239" customFormat="1" ht="19.5" customHeight="1">
      <c r="A357" s="236"/>
      <c r="B357" s="489" t="s">
        <v>22</v>
      </c>
      <c r="C357" s="489"/>
      <c r="D357" s="555"/>
      <c r="E357" s="556"/>
      <c r="F357" s="556"/>
      <c r="G357" s="556"/>
      <c r="H357" s="550"/>
      <c r="I357" s="551"/>
      <c r="J357" s="552"/>
      <c r="K357" s="550"/>
      <c r="L357" s="551"/>
      <c r="M357" s="552"/>
      <c r="N357" s="550"/>
      <c r="O357" s="551"/>
      <c r="P357" s="552"/>
      <c r="Q357" s="237"/>
      <c r="R357" s="237"/>
      <c r="S357" s="558"/>
      <c r="T357" s="559"/>
      <c r="U357" s="559"/>
      <c r="V357" s="560"/>
      <c r="W357" s="558"/>
      <c r="X357" s="559"/>
      <c r="Y357" s="559"/>
      <c r="Z357" s="559"/>
      <c r="AA357" s="560"/>
      <c r="AB357" s="609"/>
      <c r="AC357" s="550"/>
      <c r="AD357" s="240" t="s">
        <v>207</v>
      </c>
      <c r="AE357" s="304">
        <f>ROUNDDOWN(AB357*3600/9760,3)</f>
        <v>0</v>
      </c>
      <c r="AF357" s="305"/>
      <c r="AG357" s="237"/>
      <c r="AH357" s="238"/>
      <c r="AI357" s="237"/>
      <c r="AJ357" s="237"/>
    </row>
    <row r="358" spans="1:36" s="239" customFormat="1" ht="19.5" customHeight="1" thickBot="1">
      <c r="A358" s="236"/>
      <c r="B358" s="554" t="s">
        <v>23</v>
      </c>
      <c r="C358" s="554"/>
      <c r="D358" s="555"/>
      <c r="E358" s="556"/>
      <c r="F358" s="556"/>
      <c r="G358" s="556"/>
      <c r="H358" s="550"/>
      <c r="I358" s="551"/>
      <c r="J358" s="552"/>
      <c r="K358" s="550"/>
      <c r="L358" s="551"/>
      <c r="M358" s="552"/>
      <c r="N358" s="550"/>
      <c r="O358" s="551"/>
      <c r="P358" s="552"/>
      <c r="Q358" s="237"/>
      <c r="R358" s="237"/>
      <c r="S358" s="561"/>
      <c r="T358" s="562"/>
      <c r="U358" s="562"/>
      <c r="V358" s="563"/>
      <c r="W358" s="561"/>
      <c r="X358" s="562"/>
      <c r="Y358" s="562"/>
      <c r="Z358" s="562"/>
      <c r="AA358" s="563"/>
      <c r="AB358" s="609"/>
      <c r="AC358" s="550"/>
      <c r="AD358" s="241"/>
      <c r="AE358" s="306">
        <f>AC358*3600/9760</f>
        <v>0</v>
      </c>
      <c r="AF358" s="300"/>
      <c r="AG358" s="237"/>
      <c r="AH358" s="238"/>
      <c r="AI358" s="237"/>
      <c r="AJ358" s="237"/>
    </row>
    <row r="359" spans="1:36" s="239" customFormat="1" ht="19.5" customHeight="1">
      <c r="A359" s="236"/>
      <c r="B359" s="554" t="s">
        <v>24</v>
      </c>
      <c r="C359" s="554"/>
      <c r="D359" s="555"/>
      <c r="E359" s="556"/>
      <c r="F359" s="556"/>
      <c r="G359" s="556"/>
      <c r="H359" s="550"/>
      <c r="I359" s="551"/>
      <c r="J359" s="552"/>
      <c r="K359" s="550"/>
      <c r="L359" s="551"/>
      <c r="M359" s="552"/>
      <c r="N359" s="550"/>
      <c r="O359" s="551"/>
      <c r="P359" s="552"/>
      <c r="Q359" s="237"/>
      <c r="R359" s="237"/>
      <c r="S359" s="237"/>
      <c r="T359" s="237"/>
      <c r="U359" s="237"/>
      <c r="V359" s="237"/>
      <c r="W359" s="237"/>
      <c r="X359" s="237"/>
      <c r="Y359" s="133"/>
      <c r="Z359" s="237"/>
      <c r="AA359" s="237"/>
      <c r="AB359" s="237"/>
      <c r="AC359" s="237"/>
      <c r="AD359" s="133" t="s">
        <v>73</v>
      </c>
      <c r="AE359" s="237"/>
      <c r="AF359" s="237"/>
      <c r="AG359" s="237"/>
      <c r="AH359" s="238"/>
      <c r="AI359" s="237"/>
      <c r="AJ359" s="237"/>
    </row>
    <row r="360" spans="1:36" s="239" customFormat="1" ht="19.5" customHeight="1">
      <c r="A360" s="236"/>
      <c r="B360" s="554" t="s">
        <v>25</v>
      </c>
      <c r="C360" s="554"/>
      <c r="D360" s="555"/>
      <c r="E360" s="556"/>
      <c r="F360" s="556"/>
      <c r="G360" s="556"/>
      <c r="H360" s="550"/>
      <c r="I360" s="551"/>
      <c r="J360" s="552"/>
      <c r="K360" s="550"/>
      <c r="L360" s="551"/>
      <c r="M360" s="552"/>
      <c r="N360" s="550"/>
      <c r="O360" s="551"/>
      <c r="P360" s="552"/>
      <c r="Q360" s="237"/>
      <c r="R360" s="237"/>
      <c r="S360" s="242" t="s">
        <v>357</v>
      </c>
      <c r="T360" s="237"/>
      <c r="U360" s="237"/>
      <c r="V360" s="237"/>
      <c r="W360" s="237"/>
      <c r="X360" s="237"/>
      <c r="Y360" s="237"/>
      <c r="Z360" s="237"/>
      <c r="AA360" s="237"/>
      <c r="AB360" s="237"/>
      <c r="AC360" s="237"/>
      <c r="AD360" s="237"/>
      <c r="AE360" s="237"/>
      <c r="AF360" s="237"/>
      <c r="AG360" s="237"/>
      <c r="AH360" s="238"/>
      <c r="AI360" s="237"/>
      <c r="AJ360" s="237"/>
    </row>
    <row r="361" spans="1:36" s="239" customFormat="1" ht="19.5" customHeight="1">
      <c r="A361" s="236"/>
      <c r="B361" s="554" t="s">
        <v>26</v>
      </c>
      <c r="C361" s="554"/>
      <c r="D361" s="555"/>
      <c r="E361" s="556"/>
      <c r="F361" s="556"/>
      <c r="G361" s="556"/>
      <c r="H361" s="550"/>
      <c r="I361" s="551"/>
      <c r="J361" s="552"/>
      <c r="K361" s="550"/>
      <c r="L361" s="551"/>
      <c r="M361" s="552"/>
      <c r="N361" s="550"/>
      <c r="O361" s="551"/>
      <c r="P361" s="552"/>
      <c r="Q361" s="237"/>
      <c r="R361" s="237"/>
      <c r="S361" s="243" t="s">
        <v>428</v>
      </c>
      <c r="T361" s="237"/>
      <c r="U361" s="237"/>
      <c r="V361" s="237"/>
      <c r="W361" s="237"/>
      <c r="X361" s="237"/>
      <c r="Y361" s="237"/>
      <c r="Z361" s="237"/>
      <c r="AA361" s="237"/>
      <c r="AB361" s="237"/>
      <c r="AC361" s="237"/>
      <c r="AD361" s="237"/>
      <c r="AE361" s="237"/>
      <c r="AF361" s="237"/>
      <c r="AG361" s="237"/>
      <c r="AH361" s="238"/>
      <c r="AI361" s="237"/>
      <c r="AJ361" s="237"/>
    </row>
    <row r="362" spans="1:36" s="239" customFormat="1" ht="19.5" customHeight="1">
      <c r="A362" s="236"/>
      <c r="B362" s="554" t="s">
        <v>27</v>
      </c>
      <c r="C362" s="554"/>
      <c r="D362" s="555"/>
      <c r="E362" s="556"/>
      <c r="F362" s="556"/>
      <c r="G362" s="556"/>
      <c r="H362" s="550"/>
      <c r="I362" s="551"/>
      <c r="J362" s="552"/>
      <c r="K362" s="550"/>
      <c r="L362" s="551"/>
      <c r="M362" s="552"/>
      <c r="N362" s="550"/>
      <c r="O362" s="551"/>
      <c r="P362" s="552"/>
      <c r="Q362" s="237"/>
      <c r="R362" s="237"/>
      <c r="S362" s="242" t="s">
        <v>358</v>
      </c>
      <c r="T362" s="237"/>
      <c r="U362" s="237"/>
      <c r="V362" s="237"/>
      <c r="W362" s="237"/>
      <c r="X362" s="237"/>
      <c r="Y362" s="237"/>
      <c r="Z362" s="237"/>
      <c r="AA362" s="237"/>
      <c r="AB362" s="237"/>
      <c r="AC362" s="237"/>
      <c r="AD362" s="237"/>
      <c r="AE362" s="237"/>
      <c r="AF362" s="237"/>
      <c r="AG362" s="237"/>
      <c r="AH362" s="238"/>
      <c r="AI362" s="237"/>
      <c r="AJ362" s="237"/>
    </row>
    <row r="363" spans="1:36" s="239" customFormat="1" ht="19.5" customHeight="1">
      <c r="A363" s="236"/>
      <c r="B363" s="554" t="s">
        <v>28</v>
      </c>
      <c r="C363" s="554"/>
      <c r="D363" s="555"/>
      <c r="E363" s="556"/>
      <c r="F363" s="556"/>
      <c r="G363" s="556"/>
      <c r="H363" s="550"/>
      <c r="I363" s="551"/>
      <c r="J363" s="552"/>
      <c r="K363" s="550"/>
      <c r="L363" s="551"/>
      <c r="M363" s="552"/>
      <c r="N363" s="550"/>
      <c r="O363" s="551"/>
      <c r="P363" s="552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  <c r="AA363" s="237"/>
      <c r="AB363" s="237"/>
      <c r="AC363" s="237"/>
      <c r="AD363" s="237"/>
      <c r="AE363" s="237"/>
      <c r="AF363" s="237"/>
      <c r="AG363" s="237"/>
      <c r="AH363" s="238"/>
      <c r="AI363" s="237"/>
      <c r="AJ363" s="237"/>
    </row>
    <row r="364" spans="1:36" s="239" customFormat="1" ht="19.5" customHeight="1">
      <c r="A364" s="236"/>
      <c r="B364" s="554" t="s">
        <v>29</v>
      </c>
      <c r="C364" s="554"/>
      <c r="D364" s="555"/>
      <c r="E364" s="556"/>
      <c r="F364" s="556"/>
      <c r="G364" s="556"/>
      <c r="H364" s="550"/>
      <c r="I364" s="551"/>
      <c r="J364" s="552"/>
      <c r="K364" s="550"/>
      <c r="L364" s="551"/>
      <c r="M364" s="552"/>
      <c r="N364" s="550"/>
      <c r="O364" s="551"/>
      <c r="P364" s="552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  <c r="AA364" s="237"/>
      <c r="AB364" s="237"/>
      <c r="AC364" s="237"/>
      <c r="AD364" s="237"/>
      <c r="AE364" s="237"/>
      <c r="AF364" s="237"/>
      <c r="AG364" s="237"/>
      <c r="AH364" s="238"/>
      <c r="AI364" s="237"/>
      <c r="AJ364" s="237"/>
    </row>
    <row r="365" spans="1:36" s="239" customFormat="1" ht="19.5" customHeight="1">
      <c r="A365" s="236"/>
      <c r="B365" s="327" t="s">
        <v>110</v>
      </c>
      <c r="C365" s="327"/>
      <c r="D365" s="327"/>
      <c r="E365" s="327"/>
      <c r="F365" s="327"/>
      <c r="G365" s="557"/>
      <c r="H365" s="333">
        <f>SUM(H357:J364)</f>
        <v>0</v>
      </c>
      <c r="I365" s="315"/>
      <c r="J365" s="334"/>
      <c r="K365" s="288" t="s">
        <v>206</v>
      </c>
      <c r="L365" s="564">
        <f>SUM(K357:M364)</f>
        <v>0</v>
      </c>
      <c r="M365" s="565"/>
      <c r="N365" s="288" t="s">
        <v>208</v>
      </c>
      <c r="O365" s="564">
        <f>SUM(N357:P364)</f>
        <v>0</v>
      </c>
      <c r="P365" s="565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  <c r="AA365" s="237"/>
      <c r="AB365" s="237"/>
      <c r="AC365" s="237"/>
      <c r="AD365" s="237"/>
      <c r="AE365" s="237"/>
      <c r="AF365" s="237"/>
      <c r="AG365" s="237"/>
      <c r="AH365" s="238"/>
      <c r="AI365" s="237"/>
      <c r="AJ365" s="237"/>
    </row>
    <row r="366" spans="1:36" s="239" customFormat="1" ht="19.5" customHeight="1">
      <c r="A366" s="236"/>
      <c r="B366" s="568" t="s">
        <v>72</v>
      </c>
      <c r="C366" s="569"/>
      <c r="D366" s="569"/>
      <c r="E366" s="569"/>
      <c r="F366" s="569"/>
      <c r="G366" s="569"/>
      <c r="H366" s="570"/>
      <c r="I366" s="570"/>
      <c r="J366" s="570"/>
      <c r="K366" s="570"/>
      <c r="L366" s="570"/>
      <c r="M366" s="570"/>
      <c r="N366" s="570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  <c r="AB366" s="237"/>
      <c r="AC366" s="237"/>
      <c r="AD366" s="237"/>
      <c r="AE366" s="237"/>
      <c r="AF366" s="237"/>
      <c r="AG366" s="237"/>
      <c r="AH366" s="238"/>
      <c r="AI366" s="237"/>
      <c r="AJ366" s="237"/>
    </row>
    <row r="367" spans="1:36" s="239" customFormat="1" ht="13.5" customHeight="1">
      <c r="A367" s="236"/>
      <c r="B367" s="245"/>
      <c r="C367" s="244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8"/>
      <c r="AI367" s="237"/>
      <c r="AJ367" s="237"/>
    </row>
    <row r="368" spans="1:36" s="239" customFormat="1" ht="13.5" customHeight="1">
      <c r="A368" s="236"/>
      <c r="B368" s="246" t="s">
        <v>39</v>
      </c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8"/>
      <c r="AI368" s="237"/>
      <c r="AJ368" s="237"/>
    </row>
    <row r="369" spans="1:36" s="239" customFormat="1" ht="4.5" customHeight="1">
      <c r="A369" s="236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8"/>
      <c r="AI369" s="237"/>
      <c r="AJ369" s="237"/>
    </row>
    <row r="370" spans="1:36" ht="15" customHeight="1">
      <c r="A370" s="196"/>
      <c r="B370" s="571"/>
      <c r="C370" s="571"/>
      <c r="D370" s="483" t="s">
        <v>105</v>
      </c>
      <c r="E370" s="358"/>
      <c r="F370" s="358"/>
      <c r="G370" s="358"/>
      <c r="H370" s="574" t="s">
        <v>102</v>
      </c>
      <c r="I370" s="574"/>
      <c r="J370" s="574"/>
      <c r="K370" s="574" t="s">
        <v>76</v>
      </c>
      <c r="L370" s="574"/>
      <c r="M370" s="574"/>
      <c r="N370" s="574" t="s">
        <v>77</v>
      </c>
      <c r="O370" s="574"/>
      <c r="P370" s="574"/>
      <c r="Q370" s="593" t="s">
        <v>106</v>
      </c>
      <c r="R370" s="593"/>
      <c r="S370" s="593"/>
      <c r="T370" s="593" t="s">
        <v>86</v>
      </c>
      <c r="U370" s="391"/>
      <c r="V370" s="391"/>
      <c r="W370" s="504" t="s">
        <v>107</v>
      </c>
      <c r="X370" s="501"/>
      <c r="Y370" s="501"/>
      <c r="Z370" s="505"/>
      <c r="AA370" s="492" t="s">
        <v>108</v>
      </c>
      <c r="AB370" s="493"/>
      <c r="AC370" s="494"/>
      <c r="AD370" s="492" t="s">
        <v>347</v>
      </c>
      <c r="AE370" s="493"/>
      <c r="AF370" s="493"/>
      <c r="AG370" s="494"/>
      <c r="AH370" s="124"/>
      <c r="AJ370" s="21"/>
    </row>
    <row r="371" spans="1:36" ht="15" customHeight="1">
      <c r="A371" s="196"/>
      <c r="B371" s="572"/>
      <c r="C371" s="572"/>
      <c r="D371" s="483"/>
      <c r="E371" s="358"/>
      <c r="F371" s="358"/>
      <c r="G371" s="358"/>
      <c r="H371" s="575"/>
      <c r="I371" s="575"/>
      <c r="J371" s="575"/>
      <c r="K371" s="575"/>
      <c r="L371" s="575"/>
      <c r="M371" s="575"/>
      <c r="N371" s="575"/>
      <c r="O371" s="575"/>
      <c r="P371" s="575"/>
      <c r="Q371" s="593"/>
      <c r="R371" s="593"/>
      <c r="S371" s="593"/>
      <c r="T371" s="593"/>
      <c r="U371" s="391"/>
      <c r="V371" s="391"/>
      <c r="W371" s="507"/>
      <c r="X371" s="330"/>
      <c r="Y371" s="330"/>
      <c r="Z371" s="508"/>
      <c r="AA371" s="495"/>
      <c r="AB371" s="496"/>
      <c r="AC371" s="497"/>
      <c r="AD371" s="495"/>
      <c r="AE371" s="496"/>
      <c r="AF371" s="496"/>
      <c r="AG371" s="497"/>
      <c r="AH371" s="124"/>
      <c r="AJ371" s="21"/>
    </row>
    <row r="372" spans="1:36" ht="15" customHeight="1">
      <c r="A372" s="196"/>
      <c r="B372" s="572"/>
      <c r="C372" s="572"/>
      <c r="D372" s="483"/>
      <c r="E372" s="358"/>
      <c r="F372" s="358"/>
      <c r="G372" s="358"/>
      <c r="H372" s="575"/>
      <c r="I372" s="575"/>
      <c r="J372" s="575"/>
      <c r="K372" s="575"/>
      <c r="L372" s="575"/>
      <c r="M372" s="575"/>
      <c r="N372" s="575"/>
      <c r="O372" s="575"/>
      <c r="P372" s="575"/>
      <c r="Q372" s="593"/>
      <c r="R372" s="593"/>
      <c r="S372" s="593"/>
      <c r="T372" s="593"/>
      <c r="U372" s="391"/>
      <c r="V372" s="391"/>
      <c r="W372" s="502"/>
      <c r="X372" s="503"/>
      <c r="Y372" s="503"/>
      <c r="Z372" s="506"/>
      <c r="AA372" s="495"/>
      <c r="AB372" s="496"/>
      <c r="AC372" s="497"/>
      <c r="AD372" s="495"/>
      <c r="AE372" s="496"/>
      <c r="AF372" s="496"/>
      <c r="AG372" s="497"/>
      <c r="AH372" s="124"/>
      <c r="AJ372" s="21"/>
    </row>
    <row r="373" spans="1:36" ht="15" customHeight="1">
      <c r="A373" s="196"/>
      <c r="B373" s="572"/>
      <c r="C373" s="572"/>
      <c r="D373" s="483"/>
      <c r="E373" s="358"/>
      <c r="F373" s="358"/>
      <c r="G373" s="358"/>
      <c r="H373" s="575"/>
      <c r="I373" s="575"/>
      <c r="J373" s="575"/>
      <c r="K373" s="575"/>
      <c r="L373" s="575"/>
      <c r="M373" s="575"/>
      <c r="N373" s="575"/>
      <c r="O373" s="575"/>
      <c r="P373" s="575"/>
      <c r="Q373" s="593"/>
      <c r="R373" s="593"/>
      <c r="S373" s="593"/>
      <c r="T373" s="593"/>
      <c r="U373" s="391"/>
      <c r="V373" s="539"/>
      <c r="W373" s="492" t="s">
        <v>356</v>
      </c>
      <c r="X373" s="505"/>
      <c r="Y373" s="504" t="s">
        <v>109</v>
      </c>
      <c r="Z373" s="505"/>
      <c r="AA373" s="496"/>
      <c r="AB373" s="496"/>
      <c r="AC373" s="497"/>
      <c r="AD373" s="495"/>
      <c r="AE373" s="496"/>
      <c r="AF373" s="496"/>
      <c r="AG373" s="497"/>
      <c r="AH373" s="124"/>
      <c r="AJ373" s="21"/>
    </row>
    <row r="374" spans="1:36" ht="15" customHeight="1">
      <c r="A374" s="196"/>
      <c r="B374" s="573"/>
      <c r="C374" s="573"/>
      <c r="D374" s="358"/>
      <c r="E374" s="358"/>
      <c r="F374" s="358"/>
      <c r="G374" s="358"/>
      <c r="H374" s="576"/>
      <c r="I374" s="576"/>
      <c r="J374" s="576"/>
      <c r="K374" s="576"/>
      <c r="L374" s="576"/>
      <c r="M374" s="576"/>
      <c r="N374" s="576"/>
      <c r="O374" s="576"/>
      <c r="P374" s="576"/>
      <c r="Q374" s="593"/>
      <c r="R374" s="593"/>
      <c r="S374" s="593"/>
      <c r="T374" s="391"/>
      <c r="U374" s="391"/>
      <c r="V374" s="539"/>
      <c r="W374" s="502"/>
      <c r="X374" s="506"/>
      <c r="Y374" s="502"/>
      <c r="Z374" s="506"/>
      <c r="AA374" s="499"/>
      <c r="AB374" s="499"/>
      <c r="AC374" s="500"/>
      <c r="AD374" s="498"/>
      <c r="AE374" s="499"/>
      <c r="AF374" s="499"/>
      <c r="AG374" s="500"/>
      <c r="AH374" s="124"/>
      <c r="AJ374" s="21"/>
    </row>
    <row r="375" spans="1:36" ht="19.5" customHeight="1">
      <c r="A375" s="196"/>
      <c r="B375" s="567" t="s">
        <v>22</v>
      </c>
      <c r="C375" s="567"/>
      <c r="D375" s="358"/>
      <c r="E375" s="358"/>
      <c r="F375" s="358"/>
      <c r="G375" s="358"/>
      <c r="H375" s="351"/>
      <c r="I375" s="490"/>
      <c r="J375" s="491"/>
      <c r="K375" s="351"/>
      <c r="L375" s="490"/>
      <c r="M375" s="491"/>
      <c r="N375" s="351"/>
      <c r="O375" s="490"/>
      <c r="P375" s="491"/>
      <c r="Q375" s="358"/>
      <c r="R375" s="358"/>
      <c r="S375" s="358"/>
      <c r="T375" s="358"/>
      <c r="U375" s="358"/>
      <c r="V375" s="358"/>
      <c r="W375" s="335"/>
      <c r="X375" s="336"/>
      <c r="Y375" s="333">
        <f>ROUNDDOWN(W375*3600/9760,3)</f>
        <v>0</v>
      </c>
      <c r="Z375" s="334"/>
      <c r="AA375" s="347">
        <f>ROUND(N375*Y375,3)</f>
        <v>0</v>
      </c>
      <c r="AB375" s="348"/>
      <c r="AC375" s="349"/>
      <c r="AD375" s="350"/>
      <c r="AE375" s="350"/>
      <c r="AF375" s="350"/>
      <c r="AG375" s="351"/>
      <c r="AH375" s="247"/>
      <c r="AI375" s="115"/>
      <c r="AJ375" s="21"/>
    </row>
    <row r="376" spans="1:36" ht="19.5" customHeight="1">
      <c r="A376" s="196"/>
      <c r="B376" s="566" t="s">
        <v>23</v>
      </c>
      <c r="C376" s="566"/>
      <c r="D376" s="358"/>
      <c r="E376" s="358"/>
      <c r="F376" s="358"/>
      <c r="G376" s="358"/>
      <c r="H376" s="351"/>
      <c r="I376" s="490"/>
      <c r="J376" s="491"/>
      <c r="K376" s="351"/>
      <c r="L376" s="490"/>
      <c r="M376" s="491"/>
      <c r="N376" s="351"/>
      <c r="O376" s="490"/>
      <c r="P376" s="491"/>
      <c r="Q376" s="358"/>
      <c r="R376" s="358"/>
      <c r="S376" s="358"/>
      <c r="T376" s="358"/>
      <c r="U376" s="358"/>
      <c r="V376" s="358"/>
      <c r="W376" s="335"/>
      <c r="X376" s="336"/>
      <c r="Y376" s="333">
        <f aca="true" t="shared" si="2" ref="Y376:Y382">ROUNDDOWN(W376*3600/9760,3)</f>
        <v>0</v>
      </c>
      <c r="Z376" s="334"/>
      <c r="AA376" s="347">
        <f aca="true" t="shared" si="3" ref="AA376:AA382">ROUND(N376*Y376,3)</f>
        <v>0</v>
      </c>
      <c r="AB376" s="348"/>
      <c r="AC376" s="349"/>
      <c r="AD376" s="350"/>
      <c r="AE376" s="350"/>
      <c r="AF376" s="350"/>
      <c r="AG376" s="351"/>
      <c r="AH376" s="247"/>
      <c r="AI376" s="115"/>
      <c r="AJ376" s="21"/>
    </row>
    <row r="377" spans="1:36" ht="19.5" customHeight="1">
      <c r="A377" s="196"/>
      <c r="B377" s="566" t="s">
        <v>24</v>
      </c>
      <c r="C377" s="566"/>
      <c r="D377" s="358"/>
      <c r="E377" s="358"/>
      <c r="F377" s="358"/>
      <c r="G377" s="358"/>
      <c r="H377" s="351"/>
      <c r="I377" s="490"/>
      <c r="J377" s="491"/>
      <c r="K377" s="351"/>
      <c r="L377" s="490"/>
      <c r="M377" s="491"/>
      <c r="N377" s="351"/>
      <c r="O377" s="490"/>
      <c r="P377" s="491"/>
      <c r="Q377" s="358"/>
      <c r="R377" s="358"/>
      <c r="S377" s="358"/>
      <c r="T377" s="358"/>
      <c r="U377" s="358"/>
      <c r="V377" s="358"/>
      <c r="W377" s="335"/>
      <c r="X377" s="336"/>
      <c r="Y377" s="333">
        <f t="shared" si="2"/>
        <v>0</v>
      </c>
      <c r="Z377" s="334"/>
      <c r="AA377" s="347">
        <f t="shared" si="3"/>
        <v>0</v>
      </c>
      <c r="AB377" s="348"/>
      <c r="AC377" s="349"/>
      <c r="AD377" s="350"/>
      <c r="AE377" s="350"/>
      <c r="AF377" s="350"/>
      <c r="AG377" s="351"/>
      <c r="AH377" s="247"/>
      <c r="AI377" s="115"/>
      <c r="AJ377" s="21"/>
    </row>
    <row r="378" spans="1:36" ht="19.5" customHeight="1">
      <c r="A378" s="196"/>
      <c r="B378" s="566" t="s">
        <v>25</v>
      </c>
      <c r="C378" s="566"/>
      <c r="D378" s="358"/>
      <c r="E378" s="358"/>
      <c r="F378" s="358"/>
      <c r="G378" s="358"/>
      <c r="H378" s="351"/>
      <c r="I378" s="490"/>
      <c r="J378" s="491"/>
      <c r="K378" s="351"/>
      <c r="L378" s="490"/>
      <c r="M378" s="491"/>
      <c r="N378" s="351"/>
      <c r="O378" s="490"/>
      <c r="P378" s="491"/>
      <c r="Q378" s="358"/>
      <c r="R378" s="358"/>
      <c r="S378" s="358"/>
      <c r="T378" s="358"/>
      <c r="U378" s="358"/>
      <c r="V378" s="358"/>
      <c r="W378" s="335"/>
      <c r="X378" s="336"/>
      <c r="Y378" s="333">
        <f t="shared" si="2"/>
        <v>0</v>
      </c>
      <c r="Z378" s="334"/>
      <c r="AA378" s="347">
        <f t="shared" si="3"/>
        <v>0</v>
      </c>
      <c r="AB378" s="348"/>
      <c r="AC378" s="349"/>
      <c r="AD378" s="350"/>
      <c r="AE378" s="350"/>
      <c r="AF378" s="350"/>
      <c r="AG378" s="351"/>
      <c r="AH378" s="247"/>
      <c r="AI378" s="115"/>
      <c r="AJ378" s="21"/>
    </row>
    <row r="379" spans="1:36" ht="19.5" customHeight="1">
      <c r="A379" s="196"/>
      <c r="B379" s="566" t="s">
        <v>26</v>
      </c>
      <c r="C379" s="566"/>
      <c r="D379" s="358"/>
      <c r="E379" s="358"/>
      <c r="F379" s="358"/>
      <c r="G379" s="358"/>
      <c r="H379" s="351"/>
      <c r="I379" s="490"/>
      <c r="J379" s="491"/>
      <c r="K379" s="351"/>
      <c r="L379" s="490"/>
      <c r="M379" s="491"/>
      <c r="N379" s="351"/>
      <c r="O379" s="490"/>
      <c r="P379" s="491"/>
      <c r="Q379" s="358"/>
      <c r="R379" s="358"/>
      <c r="S379" s="358"/>
      <c r="T379" s="358"/>
      <c r="U379" s="358"/>
      <c r="V379" s="358"/>
      <c r="W379" s="335"/>
      <c r="X379" s="336"/>
      <c r="Y379" s="333">
        <f t="shared" si="2"/>
        <v>0</v>
      </c>
      <c r="Z379" s="334"/>
      <c r="AA379" s="347">
        <f t="shared" si="3"/>
        <v>0</v>
      </c>
      <c r="AB379" s="348"/>
      <c r="AC379" s="349"/>
      <c r="AD379" s="350"/>
      <c r="AE379" s="350"/>
      <c r="AF379" s="350"/>
      <c r="AG379" s="351"/>
      <c r="AH379" s="247"/>
      <c r="AI379" s="115"/>
      <c r="AJ379" s="21"/>
    </row>
    <row r="380" spans="1:36" ht="19.5" customHeight="1">
      <c r="A380" s="196"/>
      <c r="B380" s="566" t="s">
        <v>27</v>
      </c>
      <c r="C380" s="566"/>
      <c r="D380" s="358"/>
      <c r="E380" s="358"/>
      <c r="F380" s="358"/>
      <c r="G380" s="358"/>
      <c r="H380" s="351"/>
      <c r="I380" s="490"/>
      <c r="J380" s="491"/>
      <c r="K380" s="351"/>
      <c r="L380" s="490"/>
      <c r="M380" s="491"/>
      <c r="N380" s="351"/>
      <c r="O380" s="490"/>
      <c r="P380" s="491"/>
      <c r="Q380" s="358"/>
      <c r="R380" s="358"/>
      <c r="S380" s="358"/>
      <c r="T380" s="358"/>
      <c r="U380" s="358"/>
      <c r="V380" s="358"/>
      <c r="W380" s="335"/>
      <c r="X380" s="336"/>
      <c r="Y380" s="333">
        <f t="shared" si="2"/>
        <v>0</v>
      </c>
      <c r="Z380" s="334"/>
      <c r="AA380" s="347">
        <f t="shared" si="3"/>
        <v>0</v>
      </c>
      <c r="AB380" s="348"/>
      <c r="AC380" s="349"/>
      <c r="AD380" s="350"/>
      <c r="AE380" s="350"/>
      <c r="AF380" s="350"/>
      <c r="AG380" s="351"/>
      <c r="AH380" s="247"/>
      <c r="AI380" s="115"/>
      <c r="AJ380" s="21"/>
    </row>
    <row r="381" spans="1:36" ht="19.5" customHeight="1">
      <c r="A381" s="196"/>
      <c r="B381" s="566" t="s">
        <v>28</v>
      </c>
      <c r="C381" s="566"/>
      <c r="D381" s="358"/>
      <c r="E381" s="358"/>
      <c r="F381" s="358"/>
      <c r="G381" s="358"/>
      <c r="H381" s="351"/>
      <c r="I381" s="490"/>
      <c r="J381" s="491"/>
      <c r="K381" s="351"/>
      <c r="L381" s="490"/>
      <c r="M381" s="491"/>
      <c r="N381" s="351"/>
      <c r="O381" s="490"/>
      <c r="P381" s="491"/>
      <c r="Q381" s="358"/>
      <c r="R381" s="358"/>
      <c r="S381" s="358"/>
      <c r="T381" s="358"/>
      <c r="U381" s="358"/>
      <c r="V381" s="358"/>
      <c r="W381" s="335"/>
      <c r="X381" s="336"/>
      <c r="Y381" s="333">
        <f t="shared" si="2"/>
        <v>0</v>
      </c>
      <c r="Z381" s="334"/>
      <c r="AA381" s="347">
        <f t="shared" si="3"/>
        <v>0</v>
      </c>
      <c r="AB381" s="348"/>
      <c r="AC381" s="349"/>
      <c r="AD381" s="350"/>
      <c r="AE381" s="350"/>
      <c r="AF381" s="350"/>
      <c r="AG381" s="351"/>
      <c r="AH381" s="247"/>
      <c r="AI381" s="115"/>
      <c r="AJ381" s="21"/>
    </row>
    <row r="382" spans="1:42" ht="19.5" customHeight="1" thickBot="1">
      <c r="A382" s="196"/>
      <c r="B382" s="566" t="s">
        <v>29</v>
      </c>
      <c r="C382" s="566"/>
      <c r="D382" s="358"/>
      <c r="E382" s="358"/>
      <c r="F382" s="358"/>
      <c r="G382" s="358"/>
      <c r="H382" s="351"/>
      <c r="I382" s="490"/>
      <c r="J382" s="491"/>
      <c r="K382" s="351"/>
      <c r="L382" s="490"/>
      <c r="M382" s="491"/>
      <c r="N382" s="351"/>
      <c r="O382" s="490"/>
      <c r="P382" s="491"/>
      <c r="Q382" s="358"/>
      <c r="R382" s="358"/>
      <c r="S382" s="358"/>
      <c r="T382" s="358"/>
      <c r="U382" s="358"/>
      <c r="V382" s="358"/>
      <c r="W382" s="335"/>
      <c r="X382" s="336"/>
      <c r="Y382" s="333">
        <f t="shared" si="2"/>
        <v>0</v>
      </c>
      <c r="Z382" s="334"/>
      <c r="AA382" s="347">
        <f t="shared" si="3"/>
        <v>0</v>
      </c>
      <c r="AB382" s="348"/>
      <c r="AC382" s="349"/>
      <c r="AD382" s="356"/>
      <c r="AE382" s="356"/>
      <c r="AF382" s="356"/>
      <c r="AG382" s="357"/>
      <c r="AH382" s="247"/>
      <c r="AI382" s="115"/>
      <c r="AJ382" s="21"/>
      <c r="AK382" s="21"/>
      <c r="AL382" s="21"/>
      <c r="AM382" s="21"/>
      <c r="AN382" s="21"/>
      <c r="AO382" s="21"/>
      <c r="AP382" s="21"/>
    </row>
    <row r="383" spans="1:42" s="239" customFormat="1" ht="24.75" customHeight="1" thickBot="1">
      <c r="A383" s="236"/>
      <c r="B383" s="391" t="s">
        <v>44</v>
      </c>
      <c r="C383" s="391"/>
      <c r="D383" s="608"/>
      <c r="E383" s="608"/>
      <c r="F383" s="608"/>
      <c r="G383" s="608"/>
      <c r="H383" s="333">
        <f>SUM(H375:J382)</f>
        <v>0</v>
      </c>
      <c r="I383" s="315"/>
      <c r="J383" s="334"/>
      <c r="K383" s="288" t="s">
        <v>206</v>
      </c>
      <c r="L383" s="564">
        <f>SUM(K375:M382)</f>
        <v>0</v>
      </c>
      <c r="M383" s="565"/>
      <c r="N383" s="288" t="s">
        <v>208</v>
      </c>
      <c r="O383" s="564">
        <f>SUM(N375:P382)</f>
        <v>0</v>
      </c>
      <c r="P383" s="565"/>
      <c r="Q383" s="555" t="s">
        <v>31</v>
      </c>
      <c r="R383" s="556"/>
      <c r="S383" s="556"/>
      <c r="T383" s="556"/>
      <c r="U383" s="556"/>
      <c r="V383" s="556"/>
      <c r="W383" s="556"/>
      <c r="X383" s="556"/>
      <c r="Y383" s="556"/>
      <c r="Z383" s="556"/>
      <c r="AA383" s="248" t="s">
        <v>209</v>
      </c>
      <c r="AB383" s="584">
        <f>SUM(AA375:AC382)</f>
        <v>0</v>
      </c>
      <c r="AC383" s="585"/>
      <c r="AD383" s="586" t="s">
        <v>31</v>
      </c>
      <c r="AE383" s="556"/>
      <c r="AF383" s="556"/>
      <c r="AG383" s="587"/>
      <c r="AH383" s="249"/>
      <c r="AI383" s="237"/>
      <c r="AJ383" s="237"/>
      <c r="AK383" s="250"/>
      <c r="AL383" s="250"/>
      <c r="AM383" s="583"/>
      <c r="AN383" s="583"/>
      <c r="AO383" s="583"/>
      <c r="AP383" s="583"/>
    </row>
    <row r="384" spans="1:42" ht="16.5" customHeight="1">
      <c r="A384" s="196"/>
      <c r="B384" s="21"/>
      <c r="C384" s="21"/>
      <c r="D384" s="21"/>
      <c r="E384" s="21"/>
      <c r="F384" s="21"/>
      <c r="G384" s="21"/>
      <c r="H384" s="112" t="s">
        <v>75</v>
      </c>
      <c r="I384" s="21"/>
      <c r="J384" s="21"/>
      <c r="K384" s="21"/>
      <c r="L384" s="21"/>
      <c r="M384" s="21"/>
      <c r="N384" s="21"/>
      <c r="O384" s="205"/>
      <c r="P384" s="205"/>
      <c r="Q384" s="588" t="s">
        <v>349</v>
      </c>
      <c r="R384" s="589"/>
      <c r="S384" s="589"/>
      <c r="T384" s="589"/>
      <c r="U384" s="589"/>
      <c r="V384" s="590"/>
      <c r="W384" s="337" t="s">
        <v>429</v>
      </c>
      <c r="X384" s="514"/>
      <c r="Y384" s="514"/>
      <c r="Z384" s="594"/>
      <c r="AA384" s="206" t="s">
        <v>207</v>
      </c>
      <c r="AB384" s="352">
        <f>IF(OR(O383=0,AB383=0),0,ROUND(AB383/O383,3))</f>
        <v>0</v>
      </c>
      <c r="AC384" s="352"/>
      <c r="AD384" s="352"/>
      <c r="AE384" s="352"/>
      <c r="AF384" s="352"/>
      <c r="AG384" s="353"/>
      <c r="AH384" s="124"/>
      <c r="AJ384" s="21"/>
      <c r="AK384" s="21"/>
      <c r="AL384" s="21"/>
      <c r="AM384" s="21"/>
      <c r="AN384" s="21"/>
      <c r="AO384" s="21"/>
      <c r="AP384" s="21"/>
    </row>
    <row r="385" spans="1:36" ht="16.5" customHeight="1" thickBot="1">
      <c r="A385" s="196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07"/>
      <c r="P385" s="207"/>
      <c r="Q385" s="591"/>
      <c r="R385" s="591"/>
      <c r="S385" s="591"/>
      <c r="T385" s="591"/>
      <c r="U385" s="591"/>
      <c r="V385" s="592"/>
      <c r="W385" s="518"/>
      <c r="X385" s="519"/>
      <c r="Y385" s="519"/>
      <c r="Z385" s="595"/>
      <c r="AA385" s="208"/>
      <c r="AB385" s="354"/>
      <c r="AC385" s="354"/>
      <c r="AD385" s="354"/>
      <c r="AE385" s="354"/>
      <c r="AF385" s="354"/>
      <c r="AG385" s="355"/>
      <c r="AH385" s="124"/>
      <c r="AJ385" s="21"/>
    </row>
    <row r="386" spans="1:36" s="239" customFormat="1" ht="19.5" customHeight="1">
      <c r="A386" s="236"/>
      <c r="B386" s="251" t="s">
        <v>364</v>
      </c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52"/>
      <c r="Z386" s="252"/>
      <c r="AA386" s="110" t="s">
        <v>74</v>
      </c>
      <c r="AB386" s="252"/>
      <c r="AC386" s="253"/>
      <c r="AD386" s="254"/>
      <c r="AE386" s="254"/>
      <c r="AF386" s="254"/>
      <c r="AG386" s="254"/>
      <c r="AH386" s="255"/>
      <c r="AI386" s="237"/>
      <c r="AJ386" s="237"/>
    </row>
    <row r="387" spans="1:36" s="239" customFormat="1" ht="19.5" customHeight="1">
      <c r="A387" s="236"/>
      <c r="B387" s="251" t="s">
        <v>365</v>
      </c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133"/>
      <c r="AB387" s="237"/>
      <c r="AC387" s="133"/>
      <c r="AD387" s="237"/>
      <c r="AE387" s="237"/>
      <c r="AF387" s="237"/>
      <c r="AG387" s="237"/>
      <c r="AH387" s="238"/>
      <c r="AI387" s="237"/>
      <c r="AJ387" s="237"/>
    </row>
    <row r="388" spans="1:36" s="239" customFormat="1" ht="19.5" customHeight="1">
      <c r="A388" s="236"/>
      <c r="B388" s="256" t="s">
        <v>32</v>
      </c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8"/>
      <c r="AI388" s="237"/>
      <c r="AJ388" s="237"/>
    </row>
    <row r="389" spans="1:36" s="239" customFormat="1" ht="19.5" customHeight="1">
      <c r="A389" s="236"/>
      <c r="B389" s="257" t="s">
        <v>116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8"/>
      <c r="AI389" s="237"/>
      <c r="AJ389" s="237"/>
    </row>
    <row r="390" spans="19:34" ht="15" customHeight="1"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4" t="s">
        <v>391</v>
      </c>
    </row>
    <row r="391" spans="19:34" ht="15" customHeight="1">
      <c r="S391" s="298" t="s">
        <v>398</v>
      </c>
      <c r="T391" s="298"/>
      <c r="U391" s="298"/>
      <c r="V391" s="298"/>
      <c r="W391" s="298"/>
      <c r="X391" s="298"/>
      <c r="Y391" s="298"/>
      <c r="Z391" s="298"/>
      <c r="AA391" s="298"/>
      <c r="AB391" s="298"/>
      <c r="AC391" s="298"/>
      <c r="AD391" s="298"/>
      <c r="AE391" s="298"/>
      <c r="AF391" s="298"/>
      <c r="AG391" s="298"/>
      <c r="AH391" s="298"/>
    </row>
    <row r="392" spans="1:36" s="239" customFormat="1" ht="13.5" customHeight="1">
      <c r="A392" s="236"/>
      <c r="B392" s="191" t="s">
        <v>308</v>
      </c>
      <c r="C392" s="237"/>
      <c r="D392" s="237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8"/>
      <c r="AI392" s="237"/>
      <c r="AJ392" s="237"/>
    </row>
    <row r="393" spans="1:36" s="239" customFormat="1" ht="4.5" customHeight="1">
      <c r="A393" s="236"/>
      <c r="B393" s="256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8"/>
      <c r="AI393" s="237"/>
      <c r="AJ393" s="237"/>
    </row>
    <row r="394" spans="1:36" ht="60" customHeight="1">
      <c r="A394" s="196"/>
      <c r="B394" s="571"/>
      <c r="C394" s="571"/>
      <c r="D394" s="483" t="s">
        <v>105</v>
      </c>
      <c r="E394" s="358"/>
      <c r="F394" s="358"/>
      <c r="G394" s="358"/>
      <c r="H394" s="577" t="s">
        <v>441</v>
      </c>
      <c r="I394" s="621"/>
      <c r="J394" s="578"/>
      <c r="K394" s="391" t="s">
        <v>189</v>
      </c>
      <c r="L394" s="391"/>
      <c r="M394" s="391"/>
      <c r="N394" s="391"/>
      <c r="O394" s="391"/>
      <c r="P394" s="391" t="s">
        <v>87</v>
      </c>
      <c r="Q394" s="391"/>
      <c r="R394" s="391"/>
      <c r="S394" s="391"/>
      <c r="T394" s="593" t="s">
        <v>191</v>
      </c>
      <c r="U394" s="391"/>
      <c r="V394" s="391"/>
      <c r="W394" s="391"/>
      <c r="X394" s="577" t="s">
        <v>442</v>
      </c>
      <c r="Y394" s="578"/>
      <c r="Z394" s="492" t="s">
        <v>190</v>
      </c>
      <c r="AA394" s="494"/>
      <c r="AB394" s="610" t="s">
        <v>345</v>
      </c>
      <c r="AC394" s="611"/>
      <c r="AD394" s="611"/>
      <c r="AE394" s="612"/>
      <c r="AH394" s="202"/>
      <c r="AI394" s="21"/>
      <c r="AJ394" s="21"/>
    </row>
    <row r="395" spans="1:36" ht="9.75" customHeight="1">
      <c r="A395" s="196"/>
      <c r="B395" s="573"/>
      <c r="C395" s="573"/>
      <c r="D395" s="358"/>
      <c r="E395" s="358"/>
      <c r="F395" s="358"/>
      <c r="G395" s="358"/>
      <c r="H395" s="579"/>
      <c r="I395" s="622"/>
      <c r="J395" s="580"/>
      <c r="K395" s="391"/>
      <c r="L395" s="391"/>
      <c r="M395" s="391"/>
      <c r="N395" s="391"/>
      <c r="O395" s="391"/>
      <c r="P395" s="391"/>
      <c r="Q395" s="391"/>
      <c r="R395" s="391"/>
      <c r="S395" s="391"/>
      <c r="T395" s="391"/>
      <c r="U395" s="391"/>
      <c r="V395" s="391"/>
      <c r="W395" s="391"/>
      <c r="X395" s="579"/>
      <c r="Y395" s="580"/>
      <c r="Z395" s="498"/>
      <c r="AA395" s="500"/>
      <c r="AB395" s="613"/>
      <c r="AC395" s="614"/>
      <c r="AD395" s="614"/>
      <c r="AE395" s="615"/>
      <c r="AH395" s="202"/>
      <c r="AI395" s="21"/>
      <c r="AJ395" s="21"/>
    </row>
    <row r="396" spans="1:36" ht="18" customHeight="1">
      <c r="A396" s="196"/>
      <c r="B396" s="566" t="s">
        <v>22</v>
      </c>
      <c r="C396" s="566"/>
      <c r="D396" s="358"/>
      <c r="E396" s="358"/>
      <c r="F396" s="358"/>
      <c r="G396" s="358"/>
      <c r="H396" s="294"/>
      <c r="I396" s="582"/>
      <c r="J396" s="295"/>
      <c r="K396" s="536"/>
      <c r="L396" s="537"/>
      <c r="M396" s="537"/>
      <c r="N396" s="537"/>
      <c r="O396" s="538"/>
      <c r="P396" s="536"/>
      <c r="Q396" s="537"/>
      <c r="R396" s="537"/>
      <c r="S396" s="538"/>
      <c r="T396" s="536"/>
      <c r="U396" s="537"/>
      <c r="V396" s="537"/>
      <c r="W396" s="538"/>
      <c r="X396" s="210"/>
      <c r="Y396" s="211"/>
      <c r="Z396" s="210"/>
      <c r="AA396" s="211"/>
      <c r="AB396" s="536"/>
      <c r="AC396" s="537"/>
      <c r="AD396" s="537"/>
      <c r="AE396" s="538"/>
      <c r="AH396" s="32"/>
      <c r="AI396" s="21"/>
      <c r="AJ396" s="21"/>
    </row>
    <row r="397" spans="1:36" ht="18" customHeight="1">
      <c r="A397" s="196"/>
      <c r="B397" s="566" t="s">
        <v>23</v>
      </c>
      <c r="C397" s="566"/>
      <c r="D397" s="358"/>
      <c r="E397" s="358"/>
      <c r="F397" s="358"/>
      <c r="G397" s="358"/>
      <c r="H397" s="294"/>
      <c r="I397" s="582"/>
      <c r="J397" s="295"/>
      <c r="K397" s="536"/>
      <c r="L397" s="537"/>
      <c r="M397" s="537"/>
      <c r="N397" s="537"/>
      <c r="O397" s="538"/>
      <c r="P397" s="536"/>
      <c r="Q397" s="537"/>
      <c r="R397" s="537"/>
      <c r="S397" s="538"/>
      <c r="T397" s="536"/>
      <c r="U397" s="537"/>
      <c r="V397" s="537"/>
      <c r="W397" s="538"/>
      <c r="X397" s="210"/>
      <c r="Y397" s="211"/>
      <c r="Z397" s="210"/>
      <c r="AA397" s="211"/>
      <c r="AB397" s="536"/>
      <c r="AC397" s="537"/>
      <c r="AD397" s="537"/>
      <c r="AE397" s="538"/>
      <c r="AH397" s="32"/>
      <c r="AI397" s="21"/>
      <c r="AJ397" s="21"/>
    </row>
    <row r="398" spans="1:36" ht="18" customHeight="1">
      <c r="A398" s="196"/>
      <c r="B398" s="566" t="s">
        <v>24</v>
      </c>
      <c r="C398" s="566"/>
      <c r="D398" s="358"/>
      <c r="E398" s="358"/>
      <c r="F398" s="358"/>
      <c r="G398" s="358"/>
      <c r="H398" s="294"/>
      <c r="I398" s="582"/>
      <c r="J398" s="295"/>
      <c r="K398" s="536"/>
      <c r="L398" s="537"/>
      <c r="M398" s="537"/>
      <c r="N398" s="537"/>
      <c r="O398" s="538"/>
      <c r="P398" s="536"/>
      <c r="Q398" s="537"/>
      <c r="R398" s="537"/>
      <c r="S398" s="538"/>
      <c r="T398" s="536"/>
      <c r="U398" s="537"/>
      <c r="V398" s="537"/>
      <c r="W398" s="538"/>
      <c r="X398" s="210"/>
      <c r="Y398" s="211"/>
      <c r="Z398" s="210"/>
      <c r="AA398" s="211"/>
      <c r="AB398" s="536"/>
      <c r="AC398" s="537"/>
      <c r="AD398" s="537"/>
      <c r="AE398" s="538"/>
      <c r="AH398" s="32"/>
      <c r="AI398" s="21"/>
      <c r="AJ398" s="21"/>
    </row>
    <row r="399" spans="1:36" ht="18" customHeight="1">
      <c r="A399" s="196"/>
      <c r="B399" s="566" t="s">
        <v>25</v>
      </c>
      <c r="C399" s="566"/>
      <c r="D399" s="358"/>
      <c r="E399" s="358"/>
      <c r="F399" s="358"/>
      <c r="G399" s="358"/>
      <c r="H399" s="294"/>
      <c r="I399" s="582"/>
      <c r="J399" s="295"/>
      <c r="K399" s="536"/>
      <c r="L399" s="537"/>
      <c r="M399" s="537"/>
      <c r="N399" s="537"/>
      <c r="O399" s="538"/>
      <c r="P399" s="536"/>
      <c r="Q399" s="537"/>
      <c r="R399" s="537"/>
      <c r="S399" s="538"/>
      <c r="T399" s="536"/>
      <c r="U399" s="537"/>
      <c r="V399" s="537"/>
      <c r="W399" s="538"/>
      <c r="X399" s="210"/>
      <c r="Y399" s="211"/>
      <c r="Z399" s="210"/>
      <c r="AA399" s="211"/>
      <c r="AB399" s="536"/>
      <c r="AC399" s="537"/>
      <c r="AD399" s="537"/>
      <c r="AE399" s="538"/>
      <c r="AH399" s="32"/>
      <c r="AI399" s="21"/>
      <c r="AJ399" s="21"/>
    </row>
    <row r="400" spans="1:36" ht="18" customHeight="1">
      <c r="A400" s="196"/>
      <c r="B400" s="566" t="s">
        <v>26</v>
      </c>
      <c r="C400" s="566"/>
      <c r="D400" s="358"/>
      <c r="E400" s="358"/>
      <c r="F400" s="358"/>
      <c r="G400" s="358"/>
      <c r="H400" s="294"/>
      <c r="I400" s="582"/>
      <c r="J400" s="295"/>
      <c r="K400" s="536"/>
      <c r="L400" s="537"/>
      <c r="M400" s="537"/>
      <c r="N400" s="537"/>
      <c r="O400" s="538"/>
      <c r="P400" s="536"/>
      <c r="Q400" s="537"/>
      <c r="R400" s="537"/>
      <c r="S400" s="538"/>
      <c r="T400" s="536"/>
      <c r="U400" s="537"/>
      <c r="V400" s="537"/>
      <c r="W400" s="538"/>
      <c r="X400" s="210"/>
      <c r="Y400" s="211"/>
      <c r="Z400" s="210"/>
      <c r="AA400" s="211"/>
      <c r="AB400" s="536"/>
      <c r="AC400" s="537"/>
      <c r="AD400" s="537"/>
      <c r="AE400" s="538"/>
      <c r="AH400" s="32"/>
      <c r="AI400" s="21"/>
      <c r="AJ400" s="21"/>
    </row>
    <row r="401" spans="1:36" ht="18" customHeight="1">
      <c r="A401" s="196"/>
      <c r="B401" s="566" t="s">
        <v>27</v>
      </c>
      <c r="C401" s="566"/>
      <c r="D401" s="358"/>
      <c r="E401" s="358"/>
      <c r="F401" s="358"/>
      <c r="G401" s="358"/>
      <c r="H401" s="294"/>
      <c r="I401" s="582"/>
      <c r="J401" s="295"/>
      <c r="K401" s="536"/>
      <c r="L401" s="537"/>
      <c r="M401" s="537"/>
      <c r="N401" s="537"/>
      <c r="O401" s="538"/>
      <c r="P401" s="536"/>
      <c r="Q401" s="537"/>
      <c r="R401" s="537"/>
      <c r="S401" s="538"/>
      <c r="T401" s="536"/>
      <c r="U401" s="537"/>
      <c r="V401" s="537"/>
      <c r="W401" s="538"/>
      <c r="X401" s="210"/>
      <c r="Y401" s="211"/>
      <c r="Z401" s="210"/>
      <c r="AA401" s="211"/>
      <c r="AB401" s="536"/>
      <c r="AC401" s="537"/>
      <c r="AD401" s="537"/>
      <c r="AE401" s="538"/>
      <c r="AH401" s="32"/>
      <c r="AI401" s="21"/>
      <c r="AJ401" s="21"/>
    </row>
    <row r="402" spans="1:36" ht="18" customHeight="1">
      <c r="A402" s="196"/>
      <c r="B402" s="566" t="s">
        <v>28</v>
      </c>
      <c r="C402" s="566"/>
      <c r="D402" s="358"/>
      <c r="E402" s="358"/>
      <c r="F402" s="358"/>
      <c r="G402" s="358"/>
      <c r="H402" s="294"/>
      <c r="I402" s="582"/>
      <c r="J402" s="295"/>
      <c r="K402" s="536"/>
      <c r="L402" s="537"/>
      <c r="M402" s="537"/>
      <c r="N402" s="537"/>
      <c r="O402" s="538"/>
      <c r="P402" s="536"/>
      <c r="Q402" s="537"/>
      <c r="R402" s="537"/>
      <c r="S402" s="538"/>
      <c r="T402" s="536"/>
      <c r="U402" s="537"/>
      <c r="V402" s="537"/>
      <c r="W402" s="538"/>
      <c r="X402" s="210"/>
      <c r="Y402" s="211"/>
      <c r="Z402" s="210"/>
      <c r="AA402" s="211"/>
      <c r="AB402" s="536"/>
      <c r="AC402" s="537"/>
      <c r="AD402" s="537"/>
      <c r="AE402" s="538"/>
      <c r="AH402" s="32"/>
      <c r="AI402" s="21"/>
      <c r="AJ402" s="21"/>
    </row>
    <row r="403" spans="1:36" ht="18" customHeight="1">
      <c r="A403" s="196"/>
      <c r="B403" s="566" t="s">
        <v>29</v>
      </c>
      <c r="C403" s="566"/>
      <c r="D403" s="358"/>
      <c r="E403" s="358"/>
      <c r="F403" s="358"/>
      <c r="G403" s="358"/>
      <c r="H403" s="294"/>
      <c r="I403" s="582"/>
      <c r="J403" s="295"/>
      <c r="K403" s="536"/>
      <c r="L403" s="537"/>
      <c r="M403" s="537"/>
      <c r="N403" s="537"/>
      <c r="O403" s="538"/>
      <c r="P403" s="536"/>
      <c r="Q403" s="537"/>
      <c r="R403" s="537"/>
      <c r="S403" s="538"/>
      <c r="T403" s="536"/>
      <c r="U403" s="537"/>
      <c r="V403" s="537"/>
      <c r="W403" s="538"/>
      <c r="X403" s="210"/>
      <c r="Y403" s="211"/>
      <c r="Z403" s="210"/>
      <c r="AA403" s="211"/>
      <c r="AB403" s="536"/>
      <c r="AC403" s="537"/>
      <c r="AD403" s="537"/>
      <c r="AE403" s="538"/>
      <c r="AH403" s="32"/>
      <c r="AI403" s="21"/>
      <c r="AJ403" s="21"/>
    </row>
    <row r="404" spans="1:42" s="239" customFormat="1" ht="19.5" customHeight="1">
      <c r="A404" s="236"/>
      <c r="B404" s="256"/>
      <c r="C404" s="237"/>
      <c r="D404" s="237"/>
      <c r="E404" s="237"/>
      <c r="F404" s="237"/>
      <c r="G404" s="237"/>
      <c r="H404" s="258"/>
      <c r="I404" s="237"/>
      <c r="J404" s="237"/>
      <c r="K404" s="237"/>
      <c r="L404" s="237"/>
      <c r="M404" s="237"/>
      <c r="N404" s="237"/>
      <c r="P404" s="213" t="s">
        <v>381</v>
      </c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  <c r="AB404" s="237"/>
      <c r="AC404" s="237"/>
      <c r="AD404" s="237"/>
      <c r="AE404" s="237"/>
      <c r="AF404" s="237"/>
      <c r="AG404" s="237"/>
      <c r="AH404" s="238"/>
      <c r="AI404" s="237"/>
      <c r="AJ404" s="237"/>
      <c r="AK404" s="2"/>
      <c r="AL404" s="2"/>
      <c r="AM404" s="2"/>
      <c r="AN404" s="2"/>
      <c r="AO404" s="2"/>
      <c r="AP404" s="2"/>
    </row>
    <row r="405" spans="1:42" s="239" customFormat="1" ht="16.5" customHeight="1">
      <c r="A405" s="236"/>
      <c r="B405" s="237"/>
      <c r="C405" s="237"/>
      <c r="D405" s="237"/>
      <c r="E405" s="237"/>
      <c r="F405" s="237"/>
      <c r="G405" s="237"/>
      <c r="H405" s="258"/>
      <c r="I405" s="237"/>
      <c r="J405" s="237"/>
      <c r="K405" s="237"/>
      <c r="L405" s="237"/>
      <c r="M405" s="237"/>
      <c r="N405" s="237"/>
      <c r="P405" s="259" t="s">
        <v>380</v>
      </c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  <c r="AB405" s="237"/>
      <c r="AC405" s="237"/>
      <c r="AD405" s="237"/>
      <c r="AE405" s="237"/>
      <c r="AF405" s="237"/>
      <c r="AG405" s="237"/>
      <c r="AH405" s="238"/>
      <c r="AI405" s="237"/>
      <c r="AJ405" s="237"/>
      <c r="AK405" s="233"/>
      <c r="AL405" s="233"/>
      <c r="AM405" s="233"/>
      <c r="AN405" s="233"/>
      <c r="AO405" s="233"/>
      <c r="AP405" s="233"/>
    </row>
    <row r="406" spans="1:42" s="239" customFormat="1" ht="16.5" customHeight="1">
      <c r="A406" s="236"/>
      <c r="B406" s="237"/>
      <c r="C406" s="237"/>
      <c r="D406" s="237"/>
      <c r="E406" s="237"/>
      <c r="F406" s="237"/>
      <c r="G406" s="237"/>
      <c r="H406" s="258"/>
      <c r="I406" s="237"/>
      <c r="J406" s="237"/>
      <c r="K406" s="237"/>
      <c r="L406" s="237"/>
      <c r="M406" s="237"/>
      <c r="N406" s="237"/>
      <c r="P406" s="260" t="s">
        <v>193</v>
      </c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  <c r="AA406" s="237"/>
      <c r="AB406" s="237"/>
      <c r="AC406" s="237"/>
      <c r="AD406" s="237"/>
      <c r="AE406" s="237"/>
      <c r="AF406" s="237"/>
      <c r="AG406" s="237"/>
      <c r="AH406" s="238"/>
      <c r="AI406" s="237"/>
      <c r="AJ406" s="237"/>
      <c r="AK406" s="233"/>
      <c r="AL406" s="233"/>
      <c r="AM406" s="233"/>
      <c r="AN406" s="233"/>
      <c r="AO406" s="233"/>
      <c r="AP406" s="233"/>
    </row>
    <row r="407" spans="1:42" s="233" customFormat="1" ht="4.5" customHeight="1">
      <c r="A407" s="234"/>
      <c r="B407" s="261"/>
      <c r="C407" s="151"/>
      <c r="D407" s="151"/>
      <c r="E407" s="151"/>
      <c r="F407" s="151"/>
      <c r="G407" s="151"/>
      <c r="H407" s="262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235"/>
      <c r="AI407" s="151"/>
      <c r="AJ407" s="151"/>
      <c r="AK407" s="2"/>
      <c r="AL407" s="2"/>
      <c r="AM407" s="2"/>
      <c r="AN407" s="2"/>
      <c r="AO407" s="2"/>
      <c r="AP407" s="2"/>
    </row>
    <row r="408" spans="1:36" ht="13.5" customHeight="1">
      <c r="A408" s="30"/>
      <c r="B408" s="134" t="s">
        <v>309</v>
      </c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124"/>
      <c r="AI408" s="21"/>
      <c r="AJ408" s="21"/>
    </row>
    <row r="409" spans="1:36" ht="6.75" customHeight="1">
      <c r="A409" s="3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124"/>
      <c r="AI409" s="21"/>
      <c r="AJ409" s="21"/>
    </row>
    <row r="410" spans="1:36" ht="13.5" customHeight="1">
      <c r="A410" s="30"/>
      <c r="B410" s="135" t="s">
        <v>20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124"/>
      <c r="AI410" s="21"/>
      <c r="AJ410" s="21"/>
    </row>
    <row r="411" spans="1:42" ht="19.5" customHeight="1">
      <c r="A411" s="136">
        <f>COUNTA(C411:C412)</f>
        <v>0</v>
      </c>
      <c r="B411" s="222" t="s">
        <v>115</v>
      </c>
      <c r="C411" s="131"/>
      <c r="D411" s="87" t="s">
        <v>279</v>
      </c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124"/>
      <c r="AI411" s="21"/>
      <c r="AJ411" s="21"/>
      <c r="AK411" s="227"/>
      <c r="AL411" s="227"/>
      <c r="AM411" s="227"/>
      <c r="AN411" s="227"/>
      <c r="AO411" s="227"/>
      <c r="AP411" s="227"/>
    </row>
    <row r="412" spans="1:36" ht="19.5" customHeight="1">
      <c r="A412" s="138"/>
      <c r="B412" s="222" t="s">
        <v>115</v>
      </c>
      <c r="C412" s="131"/>
      <c r="D412" s="87" t="s">
        <v>119</v>
      </c>
      <c r="E412" s="87"/>
      <c r="F412" s="87"/>
      <c r="G412" s="87"/>
      <c r="H412" s="87"/>
      <c r="I412" s="87"/>
      <c r="J412" s="87"/>
      <c r="K412" s="87"/>
      <c r="L412" s="87" t="s">
        <v>310</v>
      </c>
      <c r="M412" s="87"/>
      <c r="N412" s="87"/>
      <c r="O412" s="87"/>
      <c r="P412" s="87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124"/>
      <c r="AI412" s="21"/>
      <c r="AJ412" s="21"/>
    </row>
    <row r="413" spans="1:36" ht="19.5" customHeight="1">
      <c r="A413" s="30"/>
      <c r="B413" s="139" t="s">
        <v>401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140" t="s">
        <v>133</v>
      </c>
      <c r="T413" s="21"/>
      <c r="U413" s="21"/>
      <c r="V413" s="21"/>
      <c r="W413" s="21"/>
      <c r="X413" s="140"/>
      <c r="Y413" s="21"/>
      <c r="Z413" s="108" t="s">
        <v>62</v>
      </c>
      <c r="AA413" s="371"/>
      <c r="AB413" s="371"/>
      <c r="AC413" s="371"/>
      <c r="AD413" s="371"/>
      <c r="AE413" s="22" t="s">
        <v>33</v>
      </c>
      <c r="AF413" s="21"/>
      <c r="AG413" s="21"/>
      <c r="AH413" s="124"/>
      <c r="AI413" s="21"/>
      <c r="AJ413" s="21"/>
    </row>
    <row r="414" spans="1:36" ht="13.5" customHeight="1">
      <c r="A414" s="3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141" t="s">
        <v>83</v>
      </c>
      <c r="AA414" s="21"/>
      <c r="AB414" s="21"/>
      <c r="AC414" s="21"/>
      <c r="AD414" s="21"/>
      <c r="AE414" s="21"/>
      <c r="AF414" s="21"/>
      <c r="AG414" s="21"/>
      <c r="AH414" s="124"/>
      <c r="AI414" s="21"/>
      <c r="AJ414" s="21"/>
    </row>
    <row r="415" spans="1:42" s="233" customFormat="1" ht="7.5" customHeight="1">
      <c r="A415" s="234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  <c r="M415" s="263"/>
      <c r="N415" s="263"/>
      <c r="O415" s="263"/>
      <c r="P415" s="263"/>
      <c r="Q415" s="263"/>
      <c r="R415" s="263"/>
      <c r="S415" s="263"/>
      <c r="T415" s="263"/>
      <c r="U415" s="263"/>
      <c r="V415" s="263"/>
      <c r="W415" s="263"/>
      <c r="X415" s="264"/>
      <c r="Y415" s="263"/>
      <c r="Z415" s="263"/>
      <c r="AA415" s="263"/>
      <c r="AB415" s="263"/>
      <c r="AC415" s="263"/>
      <c r="AD415" s="263"/>
      <c r="AE415" s="263"/>
      <c r="AF415" s="263"/>
      <c r="AG415" s="263"/>
      <c r="AH415" s="235"/>
      <c r="AI415" s="151"/>
      <c r="AJ415" s="151"/>
      <c r="AK415" s="2"/>
      <c r="AL415" s="2"/>
      <c r="AM415" s="2"/>
      <c r="AN415" s="2"/>
      <c r="AO415" s="2"/>
      <c r="AP415" s="2"/>
    </row>
    <row r="416" spans="1:42" s="233" customFormat="1" ht="7.5" customHeight="1">
      <c r="A416" s="234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235"/>
      <c r="AI416" s="151"/>
      <c r="AJ416" s="151"/>
      <c r="AK416" s="227"/>
      <c r="AL416" s="227"/>
      <c r="AM416" s="227"/>
      <c r="AN416" s="227"/>
      <c r="AO416" s="227"/>
      <c r="AP416" s="227"/>
    </row>
    <row r="417" spans="1:36" ht="13.5" customHeight="1">
      <c r="A417" s="30"/>
      <c r="B417" s="134" t="s">
        <v>213</v>
      </c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124"/>
      <c r="AI417" s="21"/>
      <c r="AJ417" s="21"/>
    </row>
    <row r="418" spans="1:36" ht="6.75" customHeight="1">
      <c r="A418" s="3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124"/>
      <c r="AI418" s="21"/>
      <c r="AJ418" s="21"/>
    </row>
    <row r="419" spans="1:36" ht="13.5" customHeight="1">
      <c r="A419" s="30"/>
      <c r="B419" s="134" t="s">
        <v>315</v>
      </c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124"/>
      <c r="AI419" s="21"/>
      <c r="AJ419" s="21"/>
    </row>
    <row r="420" spans="1:36" ht="19.5" customHeight="1">
      <c r="A420" s="30"/>
      <c r="B420" s="25" t="s">
        <v>437</v>
      </c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124"/>
      <c r="AI420" s="21"/>
      <c r="AJ420" s="21"/>
    </row>
    <row r="421" spans="1:42" s="227" customFormat="1" ht="19.5" customHeight="1">
      <c r="A421" s="114"/>
      <c r="B421" s="223" t="s">
        <v>316</v>
      </c>
      <c r="C421" s="542">
        <f>AA343</f>
        <v>0</v>
      </c>
      <c r="D421" s="542"/>
      <c r="E421" s="542"/>
      <c r="F421" s="542"/>
      <c r="G421" s="542"/>
      <c r="H421" s="542"/>
      <c r="I421" s="542"/>
      <c r="J421" s="542" t="s">
        <v>430</v>
      </c>
      <c r="K421" s="542"/>
      <c r="L421" s="581">
        <f>IF(C347="○",O365,IF(C348="○",O383,0))</f>
        <v>0</v>
      </c>
      <c r="M421" s="581"/>
      <c r="N421" s="581"/>
      <c r="O421" s="581"/>
      <c r="P421" s="581"/>
      <c r="Q421" s="581"/>
      <c r="R421" s="581"/>
      <c r="S421" s="542" t="s">
        <v>431</v>
      </c>
      <c r="T421" s="542"/>
      <c r="U421" s="581">
        <f>IF(C347="○",L365,IF(C348="○",L383,0))</f>
        <v>0</v>
      </c>
      <c r="V421" s="581"/>
      <c r="W421" s="581"/>
      <c r="X421" s="581"/>
      <c r="Y421" s="224" t="s">
        <v>126</v>
      </c>
      <c r="Z421" s="108" t="s">
        <v>210</v>
      </c>
      <c r="AA421" s="543">
        <f>IF(OR(C421=0,L421=0,U421=0),0,ROUND(C421*L421/U421,0))</f>
        <v>0</v>
      </c>
      <c r="AB421" s="543"/>
      <c r="AC421" s="543"/>
      <c r="AD421" s="543"/>
      <c r="AE421" s="21" t="s">
        <v>67</v>
      </c>
      <c r="AF421" s="112"/>
      <c r="AG421" s="112"/>
      <c r="AH421" s="226"/>
      <c r="AI421" s="112"/>
      <c r="AJ421" s="112"/>
      <c r="AK421" s="2"/>
      <c r="AL421" s="2"/>
      <c r="AM421" s="2"/>
      <c r="AN421" s="2"/>
      <c r="AO421" s="2"/>
      <c r="AP421" s="2"/>
    </row>
    <row r="422" spans="1:36" ht="13.5" customHeight="1">
      <c r="A422" s="30"/>
      <c r="B422" s="225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110" t="s">
        <v>83</v>
      </c>
      <c r="AA422" s="21"/>
      <c r="AB422" s="21"/>
      <c r="AC422" s="21"/>
      <c r="AD422" s="21"/>
      <c r="AE422" s="21"/>
      <c r="AF422" s="21"/>
      <c r="AG422" s="21"/>
      <c r="AH422" s="124"/>
      <c r="AI422" s="21"/>
      <c r="AJ422" s="21"/>
    </row>
    <row r="423" spans="1:36" ht="9.75" customHeight="1">
      <c r="A423" s="3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124"/>
      <c r="AI423" s="21"/>
      <c r="AJ423" s="21"/>
    </row>
    <row r="424" spans="1:36" ht="13.5" customHeight="1">
      <c r="A424" s="30"/>
      <c r="B424" s="134" t="s">
        <v>224</v>
      </c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112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124"/>
      <c r="AI424" s="21"/>
      <c r="AJ424" s="21"/>
    </row>
    <row r="425" spans="1:36" ht="19.5" customHeight="1">
      <c r="A425" s="30"/>
      <c r="B425" s="112" t="s">
        <v>331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124"/>
      <c r="AI425" s="21"/>
      <c r="AJ425" s="21"/>
    </row>
    <row r="426" spans="1:42" s="227" customFormat="1" ht="19.5" customHeight="1">
      <c r="A426" s="114"/>
      <c r="B426" s="94" t="s">
        <v>342</v>
      </c>
      <c r="C426" s="94"/>
      <c r="D426" s="94"/>
      <c r="E426" s="620">
        <v>0.985</v>
      </c>
      <c r="F426" s="620"/>
      <c r="G426" s="620"/>
      <c r="H426" s="318" t="s">
        <v>432</v>
      </c>
      <c r="I426" s="318"/>
      <c r="J426" s="318"/>
      <c r="K426" s="547">
        <f>IF(C347="○",AE357,IF(C348="○",AB384,0))</f>
        <v>0</v>
      </c>
      <c r="L426" s="547"/>
      <c r="M426" s="547"/>
      <c r="N426" s="547"/>
      <c r="O426" s="547"/>
      <c r="P426" s="547"/>
      <c r="Q426" s="547"/>
      <c r="R426" s="318" t="s">
        <v>140</v>
      </c>
      <c r="S426" s="318"/>
      <c r="T426" s="108" t="s">
        <v>313</v>
      </c>
      <c r="U426" s="598">
        <f>IF(K426=0,0,ROUND(1-E426/K426,3))</f>
        <v>0</v>
      </c>
      <c r="V426" s="598"/>
      <c r="W426" s="598"/>
      <c r="X426" s="598"/>
      <c r="Y426" s="31"/>
      <c r="Z426" s="112"/>
      <c r="AA426" s="112"/>
      <c r="AB426" s="112"/>
      <c r="AC426" s="112"/>
      <c r="AD426" s="112"/>
      <c r="AE426" s="112"/>
      <c r="AF426" s="112"/>
      <c r="AG426" s="112"/>
      <c r="AH426" s="226"/>
      <c r="AI426" s="112"/>
      <c r="AJ426" s="112"/>
      <c r="AK426" s="2"/>
      <c r="AL426" s="2"/>
      <c r="AM426" s="2"/>
      <c r="AN426" s="2"/>
      <c r="AO426" s="2"/>
      <c r="AP426" s="2"/>
    </row>
    <row r="427" spans="1:36" ht="16.5" customHeight="1">
      <c r="A427" s="30"/>
      <c r="B427" s="9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110" t="s">
        <v>389</v>
      </c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124"/>
      <c r="AI427" s="21"/>
      <c r="AJ427" s="21"/>
    </row>
    <row r="428" spans="1:36" ht="16.5" customHeight="1">
      <c r="A428" s="30"/>
      <c r="B428" s="266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124"/>
      <c r="AI428" s="21"/>
      <c r="AJ428" s="21"/>
    </row>
    <row r="429" spans="1:36" ht="11.25" customHeight="1">
      <c r="A429" s="30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124"/>
      <c r="AI429" s="21"/>
      <c r="AJ429" s="21"/>
    </row>
    <row r="430" spans="1:39" ht="13.5" customHeight="1">
      <c r="A430" s="30"/>
      <c r="B430" s="229" t="s">
        <v>317</v>
      </c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124"/>
      <c r="AI430" s="21"/>
      <c r="AJ430" s="21"/>
      <c r="AK430" s="8"/>
      <c r="AL430" s="8"/>
      <c r="AM430" s="8"/>
    </row>
    <row r="431" spans="1:36" ht="19.5" customHeight="1">
      <c r="A431" s="30"/>
      <c r="B431" s="25" t="s">
        <v>78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124"/>
      <c r="AI431" s="21"/>
      <c r="AJ431" s="21"/>
    </row>
    <row r="432" spans="1:36" ht="19.5" customHeight="1">
      <c r="A432" s="30"/>
      <c r="B432" s="25" t="s">
        <v>433</v>
      </c>
      <c r="C432" s="21"/>
      <c r="D432" s="549">
        <f>AA421</f>
        <v>0</v>
      </c>
      <c r="E432" s="549"/>
      <c r="F432" s="549"/>
      <c r="G432" s="549"/>
      <c r="H432" s="549"/>
      <c r="I432" s="549"/>
      <c r="J432" s="549"/>
      <c r="K432" s="549"/>
      <c r="L432" s="549"/>
      <c r="M432" s="542" t="s">
        <v>434</v>
      </c>
      <c r="N432" s="542"/>
      <c r="O432" s="542"/>
      <c r="P432" s="553">
        <f>U426</f>
        <v>0</v>
      </c>
      <c r="Q432" s="553"/>
      <c r="R432" s="553"/>
      <c r="S432" s="21" t="s">
        <v>127</v>
      </c>
      <c r="T432" s="140"/>
      <c r="U432" s="108" t="s">
        <v>62</v>
      </c>
      <c r="V432" s="371">
        <f>ROUND(D432*P432,0)</f>
        <v>0</v>
      </c>
      <c r="W432" s="371"/>
      <c r="X432" s="371"/>
      <c r="Y432" s="371"/>
      <c r="Z432" s="22" t="s">
        <v>33</v>
      </c>
      <c r="AA432" s="21"/>
      <c r="AB432" s="21"/>
      <c r="AC432" s="21"/>
      <c r="AD432" s="21"/>
      <c r="AE432" s="21"/>
      <c r="AF432" s="21"/>
      <c r="AG432" s="21"/>
      <c r="AH432" s="124"/>
      <c r="AI432" s="21"/>
      <c r="AJ432" s="21"/>
    </row>
    <row r="433" spans="1:39" ht="13.5" customHeight="1">
      <c r="A433" s="34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62" t="s">
        <v>83</v>
      </c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25"/>
      <c r="AI433" s="21"/>
      <c r="AJ433" s="21"/>
      <c r="AM433" s="21"/>
    </row>
    <row r="434" spans="19:34" ht="15" customHeight="1"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4" t="s">
        <v>391</v>
      </c>
    </row>
    <row r="435" spans="19:34" ht="15" customHeight="1">
      <c r="S435" s="298" t="s">
        <v>399</v>
      </c>
      <c r="T435" s="298"/>
      <c r="U435" s="298"/>
      <c r="V435" s="298"/>
      <c r="W435" s="298"/>
      <c r="X435" s="298"/>
      <c r="Y435" s="298"/>
      <c r="Z435" s="298"/>
      <c r="AA435" s="298"/>
      <c r="AB435" s="298"/>
      <c r="AC435" s="298"/>
      <c r="AD435" s="298"/>
      <c r="AE435" s="298"/>
      <c r="AF435" s="298"/>
      <c r="AG435" s="298"/>
      <c r="AH435" s="298"/>
    </row>
    <row r="436" spans="1:36" ht="19.5" customHeight="1">
      <c r="A436" s="26" t="s">
        <v>298</v>
      </c>
      <c r="B436" s="2" t="s">
        <v>336</v>
      </c>
      <c r="AI436" s="21"/>
      <c r="AJ436" s="21"/>
    </row>
    <row r="437" spans="1:36" ht="13.5" customHeight="1">
      <c r="A437" s="27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19"/>
      <c r="AI437" s="21"/>
      <c r="AJ437" s="21"/>
    </row>
    <row r="438" spans="1:36" ht="13.5">
      <c r="A438" s="30"/>
      <c r="B438" s="267" t="s">
        <v>117</v>
      </c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124"/>
      <c r="AI438" s="21"/>
      <c r="AJ438" s="21"/>
    </row>
    <row r="439" spans="1:36" ht="6.75" customHeight="1">
      <c r="A439" s="30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124"/>
      <c r="AI439" s="21"/>
      <c r="AJ439" s="21"/>
    </row>
    <row r="440" spans="1:36" ht="13.5" customHeight="1">
      <c r="A440" s="129"/>
      <c r="B440" s="21"/>
      <c r="C440" s="130" t="s">
        <v>231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68"/>
      <c r="AI440" s="8"/>
      <c r="AJ440" s="8"/>
    </row>
    <row r="441" spans="1:36" ht="6.75" customHeight="1">
      <c r="A441" s="30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124"/>
      <c r="AI441" s="21"/>
      <c r="AJ441" s="21"/>
    </row>
    <row r="442" spans="1:49" ht="13.5" customHeight="1">
      <c r="A442" s="30"/>
      <c r="B442" s="21"/>
      <c r="C442" s="87" t="s">
        <v>414</v>
      </c>
      <c r="D442" s="330">
        <f>Y156</f>
        <v>0</v>
      </c>
      <c r="E442" s="330"/>
      <c r="F442" s="330"/>
      <c r="G442" s="330"/>
      <c r="H442" s="330"/>
      <c r="I442" s="330"/>
      <c r="J442" s="330"/>
      <c r="K442" s="330"/>
      <c r="L442" s="330"/>
      <c r="M442" s="87" t="s">
        <v>123</v>
      </c>
      <c r="N442" s="93"/>
      <c r="O442" s="597"/>
      <c r="P442" s="597"/>
      <c r="Q442" s="597"/>
      <c r="R442" s="597"/>
      <c r="S442" s="597"/>
      <c r="T442" s="597"/>
      <c r="U442" s="330" t="s">
        <v>184</v>
      </c>
      <c r="V442" s="330"/>
      <c r="W442" s="330"/>
      <c r="X442" s="93"/>
      <c r="Y442" s="108" t="s">
        <v>54</v>
      </c>
      <c r="Z442" s="596">
        <f>ROUND(D442*O442/100,0)</f>
        <v>0</v>
      </c>
      <c r="AA442" s="596"/>
      <c r="AB442" s="596"/>
      <c r="AC442" s="596"/>
      <c r="AD442" s="22" t="s">
        <v>18</v>
      </c>
      <c r="AE442" s="21"/>
      <c r="AF442" s="21"/>
      <c r="AH442" s="124"/>
      <c r="AI442" s="21"/>
      <c r="AJ442" s="21"/>
      <c r="AU442" s="22"/>
      <c r="AV442" s="21"/>
      <c r="AW442" s="21"/>
    </row>
    <row r="443" spans="1:49" ht="13.5" customHeight="1">
      <c r="A443" s="30"/>
      <c r="B443" s="21"/>
      <c r="D443" s="21"/>
      <c r="E443" s="110"/>
      <c r="F443" s="21"/>
      <c r="G443" s="21"/>
      <c r="H443" s="21"/>
      <c r="I443" s="21"/>
      <c r="J443" s="21"/>
      <c r="K443" s="21"/>
      <c r="L443" s="21"/>
      <c r="M443" s="21"/>
      <c r="N443" s="21"/>
      <c r="O443" s="133" t="s">
        <v>458</v>
      </c>
      <c r="P443" s="21"/>
      <c r="Q443" s="21"/>
      <c r="R443" s="21"/>
      <c r="S443" s="21"/>
      <c r="T443" s="21"/>
      <c r="U443" s="21"/>
      <c r="Y443" s="99" t="s">
        <v>81</v>
      </c>
      <c r="AE443" s="21"/>
      <c r="AF443" s="21"/>
      <c r="AH443" s="124"/>
      <c r="AI443" s="21"/>
      <c r="AJ443" s="21"/>
      <c r="AU443" s="21"/>
      <c r="AV443" s="21"/>
      <c r="AW443" s="21"/>
    </row>
    <row r="444" spans="1:36" ht="13.5">
      <c r="A444" s="30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124"/>
      <c r="AI444" s="21"/>
      <c r="AJ444" s="21"/>
    </row>
    <row r="445" spans="1:36" ht="13.5">
      <c r="A445" s="30"/>
      <c r="B445" s="130" t="s">
        <v>19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124"/>
      <c r="AI445" s="21"/>
      <c r="AJ445" s="21"/>
    </row>
    <row r="446" spans="1:36" ht="6.75" customHeight="1">
      <c r="A446" s="30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124"/>
      <c r="AI446" s="21"/>
      <c r="AJ446" s="21"/>
    </row>
    <row r="447" spans="1:36" ht="9.75" customHeight="1">
      <c r="A447" s="30"/>
      <c r="B447" s="21"/>
      <c r="C447" s="21"/>
      <c r="D447" s="378" t="s">
        <v>87</v>
      </c>
      <c r="E447" s="379"/>
      <c r="F447" s="379"/>
      <c r="G447" s="379"/>
      <c r="H447" s="380"/>
      <c r="I447" s="601" t="s">
        <v>47</v>
      </c>
      <c r="J447" s="379"/>
      <c r="K447" s="379"/>
      <c r="L447" s="379"/>
      <c r="M447" s="379"/>
      <c r="N447" s="379"/>
      <c r="O447" s="379"/>
      <c r="P447" s="379"/>
      <c r="Q447" s="379"/>
      <c r="R447" s="380"/>
      <c r="S447" s="602" t="s">
        <v>346</v>
      </c>
      <c r="T447" s="603"/>
      <c r="U447" s="603"/>
      <c r="V447" s="603"/>
      <c r="W447" s="603"/>
      <c r="X447" s="604"/>
      <c r="Y447" s="601" t="s">
        <v>43</v>
      </c>
      <c r="Z447" s="379"/>
      <c r="AA447" s="380"/>
      <c r="AB447" s="21"/>
      <c r="AC447" s="21"/>
      <c r="AD447" s="21"/>
      <c r="AE447" s="21"/>
      <c r="AF447" s="21"/>
      <c r="AG447" s="21"/>
      <c r="AH447" s="124"/>
      <c r="AI447" s="21"/>
      <c r="AJ447" s="21"/>
    </row>
    <row r="448" spans="1:36" ht="9.75" customHeight="1">
      <c r="A448" s="30"/>
      <c r="B448" s="21"/>
      <c r="C448" s="21"/>
      <c r="D448" s="451"/>
      <c r="E448" s="302"/>
      <c r="F448" s="302"/>
      <c r="G448" s="302"/>
      <c r="H448" s="452"/>
      <c r="I448" s="451"/>
      <c r="J448" s="302"/>
      <c r="K448" s="302"/>
      <c r="L448" s="302"/>
      <c r="M448" s="302"/>
      <c r="N448" s="302"/>
      <c r="O448" s="302"/>
      <c r="P448" s="302"/>
      <c r="Q448" s="302"/>
      <c r="R448" s="452"/>
      <c r="S448" s="605"/>
      <c r="T448" s="606"/>
      <c r="U448" s="606"/>
      <c r="V448" s="606"/>
      <c r="W448" s="606"/>
      <c r="X448" s="607"/>
      <c r="Y448" s="451"/>
      <c r="Z448" s="302"/>
      <c r="AA448" s="452"/>
      <c r="AB448" s="21"/>
      <c r="AC448" s="21"/>
      <c r="AD448" s="21"/>
      <c r="AE448" s="21"/>
      <c r="AF448" s="21"/>
      <c r="AG448" s="21"/>
      <c r="AH448" s="124"/>
      <c r="AI448" s="21"/>
      <c r="AJ448" s="21"/>
    </row>
    <row r="449" spans="1:36" ht="9.75" customHeight="1">
      <c r="A449" s="30"/>
      <c r="B449" s="21"/>
      <c r="C449" s="21"/>
      <c r="D449" s="451"/>
      <c r="E449" s="302"/>
      <c r="F449" s="302"/>
      <c r="G449" s="302"/>
      <c r="H449" s="452"/>
      <c r="I449" s="451"/>
      <c r="J449" s="302"/>
      <c r="K449" s="302"/>
      <c r="L449" s="302"/>
      <c r="M449" s="302"/>
      <c r="N449" s="302"/>
      <c r="O449" s="302"/>
      <c r="P449" s="302"/>
      <c r="Q449" s="302"/>
      <c r="R449" s="452"/>
      <c r="S449" s="605"/>
      <c r="T449" s="606"/>
      <c r="U449" s="606"/>
      <c r="V449" s="606"/>
      <c r="W449" s="606"/>
      <c r="X449" s="607"/>
      <c r="Y449" s="451"/>
      <c r="Z449" s="302"/>
      <c r="AA449" s="452"/>
      <c r="AB449" s="21"/>
      <c r="AC449" s="21"/>
      <c r="AD449" s="21"/>
      <c r="AE449" s="21"/>
      <c r="AF449" s="21"/>
      <c r="AG449" s="21"/>
      <c r="AH449" s="124"/>
      <c r="AI449" s="21"/>
      <c r="AJ449" s="21"/>
    </row>
    <row r="450" spans="1:36" ht="19.5" customHeight="1">
      <c r="A450" s="30"/>
      <c r="B450" s="21"/>
      <c r="C450" s="21"/>
      <c r="D450" s="536"/>
      <c r="E450" s="537"/>
      <c r="F450" s="537"/>
      <c r="G450" s="537"/>
      <c r="H450" s="538"/>
      <c r="I450" s="536"/>
      <c r="J450" s="537"/>
      <c r="K450" s="537"/>
      <c r="L450" s="537"/>
      <c r="M450" s="537"/>
      <c r="N450" s="537"/>
      <c r="O450" s="537"/>
      <c r="P450" s="537"/>
      <c r="Q450" s="537"/>
      <c r="R450" s="538"/>
      <c r="S450" s="294"/>
      <c r="T450" s="582"/>
      <c r="U450" s="582"/>
      <c r="V450" s="582"/>
      <c r="W450" s="582"/>
      <c r="X450" s="295"/>
      <c r="Y450" s="536"/>
      <c r="Z450" s="537"/>
      <c r="AA450" s="538"/>
      <c r="AB450" s="21"/>
      <c r="AC450" s="21"/>
      <c r="AD450" s="21"/>
      <c r="AE450" s="21"/>
      <c r="AF450" s="21"/>
      <c r="AG450" s="21"/>
      <c r="AH450" s="124"/>
      <c r="AI450" s="21"/>
      <c r="AJ450" s="21"/>
    </row>
    <row r="451" spans="1:36" ht="19.5" customHeight="1">
      <c r="A451" s="30"/>
      <c r="B451" s="21"/>
      <c r="C451" s="21"/>
      <c r="D451" s="536"/>
      <c r="E451" s="537"/>
      <c r="F451" s="537"/>
      <c r="G451" s="537"/>
      <c r="H451" s="538"/>
      <c r="I451" s="536"/>
      <c r="J451" s="537"/>
      <c r="K451" s="537"/>
      <c r="L451" s="537"/>
      <c r="M451" s="537"/>
      <c r="N451" s="537"/>
      <c r="O451" s="537"/>
      <c r="P451" s="537"/>
      <c r="Q451" s="537"/>
      <c r="R451" s="538"/>
      <c r="S451" s="294"/>
      <c r="T451" s="582"/>
      <c r="U451" s="582"/>
      <c r="V451" s="582"/>
      <c r="W451" s="582"/>
      <c r="X451" s="295"/>
      <c r="Y451" s="536"/>
      <c r="Z451" s="537"/>
      <c r="AA451" s="538"/>
      <c r="AB451" s="21"/>
      <c r="AC451" s="21"/>
      <c r="AD451" s="21"/>
      <c r="AE451" s="21"/>
      <c r="AF451" s="21"/>
      <c r="AG451" s="21"/>
      <c r="AH451" s="124"/>
      <c r="AI451" s="21"/>
      <c r="AJ451" s="21"/>
    </row>
    <row r="452" spans="1:36" ht="19.5" customHeight="1">
      <c r="A452" s="30"/>
      <c r="B452" s="21"/>
      <c r="C452" s="21"/>
      <c r="D452" s="536"/>
      <c r="E452" s="537"/>
      <c r="F452" s="537"/>
      <c r="G452" s="537"/>
      <c r="H452" s="538"/>
      <c r="I452" s="536"/>
      <c r="J452" s="537"/>
      <c r="K452" s="537"/>
      <c r="L452" s="537"/>
      <c r="M452" s="537"/>
      <c r="N452" s="537"/>
      <c r="O452" s="537"/>
      <c r="P452" s="537"/>
      <c r="Q452" s="537"/>
      <c r="R452" s="538"/>
      <c r="S452" s="294"/>
      <c r="T452" s="582"/>
      <c r="U452" s="582"/>
      <c r="V452" s="582"/>
      <c r="W452" s="582"/>
      <c r="X452" s="295"/>
      <c r="Y452" s="536"/>
      <c r="Z452" s="537"/>
      <c r="AA452" s="538"/>
      <c r="AB452" s="21"/>
      <c r="AC452" s="21"/>
      <c r="AD452" s="21"/>
      <c r="AE452" s="21"/>
      <c r="AF452" s="21"/>
      <c r="AG452" s="21"/>
      <c r="AH452" s="124"/>
      <c r="AI452" s="21"/>
      <c r="AJ452" s="21"/>
    </row>
    <row r="453" spans="1:36" ht="19.5" customHeight="1">
      <c r="A453" s="30"/>
      <c r="B453" s="21"/>
      <c r="C453" s="21"/>
      <c r="D453" s="536"/>
      <c r="E453" s="537"/>
      <c r="F453" s="537"/>
      <c r="G453" s="537"/>
      <c r="H453" s="538"/>
      <c r="I453" s="536"/>
      <c r="J453" s="537"/>
      <c r="K453" s="537"/>
      <c r="L453" s="537"/>
      <c r="M453" s="537"/>
      <c r="N453" s="537"/>
      <c r="O453" s="537"/>
      <c r="P453" s="537"/>
      <c r="Q453" s="537"/>
      <c r="R453" s="538"/>
      <c r="S453" s="294"/>
      <c r="T453" s="582"/>
      <c r="U453" s="582"/>
      <c r="V453" s="582"/>
      <c r="W453" s="582"/>
      <c r="X453" s="295"/>
      <c r="Y453" s="536"/>
      <c r="Z453" s="537"/>
      <c r="AA453" s="538"/>
      <c r="AB453" s="21"/>
      <c r="AC453" s="21"/>
      <c r="AD453" s="21"/>
      <c r="AE453" s="21"/>
      <c r="AF453" s="21"/>
      <c r="AG453" s="21"/>
      <c r="AH453" s="124"/>
      <c r="AI453" s="21"/>
      <c r="AJ453" s="21"/>
    </row>
    <row r="454" spans="1:36" ht="19.5" customHeight="1">
      <c r="A454" s="30"/>
      <c r="B454" s="21"/>
      <c r="C454" s="21"/>
      <c r="D454" s="536"/>
      <c r="E454" s="537"/>
      <c r="F454" s="537"/>
      <c r="G454" s="537"/>
      <c r="H454" s="538"/>
      <c r="I454" s="536"/>
      <c r="J454" s="537"/>
      <c r="K454" s="537"/>
      <c r="L454" s="537"/>
      <c r="M454" s="537"/>
      <c r="N454" s="537"/>
      <c r="O454" s="537"/>
      <c r="P454" s="537"/>
      <c r="Q454" s="537"/>
      <c r="R454" s="538"/>
      <c r="S454" s="294"/>
      <c r="T454" s="582"/>
      <c r="U454" s="582"/>
      <c r="V454" s="582"/>
      <c r="W454" s="582"/>
      <c r="X454" s="295"/>
      <c r="Y454" s="536"/>
      <c r="Z454" s="537"/>
      <c r="AA454" s="538"/>
      <c r="AB454" s="21"/>
      <c r="AC454" s="21"/>
      <c r="AD454" s="21"/>
      <c r="AE454" s="21"/>
      <c r="AF454" s="21"/>
      <c r="AG454" s="21"/>
      <c r="AH454" s="124"/>
      <c r="AI454" s="21"/>
      <c r="AJ454" s="21"/>
    </row>
    <row r="455" spans="1:36" ht="13.5">
      <c r="A455" s="30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124"/>
      <c r="AI455" s="21"/>
      <c r="AJ455" s="21"/>
    </row>
    <row r="456" spans="1:36" ht="13.5">
      <c r="A456" s="30"/>
      <c r="B456" s="130" t="s">
        <v>214</v>
      </c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124"/>
      <c r="AI456" s="21"/>
      <c r="AJ456" s="21"/>
    </row>
    <row r="457" spans="1:36" ht="6.75" customHeight="1">
      <c r="A457" s="30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124"/>
      <c r="AI457" s="21"/>
      <c r="AJ457" s="21"/>
    </row>
    <row r="458" spans="1:36" ht="9.75" customHeight="1">
      <c r="A458" s="30"/>
      <c r="B458" s="21"/>
      <c r="C458" s="21"/>
      <c r="D458" s="378" t="s">
        <v>192</v>
      </c>
      <c r="E458" s="379"/>
      <c r="F458" s="379"/>
      <c r="G458" s="379"/>
      <c r="H458" s="380"/>
      <c r="I458" s="601" t="s">
        <v>103</v>
      </c>
      <c r="J458" s="623"/>
      <c r="K458" s="623"/>
      <c r="L458" s="623"/>
      <c r="M458" s="624"/>
      <c r="N458" s="601" t="s">
        <v>216</v>
      </c>
      <c r="O458" s="379"/>
      <c r="P458" s="379"/>
      <c r="Q458" s="379"/>
      <c r="R458" s="380"/>
      <c r="S458" s="601" t="s">
        <v>217</v>
      </c>
      <c r="T458" s="623"/>
      <c r="U458" s="624"/>
      <c r="V458" s="601" t="s">
        <v>190</v>
      </c>
      <c r="W458" s="380"/>
      <c r="X458" s="378" t="s">
        <v>218</v>
      </c>
      <c r="Y458" s="379"/>
      <c r="Z458" s="379"/>
      <c r="AA458" s="379"/>
      <c r="AB458" s="379"/>
      <c r="AC458" s="379"/>
      <c r="AD458" s="380"/>
      <c r="AE458" s="21"/>
      <c r="AF458" s="21"/>
      <c r="AG458" s="21"/>
      <c r="AH458" s="124"/>
      <c r="AI458" s="21"/>
      <c r="AJ458" s="21"/>
    </row>
    <row r="459" spans="1:36" ht="9.75" customHeight="1">
      <c r="A459" s="30"/>
      <c r="B459" s="21"/>
      <c r="C459" s="21"/>
      <c r="D459" s="451"/>
      <c r="E459" s="302"/>
      <c r="F459" s="302"/>
      <c r="G459" s="302"/>
      <c r="H459" s="452"/>
      <c r="I459" s="625"/>
      <c r="J459" s="626"/>
      <c r="K459" s="626"/>
      <c r="L459" s="626"/>
      <c r="M459" s="627"/>
      <c r="N459" s="451"/>
      <c r="O459" s="302"/>
      <c r="P459" s="302"/>
      <c r="Q459" s="302"/>
      <c r="R459" s="452"/>
      <c r="S459" s="625"/>
      <c r="T459" s="626"/>
      <c r="U459" s="627"/>
      <c r="V459" s="451"/>
      <c r="W459" s="452"/>
      <c r="X459" s="451"/>
      <c r="Y459" s="302"/>
      <c r="Z459" s="302"/>
      <c r="AA459" s="302"/>
      <c r="AB459" s="302"/>
      <c r="AC459" s="302"/>
      <c r="AD459" s="452"/>
      <c r="AE459" s="21"/>
      <c r="AF459" s="21"/>
      <c r="AG459" s="21"/>
      <c r="AH459" s="124"/>
      <c r="AI459" s="21"/>
      <c r="AJ459" s="21"/>
    </row>
    <row r="460" spans="1:36" ht="9.75" customHeight="1">
      <c r="A460" s="30"/>
      <c r="B460" s="21"/>
      <c r="C460" s="21"/>
      <c r="D460" s="451"/>
      <c r="E460" s="302"/>
      <c r="F460" s="302"/>
      <c r="G460" s="302"/>
      <c r="H460" s="452"/>
      <c r="I460" s="628"/>
      <c r="J460" s="629"/>
      <c r="K460" s="629"/>
      <c r="L460" s="629"/>
      <c r="M460" s="630"/>
      <c r="N460" s="381"/>
      <c r="O460" s="382"/>
      <c r="P460" s="382"/>
      <c r="Q460" s="382"/>
      <c r="R460" s="383"/>
      <c r="S460" s="628"/>
      <c r="T460" s="629"/>
      <c r="U460" s="630"/>
      <c r="V460" s="381"/>
      <c r="W460" s="383"/>
      <c r="X460" s="381"/>
      <c r="Y460" s="382"/>
      <c r="Z460" s="382"/>
      <c r="AA460" s="382"/>
      <c r="AB460" s="382"/>
      <c r="AC460" s="382"/>
      <c r="AD460" s="383"/>
      <c r="AE460" s="21"/>
      <c r="AF460" s="21"/>
      <c r="AG460" s="21"/>
      <c r="AH460" s="124"/>
      <c r="AI460" s="21"/>
      <c r="AJ460" s="21"/>
    </row>
    <row r="461" spans="1:36" ht="19.5" customHeight="1">
      <c r="A461" s="30"/>
      <c r="B461" s="21"/>
      <c r="C461" s="21"/>
      <c r="D461" s="633"/>
      <c r="E461" s="634"/>
      <c r="F461" s="634"/>
      <c r="G461" s="634"/>
      <c r="H461" s="635"/>
      <c r="I461" s="536"/>
      <c r="J461" s="537"/>
      <c r="K461" s="537"/>
      <c r="L461" s="537"/>
      <c r="M461" s="538"/>
      <c r="N461" s="536"/>
      <c r="O461" s="537"/>
      <c r="P461" s="537"/>
      <c r="Q461" s="537"/>
      <c r="R461" s="538"/>
      <c r="S461" s="536"/>
      <c r="T461" s="537"/>
      <c r="U461" s="538"/>
      <c r="V461" s="536"/>
      <c r="W461" s="538"/>
      <c r="X461" s="536"/>
      <c r="Y461" s="537"/>
      <c r="Z461" s="537"/>
      <c r="AA461" s="537"/>
      <c r="AB461" s="537"/>
      <c r="AC461" s="537"/>
      <c r="AD461" s="538"/>
      <c r="AE461" s="21"/>
      <c r="AF461" s="21"/>
      <c r="AG461" s="21"/>
      <c r="AH461" s="124"/>
      <c r="AI461" s="21"/>
      <c r="AJ461" s="21"/>
    </row>
    <row r="462" spans="1:36" ht="19.5" customHeight="1">
      <c r="A462" s="30"/>
      <c r="B462" s="21"/>
      <c r="C462" s="21"/>
      <c r="D462" s="633"/>
      <c r="E462" s="634"/>
      <c r="F462" s="634"/>
      <c r="G462" s="634"/>
      <c r="H462" s="635"/>
      <c r="I462" s="536"/>
      <c r="J462" s="537"/>
      <c r="K462" s="537"/>
      <c r="L462" s="537"/>
      <c r="M462" s="538"/>
      <c r="N462" s="536"/>
      <c r="O462" s="537"/>
      <c r="P462" s="537"/>
      <c r="Q462" s="537"/>
      <c r="R462" s="538"/>
      <c r="S462" s="536"/>
      <c r="T462" s="537"/>
      <c r="U462" s="538"/>
      <c r="V462" s="536"/>
      <c r="W462" s="538"/>
      <c r="X462" s="536"/>
      <c r="Y462" s="537"/>
      <c r="Z462" s="537"/>
      <c r="AA462" s="537"/>
      <c r="AB462" s="537"/>
      <c r="AC462" s="537"/>
      <c r="AD462" s="538"/>
      <c r="AE462" s="21"/>
      <c r="AF462" s="21"/>
      <c r="AG462" s="21"/>
      <c r="AH462" s="124"/>
      <c r="AI462" s="21"/>
      <c r="AJ462" s="21"/>
    </row>
    <row r="463" spans="1:36" ht="19.5" customHeight="1">
      <c r="A463" s="30"/>
      <c r="B463" s="21"/>
      <c r="C463" s="21"/>
      <c r="D463" s="633"/>
      <c r="E463" s="634"/>
      <c r="F463" s="634"/>
      <c r="G463" s="634"/>
      <c r="H463" s="635"/>
      <c r="I463" s="536"/>
      <c r="J463" s="537"/>
      <c r="K463" s="537"/>
      <c r="L463" s="537"/>
      <c r="M463" s="538"/>
      <c r="N463" s="536"/>
      <c r="O463" s="537"/>
      <c r="P463" s="537"/>
      <c r="Q463" s="537"/>
      <c r="R463" s="538"/>
      <c r="S463" s="536"/>
      <c r="T463" s="537"/>
      <c r="U463" s="538"/>
      <c r="V463" s="536"/>
      <c r="W463" s="538"/>
      <c r="X463" s="536"/>
      <c r="Y463" s="537"/>
      <c r="Z463" s="537"/>
      <c r="AA463" s="537"/>
      <c r="AB463" s="537"/>
      <c r="AC463" s="537"/>
      <c r="AD463" s="538"/>
      <c r="AE463" s="21"/>
      <c r="AF463" s="21"/>
      <c r="AG463" s="21"/>
      <c r="AH463" s="124"/>
      <c r="AI463" s="21"/>
      <c r="AJ463" s="21"/>
    </row>
    <row r="464" spans="1:36" ht="19.5" customHeight="1">
      <c r="A464" s="30"/>
      <c r="B464" s="21"/>
      <c r="C464" s="21"/>
      <c r="D464" s="633"/>
      <c r="E464" s="634"/>
      <c r="F464" s="634"/>
      <c r="G464" s="634"/>
      <c r="H464" s="635"/>
      <c r="I464" s="536"/>
      <c r="J464" s="537"/>
      <c r="K464" s="537"/>
      <c r="L464" s="537"/>
      <c r="M464" s="538"/>
      <c r="N464" s="536"/>
      <c r="O464" s="537"/>
      <c r="P464" s="537"/>
      <c r="Q464" s="537"/>
      <c r="R464" s="538"/>
      <c r="S464" s="536"/>
      <c r="T464" s="537"/>
      <c r="U464" s="538"/>
      <c r="V464" s="536"/>
      <c r="W464" s="538"/>
      <c r="X464" s="536"/>
      <c r="Y464" s="537"/>
      <c r="Z464" s="537"/>
      <c r="AA464" s="537"/>
      <c r="AB464" s="537"/>
      <c r="AC464" s="537"/>
      <c r="AD464" s="538"/>
      <c r="AE464" s="21"/>
      <c r="AF464" s="21"/>
      <c r="AG464" s="21"/>
      <c r="AH464" s="124"/>
      <c r="AI464" s="21"/>
      <c r="AJ464" s="21"/>
    </row>
    <row r="465" spans="1:42" ht="19.5" customHeight="1">
      <c r="A465" s="30"/>
      <c r="B465" s="21"/>
      <c r="C465" s="21"/>
      <c r="D465" s="633"/>
      <c r="E465" s="634"/>
      <c r="F465" s="634"/>
      <c r="G465" s="634"/>
      <c r="H465" s="635"/>
      <c r="I465" s="536"/>
      <c r="J465" s="537"/>
      <c r="K465" s="537"/>
      <c r="L465" s="537"/>
      <c r="M465" s="538"/>
      <c r="N465" s="536"/>
      <c r="O465" s="537"/>
      <c r="P465" s="537"/>
      <c r="Q465" s="537"/>
      <c r="R465" s="538"/>
      <c r="S465" s="536"/>
      <c r="T465" s="537"/>
      <c r="U465" s="538"/>
      <c r="V465" s="536"/>
      <c r="W465" s="538"/>
      <c r="X465" s="536"/>
      <c r="Y465" s="537"/>
      <c r="Z465" s="537"/>
      <c r="AA465" s="537"/>
      <c r="AB465" s="537"/>
      <c r="AC465" s="537"/>
      <c r="AD465" s="538"/>
      <c r="AE465" s="21"/>
      <c r="AF465" s="21"/>
      <c r="AG465" s="21"/>
      <c r="AH465" s="124"/>
      <c r="AI465" s="21"/>
      <c r="AJ465" s="21"/>
      <c r="AK465" s="227"/>
      <c r="AL465" s="227"/>
      <c r="AM465" s="227"/>
      <c r="AN465" s="227"/>
      <c r="AO465" s="227"/>
      <c r="AP465" s="227"/>
    </row>
    <row r="466" spans="1:42" ht="13.5">
      <c r="A466" s="30"/>
      <c r="B466" s="21"/>
      <c r="C466" s="21"/>
      <c r="D466" s="258" t="s">
        <v>443</v>
      </c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69" t="s">
        <v>444</v>
      </c>
      <c r="Y466" s="21"/>
      <c r="Z466" s="21"/>
      <c r="AA466" s="21"/>
      <c r="AB466" s="21"/>
      <c r="AC466" s="21"/>
      <c r="AD466" s="21"/>
      <c r="AE466" s="21"/>
      <c r="AF466" s="21"/>
      <c r="AG466" s="21"/>
      <c r="AH466" s="124"/>
      <c r="AI466" s="21"/>
      <c r="AJ466" s="21"/>
      <c r="AK466" s="270"/>
      <c r="AL466" s="270"/>
      <c r="AM466" s="25"/>
      <c r="AN466" s="270"/>
      <c r="AO466" s="270"/>
      <c r="AP466" s="270"/>
    </row>
    <row r="467" spans="1:36" ht="13.5">
      <c r="A467" s="30"/>
      <c r="B467" s="21"/>
      <c r="C467" s="21"/>
      <c r="D467" s="91" t="s">
        <v>219</v>
      </c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58" t="s">
        <v>445</v>
      </c>
      <c r="Y467" s="21"/>
      <c r="Z467" s="21"/>
      <c r="AA467" s="21"/>
      <c r="AB467" s="21"/>
      <c r="AC467" s="21"/>
      <c r="AD467" s="21"/>
      <c r="AE467" s="21"/>
      <c r="AF467" s="21"/>
      <c r="AG467" s="21"/>
      <c r="AH467" s="124"/>
      <c r="AI467" s="21"/>
      <c r="AJ467" s="21"/>
    </row>
    <row r="468" spans="1:36" ht="13.5">
      <c r="A468" s="30"/>
      <c r="B468" s="21"/>
      <c r="C468" s="21"/>
      <c r="D468" s="92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124"/>
      <c r="AI468" s="21"/>
      <c r="AJ468" s="21"/>
    </row>
    <row r="469" spans="1:36" ht="13.5">
      <c r="A469" s="30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124"/>
      <c r="AI469" s="21"/>
      <c r="AJ469" s="21"/>
    </row>
    <row r="470" spans="1:36" ht="13.5">
      <c r="A470" s="30"/>
      <c r="B470" s="267" t="s">
        <v>215</v>
      </c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124"/>
      <c r="AI470" s="21"/>
      <c r="AJ470" s="21"/>
    </row>
    <row r="471" spans="1:36" ht="6.75" customHeight="1">
      <c r="A471" s="30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124"/>
      <c r="AI471" s="21"/>
      <c r="AJ471" s="21"/>
    </row>
    <row r="472" spans="1:42" ht="13.5">
      <c r="A472" s="30"/>
      <c r="B472" s="267" t="s">
        <v>79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124"/>
      <c r="AI472" s="21"/>
      <c r="AJ472" s="21"/>
      <c r="AK472" s="270"/>
      <c r="AL472" s="270"/>
      <c r="AM472" s="270"/>
      <c r="AN472" s="270"/>
      <c r="AO472" s="270"/>
      <c r="AP472" s="270"/>
    </row>
    <row r="473" spans="1:36" ht="5.25" customHeight="1">
      <c r="A473" s="30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124"/>
      <c r="AI473" s="21"/>
      <c r="AJ473" s="21"/>
    </row>
    <row r="474" spans="1:36" ht="19.5" customHeight="1">
      <c r="A474" s="30"/>
      <c r="B474" s="112" t="s">
        <v>220</v>
      </c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124"/>
      <c r="AI474" s="21"/>
      <c r="AJ474" s="21"/>
    </row>
    <row r="475" spans="1:42" s="227" customFormat="1" ht="19.5" customHeight="1">
      <c r="A475" s="114"/>
      <c r="B475" s="318" t="s">
        <v>129</v>
      </c>
      <c r="C475" s="318"/>
      <c r="D475" s="581" t="s">
        <v>80</v>
      </c>
      <c r="E475" s="581"/>
      <c r="F475" s="581"/>
      <c r="G475" s="581"/>
      <c r="H475" s="581"/>
      <c r="I475" s="581"/>
      <c r="J475" s="375" t="s">
        <v>134</v>
      </c>
      <c r="K475" s="375"/>
      <c r="L475" s="581"/>
      <c r="M475" s="581"/>
      <c r="N475" s="581"/>
      <c r="O475" s="581"/>
      <c r="P475" s="112" t="s">
        <v>130</v>
      </c>
      <c r="R475" s="108" t="s">
        <v>314</v>
      </c>
      <c r="S475" s="637">
        <f>IF(OR(D475="",L475=""),0,ROUND(1-D475/L475,3))</f>
        <v>0</v>
      </c>
      <c r="T475" s="637"/>
      <c r="U475" s="637"/>
      <c r="V475" s="637"/>
      <c r="X475" s="21"/>
      <c r="Y475" s="112"/>
      <c r="AA475" s="112"/>
      <c r="AB475" s="112"/>
      <c r="AC475" s="112"/>
      <c r="AD475" s="112"/>
      <c r="AE475" s="112"/>
      <c r="AF475" s="112"/>
      <c r="AG475" s="112"/>
      <c r="AH475" s="226"/>
      <c r="AI475" s="112"/>
      <c r="AJ475" s="112"/>
      <c r="AK475" s="2"/>
      <c r="AL475" s="2"/>
      <c r="AM475" s="2"/>
      <c r="AN475" s="2"/>
      <c r="AO475" s="2"/>
      <c r="AP475" s="2"/>
    </row>
    <row r="476" spans="1:42" s="270" customFormat="1" ht="19.5" customHeight="1">
      <c r="A476" s="271"/>
      <c r="B476" s="272"/>
      <c r="C476" s="272"/>
      <c r="E476" s="273" t="s">
        <v>459</v>
      </c>
      <c r="F476" s="272"/>
      <c r="G476" s="272"/>
      <c r="H476" s="272"/>
      <c r="I476" s="272"/>
      <c r="J476" s="110"/>
      <c r="K476" s="110"/>
      <c r="L476" s="133" t="s">
        <v>460</v>
      </c>
      <c r="M476" s="272"/>
      <c r="N476" s="272"/>
      <c r="O476" s="272"/>
      <c r="P476" s="110"/>
      <c r="Q476" s="272"/>
      <c r="R476" s="110" t="s">
        <v>135</v>
      </c>
      <c r="S476" s="272"/>
      <c r="T476" s="110"/>
      <c r="U476" s="272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  <c r="AH476" s="274"/>
      <c r="AI476" s="272"/>
      <c r="AJ476" s="272"/>
      <c r="AK476" s="2"/>
      <c r="AL476" s="2"/>
      <c r="AM476" s="2"/>
      <c r="AN476" s="2"/>
      <c r="AO476" s="2"/>
      <c r="AP476" s="2"/>
    </row>
    <row r="477" spans="1:36" ht="19.5" customHeight="1">
      <c r="A477" s="30"/>
      <c r="B477" s="9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124"/>
      <c r="AI477" s="21"/>
      <c r="AJ477" s="21"/>
    </row>
    <row r="478" spans="1:36" ht="13.5" customHeight="1">
      <c r="A478" s="3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124"/>
      <c r="AI478" s="21"/>
      <c r="AJ478" s="21"/>
    </row>
    <row r="479" spans="1:36" ht="19.5" customHeight="1">
      <c r="A479" s="30"/>
      <c r="B479" s="229" t="s">
        <v>319</v>
      </c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124"/>
      <c r="AI479" s="21"/>
      <c r="AJ479" s="21"/>
    </row>
    <row r="480" spans="1:36" ht="19.5" customHeight="1">
      <c r="A480" s="30"/>
      <c r="B480" s="25" t="s">
        <v>136</v>
      </c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124"/>
      <c r="AI480" s="21"/>
      <c r="AJ480" s="21"/>
    </row>
    <row r="481" spans="1:36" ht="13.5">
      <c r="A481" s="30"/>
      <c r="B481" s="25" t="s">
        <v>318</v>
      </c>
      <c r="C481" s="302">
        <f>Z442</f>
        <v>0</v>
      </c>
      <c r="D481" s="302"/>
      <c r="E481" s="302"/>
      <c r="F481" s="302"/>
      <c r="G481" s="318" t="s">
        <v>435</v>
      </c>
      <c r="H481" s="318"/>
      <c r="I481" s="360">
        <f>S475</f>
        <v>0</v>
      </c>
      <c r="J481" s="360"/>
      <c r="K481" s="360"/>
      <c r="L481" s="542" t="s">
        <v>130</v>
      </c>
      <c r="M481" s="542"/>
      <c r="N481" s="108" t="s">
        <v>56</v>
      </c>
      <c r="O481" s="638">
        <f>ROUND(C481*I481,0)</f>
        <v>0</v>
      </c>
      <c r="P481" s="638"/>
      <c r="Q481" s="638"/>
      <c r="R481" s="638"/>
      <c r="S481" s="21" t="s">
        <v>33</v>
      </c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124"/>
      <c r="AI481" s="21"/>
      <c r="AJ481" s="21"/>
    </row>
    <row r="482" spans="1:42" s="270" customFormat="1" ht="13.5">
      <c r="A482" s="271"/>
      <c r="B482" s="110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110" t="s">
        <v>137</v>
      </c>
      <c r="O482" s="110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  <c r="AH482" s="274"/>
      <c r="AI482" s="272"/>
      <c r="AJ482" s="272"/>
      <c r="AK482" s="2"/>
      <c r="AL482" s="2"/>
      <c r="AM482" s="2"/>
      <c r="AN482" s="2"/>
      <c r="AO482" s="2"/>
      <c r="AP482" s="2"/>
    </row>
    <row r="483" spans="1:36" ht="13.5">
      <c r="A483" s="34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25"/>
      <c r="AI483" s="21"/>
      <c r="AJ483" s="21"/>
    </row>
    <row r="484" spans="35:36" ht="9.75" customHeight="1">
      <c r="AI484" s="21"/>
      <c r="AJ484" s="21"/>
    </row>
    <row r="485" spans="1:36" ht="19.5" customHeight="1">
      <c r="A485" s="85" t="s">
        <v>85</v>
      </c>
      <c r="B485" s="20" t="s">
        <v>348</v>
      </c>
      <c r="AI485" s="21"/>
      <c r="AJ485" s="21"/>
    </row>
    <row r="486" spans="1:36" ht="7.5" customHeight="1">
      <c r="A486" s="27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19"/>
      <c r="AI486" s="21"/>
      <c r="AJ486" s="21"/>
    </row>
    <row r="487" spans="1:36" ht="13.5">
      <c r="A487" s="30"/>
      <c r="B487" s="91" t="s">
        <v>138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124"/>
      <c r="AI487" s="21"/>
      <c r="AJ487" s="21"/>
    </row>
    <row r="488" spans="1:36" ht="19.5" customHeight="1">
      <c r="A488" s="136">
        <f>COUNTA(C488:C489)</f>
        <v>0</v>
      </c>
      <c r="B488" s="222" t="s">
        <v>115</v>
      </c>
      <c r="C488" s="131"/>
      <c r="D488" s="87" t="s">
        <v>403</v>
      </c>
      <c r="E488" s="87"/>
      <c r="F488" s="87"/>
      <c r="G488" s="87"/>
      <c r="H488" s="87"/>
      <c r="I488" s="87"/>
      <c r="J488" s="87"/>
      <c r="K488" s="87"/>
      <c r="L488" s="87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124"/>
      <c r="AI488" s="21"/>
      <c r="AJ488" s="21"/>
    </row>
    <row r="489" spans="1:36" ht="19.5" customHeight="1">
      <c r="A489" s="138"/>
      <c r="B489" s="222" t="s">
        <v>115</v>
      </c>
      <c r="C489" s="131"/>
      <c r="D489" s="87" t="s">
        <v>337</v>
      </c>
      <c r="E489" s="87"/>
      <c r="F489" s="87"/>
      <c r="G489" s="87"/>
      <c r="H489" s="87"/>
      <c r="I489" s="87"/>
      <c r="J489" s="87"/>
      <c r="K489" s="87"/>
      <c r="L489" s="87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124"/>
      <c r="AI489" s="21"/>
      <c r="AJ489" s="21"/>
    </row>
    <row r="490" spans="1:36" ht="13.5">
      <c r="A490" s="30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124"/>
      <c r="AI490" s="21"/>
      <c r="AJ490" s="21"/>
    </row>
    <row r="491" spans="1:36" ht="13.5">
      <c r="A491" s="129"/>
      <c r="B491" s="22" t="s">
        <v>402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302" t="s">
        <v>175</v>
      </c>
      <c r="M491" s="302"/>
      <c r="N491" s="108" t="s">
        <v>148</v>
      </c>
      <c r="O491" s="371"/>
      <c r="P491" s="371"/>
      <c r="Q491" s="371"/>
      <c r="R491" s="371"/>
      <c r="S491" s="21" t="s">
        <v>67</v>
      </c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124"/>
      <c r="AI491" s="21"/>
      <c r="AJ491" s="21"/>
    </row>
    <row r="492" spans="1:36" ht="13.5" customHeight="1">
      <c r="A492" s="30"/>
      <c r="B492" s="9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110" t="s">
        <v>82</v>
      </c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124"/>
      <c r="AI492" s="21"/>
      <c r="AJ492" s="21"/>
    </row>
    <row r="493" spans="1:36" ht="13.5">
      <c r="A493" s="30"/>
      <c r="B493" s="22" t="s">
        <v>343</v>
      </c>
      <c r="C493" s="21"/>
      <c r="D493" s="21"/>
      <c r="E493" s="21"/>
      <c r="F493" s="21"/>
      <c r="G493" s="21"/>
      <c r="H493" s="21"/>
      <c r="I493" s="21"/>
      <c r="J493" s="21"/>
      <c r="K493" s="21"/>
      <c r="L493" s="302" t="s">
        <v>175</v>
      </c>
      <c r="M493" s="302"/>
      <c r="N493" s="108" t="s">
        <v>320</v>
      </c>
      <c r="O493" s="371"/>
      <c r="P493" s="371"/>
      <c r="Q493" s="371"/>
      <c r="R493" s="371"/>
      <c r="S493" s="21" t="s">
        <v>67</v>
      </c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124"/>
      <c r="AI493" s="21"/>
      <c r="AJ493" s="21"/>
    </row>
    <row r="494" spans="1:36" ht="13.5">
      <c r="A494" s="30"/>
      <c r="B494" s="22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110" t="s">
        <v>82</v>
      </c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124"/>
      <c r="AI494" s="21"/>
      <c r="AJ494" s="21"/>
    </row>
    <row r="495" spans="1:36" ht="19.5" customHeight="1">
      <c r="A495" s="30"/>
      <c r="B495" s="22"/>
      <c r="C495" s="599" t="s">
        <v>338</v>
      </c>
      <c r="D495" s="599"/>
      <c r="E495" s="599"/>
      <c r="F495" s="599"/>
      <c r="G495" s="599"/>
      <c r="H495" s="599"/>
      <c r="I495" s="599"/>
      <c r="J495" s="599"/>
      <c r="K495" s="599"/>
      <c r="L495" s="599"/>
      <c r="M495" s="599"/>
      <c r="N495" s="599"/>
      <c r="O495" s="599"/>
      <c r="P495" s="599"/>
      <c r="Q495" s="599"/>
      <c r="R495" s="599"/>
      <c r="S495" s="599"/>
      <c r="T495" s="599"/>
      <c r="U495" s="599"/>
      <c r="V495" s="599"/>
      <c r="W495" s="599"/>
      <c r="X495" s="599"/>
      <c r="Y495" s="599"/>
      <c r="Z495" s="599"/>
      <c r="AA495" s="599"/>
      <c r="AB495" s="599"/>
      <c r="AC495" s="599"/>
      <c r="AD495" s="599"/>
      <c r="AE495" s="599"/>
      <c r="AF495" s="599"/>
      <c r="AG495" s="599"/>
      <c r="AH495" s="275"/>
      <c r="AI495" s="21"/>
      <c r="AJ495" s="21"/>
    </row>
    <row r="496" spans="1:36" ht="15" customHeight="1">
      <c r="A496" s="34"/>
      <c r="B496" s="117"/>
      <c r="C496" s="642"/>
      <c r="D496" s="642"/>
      <c r="E496" s="642"/>
      <c r="F496" s="642"/>
      <c r="G496" s="642"/>
      <c r="H496" s="642"/>
      <c r="I496" s="642"/>
      <c r="J496" s="642"/>
      <c r="K496" s="642"/>
      <c r="L496" s="642"/>
      <c r="M496" s="642"/>
      <c r="N496" s="642"/>
      <c r="O496" s="642"/>
      <c r="P496" s="642"/>
      <c r="Q496" s="642"/>
      <c r="R496" s="642"/>
      <c r="S496" s="642"/>
      <c r="T496" s="642"/>
      <c r="U496" s="642"/>
      <c r="V496" s="642"/>
      <c r="W496" s="642"/>
      <c r="X496" s="642"/>
      <c r="Y496" s="642"/>
      <c r="Z496" s="642"/>
      <c r="AA496" s="642"/>
      <c r="AB496" s="642"/>
      <c r="AC496" s="642"/>
      <c r="AD496" s="642"/>
      <c r="AE496" s="642"/>
      <c r="AF496" s="642"/>
      <c r="AG496" s="642"/>
      <c r="AH496" s="643"/>
      <c r="AI496" s="21"/>
      <c r="AJ496" s="21"/>
    </row>
    <row r="497" spans="19:34" ht="15" customHeight="1"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4" t="s">
        <v>391</v>
      </c>
    </row>
    <row r="498" spans="19:34" ht="15" customHeight="1">
      <c r="S498" s="298" t="s">
        <v>400</v>
      </c>
      <c r="T498" s="298"/>
      <c r="U498" s="298"/>
      <c r="V498" s="298"/>
      <c r="W498" s="298"/>
      <c r="X498" s="298"/>
      <c r="Y498" s="298"/>
      <c r="Z498" s="298"/>
      <c r="AA498" s="298"/>
      <c r="AB498" s="298"/>
      <c r="AC498" s="298"/>
      <c r="AD498" s="298"/>
      <c r="AE498" s="298"/>
      <c r="AF498" s="298"/>
      <c r="AG498" s="298"/>
      <c r="AH498" s="298"/>
    </row>
    <row r="499" spans="1:36" ht="19.5" customHeight="1">
      <c r="A499" s="85" t="s">
        <v>339</v>
      </c>
      <c r="B499" s="20" t="s">
        <v>58</v>
      </c>
      <c r="AI499" s="21"/>
      <c r="AJ499" s="21"/>
    </row>
    <row r="500" spans="1:36" ht="13.5">
      <c r="A500" s="27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19"/>
      <c r="AI500" s="21"/>
      <c r="AJ500" s="21"/>
    </row>
    <row r="501" spans="1:36" ht="13.5" customHeight="1">
      <c r="A501" s="30"/>
      <c r="B501" s="130" t="s">
        <v>221</v>
      </c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124"/>
      <c r="AI501" s="21"/>
      <c r="AJ501" s="21"/>
    </row>
    <row r="502" spans="1:36" ht="7.5" customHeight="1">
      <c r="A502" s="3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124"/>
      <c r="AI502" s="21"/>
      <c r="AJ502" s="21"/>
    </row>
    <row r="503" spans="1:36" ht="19.5" customHeight="1">
      <c r="A503" s="30"/>
      <c r="B503" s="477"/>
      <c r="C503" s="477"/>
      <c r="D503" s="21" t="s">
        <v>143</v>
      </c>
      <c r="E503" s="549">
        <f>IF(C171="○",IF(C180="○",W184,IF(C187="○",L196,0)),IF(C172="○",Q173,0))</f>
        <v>0</v>
      </c>
      <c r="F503" s="549"/>
      <c r="G503" s="24" t="s">
        <v>139</v>
      </c>
      <c r="H503" s="31" t="s">
        <v>142</v>
      </c>
      <c r="I503" s="21" t="s">
        <v>144</v>
      </c>
      <c r="J503" s="549">
        <f>IF(C307="○",V329,IF(C308="○",AA309,0))</f>
        <v>0</v>
      </c>
      <c r="K503" s="549"/>
      <c r="L503" s="24" t="s">
        <v>139</v>
      </c>
      <c r="M503" s="31" t="s">
        <v>142</v>
      </c>
      <c r="N503" s="21" t="s">
        <v>145</v>
      </c>
      <c r="O503" s="549">
        <f>IF(C411="○",V432,IF(C412="○",AA413,0))</f>
        <v>0</v>
      </c>
      <c r="P503" s="549"/>
      <c r="Q503" s="24" t="s">
        <v>139</v>
      </c>
      <c r="R503" s="31" t="s">
        <v>142</v>
      </c>
      <c r="S503" s="21" t="s">
        <v>146</v>
      </c>
      <c r="T503" s="549">
        <f>O481</f>
        <v>0</v>
      </c>
      <c r="U503" s="549"/>
      <c r="V503" s="24" t="s">
        <v>139</v>
      </c>
      <c r="W503" s="31" t="s">
        <v>142</v>
      </c>
      <c r="X503" s="21" t="s">
        <v>147</v>
      </c>
      <c r="Y503" s="549">
        <f>O491</f>
        <v>0</v>
      </c>
      <c r="Z503" s="549"/>
      <c r="AA503" s="24" t="s">
        <v>139</v>
      </c>
      <c r="AB503" s="31" t="s">
        <v>142</v>
      </c>
      <c r="AC503" s="21" t="s">
        <v>299</v>
      </c>
      <c r="AD503" s="549">
        <f>O493</f>
        <v>0</v>
      </c>
      <c r="AE503" s="549"/>
      <c r="AF503" s="24" t="s">
        <v>139</v>
      </c>
      <c r="AG503" s="21"/>
      <c r="AH503" s="124"/>
      <c r="AI503" s="21"/>
      <c r="AJ503" s="21"/>
    </row>
    <row r="504" spans="1:36" ht="7.5" customHeight="1">
      <c r="A504" s="3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124"/>
      <c r="AI504" s="21"/>
      <c r="AJ504" s="21"/>
    </row>
    <row r="505" spans="1:36" ht="13.5">
      <c r="A505" s="30"/>
      <c r="B505" s="10" t="s">
        <v>84</v>
      </c>
      <c r="C505" s="21"/>
      <c r="D505" s="108" t="s">
        <v>223</v>
      </c>
      <c r="E505" s="382">
        <f>E503+J503+O503+T503+Y503+AD503</f>
        <v>0</v>
      </c>
      <c r="F505" s="382"/>
      <c r="G505" s="382"/>
      <c r="H505" s="382"/>
      <c r="I505" s="22" t="s">
        <v>18</v>
      </c>
      <c r="J505" s="21"/>
      <c r="K505" s="21"/>
      <c r="L505" s="21"/>
      <c r="M505" s="276" t="s">
        <v>285</v>
      </c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124"/>
      <c r="AI505" s="21"/>
      <c r="AJ505" s="21"/>
    </row>
    <row r="506" spans="1:36" ht="19.5" customHeight="1">
      <c r="A506" s="30"/>
      <c r="B506" s="21"/>
      <c r="C506" s="21"/>
      <c r="D506" s="110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124"/>
      <c r="AI506" s="21"/>
      <c r="AJ506" s="21"/>
    </row>
    <row r="507" spans="1:42" ht="13.5">
      <c r="A507" s="30"/>
      <c r="B507" s="130" t="s">
        <v>235</v>
      </c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124"/>
      <c r="AI507" s="21"/>
      <c r="AJ507" s="21"/>
      <c r="AK507" s="88"/>
      <c r="AL507" s="88"/>
      <c r="AM507" s="88"/>
      <c r="AN507" s="88"/>
      <c r="AO507" s="88"/>
      <c r="AP507" s="88"/>
    </row>
    <row r="508" spans="1:36" ht="13.5">
      <c r="A508" s="30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124"/>
      <c r="AI508" s="21"/>
      <c r="AJ508" s="21"/>
    </row>
    <row r="509" spans="1:36" ht="19.5" customHeight="1">
      <c r="A509" s="30"/>
      <c r="B509" s="477"/>
      <c r="C509" s="477"/>
      <c r="D509" s="21" t="s">
        <v>300</v>
      </c>
      <c r="E509" s="549">
        <f>Y166</f>
        <v>0</v>
      </c>
      <c r="F509" s="549"/>
      <c r="G509" s="24" t="s">
        <v>139</v>
      </c>
      <c r="H509" s="31" t="s">
        <v>142</v>
      </c>
      <c r="I509" s="21" t="s">
        <v>301</v>
      </c>
      <c r="J509" s="549">
        <f>Z442</f>
        <v>0</v>
      </c>
      <c r="K509" s="549"/>
      <c r="L509" s="24" t="s">
        <v>139</v>
      </c>
      <c r="M509" s="31" t="s">
        <v>142</v>
      </c>
      <c r="N509" s="21" t="s">
        <v>234</v>
      </c>
      <c r="O509" s="220"/>
      <c r="P509" s="549"/>
      <c r="Q509" s="549"/>
      <c r="R509" s="549"/>
      <c r="S509" s="277" t="s">
        <v>139</v>
      </c>
      <c r="T509" s="9" t="s">
        <v>142</v>
      </c>
      <c r="U509" s="22" t="s">
        <v>234</v>
      </c>
      <c r="V509" s="278"/>
      <c r="W509" s="278"/>
      <c r="X509" s="277"/>
      <c r="AA509" s="278" t="s">
        <v>164</v>
      </c>
      <c r="AB509" s="277"/>
      <c r="AH509" s="124"/>
      <c r="AI509" s="21"/>
      <c r="AJ509" s="21"/>
    </row>
    <row r="510" spans="1:36" ht="30" customHeight="1">
      <c r="A510" s="30"/>
      <c r="B510" s="477" t="s">
        <v>141</v>
      </c>
      <c r="C510" s="477"/>
      <c r="D510" s="108" t="s">
        <v>322</v>
      </c>
      <c r="E510" s="314">
        <f>E509+J509+P509+W509</f>
        <v>0</v>
      </c>
      <c r="F510" s="314"/>
      <c r="G510" s="314"/>
      <c r="H510" s="314"/>
      <c r="I510" s="22" t="s">
        <v>18</v>
      </c>
      <c r="J510" s="115"/>
      <c r="K510" s="115"/>
      <c r="L510" s="115"/>
      <c r="M510" s="115"/>
      <c r="N510" s="639" t="s">
        <v>340</v>
      </c>
      <c r="O510" s="639"/>
      <c r="P510" s="639"/>
      <c r="Q510" s="639"/>
      <c r="R510" s="639"/>
      <c r="S510" s="639"/>
      <c r="T510" s="639"/>
      <c r="U510" s="639"/>
      <c r="V510" s="639"/>
      <c r="W510" s="639" t="s">
        <v>341</v>
      </c>
      <c r="X510" s="639"/>
      <c r="Y510" s="639"/>
      <c r="Z510" s="639"/>
      <c r="AA510" s="639"/>
      <c r="AB510" s="639"/>
      <c r="AC510" s="639"/>
      <c r="AD510" s="639"/>
      <c r="AE510" s="639"/>
      <c r="AF510" s="21"/>
      <c r="AG510" s="21"/>
      <c r="AH510" s="124"/>
      <c r="AI510" s="21"/>
      <c r="AJ510" s="21"/>
    </row>
    <row r="511" spans="1:36" ht="19.5" customHeight="1">
      <c r="A511" s="30"/>
      <c r="B511" s="9"/>
      <c r="C511" s="9"/>
      <c r="D511" s="126"/>
      <c r="E511" s="115"/>
      <c r="F511" s="115"/>
      <c r="G511" s="115"/>
      <c r="H511" s="115"/>
      <c r="I511" s="22"/>
      <c r="J511" s="115"/>
      <c r="K511" s="115"/>
      <c r="L511" s="115"/>
      <c r="M511" s="115"/>
      <c r="N511" s="115"/>
      <c r="O511" s="115"/>
      <c r="P511" s="115"/>
      <c r="Q511" s="126"/>
      <c r="R511" s="31"/>
      <c r="S511" s="31"/>
      <c r="T511" s="31"/>
      <c r="U511" s="31"/>
      <c r="V511" s="7"/>
      <c r="W511" s="21"/>
      <c r="X511" s="146"/>
      <c r="Y511" s="21"/>
      <c r="AA511" s="21"/>
      <c r="AB511" s="21"/>
      <c r="AC511" s="21"/>
      <c r="AD511" s="21"/>
      <c r="AE511" s="21"/>
      <c r="AF511" s="21"/>
      <c r="AG511" s="21"/>
      <c r="AH511" s="124"/>
      <c r="AI511" s="21"/>
      <c r="AJ511" s="21"/>
    </row>
    <row r="512" spans="1:36" ht="19.5" customHeight="1">
      <c r="A512" s="30"/>
      <c r="B512" s="477" t="s">
        <v>141</v>
      </c>
      <c r="C512" s="477"/>
      <c r="D512" s="126" t="s">
        <v>302</v>
      </c>
      <c r="E512" s="318">
        <f>E505</f>
        <v>0</v>
      </c>
      <c r="F512" s="318"/>
      <c r="G512" s="24" t="s">
        <v>139</v>
      </c>
      <c r="H512" s="265" t="s">
        <v>222</v>
      </c>
      <c r="I512" s="21" t="s">
        <v>323</v>
      </c>
      <c r="J512" s="318">
        <f>E510</f>
        <v>0</v>
      </c>
      <c r="K512" s="318"/>
      <c r="L512" s="24" t="s">
        <v>139</v>
      </c>
      <c r="M512" s="115" t="s">
        <v>30</v>
      </c>
      <c r="N512" s="115">
        <v>100</v>
      </c>
      <c r="O512" s="265" t="s">
        <v>175</v>
      </c>
      <c r="P512" s="108" t="s">
        <v>321</v>
      </c>
      <c r="Q512" s="631">
        <f>IF(OR(E512=0,J512=0),0,ROUND(E512/J512*100,1))</f>
        <v>0</v>
      </c>
      <c r="R512" s="631"/>
      <c r="S512" s="631"/>
      <c r="T512" s="631"/>
      <c r="U512" s="31" t="s">
        <v>46</v>
      </c>
      <c r="V512" s="276" t="s">
        <v>285</v>
      </c>
      <c r="W512" s="21"/>
      <c r="Y512" s="21"/>
      <c r="AA512" s="21"/>
      <c r="AB512" s="21"/>
      <c r="AC512" s="21"/>
      <c r="AD512" s="21"/>
      <c r="AE512" s="21"/>
      <c r="AF512" s="21"/>
      <c r="AG512" s="21"/>
      <c r="AH512" s="124"/>
      <c r="AI512" s="21"/>
      <c r="AJ512" s="21"/>
    </row>
    <row r="513" spans="1:36" ht="19.5" customHeight="1">
      <c r="A513" s="3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141" t="s">
        <v>151</v>
      </c>
      <c r="Q513" s="110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124"/>
      <c r="AI513" s="21"/>
      <c r="AJ513" s="21"/>
    </row>
    <row r="514" spans="1:36" ht="13.5">
      <c r="A514" s="196"/>
      <c r="B514" s="130" t="s">
        <v>45</v>
      </c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110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124"/>
      <c r="AI514" s="21"/>
      <c r="AJ514" s="21"/>
    </row>
    <row r="515" spans="1:36" ht="6.75" customHeight="1">
      <c r="A515" s="196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110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124"/>
      <c r="AI515" s="21"/>
      <c r="AJ515" s="21"/>
    </row>
    <row r="516" spans="1:36" ht="19.5" customHeight="1">
      <c r="A516" s="196"/>
      <c r="B516" s="139" t="s">
        <v>118</v>
      </c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140"/>
      <c r="R516" s="21"/>
      <c r="S516" s="21"/>
      <c r="T516" s="21"/>
      <c r="U516" s="21"/>
      <c r="V516" s="22"/>
      <c r="W516" s="21"/>
      <c r="X516" s="21"/>
      <c r="Y516" s="21"/>
      <c r="AA516" s="21"/>
      <c r="AB516" s="21"/>
      <c r="AC516" s="21"/>
      <c r="AD516" s="21"/>
      <c r="AE516" s="21"/>
      <c r="AF516" s="21"/>
      <c r="AG516" s="21"/>
      <c r="AH516" s="124"/>
      <c r="AI516" s="21"/>
      <c r="AJ516" s="21"/>
    </row>
    <row r="517" spans="1:42" s="88" customFormat="1" ht="19.5" customHeight="1">
      <c r="A517" s="268"/>
      <c r="B517" s="641" t="s">
        <v>149</v>
      </c>
      <c r="C517" s="641"/>
      <c r="D517" s="330"/>
      <c r="E517" s="330"/>
      <c r="F517" s="330"/>
      <c r="G517" s="330"/>
      <c r="H517" s="330"/>
      <c r="I517" s="330"/>
      <c r="J517" s="93"/>
      <c r="K517" s="330" t="s">
        <v>303</v>
      </c>
      <c r="L517" s="330"/>
      <c r="M517" s="330"/>
      <c r="N517" s="330">
        <f>E512</f>
        <v>0</v>
      </c>
      <c r="O517" s="330"/>
      <c r="P517" s="330"/>
      <c r="Q517" s="330"/>
      <c r="R517" s="330"/>
      <c r="S517" s="330"/>
      <c r="T517" s="330" t="s">
        <v>150</v>
      </c>
      <c r="U517" s="330"/>
      <c r="V517" s="108" t="s">
        <v>304</v>
      </c>
      <c r="W517" s="632">
        <f>IF(N517=0,0,ROUND(D517/N517,1))</f>
        <v>0</v>
      </c>
      <c r="X517" s="632"/>
      <c r="Y517" s="632"/>
      <c r="Z517" s="632"/>
      <c r="AA517" s="22" t="s">
        <v>9</v>
      </c>
      <c r="AB517" s="87"/>
      <c r="AC517" s="276" t="s">
        <v>407</v>
      </c>
      <c r="AE517" s="87"/>
      <c r="AF517" s="87"/>
      <c r="AG517" s="87"/>
      <c r="AH517" s="279"/>
      <c r="AI517" s="87"/>
      <c r="AJ517" s="87"/>
      <c r="AK517" s="2"/>
      <c r="AL517" s="2"/>
      <c r="AM517" s="2"/>
      <c r="AN517" s="2"/>
      <c r="AO517" s="2"/>
      <c r="AP517" s="2"/>
    </row>
    <row r="518" spans="1:36" ht="19.5" customHeight="1">
      <c r="A518" s="196"/>
      <c r="B518" s="21"/>
      <c r="Q518" s="140"/>
      <c r="R518" s="21"/>
      <c r="S518" s="110"/>
      <c r="T518" s="21"/>
      <c r="U518" s="21"/>
      <c r="V518" s="141" t="s">
        <v>151</v>
      </c>
      <c r="W518" s="21"/>
      <c r="X518" s="21"/>
      <c r="Y518" s="21"/>
      <c r="Z518" s="92"/>
      <c r="AA518" s="21"/>
      <c r="AB518" s="21"/>
      <c r="AC518" s="21"/>
      <c r="AD518" s="21"/>
      <c r="AE518" s="21"/>
      <c r="AF518" s="21"/>
      <c r="AG518" s="21"/>
      <c r="AH518" s="124"/>
      <c r="AI518" s="21"/>
      <c r="AJ518" s="21"/>
    </row>
    <row r="519" spans="1:36" ht="7.5" customHeight="1">
      <c r="A519" s="34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280"/>
      <c r="R519" s="117"/>
      <c r="S519" s="162"/>
      <c r="T519" s="117"/>
      <c r="U519" s="117"/>
      <c r="V519" s="281"/>
      <c r="W519" s="117"/>
      <c r="X519" s="117"/>
      <c r="Y519" s="117"/>
      <c r="Z519" s="282"/>
      <c r="AA519" s="117"/>
      <c r="AB519" s="117"/>
      <c r="AC519" s="117"/>
      <c r="AD519" s="117"/>
      <c r="AE519" s="117"/>
      <c r="AF519" s="117"/>
      <c r="AG519" s="117"/>
      <c r="AH519" s="125"/>
      <c r="AI519" s="21"/>
      <c r="AJ519" s="21"/>
    </row>
    <row r="520" spans="1:36" ht="6" customHeight="1">
      <c r="A520" s="3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140"/>
      <c r="R520" s="21"/>
      <c r="S520" s="110"/>
      <c r="T520" s="21"/>
      <c r="U520" s="21"/>
      <c r="V520" s="141"/>
      <c r="W520" s="21"/>
      <c r="X520" s="21"/>
      <c r="Y520" s="21"/>
      <c r="Z520" s="92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</row>
    <row r="521" spans="1:36" ht="19.5" customHeight="1">
      <c r="A521" s="85" t="s">
        <v>344</v>
      </c>
      <c r="B521" s="2" t="s">
        <v>240</v>
      </c>
      <c r="AI521" s="21"/>
      <c r="AJ521" s="21"/>
    </row>
    <row r="522" spans="2:36" ht="13.5" customHeight="1">
      <c r="B522" s="2" t="s">
        <v>241</v>
      </c>
      <c r="AI522" s="21"/>
      <c r="AJ522" s="21"/>
    </row>
    <row r="523" spans="1:36" ht="4.5" customHeight="1">
      <c r="A523" s="2"/>
      <c r="AI523" s="21"/>
      <c r="AJ523" s="21"/>
    </row>
    <row r="524" spans="1:36" ht="31.5" customHeight="1">
      <c r="A524" s="2"/>
      <c r="B524" s="640" t="s">
        <v>243</v>
      </c>
      <c r="C524" s="640"/>
      <c r="D524" s="640"/>
      <c r="E524" s="640"/>
      <c r="F524" s="640"/>
      <c r="G524" s="640"/>
      <c r="H524" s="640"/>
      <c r="I524" s="640"/>
      <c r="J524" s="640"/>
      <c r="K524" s="640"/>
      <c r="L524" s="640"/>
      <c r="M524" s="389" t="s">
        <v>246</v>
      </c>
      <c r="N524" s="389"/>
      <c r="O524" s="389"/>
      <c r="P524" s="389"/>
      <c r="Q524" s="389"/>
      <c r="R524" s="389"/>
      <c r="S524" s="389" t="s">
        <v>247</v>
      </c>
      <c r="T524" s="389"/>
      <c r="U524" s="389"/>
      <c r="V524" s="389"/>
      <c r="W524" s="389"/>
      <c r="X524" s="389"/>
      <c r="Y524" s="593" t="s">
        <v>248</v>
      </c>
      <c r="Z524" s="391"/>
      <c r="AA524" s="391"/>
      <c r="AB524" s="391"/>
      <c r="AC524" s="391"/>
      <c r="AD524" s="391"/>
      <c r="AE524" s="492" t="s">
        <v>378</v>
      </c>
      <c r="AF524" s="493"/>
      <c r="AG524" s="494"/>
      <c r="AI524" s="21"/>
      <c r="AJ524" s="21"/>
    </row>
    <row r="525" spans="1:36" ht="21.75" customHeight="1">
      <c r="A525" s="297">
        <f>IF(S525="",0,IF(AE525="",1,0))</f>
        <v>0</v>
      </c>
      <c r="B525" s="389" t="s">
        <v>242</v>
      </c>
      <c r="C525" s="389"/>
      <c r="D525" s="389"/>
      <c r="E525" s="389"/>
      <c r="F525" s="389"/>
      <c r="G525" s="389"/>
      <c r="H525" s="619" t="s">
        <v>261</v>
      </c>
      <c r="I525" s="619"/>
      <c r="J525" s="619"/>
      <c r="K525" s="619"/>
      <c r="L525" s="619"/>
      <c r="M525" s="389"/>
      <c r="N525" s="389"/>
      <c r="O525" s="389"/>
      <c r="P525" s="389"/>
      <c r="Q525" s="389"/>
      <c r="R525" s="389"/>
      <c r="S525" s="600"/>
      <c r="T525" s="600"/>
      <c r="U525" s="600"/>
      <c r="V525" s="600"/>
      <c r="W525" s="600"/>
      <c r="X525" s="600"/>
      <c r="Y525" s="389"/>
      <c r="Z525" s="389"/>
      <c r="AA525" s="389"/>
      <c r="AB525" s="389"/>
      <c r="AC525" s="389"/>
      <c r="AD525" s="389"/>
      <c r="AE525" s="616"/>
      <c r="AF525" s="617"/>
      <c r="AG525" s="618"/>
      <c r="AI525" s="21"/>
      <c r="AJ525" s="21"/>
    </row>
    <row r="526" spans="1:36" ht="21.75" customHeight="1">
      <c r="A526" s="297">
        <f aca="true" t="shared" si="4" ref="A526:A532">IF(S526="",0,IF(AE526="",1,0))</f>
        <v>0</v>
      </c>
      <c r="B526" s="389"/>
      <c r="C526" s="389"/>
      <c r="D526" s="389"/>
      <c r="E526" s="389"/>
      <c r="F526" s="389"/>
      <c r="G526" s="389"/>
      <c r="H526" s="619" t="s">
        <v>262</v>
      </c>
      <c r="I526" s="619"/>
      <c r="J526" s="619"/>
      <c r="K526" s="619"/>
      <c r="L526" s="619"/>
      <c r="M526" s="389"/>
      <c r="N526" s="389"/>
      <c r="O526" s="389"/>
      <c r="P526" s="389"/>
      <c r="Q526" s="389"/>
      <c r="R526" s="389"/>
      <c r="S526" s="600"/>
      <c r="T526" s="600"/>
      <c r="U526" s="600"/>
      <c r="V526" s="600"/>
      <c r="W526" s="600"/>
      <c r="X526" s="600"/>
      <c r="Y526" s="389"/>
      <c r="Z526" s="389"/>
      <c r="AA526" s="389"/>
      <c r="AB526" s="389"/>
      <c r="AC526" s="389"/>
      <c r="AD526" s="389"/>
      <c r="AE526" s="616"/>
      <c r="AF526" s="617"/>
      <c r="AG526" s="618"/>
      <c r="AI526" s="21"/>
      <c r="AJ526" s="21"/>
    </row>
    <row r="527" spans="1:36" ht="21.75" customHeight="1">
      <c r="A527" s="297">
        <f t="shared" si="4"/>
        <v>0</v>
      </c>
      <c r="B527" s="536" t="s">
        <v>91</v>
      </c>
      <c r="C527" s="537"/>
      <c r="D527" s="537"/>
      <c r="E527" s="537"/>
      <c r="F527" s="537"/>
      <c r="G527" s="537"/>
      <c r="H527" s="537"/>
      <c r="I527" s="537"/>
      <c r="J527" s="537"/>
      <c r="K527" s="537"/>
      <c r="L527" s="538"/>
      <c r="M527" s="389"/>
      <c r="N527" s="389"/>
      <c r="O527" s="389"/>
      <c r="P527" s="389"/>
      <c r="Q527" s="389"/>
      <c r="R527" s="389"/>
      <c r="S527" s="600"/>
      <c r="T527" s="600"/>
      <c r="U527" s="600"/>
      <c r="V527" s="600"/>
      <c r="W527" s="600"/>
      <c r="X527" s="600"/>
      <c r="Y527" s="389"/>
      <c r="Z527" s="389"/>
      <c r="AA527" s="389"/>
      <c r="AB527" s="389"/>
      <c r="AC527" s="389"/>
      <c r="AD527" s="389"/>
      <c r="AE527" s="616"/>
      <c r="AF527" s="617"/>
      <c r="AG527" s="618"/>
      <c r="AI527" s="21"/>
      <c r="AJ527" s="21"/>
    </row>
    <row r="528" spans="1:36" ht="21.75" customHeight="1">
      <c r="A528" s="297">
        <f t="shared" si="4"/>
        <v>0</v>
      </c>
      <c r="B528" s="389" t="s">
        <v>244</v>
      </c>
      <c r="C528" s="389"/>
      <c r="D528" s="389"/>
      <c r="E528" s="389"/>
      <c r="F528" s="389"/>
      <c r="G528" s="389"/>
      <c r="H528" s="389"/>
      <c r="I528" s="389"/>
      <c r="J528" s="389"/>
      <c r="K528" s="389"/>
      <c r="L528" s="389"/>
      <c r="M528" s="389"/>
      <c r="N528" s="389"/>
      <c r="O528" s="389"/>
      <c r="P528" s="389"/>
      <c r="Q528" s="389"/>
      <c r="R528" s="389"/>
      <c r="S528" s="600"/>
      <c r="T528" s="600"/>
      <c r="U528" s="600"/>
      <c r="V528" s="600"/>
      <c r="W528" s="600"/>
      <c r="X528" s="600"/>
      <c r="Y528" s="389"/>
      <c r="Z528" s="389"/>
      <c r="AA528" s="389"/>
      <c r="AB528" s="389"/>
      <c r="AC528" s="389"/>
      <c r="AD528" s="389"/>
      <c r="AE528" s="616"/>
      <c r="AF528" s="617"/>
      <c r="AG528" s="618"/>
      <c r="AI528" s="21"/>
      <c r="AJ528" s="21"/>
    </row>
    <row r="529" spans="1:36" ht="21.75" customHeight="1">
      <c r="A529" s="297">
        <f t="shared" si="4"/>
        <v>0</v>
      </c>
      <c r="B529" s="389" t="s">
        <v>92</v>
      </c>
      <c r="C529" s="389"/>
      <c r="D529" s="389"/>
      <c r="E529" s="389"/>
      <c r="F529" s="389"/>
      <c r="G529" s="389"/>
      <c r="H529" s="636" t="s">
        <v>446</v>
      </c>
      <c r="I529" s="636"/>
      <c r="J529" s="636"/>
      <c r="K529" s="636"/>
      <c r="L529" s="636"/>
      <c r="M529" s="389"/>
      <c r="N529" s="389"/>
      <c r="O529" s="389"/>
      <c r="P529" s="389"/>
      <c r="Q529" s="389"/>
      <c r="R529" s="389"/>
      <c r="S529" s="600"/>
      <c r="T529" s="600"/>
      <c r="U529" s="600"/>
      <c r="V529" s="600"/>
      <c r="W529" s="600"/>
      <c r="X529" s="600"/>
      <c r="Y529" s="389"/>
      <c r="Z529" s="389"/>
      <c r="AA529" s="389"/>
      <c r="AB529" s="389"/>
      <c r="AC529" s="389"/>
      <c r="AD529" s="389"/>
      <c r="AE529" s="616"/>
      <c r="AF529" s="617"/>
      <c r="AG529" s="618"/>
      <c r="AI529" s="21"/>
      <c r="AJ529" s="21"/>
    </row>
    <row r="530" spans="1:36" ht="21.75" customHeight="1">
      <c r="A530" s="297">
        <f t="shared" si="4"/>
        <v>0</v>
      </c>
      <c r="B530" s="389"/>
      <c r="C530" s="389"/>
      <c r="D530" s="389"/>
      <c r="E530" s="389"/>
      <c r="F530" s="389"/>
      <c r="G530" s="389"/>
      <c r="H530" s="636" t="s">
        <v>447</v>
      </c>
      <c r="I530" s="636"/>
      <c r="J530" s="636"/>
      <c r="K530" s="636"/>
      <c r="L530" s="636"/>
      <c r="M530" s="389"/>
      <c r="N530" s="389"/>
      <c r="O530" s="389"/>
      <c r="P530" s="389"/>
      <c r="Q530" s="389"/>
      <c r="R530" s="389"/>
      <c r="S530" s="600"/>
      <c r="T530" s="600"/>
      <c r="U530" s="600"/>
      <c r="V530" s="600"/>
      <c r="W530" s="600"/>
      <c r="X530" s="600"/>
      <c r="Y530" s="389"/>
      <c r="Z530" s="389"/>
      <c r="AA530" s="389"/>
      <c r="AB530" s="389"/>
      <c r="AC530" s="389"/>
      <c r="AD530" s="389"/>
      <c r="AE530" s="616"/>
      <c r="AF530" s="617"/>
      <c r="AG530" s="618"/>
      <c r="AI530" s="21"/>
      <c r="AJ530" s="21"/>
    </row>
    <row r="531" spans="1:36" ht="21.75" customHeight="1">
      <c r="A531" s="297">
        <f t="shared" si="4"/>
        <v>0</v>
      </c>
      <c r="B531" s="389" t="s">
        <v>245</v>
      </c>
      <c r="C531" s="389"/>
      <c r="D531" s="389"/>
      <c r="E531" s="389"/>
      <c r="F531" s="389"/>
      <c r="G531" s="389"/>
      <c r="H531" s="636" t="s">
        <v>446</v>
      </c>
      <c r="I531" s="636"/>
      <c r="J531" s="636"/>
      <c r="K531" s="636"/>
      <c r="L531" s="636"/>
      <c r="M531" s="389"/>
      <c r="N531" s="389"/>
      <c r="O531" s="389"/>
      <c r="P531" s="389"/>
      <c r="Q531" s="389"/>
      <c r="R531" s="389"/>
      <c r="S531" s="600"/>
      <c r="T531" s="600"/>
      <c r="U531" s="600"/>
      <c r="V531" s="600"/>
      <c r="W531" s="600"/>
      <c r="X531" s="600"/>
      <c r="Y531" s="389"/>
      <c r="Z531" s="389"/>
      <c r="AA531" s="389"/>
      <c r="AB531" s="389"/>
      <c r="AC531" s="389"/>
      <c r="AD531" s="389"/>
      <c r="AE531" s="616"/>
      <c r="AF531" s="617"/>
      <c r="AG531" s="618"/>
      <c r="AI531" s="21"/>
      <c r="AJ531" s="21"/>
    </row>
    <row r="532" spans="1:36" ht="21.75" customHeight="1">
      <c r="A532" s="297">
        <f t="shared" si="4"/>
        <v>0</v>
      </c>
      <c r="B532" s="389"/>
      <c r="C532" s="389"/>
      <c r="D532" s="389"/>
      <c r="E532" s="389"/>
      <c r="F532" s="389"/>
      <c r="G532" s="389"/>
      <c r="H532" s="636" t="s">
        <v>447</v>
      </c>
      <c r="I532" s="636"/>
      <c r="J532" s="636"/>
      <c r="K532" s="636"/>
      <c r="L532" s="636"/>
      <c r="M532" s="389"/>
      <c r="N532" s="389"/>
      <c r="O532" s="389"/>
      <c r="P532" s="389"/>
      <c r="Q532" s="389"/>
      <c r="R532" s="389"/>
      <c r="S532" s="600"/>
      <c r="T532" s="600"/>
      <c r="U532" s="600"/>
      <c r="V532" s="600"/>
      <c r="W532" s="600"/>
      <c r="X532" s="600"/>
      <c r="Y532" s="389"/>
      <c r="Z532" s="389"/>
      <c r="AA532" s="389"/>
      <c r="AB532" s="389"/>
      <c r="AC532" s="389"/>
      <c r="AD532" s="389"/>
      <c r="AE532" s="616"/>
      <c r="AF532" s="617"/>
      <c r="AG532" s="618"/>
      <c r="AI532" s="21"/>
      <c r="AJ532" s="21"/>
    </row>
    <row r="533" spans="1:36" ht="13.5" customHeight="1">
      <c r="A533" s="2"/>
      <c r="B533" s="112" t="s">
        <v>387</v>
      </c>
      <c r="AI533" s="21"/>
      <c r="AJ533" s="21"/>
    </row>
    <row r="534" spans="1:36" ht="19.5" customHeight="1">
      <c r="A534" s="2"/>
      <c r="B534" s="2" t="s">
        <v>249</v>
      </c>
      <c r="AI534" s="21"/>
      <c r="AJ534" s="21"/>
    </row>
    <row r="535" spans="1:36" ht="4.5" customHeight="1">
      <c r="A535" s="2"/>
      <c r="AI535" s="21"/>
      <c r="AJ535" s="21"/>
    </row>
    <row r="536" spans="1:36" ht="65.25" customHeight="1">
      <c r="A536" s="2"/>
      <c r="B536" s="389" t="s">
        <v>258</v>
      </c>
      <c r="C536" s="389"/>
      <c r="D536" s="389"/>
      <c r="E536" s="389"/>
      <c r="F536" s="389"/>
      <c r="G536" s="389"/>
      <c r="H536" s="389" t="s">
        <v>263</v>
      </c>
      <c r="I536" s="389"/>
      <c r="J536" s="389"/>
      <c r="K536" s="389"/>
      <c r="L536" s="389"/>
      <c r="M536" s="389" t="s">
        <v>93</v>
      </c>
      <c r="N536" s="389"/>
      <c r="O536" s="389"/>
      <c r="P536" s="389"/>
      <c r="Q536" s="389"/>
      <c r="R536" s="389"/>
      <c r="S536" s="593" t="s">
        <v>456</v>
      </c>
      <c r="T536" s="391"/>
      <c r="U536" s="391"/>
      <c r="V536" s="391"/>
      <c r="W536" s="391"/>
      <c r="X536" s="391"/>
      <c r="Y536" s="30"/>
      <c r="Z536" s="31"/>
      <c r="AA536" s="31"/>
      <c r="AB536" s="31"/>
      <c r="AC536" s="31"/>
      <c r="AD536" s="31"/>
      <c r="AI536" s="21"/>
      <c r="AJ536" s="21"/>
    </row>
    <row r="537" spans="1:36" ht="16.5" customHeight="1">
      <c r="A537" s="89"/>
      <c r="B537" s="378" t="s">
        <v>366</v>
      </c>
      <c r="C537" s="379"/>
      <c r="D537" s="379"/>
      <c r="E537" s="379"/>
      <c r="F537" s="379"/>
      <c r="G537" s="380"/>
      <c r="H537" s="389"/>
      <c r="I537" s="389"/>
      <c r="J537" s="389"/>
      <c r="K537" s="389"/>
      <c r="L537" s="389"/>
      <c r="M537" s="600"/>
      <c r="N537" s="600"/>
      <c r="O537" s="600"/>
      <c r="P537" s="600"/>
      <c r="Q537" s="600"/>
      <c r="R537" s="600"/>
      <c r="S537" s="389"/>
      <c r="T537" s="389"/>
      <c r="U537" s="389"/>
      <c r="V537" s="389"/>
      <c r="W537" s="389"/>
      <c r="X537" s="389"/>
      <c r="Y537" s="30"/>
      <c r="Z537" s="31"/>
      <c r="AA537" s="31"/>
      <c r="AB537" s="31"/>
      <c r="AC537" s="31"/>
      <c r="AD537" s="31"/>
      <c r="AE537" s="21"/>
      <c r="AF537" s="21"/>
      <c r="AG537" s="21"/>
      <c r="AH537" s="21"/>
      <c r="AI537" s="21"/>
      <c r="AJ537" s="21"/>
    </row>
    <row r="538" spans="1:36" ht="16.5" customHeight="1">
      <c r="A538" s="89"/>
      <c r="B538" s="451"/>
      <c r="C538" s="302"/>
      <c r="D538" s="302"/>
      <c r="E538" s="302"/>
      <c r="F538" s="302"/>
      <c r="G538" s="452"/>
      <c r="H538" s="389"/>
      <c r="I538" s="389"/>
      <c r="J538" s="389"/>
      <c r="K538" s="389"/>
      <c r="L538" s="389"/>
      <c r="M538" s="600"/>
      <c r="N538" s="600"/>
      <c r="O538" s="600"/>
      <c r="P538" s="600"/>
      <c r="Q538" s="600"/>
      <c r="R538" s="600"/>
      <c r="S538" s="389"/>
      <c r="T538" s="389"/>
      <c r="U538" s="389"/>
      <c r="V538" s="389"/>
      <c r="W538" s="389"/>
      <c r="X538" s="389"/>
      <c r="Y538" s="30"/>
      <c r="Z538" s="31"/>
      <c r="AA538" s="31"/>
      <c r="AB538" s="31"/>
      <c r="AC538" s="31"/>
      <c r="AD538" s="31"/>
      <c r="AE538" s="21"/>
      <c r="AF538" s="21"/>
      <c r="AG538" s="21"/>
      <c r="AH538" s="21"/>
      <c r="AI538" s="21"/>
      <c r="AJ538" s="21"/>
    </row>
    <row r="539" spans="1:36" ht="16.5" customHeight="1">
      <c r="A539" s="89"/>
      <c r="B539" s="381"/>
      <c r="C539" s="382"/>
      <c r="D539" s="382"/>
      <c r="E539" s="382"/>
      <c r="F539" s="382"/>
      <c r="G539" s="383"/>
      <c r="H539" s="389"/>
      <c r="I539" s="389"/>
      <c r="J539" s="389"/>
      <c r="K539" s="389"/>
      <c r="L539" s="389"/>
      <c r="M539" s="600"/>
      <c r="N539" s="600"/>
      <c r="O539" s="600"/>
      <c r="P539" s="600"/>
      <c r="Q539" s="600"/>
      <c r="R539" s="600"/>
      <c r="S539" s="389"/>
      <c r="T539" s="389"/>
      <c r="U539" s="389"/>
      <c r="V539" s="389"/>
      <c r="W539" s="389"/>
      <c r="X539" s="389"/>
      <c r="Y539" s="30"/>
      <c r="Z539" s="31"/>
      <c r="AA539" s="31"/>
      <c r="AB539" s="31"/>
      <c r="AC539" s="31"/>
      <c r="AD539" s="31"/>
      <c r="AE539" s="21"/>
      <c r="AF539" s="21"/>
      <c r="AG539" s="21"/>
      <c r="AH539" s="21"/>
      <c r="AI539" s="21"/>
      <c r="AJ539" s="21"/>
    </row>
    <row r="540" spans="1:36" ht="16.5" customHeight="1">
      <c r="A540" s="89"/>
      <c r="B540" s="536" t="s">
        <v>367</v>
      </c>
      <c r="C540" s="537"/>
      <c r="D540" s="537"/>
      <c r="E540" s="537"/>
      <c r="F540" s="537"/>
      <c r="G540" s="538"/>
      <c r="H540" s="389"/>
      <c r="I540" s="389"/>
      <c r="J540" s="389"/>
      <c r="K540" s="389"/>
      <c r="L540" s="389"/>
      <c r="M540" s="600"/>
      <c r="N540" s="600"/>
      <c r="O540" s="600"/>
      <c r="P540" s="600"/>
      <c r="Q540" s="600"/>
      <c r="R540" s="600"/>
      <c r="S540" s="389"/>
      <c r="T540" s="389"/>
      <c r="U540" s="389"/>
      <c r="V540" s="389"/>
      <c r="W540" s="389"/>
      <c r="X540" s="389"/>
      <c r="Y540" s="30"/>
      <c r="Z540" s="31"/>
      <c r="AA540" s="31"/>
      <c r="AB540" s="31"/>
      <c r="AC540" s="31"/>
      <c r="AD540" s="31"/>
      <c r="AE540" s="21"/>
      <c r="AF540" s="21"/>
      <c r="AG540" s="21"/>
      <c r="AH540" s="21"/>
      <c r="AI540" s="21"/>
      <c r="AJ540" s="21"/>
    </row>
    <row r="541" spans="1:36" ht="16.5" customHeight="1">
      <c r="A541" s="89"/>
      <c r="B541" s="536" t="s">
        <v>259</v>
      </c>
      <c r="C541" s="537"/>
      <c r="D541" s="537"/>
      <c r="E541" s="537"/>
      <c r="F541" s="537"/>
      <c r="G541" s="538"/>
      <c r="H541" s="389"/>
      <c r="I541" s="389"/>
      <c r="J541" s="389"/>
      <c r="K541" s="389"/>
      <c r="L541" s="389"/>
      <c r="M541" s="600"/>
      <c r="N541" s="600"/>
      <c r="O541" s="600"/>
      <c r="P541" s="600"/>
      <c r="Q541" s="600"/>
      <c r="R541" s="600"/>
      <c r="S541" s="389"/>
      <c r="T541" s="389"/>
      <c r="U541" s="389"/>
      <c r="V541" s="389"/>
      <c r="W541" s="389"/>
      <c r="X541" s="389"/>
      <c r="Y541" s="30"/>
      <c r="Z541" s="31"/>
      <c r="AA541" s="31"/>
      <c r="AB541" s="31"/>
      <c r="AC541" s="31"/>
      <c r="AD541" s="31"/>
      <c r="AE541" s="21"/>
      <c r="AF541" s="21"/>
      <c r="AG541" s="21"/>
      <c r="AH541" s="21"/>
      <c r="AI541" s="21"/>
      <c r="AJ541" s="21"/>
    </row>
    <row r="542" spans="1:36" ht="21.75" customHeight="1">
      <c r="A542" s="2"/>
      <c r="B542" s="378" t="s">
        <v>250</v>
      </c>
      <c r="C542" s="379"/>
      <c r="D542" s="379"/>
      <c r="E542" s="379"/>
      <c r="F542" s="379"/>
      <c r="G542" s="380"/>
      <c r="H542" s="389"/>
      <c r="I542" s="389"/>
      <c r="J542" s="389"/>
      <c r="K542" s="389"/>
      <c r="L542" s="389"/>
      <c r="M542" s="600"/>
      <c r="N542" s="600"/>
      <c r="O542" s="600"/>
      <c r="P542" s="600"/>
      <c r="Q542" s="600"/>
      <c r="R542" s="600"/>
      <c r="S542" s="389"/>
      <c r="T542" s="389"/>
      <c r="U542" s="389"/>
      <c r="V542" s="389"/>
      <c r="W542" s="389"/>
      <c r="X542" s="389"/>
      <c r="Y542" s="30"/>
      <c r="Z542" s="31"/>
      <c r="AA542" s="31"/>
      <c r="AB542" s="31"/>
      <c r="AC542" s="31"/>
      <c r="AD542" s="31"/>
      <c r="AI542" s="21"/>
      <c r="AJ542" s="21"/>
    </row>
    <row r="543" spans="1:36" ht="21.75" customHeight="1">
      <c r="A543" s="2"/>
      <c r="B543" s="536" t="s">
        <v>259</v>
      </c>
      <c r="C543" s="537"/>
      <c r="D543" s="537"/>
      <c r="E543" s="537"/>
      <c r="F543" s="537"/>
      <c r="G543" s="538"/>
      <c r="H543" s="389"/>
      <c r="I543" s="389"/>
      <c r="J543" s="389"/>
      <c r="K543" s="389"/>
      <c r="L543" s="389"/>
      <c r="M543" s="600"/>
      <c r="N543" s="600"/>
      <c r="O543" s="600"/>
      <c r="P543" s="600"/>
      <c r="Q543" s="600"/>
      <c r="R543" s="600"/>
      <c r="S543" s="389"/>
      <c r="T543" s="389"/>
      <c r="U543" s="389"/>
      <c r="V543" s="389"/>
      <c r="W543" s="389"/>
      <c r="X543" s="389"/>
      <c r="Y543" s="30"/>
      <c r="Z543" s="31"/>
      <c r="AA543" s="31"/>
      <c r="AB543" s="31"/>
      <c r="AC543" s="31"/>
      <c r="AD543" s="31"/>
      <c r="AI543" s="21"/>
      <c r="AJ543" s="21"/>
    </row>
    <row r="544" spans="1:36" ht="13.5" customHeight="1">
      <c r="A544" s="2"/>
      <c r="B544" s="112" t="s">
        <v>387</v>
      </c>
      <c r="C544" s="28"/>
      <c r="D544" s="28"/>
      <c r="E544" s="28"/>
      <c r="F544" s="28"/>
      <c r="G544" s="28"/>
      <c r="AI544" s="21"/>
      <c r="AJ544" s="21"/>
    </row>
    <row r="545" spans="1:36" ht="19.5" customHeight="1">
      <c r="A545" s="2"/>
      <c r="B545" s="2" t="s">
        <v>251</v>
      </c>
      <c r="AI545" s="21"/>
      <c r="AJ545" s="21"/>
    </row>
    <row r="546" spans="1:36" ht="4.5" customHeight="1">
      <c r="A546" s="2"/>
      <c r="AI546" s="21"/>
      <c r="AJ546" s="21"/>
    </row>
    <row r="547" spans="1:36" ht="31.5" customHeight="1">
      <c r="A547" s="2"/>
      <c r="B547" s="389" t="s">
        <v>258</v>
      </c>
      <c r="C547" s="389"/>
      <c r="D547" s="389"/>
      <c r="E547" s="389"/>
      <c r="F547" s="389"/>
      <c r="G547" s="389"/>
      <c r="H547" s="536" t="s">
        <v>94</v>
      </c>
      <c r="I547" s="537"/>
      <c r="J547" s="537"/>
      <c r="K547" s="537"/>
      <c r="L547" s="537"/>
      <c r="M547" s="537"/>
      <c r="N547" s="538"/>
      <c r="O547" s="536" t="s">
        <v>260</v>
      </c>
      <c r="P547" s="537"/>
      <c r="Q547" s="537"/>
      <c r="R547" s="537"/>
      <c r="S547" s="537"/>
      <c r="T547" s="537"/>
      <c r="U547" s="537"/>
      <c r="V547" s="537"/>
      <c r="W547" s="537"/>
      <c r="X547" s="537"/>
      <c r="Y547" s="537"/>
      <c r="Z547" s="537"/>
      <c r="AA547" s="537"/>
      <c r="AB547" s="537"/>
      <c r="AC547" s="537"/>
      <c r="AD547" s="538"/>
      <c r="AI547" s="21"/>
      <c r="AJ547" s="21"/>
    </row>
    <row r="548" spans="1:36" ht="21.75" customHeight="1">
      <c r="A548" s="2"/>
      <c r="B548" s="378" t="s">
        <v>383</v>
      </c>
      <c r="C548" s="379"/>
      <c r="D548" s="379"/>
      <c r="E548" s="379"/>
      <c r="F548" s="379"/>
      <c r="G548" s="380"/>
      <c r="H548" s="294"/>
      <c r="I548" s="582"/>
      <c r="J548" s="582"/>
      <c r="K548" s="582"/>
      <c r="L548" s="582"/>
      <c r="M548" s="582"/>
      <c r="N548" s="295"/>
      <c r="O548" s="536"/>
      <c r="P548" s="537"/>
      <c r="Q548" s="537"/>
      <c r="R548" s="537"/>
      <c r="S548" s="537"/>
      <c r="T548" s="537"/>
      <c r="U548" s="537"/>
      <c r="V548" s="537"/>
      <c r="W548" s="537"/>
      <c r="X548" s="537"/>
      <c r="Y548" s="537"/>
      <c r="Z548" s="537"/>
      <c r="AA548" s="537"/>
      <c r="AB548" s="537"/>
      <c r="AC548" s="537"/>
      <c r="AD548" s="538"/>
      <c r="AI548" s="21"/>
      <c r="AJ548" s="21"/>
    </row>
    <row r="549" spans="1:36" ht="21.75" customHeight="1">
      <c r="A549" s="2"/>
      <c r="B549" s="378" t="s">
        <v>382</v>
      </c>
      <c r="C549" s="379"/>
      <c r="D549" s="379"/>
      <c r="E549" s="379"/>
      <c r="F549" s="379"/>
      <c r="G549" s="380"/>
      <c r="H549" s="294"/>
      <c r="I549" s="582"/>
      <c r="J549" s="582"/>
      <c r="K549" s="582"/>
      <c r="L549" s="582"/>
      <c r="M549" s="582"/>
      <c r="N549" s="295"/>
      <c r="O549" s="536"/>
      <c r="P549" s="537"/>
      <c r="Q549" s="537"/>
      <c r="R549" s="537"/>
      <c r="S549" s="537"/>
      <c r="T549" s="537"/>
      <c r="U549" s="537"/>
      <c r="V549" s="537"/>
      <c r="W549" s="537"/>
      <c r="X549" s="537"/>
      <c r="Y549" s="537"/>
      <c r="Z549" s="537"/>
      <c r="AA549" s="537"/>
      <c r="AB549" s="537"/>
      <c r="AC549" s="537"/>
      <c r="AD549" s="538"/>
      <c r="AI549" s="21"/>
      <c r="AJ549" s="21"/>
    </row>
    <row r="550" spans="1:36" ht="21.75" customHeight="1">
      <c r="A550" s="2"/>
      <c r="B550" s="536" t="s">
        <v>259</v>
      </c>
      <c r="C550" s="537"/>
      <c r="D550" s="537"/>
      <c r="E550" s="537"/>
      <c r="F550" s="537"/>
      <c r="G550" s="538"/>
      <c r="H550" s="294"/>
      <c r="I550" s="582"/>
      <c r="J550" s="582"/>
      <c r="K550" s="582"/>
      <c r="L550" s="582"/>
      <c r="M550" s="582"/>
      <c r="N550" s="295"/>
      <c r="O550" s="536"/>
      <c r="P550" s="537"/>
      <c r="Q550" s="537"/>
      <c r="R550" s="537"/>
      <c r="S550" s="537"/>
      <c r="T550" s="537"/>
      <c r="U550" s="537"/>
      <c r="V550" s="537"/>
      <c r="W550" s="537"/>
      <c r="X550" s="537"/>
      <c r="Y550" s="537"/>
      <c r="Z550" s="537"/>
      <c r="AA550" s="537"/>
      <c r="AB550" s="537"/>
      <c r="AC550" s="537"/>
      <c r="AD550" s="538"/>
      <c r="AI550" s="21"/>
      <c r="AJ550" s="21"/>
    </row>
  </sheetData>
  <sheetProtection/>
  <mergeCells count="1014">
    <mergeCell ref="AA259:AC259"/>
    <mergeCell ref="B381:C381"/>
    <mergeCell ref="D381:G381"/>
    <mergeCell ref="B399:C399"/>
    <mergeCell ref="D399:G399"/>
    <mergeCell ref="S391:AH391"/>
    <mergeCell ref="S268:AH268"/>
    <mergeCell ref="S332:AH332"/>
    <mergeCell ref="D382:G382"/>
    <mergeCell ref="B275:C275"/>
    <mergeCell ref="S498:AH498"/>
    <mergeCell ref="S2:AH2"/>
    <mergeCell ref="C496:AH496"/>
    <mergeCell ref="B402:C402"/>
    <mergeCell ref="D402:G402"/>
    <mergeCell ref="B403:C403"/>
    <mergeCell ref="D403:G403"/>
    <mergeCell ref="Y156:AB156"/>
    <mergeCell ref="B352:C356"/>
    <mergeCell ref="D377:G377"/>
    <mergeCell ref="B377:C377"/>
    <mergeCell ref="B382:C382"/>
    <mergeCell ref="B400:C400"/>
    <mergeCell ref="B378:C378"/>
    <mergeCell ref="B398:C398"/>
    <mergeCell ref="B396:C396"/>
    <mergeCell ref="B397:C397"/>
    <mergeCell ref="D378:G378"/>
    <mergeCell ref="B394:C395"/>
    <mergeCell ref="D394:G395"/>
    <mergeCell ref="D380:G380"/>
    <mergeCell ref="B379:C379"/>
    <mergeCell ref="B380:C380"/>
    <mergeCell ref="D379:G379"/>
    <mergeCell ref="T370:V374"/>
    <mergeCell ref="T375:V375"/>
    <mergeCell ref="Q378:S378"/>
    <mergeCell ref="T378:V378"/>
    <mergeCell ref="Q370:S374"/>
    <mergeCell ref="Q375:S375"/>
    <mergeCell ref="T377:V377"/>
    <mergeCell ref="T376:V376"/>
    <mergeCell ref="Q377:S377"/>
    <mergeCell ref="R278:U278"/>
    <mergeCell ref="M277:Q277"/>
    <mergeCell ref="B359:C359"/>
    <mergeCell ref="D359:G359"/>
    <mergeCell ref="H359:J359"/>
    <mergeCell ref="B279:C279"/>
    <mergeCell ref="D279:G279"/>
    <mergeCell ref="B322:D322"/>
    <mergeCell ref="B357:C357"/>
    <mergeCell ref="B280:C280"/>
    <mergeCell ref="D357:G357"/>
    <mergeCell ref="H357:J357"/>
    <mergeCell ref="B278:C278"/>
    <mergeCell ref="D278:G278"/>
    <mergeCell ref="D280:G280"/>
    <mergeCell ref="C299:G299"/>
    <mergeCell ref="D352:G356"/>
    <mergeCell ref="H352:J356"/>
    <mergeCell ref="J322:K322"/>
    <mergeCell ref="D277:G277"/>
    <mergeCell ref="M278:Q278"/>
    <mergeCell ref="N352:P356"/>
    <mergeCell ref="K359:M359"/>
    <mergeCell ref="N359:P359"/>
    <mergeCell ref="D339:L339"/>
    <mergeCell ref="O339:T339"/>
    <mergeCell ref="D343:K343"/>
    <mergeCell ref="L343:O343"/>
    <mergeCell ref="S352:V356"/>
    <mergeCell ref="S462:U462"/>
    <mergeCell ref="B276:C276"/>
    <mergeCell ref="D276:G276"/>
    <mergeCell ref="H278:I278"/>
    <mergeCell ref="J278:L278"/>
    <mergeCell ref="H276:I276"/>
    <mergeCell ref="H277:I277"/>
    <mergeCell ref="J277:L277"/>
    <mergeCell ref="J276:L276"/>
    <mergeCell ref="B277:C277"/>
    <mergeCell ref="V461:W461"/>
    <mergeCell ref="S458:U460"/>
    <mergeCell ref="V458:W460"/>
    <mergeCell ref="X461:AD461"/>
    <mergeCell ref="X458:AD460"/>
    <mergeCell ref="S461:U461"/>
    <mergeCell ref="D461:H461"/>
    <mergeCell ref="I461:M461"/>
    <mergeCell ref="N461:R461"/>
    <mergeCell ref="D463:H463"/>
    <mergeCell ref="N463:R463"/>
    <mergeCell ref="N462:R462"/>
    <mergeCell ref="D462:H462"/>
    <mergeCell ref="I462:M462"/>
    <mergeCell ref="I463:M463"/>
    <mergeCell ref="X465:AD465"/>
    <mergeCell ref="D464:H464"/>
    <mergeCell ref="I464:M464"/>
    <mergeCell ref="N464:R464"/>
    <mergeCell ref="S464:U464"/>
    <mergeCell ref="X464:AD464"/>
    <mergeCell ref="V465:W465"/>
    <mergeCell ref="V464:W464"/>
    <mergeCell ref="N465:R465"/>
    <mergeCell ref="D517:I517"/>
    <mergeCell ref="B524:L524"/>
    <mergeCell ref="M524:R524"/>
    <mergeCell ref="N517:S517"/>
    <mergeCell ref="B517:C517"/>
    <mergeCell ref="N510:V510"/>
    <mergeCell ref="W510:AE510"/>
    <mergeCell ref="Y524:AD524"/>
    <mergeCell ref="AE524:AG524"/>
    <mergeCell ref="L475:O475"/>
    <mergeCell ref="S475:V475"/>
    <mergeCell ref="I481:K481"/>
    <mergeCell ref="O481:R481"/>
    <mergeCell ref="B531:G532"/>
    <mergeCell ref="H531:L531"/>
    <mergeCell ref="Y531:AD531"/>
    <mergeCell ref="H532:L532"/>
    <mergeCell ref="S531:X531"/>
    <mergeCell ref="M531:R531"/>
    <mergeCell ref="M532:R532"/>
    <mergeCell ref="S532:X532"/>
    <mergeCell ref="Y532:AD532"/>
    <mergeCell ref="Y529:AD529"/>
    <mergeCell ref="H530:L530"/>
    <mergeCell ref="M530:R530"/>
    <mergeCell ref="Y530:AD530"/>
    <mergeCell ref="B529:G530"/>
    <mergeCell ref="H529:L529"/>
    <mergeCell ref="M529:R529"/>
    <mergeCell ref="S529:X529"/>
    <mergeCell ref="AE526:AG526"/>
    <mergeCell ref="AE527:AG527"/>
    <mergeCell ref="AE528:AG528"/>
    <mergeCell ref="AE532:AG532"/>
    <mergeCell ref="AE530:AG530"/>
    <mergeCell ref="S463:U463"/>
    <mergeCell ref="V463:W463"/>
    <mergeCell ref="AE531:AG531"/>
    <mergeCell ref="S526:X526"/>
    <mergeCell ref="Y526:AD526"/>
    <mergeCell ref="S530:X530"/>
    <mergeCell ref="AE529:AG529"/>
    <mergeCell ref="S528:X528"/>
    <mergeCell ref="Y527:AD527"/>
    <mergeCell ref="S524:X524"/>
    <mergeCell ref="B525:G526"/>
    <mergeCell ref="X463:AD463"/>
    <mergeCell ref="S465:U465"/>
    <mergeCell ref="Y503:Z503"/>
    <mergeCell ref="I465:M465"/>
    <mergeCell ref="AD503:AE503"/>
    <mergeCell ref="L481:M481"/>
    <mergeCell ref="J475:K475"/>
    <mergeCell ref="D465:H465"/>
    <mergeCell ref="E505:H505"/>
    <mergeCell ref="M527:R527"/>
    <mergeCell ref="S527:X527"/>
    <mergeCell ref="Q512:T512"/>
    <mergeCell ref="K517:M517"/>
    <mergeCell ref="T517:U517"/>
    <mergeCell ref="W517:Z517"/>
    <mergeCell ref="J512:K512"/>
    <mergeCell ref="N458:R460"/>
    <mergeCell ref="I454:R454"/>
    <mergeCell ref="P432:R432"/>
    <mergeCell ref="V432:Y432"/>
    <mergeCell ref="M432:O432"/>
    <mergeCell ref="I453:R453"/>
    <mergeCell ref="S453:X453"/>
    <mergeCell ref="Y453:AA453"/>
    <mergeCell ref="Y452:AA452"/>
    <mergeCell ref="Y454:AA454"/>
    <mergeCell ref="S454:X454"/>
    <mergeCell ref="D452:H452"/>
    <mergeCell ref="I452:R452"/>
    <mergeCell ref="S452:X452"/>
    <mergeCell ref="D453:H453"/>
    <mergeCell ref="D458:H460"/>
    <mergeCell ref="D454:H454"/>
    <mergeCell ref="I458:M460"/>
    <mergeCell ref="AD380:AG380"/>
    <mergeCell ref="AB394:AE395"/>
    <mergeCell ref="U442:W442"/>
    <mergeCell ref="K396:O396"/>
    <mergeCell ref="D397:G397"/>
    <mergeCell ref="K398:O398"/>
    <mergeCell ref="K397:O397"/>
    <mergeCell ref="H379:J379"/>
    <mergeCell ref="K379:M379"/>
    <mergeCell ref="H380:J380"/>
    <mergeCell ref="K380:M380"/>
    <mergeCell ref="AB398:AE398"/>
    <mergeCell ref="Q379:S379"/>
    <mergeCell ref="N380:P380"/>
    <mergeCell ref="Q380:S380"/>
    <mergeCell ref="N379:P379"/>
    <mergeCell ref="P397:S397"/>
    <mergeCell ref="T397:W397"/>
    <mergeCell ref="T398:W398"/>
    <mergeCell ref="P398:S398"/>
    <mergeCell ref="P396:S396"/>
    <mergeCell ref="D442:L442"/>
    <mergeCell ref="Q381:S381"/>
    <mergeCell ref="N381:P381"/>
    <mergeCell ref="K382:M382"/>
    <mergeCell ref="K394:O395"/>
    <mergeCell ref="E426:G426"/>
    <mergeCell ref="S435:AH435"/>
    <mergeCell ref="D400:G400"/>
    <mergeCell ref="B383:G383"/>
    <mergeCell ref="H394:J395"/>
    <mergeCell ref="B528:L528"/>
    <mergeCell ref="Y528:AD528"/>
    <mergeCell ref="S525:X525"/>
    <mergeCell ref="Y525:AD525"/>
    <mergeCell ref="H526:L526"/>
    <mergeCell ref="M526:R526"/>
    <mergeCell ref="M528:R528"/>
    <mergeCell ref="H525:L525"/>
    <mergeCell ref="M525:R525"/>
    <mergeCell ref="B527:L527"/>
    <mergeCell ref="U339:W339"/>
    <mergeCell ref="V343:Y343"/>
    <mergeCell ref="P343:U343"/>
    <mergeCell ref="AE525:AG525"/>
    <mergeCell ref="W370:Z372"/>
    <mergeCell ref="W373:X374"/>
    <mergeCell ref="Y373:Z374"/>
    <mergeCell ref="AA375:AC375"/>
    <mergeCell ref="AD375:AG375"/>
    <mergeCell ref="AB397:AE397"/>
    <mergeCell ref="Z339:AC339"/>
    <mergeCell ref="AA343:AD343"/>
    <mergeCell ref="AD278:AG278"/>
    <mergeCell ref="AD279:AG279"/>
    <mergeCell ref="W352:AA356"/>
    <mergeCell ref="AB352:AF354"/>
    <mergeCell ref="AB355:AC356"/>
    <mergeCell ref="AD355:AF356"/>
    <mergeCell ref="V329:Y329"/>
    <mergeCell ref="AD274:AG274"/>
    <mergeCell ref="AD275:AG275"/>
    <mergeCell ref="AD276:AG276"/>
    <mergeCell ref="V322:Y322"/>
    <mergeCell ref="V277:Y277"/>
    <mergeCell ref="R274:U274"/>
    <mergeCell ref="M276:Q276"/>
    <mergeCell ref="R276:U276"/>
    <mergeCell ref="V276:Y276"/>
    <mergeCell ref="V274:Y274"/>
    <mergeCell ref="V275:Y275"/>
    <mergeCell ref="R275:U275"/>
    <mergeCell ref="AD271:AG272"/>
    <mergeCell ref="AD273:AG273"/>
    <mergeCell ref="Q261:V262"/>
    <mergeCell ref="V273:Y273"/>
    <mergeCell ref="W261:Z262"/>
    <mergeCell ref="AB261:AG262"/>
    <mergeCell ref="R271:U272"/>
    <mergeCell ref="V271:Y272"/>
    <mergeCell ref="Z271:AA272"/>
    <mergeCell ref="AB271:AC272"/>
    <mergeCell ref="R277:U277"/>
    <mergeCell ref="AD258:AG258"/>
    <mergeCell ref="AA370:AC374"/>
    <mergeCell ref="AD370:AG374"/>
    <mergeCell ref="AB357:AC358"/>
    <mergeCell ref="AE357:AF358"/>
    <mergeCell ref="Y299:AC299"/>
    <mergeCell ref="AA309:AD309"/>
    <mergeCell ref="V278:Y278"/>
    <mergeCell ref="AD277:AG277"/>
    <mergeCell ref="H275:I275"/>
    <mergeCell ref="J275:L275"/>
    <mergeCell ref="M275:Q275"/>
    <mergeCell ref="H274:I274"/>
    <mergeCell ref="J274:L274"/>
    <mergeCell ref="M274:Q274"/>
    <mergeCell ref="L260:M260"/>
    <mergeCell ref="O260:P260"/>
    <mergeCell ref="Y259:Z259"/>
    <mergeCell ref="W259:X259"/>
    <mergeCell ref="N259:P259"/>
    <mergeCell ref="D275:G275"/>
    <mergeCell ref="B274:C274"/>
    <mergeCell ref="D274:G274"/>
    <mergeCell ref="H260:J260"/>
    <mergeCell ref="H273:I273"/>
    <mergeCell ref="B260:G260"/>
    <mergeCell ref="B273:C273"/>
    <mergeCell ref="D273:G273"/>
    <mergeCell ref="B271:C272"/>
    <mergeCell ref="D271:G272"/>
    <mergeCell ref="B258:C258"/>
    <mergeCell ref="D258:G258"/>
    <mergeCell ref="H258:J258"/>
    <mergeCell ref="K258:M258"/>
    <mergeCell ref="N258:P258"/>
    <mergeCell ref="Q258:S258"/>
    <mergeCell ref="AA257:AC257"/>
    <mergeCell ref="Y258:Z258"/>
    <mergeCell ref="AA258:AC258"/>
    <mergeCell ref="T258:V258"/>
    <mergeCell ref="W258:X258"/>
    <mergeCell ref="Y257:Z257"/>
    <mergeCell ref="T257:V257"/>
    <mergeCell ref="W257:X257"/>
    <mergeCell ref="T253:V253"/>
    <mergeCell ref="B257:C257"/>
    <mergeCell ref="D257:G257"/>
    <mergeCell ref="H257:J257"/>
    <mergeCell ref="K257:M257"/>
    <mergeCell ref="B256:C256"/>
    <mergeCell ref="D256:G256"/>
    <mergeCell ref="H256:J256"/>
    <mergeCell ref="K256:M256"/>
    <mergeCell ref="Q256:S256"/>
    <mergeCell ref="B541:G541"/>
    <mergeCell ref="D254:G254"/>
    <mergeCell ref="W253:X253"/>
    <mergeCell ref="D253:G253"/>
    <mergeCell ref="H253:J253"/>
    <mergeCell ref="K253:M253"/>
    <mergeCell ref="N253:P253"/>
    <mergeCell ref="Q253:S253"/>
    <mergeCell ref="T254:V254"/>
    <mergeCell ref="W254:X254"/>
    <mergeCell ref="H541:L541"/>
    <mergeCell ref="M541:R541"/>
    <mergeCell ref="S541:X541"/>
    <mergeCell ref="H542:L542"/>
    <mergeCell ref="M542:R542"/>
    <mergeCell ref="S542:X542"/>
    <mergeCell ref="H547:N547"/>
    <mergeCell ref="O547:AD547"/>
    <mergeCell ref="B548:G548"/>
    <mergeCell ref="H548:N548"/>
    <mergeCell ref="O548:AD548"/>
    <mergeCell ref="M540:R540"/>
    <mergeCell ref="S540:X540"/>
    <mergeCell ref="B550:G550"/>
    <mergeCell ref="H550:N550"/>
    <mergeCell ref="O550:AD550"/>
    <mergeCell ref="B543:G543"/>
    <mergeCell ref="H543:L543"/>
    <mergeCell ref="M543:R543"/>
    <mergeCell ref="S543:X543"/>
    <mergeCell ref="B547:G547"/>
    <mergeCell ref="AD254:AG254"/>
    <mergeCell ref="AA253:AC253"/>
    <mergeCell ref="B255:C255"/>
    <mergeCell ref="D255:G255"/>
    <mergeCell ref="H255:J255"/>
    <mergeCell ref="K255:M255"/>
    <mergeCell ref="Y255:Z255"/>
    <mergeCell ref="Y254:Z254"/>
    <mergeCell ref="AA254:AC254"/>
    <mergeCell ref="B254:C254"/>
    <mergeCell ref="S536:X536"/>
    <mergeCell ref="B542:G542"/>
    <mergeCell ref="B537:G539"/>
    <mergeCell ref="H537:L537"/>
    <mergeCell ref="M537:R537"/>
    <mergeCell ref="S537:X537"/>
    <mergeCell ref="H538:L538"/>
    <mergeCell ref="M538:R538"/>
    <mergeCell ref="B540:G540"/>
    <mergeCell ref="H540:L540"/>
    <mergeCell ref="D447:H449"/>
    <mergeCell ref="I447:R449"/>
    <mergeCell ref="S447:X449"/>
    <mergeCell ref="Y447:AA449"/>
    <mergeCell ref="B549:G549"/>
    <mergeCell ref="H549:N549"/>
    <mergeCell ref="O549:AD549"/>
    <mergeCell ref="B536:G536"/>
    <mergeCell ref="H536:L536"/>
    <mergeCell ref="S538:X538"/>
    <mergeCell ref="H539:L539"/>
    <mergeCell ref="M539:R539"/>
    <mergeCell ref="S539:X539"/>
    <mergeCell ref="M536:R536"/>
    <mergeCell ref="B475:C475"/>
    <mergeCell ref="C481:F481"/>
    <mergeCell ref="G481:H481"/>
    <mergeCell ref="B503:C503"/>
    <mergeCell ref="C495:AG495"/>
    <mergeCell ref="T503:U503"/>
    <mergeCell ref="D475:I475"/>
    <mergeCell ref="E503:F503"/>
    <mergeCell ref="J503:K503"/>
    <mergeCell ref="L491:M491"/>
    <mergeCell ref="B512:C512"/>
    <mergeCell ref="E512:F512"/>
    <mergeCell ref="B510:C510"/>
    <mergeCell ref="E509:F509"/>
    <mergeCell ref="B509:C509"/>
    <mergeCell ref="E510:H510"/>
    <mergeCell ref="J509:K509"/>
    <mergeCell ref="O491:R491"/>
    <mergeCell ref="L493:M493"/>
    <mergeCell ref="O493:R493"/>
    <mergeCell ref="P509:R509"/>
    <mergeCell ref="O503:P503"/>
    <mergeCell ref="V462:W462"/>
    <mergeCell ref="X462:AD462"/>
    <mergeCell ref="D401:G401"/>
    <mergeCell ref="T402:W402"/>
    <mergeCell ref="H426:J426"/>
    <mergeCell ref="R426:S426"/>
    <mergeCell ref="U426:X426"/>
    <mergeCell ref="J421:K421"/>
    <mergeCell ref="H403:J403"/>
    <mergeCell ref="D451:H451"/>
    <mergeCell ref="D398:G398"/>
    <mergeCell ref="H397:J397"/>
    <mergeCell ref="H398:J398"/>
    <mergeCell ref="D396:G396"/>
    <mergeCell ref="H396:J396"/>
    <mergeCell ref="K400:O400"/>
    <mergeCell ref="H399:J399"/>
    <mergeCell ref="H402:J402"/>
    <mergeCell ref="K402:O402"/>
    <mergeCell ref="K401:O401"/>
    <mergeCell ref="K399:O399"/>
    <mergeCell ref="H401:J401"/>
    <mergeCell ref="H400:J400"/>
    <mergeCell ref="I451:R451"/>
    <mergeCell ref="S451:X451"/>
    <mergeCell ref="Y451:AA451"/>
    <mergeCell ref="P401:S401"/>
    <mergeCell ref="T401:W401"/>
    <mergeCell ref="Z442:AC442"/>
    <mergeCell ref="O442:T442"/>
    <mergeCell ref="D432:L432"/>
    <mergeCell ref="L421:R421"/>
    <mergeCell ref="S421:T421"/>
    <mergeCell ref="Q384:V385"/>
    <mergeCell ref="T394:W395"/>
    <mergeCell ref="T396:W396"/>
    <mergeCell ref="W384:Z385"/>
    <mergeCell ref="AM383:AP383"/>
    <mergeCell ref="Q383:Z383"/>
    <mergeCell ref="AB383:AC383"/>
    <mergeCell ref="AD383:AG383"/>
    <mergeCell ref="D450:H450"/>
    <mergeCell ref="I450:R450"/>
    <mergeCell ref="S450:X450"/>
    <mergeCell ref="Y450:AA450"/>
    <mergeCell ref="T399:W399"/>
    <mergeCell ref="U421:X421"/>
    <mergeCell ref="AB396:AE396"/>
    <mergeCell ref="K403:O403"/>
    <mergeCell ref="P403:S403"/>
    <mergeCell ref="T403:W403"/>
    <mergeCell ref="P399:S399"/>
    <mergeCell ref="AB399:AE399"/>
    <mergeCell ref="AB400:AE400"/>
    <mergeCell ref="P400:S400"/>
    <mergeCell ref="T400:W400"/>
    <mergeCell ref="AA421:AD421"/>
    <mergeCell ref="AB401:AE401"/>
    <mergeCell ref="AA413:AD413"/>
    <mergeCell ref="AB402:AE402"/>
    <mergeCell ref="AB403:AE403"/>
    <mergeCell ref="K381:M381"/>
    <mergeCell ref="H378:J378"/>
    <mergeCell ref="Z394:AA395"/>
    <mergeCell ref="X394:Y395"/>
    <mergeCell ref="AA380:AC380"/>
    <mergeCell ref="H381:J381"/>
    <mergeCell ref="Q382:S382"/>
    <mergeCell ref="T382:V382"/>
    <mergeCell ref="T379:V379"/>
    <mergeCell ref="P394:S395"/>
    <mergeCell ref="H376:J376"/>
    <mergeCell ref="N376:P376"/>
    <mergeCell ref="H383:J383"/>
    <mergeCell ref="L383:M383"/>
    <mergeCell ref="O383:P383"/>
    <mergeCell ref="K376:M376"/>
    <mergeCell ref="K378:M378"/>
    <mergeCell ref="N378:P378"/>
    <mergeCell ref="N382:P382"/>
    <mergeCell ref="H382:J382"/>
    <mergeCell ref="K370:M374"/>
    <mergeCell ref="N370:P374"/>
    <mergeCell ref="K426:Q426"/>
    <mergeCell ref="C421:I421"/>
    <mergeCell ref="B401:C401"/>
    <mergeCell ref="P402:S402"/>
    <mergeCell ref="H377:J377"/>
    <mergeCell ref="K377:M377"/>
    <mergeCell ref="N377:P377"/>
    <mergeCell ref="Q376:S376"/>
    <mergeCell ref="B376:C376"/>
    <mergeCell ref="D376:G376"/>
    <mergeCell ref="B361:C361"/>
    <mergeCell ref="D361:G361"/>
    <mergeCell ref="B375:C375"/>
    <mergeCell ref="D375:G375"/>
    <mergeCell ref="B366:N366"/>
    <mergeCell ref="B370:C374"/>
    <mergeCell ref="D370:G374"/>
    <mergeCell ref="H370:J374"/>
    <mergeCell ref="L365:M365"/>
    <mergeCell ref="O365:P365"/>
    <mergeCell ref="H365:J365"/>
    <mergeCell ref="B362:C362"/>
    <mergeCell ref="D362:G362"/>
    <mergeCell ref="H362:J362"/>
    <mergeCell ref="K362:M362"/>
    <mergeCell ref="B363:C363"/>
    <mergeCell ref="D363:G363"/>
    <mergeCell ref="H363:J363"/>
    <mergeCell ref="W357:AA358"/>
    <mergeCell ref="S357:V358"/>
    <mergeCell ref="K375:M375"/>
    <mergeCell ref="N375:P375"/>
    <mergeCell ref="N358:P358"/>
    <mergeCell ref="K364:M364"/>
    <mergeCell ref="N364:P364"/>
    <mergeCell ref="N357:P357"/>
    <mergeCell ref="K363:M363"/>
    <mergeCell ref="K361:M361"/>
    <mergeCell ref="B360:C360"/>
    <mergeCell ref="D360:G360"/>
    <mergeCell ref="H360:J360"/>
    <mergeCell ref="K360:M360"/>
    <mergeCell ref="H375:J375"/>
    <mergeCell ref="B364:C364"/>
    <mergeCell ref="D364:G364"/>
    <mergeCell ref="H364:J364"/>
    <mergeCell ref="B365:G365"/>
    <mergeCell ref="B358:C358"/>
    <mergeCell ref="D358:G358"/>
    <mergeCell ref="H358:J358"/>
    <mergeCell ref="K358:M358"/>
    <mergeCell ref="N363:P363"/>
    <mergeCell ref="D329:L329"/>
    <mergeCell ref="M329:O329"/>
    <mergeCell ref="P329:R329"/>
    <mergeCell ref="N360:P360"/>
    <mergeCell ref="H361:J361"/>
    <mergeCell ref="N361:P361"/>
    <mergeCell ref="N362:P362"/>
    <mergeCell ref="K352:M356"/>
    <mergeCell ref="K357:M357"/>
    <mergeCell ref="M302:P302"/>
    <mergeCell ref="U302:X302"/>
    <mergeCell ref="N299:R299"/>
    <mergeCell ref="T299:V299"/>
    <mergeCell ref="L322:R322"/>
    <mergeCell ref="C317:I317"/>
    <mergeCell ref="J317:K317"/>
    <mergeCell ref="L317:R317"/>
    <mergeCell ref="E322:I322"/>
    <mergeCell ref="S317:T317"/>
    <mergeCell ref="U317:X317"/>
    <mergeCell ref="AA317:AD317"/>
    <mergeCell ref="J279:L279"/>
    <mergeCell ref="M279:Q279"/>
    <mergeCell ref="R279:U279"/>
    <mergeCell ref="W299:X299"/>
    <mergeCell ref="J281:P282"/>
    <mergeCell ref="I299:K299"/>
    <mergeCell ref="L299:M299"/>
    <mergeCell ref="J273:L273"/>
    <mergeCell ref="AD280:AG280"/>
    <mergeCell ref="H280:I280"/>
    <mergeCell ref="J280:L280"/>
    <mergeCell ref="M280:Q280"/>
    <mergeCell ref="R280:U280"/>
    <mergeCell ref="V280:Y280"/>
    <mergeCell ref="V279:Y279"/>
    <mergeCell ref="M273:Q273"/>
    <mergeCell ref="R273:U273"/>
    <mergeCell ref="J271:L272"/>
    <mergeCell ref="M271:Q272"/>
    <mergeCell ref="AA255:AC255"/>
    <mergeCell ref="AD255:AG255"/>
    <mergeCell ref="T255:V255"/>
    <mergeCell ref="W255:X255"/>
    <mergeCell ref="AD259:AG259"/>
    <mergeCell ref="Q260:Z260"/>
    <mergeCell ref="AB260:AC260"/>
    <mergeCell ref="AD260:AG260"/>
    <mergeCell ref="Q252:S252"/>
    <mergeCell ref="Y252:Z252"/>
    <mergeCell ref="T252:V252"/>
    <mergeCell ref="W252:X252"/>
    <mergeCell ref="H254:J254"/>
    <mergeCell ref="K254:M254"/>
    <mergeCell ref="N254:P254"/>
    <mergeCell ref="Q254:S254"/>
    <mergeCell ref="D252:G252"/>
    <mergeCell ref="H252:J252"/>
    <mergeCell ref="K252:M252"/>
    <mergeCell ref="N252:P252"/>
    <mergeCell ref="AM260:AP260"/>
    <mergeCell ref="Q259:S259"/>
    <mergeCell ref="T259:V259"/>
    <mergeCell ref="AD256:AG256"/>
    <mergeCell ref="Q257:S257"/>
    <mergeCell ref="AA256:AC256"/>
    <mergeCell ref="Y256:Z256"/>
    <mergeCell ref="T256:V256"/>
    <mergeCell ref="W256:X256"/>
    <mergeCell ref="AD257:AG257"/>
    <mergeCell ref="Q247:S251"/>
    <mergeCell ref="B259:C259"/>
    <mergeCell ref="D259:G259"/>
    <mergeCell ref="H259:J259"/>
    <mergeCell ref="K259:M259"/>
    <mergeCell ref="N255:P255"/>
    <mergeCell ref="Q255:S255"/>
    <mergeCell ref="N257:P257"/>
    <mergeCell ref="N256:P256"/>
    <mergeCell ref="B252:C252"/>
    <mergeCell ref="Y253:Z253"/>
    <mergeCell ref="B253:C253"/>
    <mergeCell ref="O241:P241"/>
    <mergeCell ref="B242:N242"/>
    <mergeCell ref="T247:V251"/>
    <mergeCell ref="B241:G241"/>
    <mergeCell ref="D247:G251"/>
    <mergeCell ref="H247:J251"/>
    <mergeCell ref="K247:M251"/>
    <mergeCell ref="N247:P251"/>
    <mergeCell ref="D239:G239"/>
    <mergeCell ref="H239:J239"/>
    <mergeCell ref="AD253:AG253"/>
    <mergeCell ref="AD247:AG251"/>
    <mergeCell ref="W250:X251"/>
    <mergeCell ref="Y250:Z251"/>
    <mergeCell ref="AD252:AG252"/>
    <mergeCell ref="W247:Z249"/>
    <mergeCell ref="AA247:AC251"/>
    <mergeCell ref="AA252:AC252"/>
    <mergeCell ref="K233:M233"/>
    <mergeCell ref="N233:P233"/>
    <mergeCell ref="B247:C251"/>
    <mergeCell ref="B238:C238"/>
    <mergeCell ref="D238:G238"/>
    <mergeCell ref="H238:J238"/>
    <mergeCell ref="B240:C240"/>
    <mergeCell ref="D240:G240"/>
    <mergeCell ref="H240:J240"/>
    <mergeCell ref="B239:C239"/>
    <mergeCell ref="B237:C237"/>
    <mergeCell ref="D237:G237"/>
    <mergeCell ref="H237:J237"/>
    <mergeCell ref="K237:M237"/>
    <mergeCell ref="B236:C236"/>
    <mergeCell ref="D236:G236"/>
    <mergeCell ref="H236:J236"/>
    <mergeCell ref="B233:C233"/>
    <mergeCell ref="D233:G233"/>
    <mergeCell ref="B235:C235"/>
    <mergeCell ref="D235:G235"/>
    <mergeCell ref="D234:G234"/>
    <mergeCell ref="B234:C234"/>
    <mergeCell ref="H233:J233"/>
    <mergeCell ref="B228:C232"/>
    <mergeCell ref="D228:G232"/>
    <mergeCell ref="H228:J232"/>
    <mergeCell ref="K228:M232"/>
    <mergeCell ref="B203:C203"/>
    <mergeCell ref="E203:L203"/>
    <mergeCell ref="P203:U203"/>
    <mergeCell ref="S206:AH206"/>
    <mergeCell ref="X203:Y203"/>
    <mergeCell ref="AE107:AG108"/>
    <mergeCell ref="E108:I108"/>
    <mergeCell ref="W109:AA109"/>
    <mergeCell ref="AB109:AD110"/>
    <mergeCell ref="AE109:AG110"/>
    <mergeCell ref="E110:I110"/>
    <mergeCell ref="J110:N110"/>
    <mergeCell ref="E109:I109"/>
    <mergeCell ref="J109:N109"/>
    <mergeCell ref="B105:D106"/>
    <mergeCell ref="W106:AA106"/>
    <mergeCell ref="AB111:AD112"/>
    <mergeCell ref="AE111:AG112"/>
    <mergeCell ref="J107:N107"/>
    <mergeCell ref="O107:Q108"/>
    <mergeCell ref="R107:V107"/>
    <mergeCell ref="W107:AA107"/>
    <mergeCell ref="AB107:AD108"/>
    <mergeCell ref="AE105:AG106"/>
    <mergeCell ref="AB103:AD104"/>
    <mergeCell ref="AE103:AG104"/>
    <mergeCell ref="E104:I104"/>
    <mergeCell ref="J104:N104"/>
    <mergeCell ref="R104:V104"/>
    <mergeCell ref="W104:AA104"/>
    <mergeCell ref="R103:V103"/>
    <mergeCell ref="W103:AA103"/>
    <mergeCell ref="B103:D104"/>
    <mergeCell ref="E103:I103"/>
    <mergeCell ref="J103:N103"/>
    <mergeCell ref="O103:Q104"/>
    <mergeCell ref="B99:D100"/>
    <mergeCell ref="E99:I99"/>
    <mergeCell ref="J99:N99"/>
    <mergeCell ref="O99:Q100"/>
    <mergeCell ref="E100:I100"/>
    <mergeCell ref="J100:N100"/>
    <mergeCell ref="AB99:AD100"/>
    <mergeCell ref="AE99:AG100"/>
    <mergeCell ref="R100:V100"/>
    <mergeCell ref="W100:AA100"/>
    <mergeCell ref="R99:V99"/>
    <mergeCell ref="W99:AA99"/>
    <mergeCell ref="AB101:AD102"/>
    <mergeCell ref="AE101:AG102"/>
    <mergeCell ref="R101:V101"/>
    <mergeCell ref="W101:AA101"/>
    <mergeCell ref="R102:V102"/>
    <mergeCell ref="W102:AA102"/>
    <mergeCell ref="B101:D102"/>
    <mergeCell ref="E101:I101"/>
    <mergeCell ref="J101:N101"/>
    <mergeCell ref="O101:Q102"/>
    <mergeCell ref="E102:I102"/>
    <mergeCell ref="J102:N102"/>
    <mergeCell ref="B95:D96"/>
    <mergeCell ref="E95:I95"/>
    <mergeCell ref="J95:N95"/>
    <mergeCell ref="O95:Q96"/>
    <mergeCell ref="E96:I96"/>
    <mergeCell ref="J96:N96"/>
    <mergeCell ref="AB95:AD96"/>
    <mergeCell ref="AE95:AG96"/>
    <mergeCell ref="R96:V96"/>
    <mergeCell ref="W96:AA96"/>
    <mergeCell ref="R95:V95"/>
    <mergeCell ref="W95:AA95"/>
    <mergeCell ref="AB97:AD98"/>
    <mergeCell ref="AE97:AG98"/>
    <mergeCell ref="R97:V97"/>
    <mergeCell ref="W97:AA97"/>
    <mergeCell ref="R98:V98"/>
    <mergeCell ref="W98:AA98"/>
    <mergeCell ref="B97:D98"/>
    <mergeCell ref="E97:I97"/>
    <mergeCell ref="J97:N97"/>
    <mergeCell ref="O97:Q98"/>
    <mergeCell ref="E98:I98"/>
    <mergeCell ref="J98:N98"/>
    <mergeCell ref="R91:V91"/>
    <mergeCell ref="W91:AA91"/>
    <mergeCell ref="E92:I92"/>
    <mergeCell ref="R92:V92"/>
    <mergeCell ref="W92:AA92"/>
    <mergeCell ref="E91:I91"/>
    <mergeCell ref="J92:N92"/>
    <mergeCell ref="J91:N91"/>
    <mergeCell ref="O91:Q92"/>
    <mergeCell ref="A3:AH3"/>
    <mergeCell ref="W27:Z27"/>
    <mergeCell ref="I29:M29"/>
    <mergeCell ref="P29:Q29"/>
    <mergeCell ref="I8:M8"/>
    <mergeCell ref="P8:V8"/>
    <mergeCell ref="P10:S10"/>
    <mergeCell ref="I26:M26"/>
    <mergeCell ref="I6:M6"/>
    <mergeCell ref="P6:AF6"/>
    <mergeCell ref="B43:AH45"/>
    <mergeCell ref="I12:M12"/>
    <mergeCell ref="X14:Y14"/>
    <mergeCell ref="X16:Y16"/>
    <mergeCell ref="X18:Y18"/>
    <mergeCell ref="X20:Z20"/>
    <mergeCell ref="AE33:AF33"/>
    <mergeCell ref="AC32:AE32"/>
    <mergeCell ref="I64:K67"/>
    <mergeCell ref="C55:K55"/>
    <mergeCell ref="U55:W55"/>
    <mergeCell ref="X55:Z55"/>
    <mergeCell ref="U66:Y66"/>
    <mergeCell ref="O67:X67"/>
    <mergeCell ref="O56:Q58"/>
    <mergeCell ref="R55:T55"/>
    <mergeCell ref="L55:N55"/>
    <mergeCell ref="O55:Q55"/>
    <mergeCell ref="O70:AG70"/>
    <mergeCell ref="L71:M71"/>
    <mergeCell ref="N71:AG71"/>
    <mergeCell ref="AC61:AF61"/>
    <mergeCell ref="AA55:AC55"/>
    <mergeCell ref="AD55:AH58"/>
    <mergeCell ref="AA56:AC58"/>
    <mergeCell ref="I73:K73"/>
    <mergeCell ref="Q73:Y73"/>
    <mergeCell ref="I69:K72"/>
    <mergeCell ref="L70:N70"/>
    <mergeCell ref="R56:T58"/>
    <mergeCell ref="U56:W58"/>
    <mergeCell ref="X56:Z58"/>
    <mergeCell ref="M79:Q79"/>
    <mergeCell ref="R79:T79"/>
    <mergeCell ref="M77:Q77"/>
    <mergeCell ref="R77:T77"/>
    <mergeCell ref="R52:R54"/>
    <mergeCell ref="S47:AH47"/>
    <mergeCell ref="S52:S54"/>
    <mergeCell ref="T52:AH54"/>
    <mergeCell ref="I60:K61"/>
    <mergeCell ref="C52:K54"/>
    <mergeCell ref="L52:L54"/>
    <mergeCell ref="M52:M54"/>
    <mergeCell ref="N52:N54"/>
    <mergeCell ref="O52:Q54"/>
    <mergeCell ref="L56:N58"/>
    <mergeCell ref="C56:K58"/>
    <mergeCell ref="B93:D94"/>
    <mergeCell ref="R81:T81"/>
    <mergeCell ref="B90:D90"/>
    <mergeCell ref="B91:D92"/>
    <mergeCell ref="S83:AH83"/>
    <mergeCell ref="AB90:AD90"/>
    <mergeCell ref="E93:I93"/>
    <mergeCell ref="J93:N93"/>
    <mergeCell ref="O93:Q94"/>
    <mergeCell ref="M81:Q81"/>
    <mergeCell ref="R93:V93"/>
    <mergeCell ref="E94:I94"/>
    <mergeCell ref="J94:N94"/>
    <mergeCell ref="R94:V94"/>
    <mergeCell ref="W94:AA94"/>
    <mergeCell ref="AE90:AG90"/>
    <mergeCell ref="AB91:AD92"/>
    <mergeCell ref="AE91:AG92"/>
    <mergeCell ref="W93:AA93"/>
    <mergeCell ref="AE93:AG94"/>
    <mergeCell ref="W90:AA90"/>
    <mergeCell ref="AB93:AD94"/>
    <mergeCell ref="B107:D108"/>
    <mergeCell ref="E107:I107"/>
    <mergeCell ref="J108:N108"/>
    <mergeCell ref="R110:V110"/>
    <mergeCell ref="O109:Q110"/>
    <mergeCell ref="R109:V109"/>
    <mergeCell ref="R111:V111"/>
    <mergeCell ref="W111:AA111"/>
    <mergeCell ref="B109:D110"/>
    <mergeCell ref="E112:I112"/>
    <mergeCell ref="J112:N112"/>
    <mergeCell ref="R112:V112"/>
    <mergeCell ref="W112:AA112"/>
    <mergeCell ref="W110:AA110"/>
    <mergeCell ref="B111:D112"/>
    <mergeCell ref="E111:I111"/>
    <mergeCell ref="J111:N111"/>
    <mergeCell ref="O111:Q112"/>
    <mergeCell ref="E106:I106"/>
    <mergeCell ref="J106:N106"/>
    <mergeCell ref="W105:AA105"/>
    <mergeCell ref="AB105:AD106"/>
    <mergeCell ref="R106:V106"/>
    <mergeCell ref="I137:K137"/>
    <mergeCell ref="R137:T137"/>
    <mergeCell ref="E105:I105"/>
    <mergeCell ref="J105:N105"/>
    <mergeCell ref="O105:Q106"/>
    <mergeCell ref="R105:V105"/>
    <mergeCell ref="W113:AA113"/>
    <mergeCell ref="E90:I90"/>
    <mergeCell ref="J90:N90"/>
    <mergeCell ref="O90:Q90"/>
    <mergeCell ref="R90:V90"/>
    <mergeCell ref="AB113:AD114"/>
    <mergeCell ref="B113:D114"/>
    <mergeCell ref="E113:I113"/>
    <mergeCell ref="J113:N113"/>
    <mergeCell ref="O113:Q114"/>
    <mergeCell ref="R113:V113"/>
    <mergeCell ref="W114:AA114"/>
    <mergeCell ref="AA180:AC180"/>
    <mergeCell ref="B118:AG118"/>
    <mergeCell ref="B119:AG119"/>
    <mergeCell ref="B121:AF121"/>
    <mergeCell ref="B122:AF122"/>
    <mergeCell ref="R135:T135"/>
    <mergeCell ref="AA135:AD135"/>
    <mergeCell ref="D166:L166"/>
    <mergeCell ref="B124:AF124"/>
    <mergeCell ref="B125:AF125"/>
    <mergeCell ref="B115:D115"/>
    <mergeCell ref="J115:N115"/>
    <mergeCell ref="O115:Q115"/>
    <mergeCell ref="R115:V115"/>
    <mergeCell ref="E115:I115"/>
    <mergeCell ref="D156:F156"/>
    <mergeCell ref="I156:K156"/>
    <mergeCell ref="L196:O196"/>
    <mergeCell ref="U166:W166"/>
    <mergeCell ref="L184:M184"/>
    <mergeCell ref="N184:R184"/>
    <mergeCell ref="S184:U184"/>
    <mergeCell ref="Q173:T173"/>
    <mergeCell ref="N156:P156"/>
    <mergeCell ref="S156:U156"/>
    <mergeCell ref="AE115:AG115"/>
    <mergeCell ref="H279:I279"/>
    <mergeCell ref="R108:V108"/>
    <mergeCell ref="W108:AA108"/>
    <mergeCell ref="AE113:AG114"/>
    <mergeCell ref="E114:I114"/>
    <mergeCell ref="J114:N114"/>
    <mergeCell ref="R114:V114"/>
    <mergeCell ref="D184:K184"/>
    <mergeCell ref="I143:K143"/>
    <mergeCell ref="O166:P166"/>
    <mergeCell ref="S166:T166"/>
    <mergeCell ref="W115:AA115"/>
    <mergeCell ref="Y380:Z380"/>
    <mergeCell ref="W376:X376"/>
    <mergeCell ref="W379:X379"/>
    <mergeCell ref="W380:X380"/>
    <mergeCell ref="W184:Z184"/>
    <mergeCell ref="Y166:AB166"/>
    <mergeCell ref="B117:AG117"/>
    <mergeCell ref="AB115:AD115"/>
    <mergeCell ref="R143:T143"/>
    <mergeCell ref="AA143:AD143"/>
    <mergeCell ref="H135:L135"/>
    <mergeCell ref="AA137:AD137"/>
    <mergeCell ref="B126:AF126"/>
    <mergeCell ref="I140:K140"/>
    <mergeCell ref="R140:T140"/>
    <mergeCell ref="AA140:AD140"/>
    <mergeCell ref="S130:AH130"/>
    <mergeCell ref="D219:K219"/>
    <mergeCell ref="N235:P235"/>
    <mergeCell ref="AD231:AF232"/>
    <mergeCell ref="N228:P232"/>
    <mergeCell ref="H235:J235"/>
    <mergeCell ref="K235:M235"/>
    <mergeCell ref="AE233:AF234"/>
    <mergeCell ref="W233:AA234"/>
    <mergeCell ref="AB233:AC234"/>
    <mergeCell ref="S233:V234"/>
    <mergeCell ref="H241:J241"/>
    <mergeCell ref="L241:M241"/>
    <mergeCell ref="K234:M234"/>
    <mergeCell ref="N234:P234"/>
    <mergeCell ref="H234:J234"/>
    <mergeCell ref="K236:M236"/>
    <mergeCell ref="N239:P239"/>
    <mergeCell ref="N240:P240"/>
    <mergeCell ref="K240:M240"/>
    <mergeCell ref="K239:M239"/>
    <mergeCell ref="AB231:AC232"/>
    <mergeCell ref="AB228:AF230"/>
    <mergeCell ref="W228:AA232"/>
    <mergeCell ref="P218:U218"/>
    <mergeCell ref="V218:Y218"/>
    <mergeCell ref="AA218:AD218"/>
    <mergeCell ref="D214:L214"/>
    <mergeCell ref="O214:T214"/>
    <mergeCell ref="U214:W214"/>
    <mergeCell ref="Z214:AC214"/>
    <mergeCell ref="W377:X377"/>
    <mergeCell ref="W378:X378"/>
    <mergeCell ref="AD378:AG378"/>
    <mergeCell ref="I146:K146"/>
    <mergeCell ref="R146:T146"/>
    <mergeCell ref="AA146:AD146"/>
    <mergeCell ref="H271:I272"/>
    <mergeCell ref="D218:K218"/>
    <mergeCell ref="L218:O218"/>
    <mergeCell ref="AA203:AD203"/>
    <mergeCell ref="T381:V381"/>
    <mergeCell ref="T380:V380"/>
    <mergeCell ref="AD381:AG381"/>
    <mergeCell ref="AA381:AC381"/>
    <mergeCell ref="AB384:AG385"/>
    <mergeCell ref="Y381:Z381"/>
    <mergeCell ref="Y382:Z382"/>
    <mergeCell ref="W381:X381"/>
    <mergeCell ref="W382:X382"/>
    <mergeCell ref="AD382:AG382"/>
    <mergeCell ref="AA382:AC382"/>
    <mergeCell ref="AA379:AC379"/>
    <mergeCell ref="AD379:AG379"/>
    <mergeCell ref="AA376:AC376"/>
    <mergeCell ref="AD376:AG376"/>
    <mergeCell ref="AA378:AC378"/>
    <mergeCell ref="AA377:AC377"/>
    <mergeCell ref="AD377:AG377"/>
    <mergeCell ref="Y376:Z376"/>
    <mergeCell ref="Y377:Z377"/>
    <mergeCell ref="Y378:Z378"/>
    <mergeCell ref="Y379:Z379"/>
    <mergeCell ref="L219:O219"/>
    <mergeCell ref="P219:U219"/>
    <mergeCell ref="L323:R323"/>
    <mergeCell ref="Y375:Z375"/>
    <mergeCell ref="W375:X375"/>
    <mergeCell ref="S228:V232"/>
    <mergeCell ref="N236:P236"/>
    <mergeCell ref="N237:P237"/>
    <mergeCell ref="K238:M238"/>
    <mergeCell ref="N238:P238"/>
  </mergeCells>
  <conditionalFormatting sqref="J90:N90">
    <cfRule type="cellIs" priority="1" dxfId="0" operator="equal" stopIfTrue="1">
      <formula>"選択してください。"</formula>
    </cfRule>
  </conditionalFormatting>
  <conditionalFormatting sqref="C171:C172">
    <cfRule type="expression" priority="2" dxfId="1" stopIfTrue="1">
      <formula>$A$171=0</formula>
    </cfRule>
    <cfRule type="expression" priority="3" dxfId="2" stopIfTrue="1">
      <formula>$A$171=1</formula>
    </cfRule>
    <cfRule type="expression" priority="4" dxfId="0" stopIfTrue="1">
      <formula>$A$171=2</formula>
    </cfRule>
  </conditionalFormatting>
  <conditionalFormatting sqref="C180 C187">
    <cfRule type="expression" priority="5" dxfId="1" stopIfTrue="1">
      <formula>$A$180=0</formula>
    </cfRule>
    <cfRule type="expression" priority="6" dxfId="2" stopIfTrue="1">
      <formula>$A$180=1</formula>
    </cfRule>
    <cfRule type="expression" priority="7" dxfId="0" stopIfTrue="1">
      <formula>$A$180=2</formula>
    </cfRule>
  </conditionalFormatting>
  <conditionalFormatting sqref="C222:C223">
    <cfRule type="expression" priority="8" dxfId="1" stopIfTrue="1">
      <formula>$A$222=0</formula>
    </cfRule>
    <cfRule type="expression" priority="9" dxfId="2" stopIfTrue="1">
      <formula>$A$222=1</formula>
    </cfRule>
    <cfRule type="expression" priority="10" dxfId="0" stopIfTrue="1">
      <formula>$A$222=2</formula>
    </cfRule>
  </conditionalFormatting>
  <conditionalFormatting sqref="B228:P241 S228:AF234">
    <cfRule type="expression" priority="11" dxfId="3" stopIfTrue="1">
      <formula>$C$223="○"</formula>
    </cfRule>
  </conditionalFormatting>
  <conditionalFormatting sqref="C287:C290">
    <cfRule type="expression" priority="12" dxfId="1" stopIfTrue="1">
      <formula>$A$287=0</formula>
    </cfRule>
    <cfRule type="expression" priority="13" dxfId="2" stopIfTrue="1">
      <formula>$A$287=1</formula>
    </cfRule>
    <cfRule type="expression" priority="14" dxfId="0" stopIfTrue="1">
      <formula>$A$287&gt;=2</formula>
    </cfRule>
  </conditionalFormatting>
  <conditionalFormatting sqref="C307:C308">
    <cfRule type="expression" priority="15" dxfId="1" stopIfTrue="1">
      <formula>$A$307=0</formula>
    </cfRule>
    <cfRule type="expression" priority="16" dxfId="2" stopIfTrue="1">
      <formula>$A$307=1</formula>
    </cfRule>
    <cfRule type="expression" priority="17" dxfId="0" stopIfTrue="1">
      <formula>$A$307=2</formula>
    </cfRule>
  </conditionalFormatting>
  <conditionalFormatting sqref="C347:C348">
    <cfRule type="expression" priority="18" dxfId="1" stopIfTrue="1">
      <formula>$A$347=0</formula>
    </cfRule>
    <cfRule type="expression" priority="19" dxfId="2" stopIfTrue="1">
      <formula>$A$347=1</formula>
    </cfRule>
    <cfRule type="expression" priority="20" dxfId="0" stopIfTrue="1">
      <formula>$A$347=2</formula>
    </cfRule>
  </conditionalFormatting>
  <conditionalFormatting sqref="S352:AF358 B352:P365">
    <cfRule type="expression" priority="21" dxfId="3" stopIfTrue="1">
      <formula>$C$348="○"</formula>
    </cfRule>
  </conditionalFormatting>
  <conditionalFormatting sqref="W384:AG385 B370:AG383">
    <cfRule type="expression" priority="22" dxfId="3" stopIfTrue="1">
      <formula>$C$347="○"</formula>
    </cfRule>
  </conditionalFormatting>
  <conditionalFormatting sqref="C411:C412">
    <cfRule type="expression" priority="23" dxfId="1" stopIfTrue="1">
      <formula>$A$411=0</formula>
    </cfRule>
    <cfRule type="expression" priority="24" dxfId="2" stopIfTrue="1">
      <formula>$A$411=1</formula>
    </cfRule>
    <cfRule type="expression" priority="25" dxfId="0" stopIfTrue="1">
      <formula>$A$411=2</formula>
    </cfRule>
  </conditionalFormatting>
  <conditionalFormatting sqref="B312:AG330">
    <cfRule type="expression" priority="26" dxfId="3" stopIfTrue="1">
      <formula>$C$308="○"</formula>
    </cfRule>
  </conditionalFormatting>
  <conditionalFormatting sqref="B416:AG433">
    <cfRule type="expression" priority="27" dxfId="3" stopIfTrue="1">
      <formula>$C$412="○"</formula>
    </cfRule>
  </conditionalFormatting>
  <conditionalFormatting sqref="W261:AG262 B247:AG260">
    <cfRule type="expression" priority="28" dxfId="3" stopIfTrue="1">
      <formula>$C$222="○"</formula>
    </cfRule>
  </conditionalFormatting>
  <conditionalFormatting sqref="C488:C489">
    <cfRule type="expression" priority="29" dxfId="1" stopIfTrue="1">
      <formula>$A$488=0</formula>
    </cfRule>
    <cfRule type="expression" priority="30" dxfId="2" stopIfTrue="1">
      <formula>$A$488=1</formula>
    </cfRule>
    <cfRule type="expression" priority="31" dxfId="0" stopIfTrue="1">
      <formula>$A$488=2</formula>
    </cfRule>
  </conditionalFormatting>
  <conditionalFormatting sqref="C491:AG495">
    <cfRule type="expression" priority="32" dxfId="3" stopIfTrue="1">
      <formula>$C$489="○"</formula>
    </cfRule>
  </conditionalFormatting>
  <conditionalFormatting sqref="AE525:AG532">
    <cfRule type="expression" priority="33" dxfId="1" stopIfTrue="1">
      <formula>$A525=1</formula>
    </cfRule>
  </conditionalFormatting>
  <dataValidations count="2">
    <dataValidation type="list" allowBlank="1" showInputMessage="1" showErrorMessage="1" sqref="J90:N90">
      <formula1>"選択してください。,･都市ｶﾞｽ(m3),･ＬＰＧ (m3),･ＬＰＧ (kg),なし"</formula1>
    </dataValidation>
    <dataValidation type="list" allowBlank="1" showInputMessage="1" showErrorMessage="1" sqref="C171:C172 C180 C187 C222:C223 C287:C290 C307:C308 C347:C348 C411:C412 C488:C489 AE525:AG532">
      <formula1>"○"</formula1>
    </dataValidation>
  </dataValidations>
  <printOptions horizontalCentered="1"/>
  <pageMargins left="0.5905511811023623" right="0.5905511811023623" top="0.5905511811023623" bottom="0.2755905511811024" header="0.1968503937007874" footer="0.1968503937007874"/>
  <pageSetup horizontalDpi="600" verticalDpi="600" orientation="portrait" paperSize="9" scale="85" r:id="rId2"/>
  <rowBreaks count="9" manualBreakCount="9">
    <brk id="45" max="33" man="1"/>
    <brk id="81" max="33" man="1"/>
    <brk id="128" max="33" man="1"/>
    <brk id="204" max="33" man="1"/>
    <brk id="266" max="33" man="1"/>
    <brk id="330" max="33" man="1"/>
    <brk id="389" max="33" man="1"/>
    <brk id="433" max="33" man="1"/>
    <brk id="496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NEDO技術開発機構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凸版印刷株式会社</cp:lastModifiedBy>
  <cp:lastPrinted>2011-08-05T09:03:11Z</cp:lastPrinted>
  <dcterms:created xsi:type="dcterms:W3CDTF">2009-12-11T02:52:57Z</dcterms:created>
  <dcterms:modified xsi:type="dcterms:W3CDTF">2011-08-12T05:41:09Z</dcterms:modified>
  <cp:category/>
  <cp:version/>
  <cp:contentType/>
  <cp:contentStatus/>
</cp:coreProperties>
</file>