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80" windowHeight="11640" activeTab="0"/>
  </bookViews>
  <sheets>
    <sheet name="実施計画書（既築Ａ区分（機器のみ））" sheetId="1" r:id="rId1"/>
  </sheets>
  <definedNames>
    <definedName name="_xlnm.Print_Area" localSheetId="0">'実施計画書（既築Ａ区分（機器のみ））'!$A$1:$AH$449</definedName>
    <definedName name="Z_685F8E89_33FF_4EB4_B6D9_7D6A7B5F1280_.wvu.PrintArea" localSheetId="0" hidden="1">'実施計画書（既築Ａ区分（機器のみ））'!$A$1:$AH$449</definedName>
  </definedNames>
  <calcPr fullCalcOnLoad="1"/>
</workbook>
</file>

<file path=xl/sharedStrings.xml><?xml version="1.0" encoding="utf-8"?>
<sst xmlns="http://schemas.openxmlformats.org/spreadsheetml/2006/main" count="682" uniqueCount="423">
  <si>
    <t>←どちらかに○印をつける</t>
  </si>
  <si>
    <t>導入ｼｽﾃﾑ</t>
  </si>
  <si>
    <t>ｼｽﾃﾑの組合わせ</t>
  </si>
  <si>
    <t>空調</t>
  </si>
  <si>
    <t>給湯</t>
  </si>
  <si>
    <t>省ｴﾈﾅﾋﾞ</t>
  </si>
  <si>
    <t>その他</t>
  </si>
  <si>
    <t>ｴﾈﾙｷﾞｰ計算結果</t>
  </si>
  <si>
    <t>MJ/年</t>
  </si>
  <si>
    <t>←算出根拠（F）より転記</t>
  </si>
  <si>
    <t>（小数点第一位まで）</t>
  </si>
  <si>
    <t>←算出根拠（G）より転記</t>
  </si>
  <si>
    <t>円/MJ</t>
  </si>
  <si>
    <t>←算出根拠（H）より転記</t>
  </si>
  <si>
    <t>2.</t>
  </si>
  <si>
    <t>居住者人数（予定）</t>
  </si>
  <si>
    <t>木造軸組・木造枠組壁（2×4・2×6）・軽量鉄骨造・</t>
  </si>
  <si>
    <t>3.</t>
  </si>
  <si>
    <t>他の補助金への申請状況</t>
  </si>
  <si>
    <t>4.</t>
  </si>
  <si>
    <t>－Ａ</t>
  </si>
  <si>
    <t>5.</t>
  </si>
  <si>
    <t>％</t>
  </si>
  <si>
    <t>MJ/年・世帯</t>
  </si>
  <si>
    <t>②　今回導入する機器（補助対象とするもの）の効率の算出</t>
  </si>
  <si>
    <t>　　　↓どちらかに○印をつける</t>
  </si>
  <si>
    <t>　</t>
  </si>
  <si>
    <t>居室①</t>
  </si>
  <si>
    <t>居室②</t>
  </si>
  <si>
    <t>居室③</t>
  </si>
  <si>
    <t>居室④</t>
  </si>
  <si>
    <t>居室⑤</t>
  </si>
  <si>
    <t>居室⑥</t>
  </si>
  <si>
    <t>居室⑦</t>
  </si>
  <si>
    <t>居室⑧</t>
  </si>
  <si>
    <t>×</t>
  </si>
  <si>
    <t>※　「効率」及び「床面積（㎡）×効率」は小数点第三位まで記入</t>
  </si>
  <si>
    <t>MJ/年・世帯</t>
  </si>
  <si>
    <t>(ｵ)</t>
  </si>
  <si>
    <t>（小数点以下四捨五入）</t>
  </si>
  <si>
    <t>(Ａ)</t>
  </si>
  <si>
    <t>(ｷ)</t>
  </si>
  <si>
    <t>(ｹ)</t>
  </si>
  <si>
    <t>②－2（複数の機器で冷房する場合）</t>
  </si>
  <si>
    <t>(ｺ)</t>
  </si>
  <si>
    <t>(ｻ)</t>
  </si>
  <si>
    <t>台数
（台）</t>
  </si>
  <si>
    <t>合計</t>
  </si>
  <si>
    <t>③　費用対効果（円/MJ）の算出</t>
  </si>
  <si>
    <t>%</t>
  </si>
  <si>
    <t>機種名
（型式）</t>
  </si>
  <si>
    <t>※使用しているｴﾈﾙｷﾞｰについて記載すること</t>
  </si>
  <si>
    <t>↑該当工法に○印をつける</t>
  </si>
  <si>
    <t>暖房のｴﾈﾙｷﾞｰ計算</t>
  </si>
  <si>
    <t>冷房のｴﾈﾙｷﾞｰ計算</t>
  </si>
  <si>
    <t>　【 計算式 】</t>
  </si>
  <si>
    <t>6.</t>
  </si>
  <si>
    <t>ｴﾈﾙｷﾞｰ計算根拠</t>
  </si>
  <si>
    <t>(ｴ)</t>
  </si>
  <si>
    <t>(ﾁ)</t>
  </si>
  <si>
    <t>(Ｄ)</t>
  </si>
  <si>
    <t>（6）</t>
  </si>
  <si>
    <t>申請住宅（全体）のエネルギー計算</t>
  </si>
  <si>
    <t>《給湯ｴﾈﾙｷﾞｰ削減量（C）の算出》</t>
  </si>
  <si>
    <t>人</t>
  </si>
  <si>
    <t>ｼｽﾃﾑ導入先住所</t>
  </si>
  <si>
    <t>ｼｽﾃﾑ導入住宅</t>
  </si>
  <si>
    <t>MJ/年・世帯</t>
  </si>
  <si>
    <t>1.</t>
  </si>
  <si>
    <t>申込者</t>
  </si>
  <si>
    <t>Ⅰa・Ⅰb・Ⅱ・Ⅲ・Ⅳa・Ⅳb・Ⅴ・Ⅵ</t>
  </si>
  <si>
    <t>　　定型ｼｽﾃﾑ　・　新規ｼｽﾃﾑ</t>
  </si>
  <si>
    <t>（ａ）</t>
  </si>
  <si>
    <t>↑必ず全居室について記入すること</t>
  </si>
  <si>
    <t>（小数点第三位まで）</t>
  </si>
  <si>
    <t>（効率は小数点第三位まで）</t>
  </si>
  <si>
    <t>　↑面積は小数点第二位まで</t>
  </si>
  <si>
    <t>冷房する
居室の
床面積
（㎡）</t>
  </si>
  <si>
    <t>補助対象
機器で
冷房する
居室の
床面積
（㎡)</t>
  </si>
  <si>
    <t>（b）</t>
  </si>
  <si>
    <t>　　補助対象物で冷房する居室の合計消費ｴﾈﾙｷﾞｰ量　×　冷房ｴﾈﾙｷﾞｰ削減率　</t>
  </si>
  <si>
    <t>給湯のエネルギー計算</t>
  </si>
  <si>
    <t>〈給湯ｴﾈﾙｷﾞｰ削減率の算出〉</t>
  </si>
  <si>
    <t>　　　</t>
  </si>
  <si>
    <t xml:space="preserve">   (小数点以下四捨五入)</t>
  </si>
  <si>
    <t xml:space="preserve"> 　(小数点以下四捨五入)</t>
  </si>
  <si>
    <t>　(小数点以下四捨五入)</t>
  </si>
  <si>
    <t xml:space="preserve">   ＝</t>
  </si>
  <si>
    <t>（Ｆ）</t>
  </si>
  <si>
    <t>（7）</t>
  </si>
  <si>
    <t>ﾒｰｶｰ名</t>
  </si>
  <si>
    <t>（1）</t>
  </si>
  <si>
    <t>②</t>
  </si>
  <si>
    <t>（2）</t>
  </si>
  <si>
    <t>①</t>
  </si>
  <si>
    <t>・ｼｽﾃﾑ導入後の消費ｴﾈﾙｷﾞｰ削減量</t>
  </si>
  <si>
    <t>・ｼｽﾃﾑ導入後の消費ｴﾈﾙｷﾞｰ削減率</t>
  </si>
  <si>
    <t>・ｼｽﾃﾑ導入による費用対効果</t>
  </si>
  <si>
    <t>（3）</t>
  </si>
  <si>
    <t>（4）</t>
  </si>
  <si>
    <t>（5）</t>
  </si>
  <si>
    <t>(該当する仕様に○印をつけ、</t>
  </si>
  <si>
    <t>記入する）</t>
  </si>
  <si>
    <t>CO2冷媒HP給湯器（ｴｺｷｭｰﾄ）・潜熱回収型ｶﾞｽ給湯器（ｴｺｼﾞｮｰｽﾞ）・</t>
  </si>
  <si>
    <t>潜熱回収型石油給湯器（ｴｺﾌｨｰﾙ）・ｶﾞｽｴﾝｼﾞﾝ給湯器（ｴｺｳｨﾙ）・</t>
  </si>
  <si>
    <t>床面積
（㎡）</t>
  </si>
  <si>
    <t>ﾒｰｶｰ名</t>
  </si>
  <si>
    <t>機種名（型式）</t>
  </si>
  <si>
    <r>
      <t>居室
（</t>
    </r>
    <r>
      <rPr>
        <u val="single"/>
        <sz val="9"/>
        <color indexed="8"/>
        <rFont val="ＭＳ Ｐ明朝"/>
        <family val="1"/>
      </rPr>
      <t>全居室を記入</t>
    </r>
    <r>
      <rPr>
        <sz val="9"/>
        <color indexed="8"/>
        <rFont val="ＭＳ Ｐ明朝"/>
        <family val="1"/>
      </rPr>
      <t>）
【L、D、LD、
LDK、寝室、
和室、洋室、
書斎、その他】</t>
    </r>
  </si>
  <si>
    <t>機器の
ﾒｰｶｰ名</t>
  </si>
  <si>
    <t>機器の性能</t>
  </si>
  <si>
    <t>床面積
（㎡）
×効率</t>
  </si>
  <si>
    <t>床面積合計（㎡）</t>
  </si>
  <si>
    <t>暖房する
居室の
床面積
（㎡）</t>
  </si>
  <si>
    <t>補助対象
機器で
暖房する
居室の
床面積
（㎡)</t>
  </si>
  <si>
    <t>(</t>
  </si>
  <si>
    <t>）複数の機器で暖房する　→②－2へ</t>
  </si>
  <si>
    <t>・  （　　</t>
  </si>
  <si>
    <t>※　機器が暖房と同じ場合は「ﾒｰｶｰ名」に「暖房と同じ」と記入し、機種名の記入は省略可（ｴｱｺﾝの場合はAPFについても省略可）</t>
  </si>
  <si>
    <t>(B)</t>
  </si>
  <si>
    <t>（f）</t>
  </si>
  <si>
    <t>①　給湯の消費ｴﾈﾙｷﾞｰ量（MJ/年・世帯）の算出</t>
  </si>
  <si>
    <t>補助対象費用（1/3をする前の費用）[税込]　÷　申請住宅（全体）のｴﾈﾙｷﾞｰ削減量</t>
  </si>
  <si>
    <t>）ＳＭＡＳＨ等のｿﾌﾄで計算する</t>
  </si>
  <si>
    <t>年</t>
  </si>
  <si>
    <t>ﾒｰｶｰ名：</t>
  </si>
  <si>
    <t>型式：</t>
  </si>
  <si>
    <t xml:space="preserve"> ） × （</t>
  </si>
  <si>
    <t>・  （</t>
  </si>
  <si>
    <t>暖房ｴﾈﾙｷﾞｰ削減量 ＝</t>
  </si>
  <si>
    <t>暖房の消費ｴﾈﾙｷﾞｰ量　×　補助対象機器で暖房する居室の床面積　÷　暖房する居室の床面積　</t>
  </si>
  <si>
    <t>　) ＝</t>
  </si>
  <si>
    <t xml:space="preserve">  （小数点第三位まで）</t>
  </si>
  <si>
    <t>　１　－ （</t>
  </si>
  <si>
    <t xml:space="preserve"> )  ＝</t>
  </si>
  <si>
    <t>）複数の機器で冷房する　→②－2へ</t>
  </si>
  <si>
    <t>冷房ｴﾈﾙｷﾞｰ削減量 ＝</t>
  </si>
  <si>
    <r>
      <t>（</t>
    </r>
    <r>
      <rPr>
        <b/>
        <sz val="9"/>
        <color indexed="8"/>
        <rFont val="ＭＳ Ｐ明朝"/>
        <family val="1"/>
      </rPr>
      <t xml:space="preserve"> b</t>
    </r>
  </si>
  <si>
    <r>
      <t xml:space="preserve">)  ÷ ( </t>
    </r>
    <r>
      <rPr>
        <sz val="9"/>
        <color indexed="8"/>
        <rFont val="ＭＳ Ｐ明朝"/>
        <family val="1"/>
      </rPr>
      <t>　　　　　　　　　　</t>
    </r>
  </si>
  <si>
    <t xml:space="preserve">   （小数点第三位まで）</t>
  </si>
  <si>
    <t>給湯の消費ｴﾈﾙｷﾞｰ量　×　給湯ｴﾈﾙｷﾞｰ削減率　</t>
  </si>
  <si>
    <r>
      <t xml:space="preserve">（ </t>
    </r>
    <r>
      <rPr>
        <b/>
        <sz val="9"/>
        <color indexed="8"/>
        <rFont val="ＭＳ Ｐ明朝"/>
        <family val="1"/>
      </rPr>
      <t>c</t>
    </r>
    <r>
      <rPr>
        <sz val="9"/>
        <color indexed="8"/>
        <rFont val="ＭＳ Ｐ明朝"/>
        <family val="1"/>
      </rPr>
      <t>　　　　　</t>
    </r>
  </si>
  <si>
    <t xml:space="preserve">  （小数点以下四捨五入）</t>
  </si>
  <si>
    <t>　　 　 ↓どちらかに○印をつける</t>
  </si>
  <si>
    <t>)</t>
  </si>
  <si>
    <t>)  ＝</t>
  </si>
  <si>
    <t>＝</t>
  </si>
  <si>
    <t>＋</t>
  </si>
  <si>
    <r>
      <t xml:space="preserve">( </t>
    </r>
    <r>
      <rPr>
        <b/>
        <sz val="11"/>
        <color indexed="8"/>
        <rFont val="ＭＳ Ｐ明朝"/>
        <family val="1"/>
      </rPr>
      <t>A</t>
    </r>
  </si>
  <si>
    <r>
      <t xml:space="preserve">( </t>
    </r>
    <r>
      <rPr>
        <b/>
        <sz val="11"/>
        <color indexed="8"/>
        <rFont val="ＭＳ Ｐ明朝"/>
        <family val="1"/>
      </rPr>
      <t>B</t>
    </r>
  </si>
  <si>
    <r>
      <t xml:space="preserve">( </t>
    </r>
    <r>
      <rPr>
        <b/>
        <sz val="11"/>
        <color indexed="8"/>
        <rFont val="ＭＳ Ｐ明朝"/>
        <family val="1"/>
      </rPr>
      <t>C</t>
    </r>
  </si>
  <si>
    <t>(Ｅ)</t>
  </si>
  <si>
    <t xml:space="preserve"> ＝ （ </t>
  </si>
  <si>
    <t xml:space="preserve">  （小数点第一位まで）</t>
  </si>
  <si>
    <t>重量鉄骨造・ＲＣ・その他（</t>
  </si>
  <si>
    <t>その他（</t>
  </si>
  <si>
    <t>住宅延床面積</t>
  </si>
  <si>
    <t>(ｳ)／（ｱ）</t>
  </si>
  <si>
    <t>・</t>
  </si>
  <si>
    <t>住宅の種別　　戸建・分譲マンション</t>
  </si>
  <si>
    <t>氏　　　　　　　名</t>
  </si>
  <si>
    <t>地　　　　　　　域</t>
  </si>
  <si>
    <t>工　　　　　　　法</t>
  </si>
  <si>
    <t>築　　　年　　　数</t>
  </si>
  <si>
    <t>開口部の仕様（代表してリビングの開口部の仕様）</t>
  </si>
  <si>
    <t>↑該当仕様に○印をつける</t>
  </si>
  <si>
    <t>※（ｳ）/（ｱ）が0.33以上でない場合は申請不可　　</t>
  </si>
  <si>
    <t>　－既築</t>
  </si>
  <si>
    <t>冷温水式ＨＰセントラル空調・冷温水式ＨＰ部分空調（ＨＰ床暖房等）・</t>
  </si>
  <si>
    <t>地中熱利用冷温水式セントラル空調・個別エアコン・ガス温水床暖房・</t>
  </si>
  <si>
    <t>石油温水床暖房・太陽熱利用暖房・その他（</t>
  </si>
  <si>
    <t>）</t>
  </si>
  <si>
    <t>※計算方法（計算式、SMASH等のソフトによる計算）に係わらず必ず記入すること</t>
  </si>
  <si>
    <t>㎡</t>
  </si>
  <si>
    <t>(小数点第二位まで記入)</t>
  </si>
  <si>
    <t>直近１年間のエネルギー使用量実績値</t>
  </si>
  <si>
    <t>一次消費エネルギー量実績値の算出</t>
  </si>
  <si>
    <t>使用量実績からのエネルギー換算</t>
  </si>
  <si>
    <t>電気</t>
  </si>
  <si>
    <t>都市ｶﾞｽ</t>
  </si>
  <si>
    <t>kWh</t>
  </si>
  <si>
    <t>㎏</t>
  </si>
  <si>
    <t>=</t>
  </si>
  <si>
    <t>(MJ)</t>
  </si>
  <si>
    <t>換算値</t>
  </si>
  <si>
    <t>ｴﾈﾙｷﾞｰ消費量</t>
  </si>
  <si>
    <t>灯油</t>
  </si>
  <si>
    <t>㍑</t>
  </si>
  <si>
    <t xml:space="preserve">  (小数点以下四捨五入)</t>
  </si>
  <si>
    <t>全体の一次消費エネルギー量の計算</t>
  </si>
  <si>
    <t>①　暖房の消費ｴﾈﾙｷﾞｰ量（MJ）の算出</t>
  </si>
  <si>
    <t>） ÷ 100　＝</t>
  </si>
  <si>
    <r>
      <t>・・・</t>
    </r>
    <r>
      <rPr>
        <b/>
        <sz val="11"/>
        <color indexed="8"/>
        <rFont val="ＭＳ Ｐ明朝"/>
        <family val="1"/>
      </rPr>
      <t>（ｱ）</t>
    </r>
  </si>
  <si>
    <r>
      <t>・・・</t>
    </r>
    <r>
      <rPr>
        <b/>
        <sz val="11"/>
        <color indexed="8"/>
        <rFont val="ＭＳ Ｐ明朝"/>
        <family val="1"/>
      </rPr>
      <t>（ｲ）</t>
    </r>
  </si>
  <si>
    <r>
      <t>・・・</t>
    </r>
    <r>
      <rPr>
        <b/>
        <sz val="11"/>
        <color indexed="8"/>
        <rFont val="ＭＳ Ｐ明朝"/>
        <family val="1"/>
      </rPr>
      <t>（ｳ）</t>
    </r>
  </si>
  <si>
    <t>③　既存暖房機器の情報</t>
  </si>
  <si>
    <t>既存機器名称</t>
  </si>
  <si>
    <t>台数
(台)</t>
  </si>
  <si>
    <t>機種名
(型番)</t>
  </si>
  <si>
    <t>機器種別</t>
  </si>
  <si>
    <t>※  メーカー名、機種名は分かる範囲で記入すること</t>
  </si>
  <si>
    <t>※   既存機器名称の例 ： 石油ファンヒーター、ガスストーブ、エアコン　等</t>
  </si>
  <si>
    <t>MＪ/kWh</t>
  </si>
  <si>
    <t>MＪ/kg</t>
  </si>
  <si>
    <t>MＪ/㍑</t>
  </si>
  <si>
    <t>(ｿ)</t>
  </si>
  <si>
    <t>(ﾀ)</t>
  </si>
  <si>
    <t xml:space="preserve"> (例) 居室①②に補助対象設備を設置する場合</t>
  </si>
  <si>
    <r>
      <t xml:space="preserve"> ｛（居室①の既存機器効率 </t>
    </r>
    <r>
      <rPr>
        <b/>
        <sz val="10"/>
        <color indexed="8"/>
        <rFont val="ＭＳ Ｐ明朝"/>
        <family val="1"/>
      </rPr>
      <t>×</t>
    </r>
    <r>
      <rPr>
        <sz val="10"/>
        <color indexed="8"/>
        <rFont val="ＭＳ Ｐ明朝"/>
        <family val="1"/>
      </rPr>
      <t xml:space="preserve"> 居室①の床面積）</t>
    </r>
    <r>
      <rPr>
        <vertAlign val="subscript"/>
        <sz val="10"/>
        <color indexed="8"/>
        <rFont val="ＭＳ Ｐ明朝"/>
        <family val="1"/>
      </rPr>
      <t xml:space="preserve"> </t>
    </r>
    <r>
      <rPr>
        <b/>
        <sz val="10"/>
        <color indexed="8"/>
        <rFont val="ＭＳ Ｐ明朝"/>
        <family val="1"/>
      </rPr>
      <t>＋</t>
    </r>
    <r>
      <rPr>
        <sz val="10"/>
        <color indexed="8"/>
        <rFont val="ＭＳ Ｐ明朝"/>
        <family val="1"/>
      </rPr>
      <t xml:space="preserve"> （居室②の既存機器効率 </t>
    </r>
    <r>
      <rPr>
        <b/>
        <sz val="10"/>
        <color indexed="8"/>
        <rFont val="ＭＳ Ｐ明朝"/>
        <family val="1"/>
      </rPr>
      <t>×</t>
    </r>
    <r>
      <rPr>
        <sz val="10"/>
        <color indexed="8"/>
        <rFont val="ＭＳ Ｐ明朝"/>
        <family val="1"/>
      </rPr>
      <t xml:space="preserve"> 居室②の床面積）｝ </t>
    </r>
    <r>
      <rPr>
        <b/>
        <sz val="10"/>
        <color indexed="8"/>
        <rFont val="ＭＳ Ｐ明朝"/>
        <family val="1"/>
      </rPr>
      <t>÷</t>
    </r>
    <r>
      <rPr>
        <sz val="10"/>
        <color indexed="8"/>
        <rFont val="ＭＳ Ｐ明朝"/>
        <family val="1"/>
      </rPr>
      <t xml:space="preserve"> 居室①②の合計床面積</t>
    </r>
  </si>
  <si>
    <t xml:space="preserve"> ｛(　　　　　　　　　　 </t>
  </si>
  <si>
    <r>
      <rPr>
        <b/>
        <sz val="10"/>
        <color indexed="8"/>
        <rFont val="ＭＳ Ｐ明朝"/>
        <family val="1"/>
      </rPr>
      <t>（計算結果）</t>
    </r>
    <r>
      <rPr>
        <sz val="10"/>
        <color indexed="8"/>
        <rFont val="ＭＳ Ｐ明朝"/>
        <family val="1"/>
      </rPr>
      <t xml:space="preserve">　効率 </t>
    </r>
    <r>
      <rPr>
        <b/>
        <sz val="10"/>
        <color indexed="8"/>
        <rFont val="ＭＳ Ｐ明朝"/>
        <family val="1"/>
      </rPr>
      <t>＝</t>
    </r>
  </si>
  <si>
    <t>(ﾂ)</t>
  </si>
  <si>
    <t>　１　－　既存機器の(平均)暖房効率　 ÷　補助対象とする暖房機器の（平均）効率</t>
  </si>
  <si>
    <t>①　冷房の消費ｴﾈﾙｷﾞｰ量（MJ）の算出</t>
  </si>
  <si>
    <t>(ﾅ)</t>
  </si>
  <si>
    <t>(ﾆ)</t>
  </si>
  <si>
    <t>④　冷房ｴﾈﾙｷﾞｰ計算の方法</t>
  </si>
  <si>
    <r>
      <t>④</t>
    </r>
    <r>
      <rPr>
        <sz val="7"/>
        <color indexed="8"/>
        <rFont val="ＭＳ Ｐ明朝"/>
        <family val="1"/>
      </rPr>
      <t xml:space="preserve">    </t>
    </r>
    <r>
      <rPr>
        <sz val="10.5"/>
        <color indexed="8"/>
        <rFont val="ＭＳ Ｐ明朝"/>
        <family val="1"/>
      </rPr>
      <t>暖房ｴﾈﾙｷﾞｰ計算の方法</t>
    </r>
  </si>
  <si>
    <r>
      <t>⑤</t>
    </r>
    <r>
      <rPr>
        <sz val="7"/>
        <color indexed="8"/>
        <rFont val="ＭＳ Ｐ明朝"/>
        <family val="1"/>
      </rPr>
      <t xml:space="preserve">    </t>
    </r>
    <r>
      <rPr>
        <sz val="10.5"/>
        <color indexed="8"/>
        <rFont val="ＭＳ Ｐ明朝"/>
        <family val="1"/>
      </rPr>
      <t>計算式での計算（暖房ｴﾈﾙｷﾞｰ削減量の算出）</t>
    </r>
  </si>
  <si>
    <r>
      <t>⑤</t>
    </r>
    <r>
      <rPr>
        <sz val="7"/>
        <color indexed="8"/>
        <rFont val="ＭＳ Ｐ明朝"/>
        <family val="1"/>
      </rPr>
      <t xml:space="preserve">    </t>
    </r>
    <r>
      <rPr>
        <sz val="10.5"/>
        <color indexed="8"/>
        <rFont val="ＭＳ Ｐ明朝"/>
        <family val="1"/>
      </rPr>
      <t>計算式での計算（冷房ｴﾈﾙｷﾞｰ削減量の算出）</t>
    </r>
  </si>
  <si>
    <t>③　既存の機器の効率の算出</t>
  </si>
  <si>
    <t>④　給湯ｴﾈﾙｷﾞｰ削減量の算出</t>
  </si>
  <si>
    <t>機種名
(型番)</t>
  </si>
  <si>
    <t>使用年数
(年)</t>
  </si>
  <si>
    <t>他  性能に関わる情報</t>
  </si>
  <si>
    <t>　１　－　導入する機器のｴﾈﾙｷﾞｰ係数　÷　既存の機器のｴﾈﾙｷﾞｰ係数</t>
  </si>
  <si>
    <t>①　申請住宅（全体）のｴﾈﾙｷﾞｰ削減量（MJ/年・世帯）の算出</t>
  </si>
  <si>
    <t>（Ｆ</t>
  </si>
  <si>
    <t>　冷房の消費ｴﾈﾙｷﾞｰ量　×　補助対象機器で冷房する居室の床面積　÷　冷房する居室の床面積　</t>
  </si>
  <si>
    <r>
      <rPr>
        <b/>
        <sz val="10.5"/>
        <color indexed="8"/>
        <rFont val="ＭＳ Ｐ明朝"/>
        <family val="1"/>
      </rPr>
      <t xml:space="preserve">〈 </t>
    </r>
    <r>
      <rPr>
        <sz val="10.5"/>
        <color indexed="8"/>
        <rFont val="ＭＳ Ｐ明朝"/>
        <family val="1"/>
      </rPr>
      <t xml:space="preserve">冷房ｴﾈﾙｷﾞｰ削減率の算出 </t>
    </r>
    <r>
      <rPr>
        <b/>
        <sz val="10.5"/>
        <color indexed="8"/>
        <rFont val="ＭＳ Ｐ明朝"/>
        <family val="1"/>
      </rPr>
      <t>〉</t>
    </r>
  </si>
  <si>
    <t>《 冷房ｴﾈﾙｷﾞｰ削減量（B）の算出 》</t>
  </si>
  <si>
    <t>〈 補助対象物で暖房する居室の合計消費ｴﾈﾙｷﾞｰ量の算出 〉</t>
  </si>
  <si>
    <r>
      <rPr>
        <b/>
        <sz val="10.5"/>
        <color indexed="8"/>
        <rFont val="ＭＳ Ｐ明朝"/>
        <family val="1"/>
      </rPr>
      <t xml:space="preserve">〈 </t>
    </r>
    <r>
      <rPr>
        <sz val="10.5"/>
        <color indexed="8"/>
        <rFont val="ＭＳ Ｐ明朝"/>
        <family val="1"/>
      </rPr>
      <t xml:space="preserve">暖房ｴﾈﾙｷﾞｰ削減率の算出 </t>
    </r>
    <r>
      <rPr>
        <b/>
        <sz val="10.5"/>
        <color indexed="8"/>
        <rFont val="ＭＳ Ｐ明朝"/>
        <family val="1"/>
      </rPr>
      <t>〉</t>
    </r>
  </si>
  <si>
    <t>《 暖房ｴﾈﾙｷﾞｰ削減量（Ａ）の算出 》</t>
  </si>
  <si>
    <t>家全体の暖冷房している（床）面積（空調面積）</t>
  </si>
  <si>
    <t>今回補助対象空調設備を導入する居室の合計床面積</t>
  </si>
  <si>
    <t>※都市ｶﾞｽの換算値については当該地区のｶﾞｽ会社に照会、確認のこと</t>
  </si>
  <si>
    <t>）単一の機器で暖房する　→②－1へ</t>
  </si>
  <si>
    <t>②－1（単一の機器で暖房する場合）</t>
  </si>
  <si>
    <t>②－2（複数の機器で暖房する 場合）</t>
  </si>
  <si>
    <t>全体の一次消費ｴﾈﾙｷﾞｰ量（MJ/年・世帯）　×  給湯用途割合（％）</t>
  </si>
  <si>
    <t>全体の一次消費ｴﾈﾙｷﾞｰ量（MJ/年・世帯）　×  冷房用途割合（％）</t>
  </si>
  <si>
    <t>全体の一次消費ｴﾈﾙｷﾞｰ量（MJ/年・世帯）　×  暖房用途割合（％）</t>
  </si>
  <si>
    <t>）単一の機器で冷房する　→②－1へ</t>
  </si>
  <si>
    <t>②－1（単一の機器で冷房する場合）</t>
  </si>
  <si>
    <t>②　申請住宅（全体）の改修部のｴﾈﾙｷﾞｰ削減率（％）の算出</t>
  </si>
  <si>
    <t>使用量実績</t>
  </si>
  <si>
    <r>
      <rPr>
        <sz val="14"/>
        <color indexed="8"/>
        <rFont val="ＭＳ 明朝"/>
        <family val="1"/>
      </rPr>
      <t>ｼｽﾃﾑNo.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（定型ｼｽﾃﾑの場合に記入）</t>
    </r>
  </si>
  <si>
    <t>）計算式で計算する　→⑤へ</t>
  </si>
  <si>
    <t>照明・その他（</t>
  </si>
  <si>
    <t>③　既存冷房機器の情報</t>
  </si>
  <si>
    <r>
      <t xml:space="preserve">　 ) × ( </t>
    </r>
    <r>
      <rPr>
        <b/>
        <sz val="9"/>
        <color indexed="8"/>
        <rFont val="ＭＳ Ｐ明朝"/>
        <family val="1"/>
      </rPr>
      <t>ﾅ</t>
    </r>
  </si>
  <si>
    <r>
      <rPr>
        <b/>
        <sz val="10.5"/>
        <color indexed="8"/>
        <rFont val="ＭＳ Ｐ明朝"/>
        <family val="1"/>
      </rPr>
      <t xml:space="preserve">〈 </t>
    </r>
    <r>
      <rPr>
        <sz val="10.5"/>
        <color indexed="8"/>
        <rFont val="ＭＳ Ｐ明朝"/>
        <family val="1"/>
      </rPr>
      <t xml:space="preserve">補助対象物で冷房する居室の合計消費ｴﾈﾙｷﾞｰ量の算出 </t>
    </r>
    <r>
      <rPr>
        <b/>
        <sz val="10.5"/>
        <color indexed="8"/>
        <rFont val="ＭＳ Ｐ明朝"/>
        <family val="1"/>
      </rPr>
      <t>〉</t>
    </r>
  </si>
  <si>
    <t>(H)</t>
  </si>
  <si>
    <t>　１　－　既存機器の冷房効率　 ÷　補助対象とする冷房機器の（平均）効率</t>
  </si>
  <si>
    <t>　　　　　→右記（B）を記入し（5）へ（計算根拠は別紙で添付すること）</t>
  </si>
  <si>
    <t xml:space="preserve">実施計画書（既築　Ａ区分（機器のみ））   </t>
  </si>
  <si>
    <t>※照明（またはその他）の消費ｴﾈﾙｷﾞｰ量は、他と同様に「全体の一次消費ｴﾈﾙｷﾞｰ量」×「照明（またはその他）の用途割合（%）」÷100で算出すること</t>
  </si>
  <si>
    <t>)照明・その他で補助対象はない　→（7）へ</t>
  </si>
  <si>
    <t xml:space="preserve">　１　－ </t>
  </si>
  <si>
    <t>その他
性能に関わる情報</t>
  </si>
  <si>
    <t>電気        ： ＡＰＦ
ｶﾞｽ・石油  ： 給湯効率</t>
  </si>
  <si>
    <t>（ｴｱｺﾝの場合）
APF</t>
  </si>
  <si>
    <t>↓どちらかに○印をつける</t>
  </si>
  <si>
    <r>
      <t>（</t>
    </r>
    <r>
      <rPr>
        <b/>
        <sz val="10"/>
        <color indexed="8"/>
        <rFont val="ＭＳ Ｐ明朝"/>
        <family val="1"/>
      </rPr>
      <t xml:space="preserve"> a</t>
    </r>
  </si>
  <si>
    <t>照明・その他のｴﾈﾙｷﾞｰ計算(新規ｼｽﾃﾑの場合のみ)</t>
  </si>
  <si>
    <r>
      <t xml:space="preserve">)｝ </t>
    </r>
    <r>
      <rPr>
        <b/>
        <sz val="11"/>
        <color indexed="8"/>
        <rFont val="ＭＳ Ｐ明朝"/>
        <family val="1"/>
      </rPr>
      <t>÷</t>
    </r>
    <r>
      <rPr>
        <sz val="11"/>
        <color indexed="8"/>
        <rFont val="ＭＳ Ｐ明朝"/>
        <family val="1"/>
      </rPr>
      <t>（</t>
    </r>
  </si>
  <si>
    <r>
      <t xml:space="preserve">) </t>
    </r>
    <r>
      <rPr>
        <b/>
        <sz val="11"/>
        <color indexed="8"/>
        <rFont val="ＭＳ Ｐ明朝"/>
        <family val="1"/>
      </rPr>
      <t xml:space="preserve">＋ </t>
    </r>
    <r>
      <rPr>
        <sz val="11"/>
        <color indexed="8"/>
        <rFont val="ＭＳ Ｐ明朝"/>
        <family val="1"/>
      </rPr>
      <t>(</t>
    </r>
  </si>
  <si>
    <t>　)  ＝</t>
  </si>
  <si>
    <t>　　補助対象物で暖房する居室の合計消費ｴﾈﾙｷﾞｰ量　×　暖房ｴﾈﾙｷﾞｰ削減率　</t>
  </si>
  <si>
    <t>機種名
（型式）</t>
  </si>
  <si>
    <t>↑ﾒｰｶ-名・機種名は
補助対象設備のみ記入</t>
  </si>
  <si>
    <t>暖房
COP</t>
  </si>
  <si>
    <t>　※　機器がｶﾞｽまたは石油式の場合、暖房COPの項目は空欄とすること</t>
  </si>
  <si>
    <r>
      <t>※</t>
    </r>
    <r>
      <rPr>
        <sz val="7"/>
        <color indexed="8"/>
        <rFont val="ＭＳ Ｐ明朝"/>
        <family val="1"/>
      </rPr>
      <t xml:space="preserve">   </t>
    </r>
    <r>
      <rPr>
        <sz val="9"/>
        <color indexed="8"/>
        <rFont val="ＭＳ Ｐ明朝"/>
        <family val="1"/>
      </rPr>
      <t>機器がﾋｰﾄﾎﾟﾝﾌﾟ式の場合は暖房COPと効率の両方を記載すること　</t>
    </r>
    <r>
      <rPr>
        <b/>
        <u val="single"/>
        <sz val="9"/>
        <color indexed="8"/>
        <rFont val="ＭＳ Ｐ明朝"/>
        <family val="1"/>
      </rPr>
      <t>（効率＝暖房COP×3,600÷9,760）</t>
    </r>
  </si>
  <si>
    <r>
      <t>※</t>
    </r>
    <r>
      <rPr>
        <sz val="7"/>
        <color indexed="8"/>
        <rFont val="ＭＳ Ｐ明朝"/>
        <family val="1"/>
      </rPr>
      <t xml:space="preserve">   </t>
    </r>
    <r>
      <rPr>
        <sz val="9"/>
        <color indexed="8"/>
        <rFont val="ＭＳ Ｐ明朝"/>
        <family val="1"/>
      </rPr>
      <t>機器がｴｱｺﾝの場合は暖房COP、効率、APFをすべて記載すること</t>
    </r>
  </si>
  <si>
    <r>
      <t>※</t>
    </r>
    <r>
      <rPr>
        <sz val="7"/>
        <color indexed="8"/>
        <rFont val="ＭＳ Ｐ明朝"/>
        <family val="1"/>
      </rPr>
      <t xml:space="preserve">   </t>
    </r>
    <r>
      <rPr>
        <sz val="9"/>
        <color indexed="8"/>
        <rFont val="ＭＳ Ｐ明朝"/>
        <family val="1"/>
      </rPr>
      <t>機器がｶﾞｽまたは石油式の場合、暖房COPの項目は空欄とすること</t>
    </r>
  </si>
  <si>
    <t>冷房
COP</t>
  </si>
  <si>
    <t>　※　機器がｶﾞｽまたは石油式の場合、冷房COPの項目は空欄とすること</t>
  </si>
  <si>
    <r>
      <t>※</t>
    </r>
    <r>
      <rPr>
        <sz val="7"/>
        <color indexed="8"/>
        <rFont val="ＭＳ Ｐ明朝"/>
        <family val="1"/>
      </rPr>
      <t xml:space="preserve">   </t>
    </r>
    <r>
      <rPr>
        <sz val="9"/>
        <color indexed="8"/>
        <rFont val="ＭＳ Ｐ明朝"/>
        <family val="1"/>
      </rPr>
      <t>機器がﾋｰﾄﾎﾟﾝﾌﾟ式の場合は冷房COPと効率の両方を記載すること　</t>
    </r>
    <r>
      <rPr>
        <b/>
        <u val="single"/>
        <sz val="9"/>
        <color indexed="8"/>
        <rFont val="ＭＳ Ｐ明朝"/>
        <family val="1"/>
      </rPr>
      <t>（効率＝冷房COP×3,600÷9,760）</t>
    </r>
  </si>
  <si>
    <r>
      <t>※</t>
    </r>
    <r>
      <rPr>
        <sz val="7"/>
        <color indexed="8"/>
        <rFont val="ＭＳ Ｐ明朝"/>
        <family val="1"/>
      </rPr>
      <t xml:space="preserve">   </t>
    </r>
    <r>
      <rPr>
        <sz val="9"/>
        <color indexed="8"/>
        <rFont val="ＭＳ Ｐ明朝"/>
        <family val="1"/>
      </rPr>
      <t>機器がｴｱｺﾝの場合は冷房COP、効率、APFをすべて記載すること</t>
    </r>
  </si>
  <si>
    <t>電気
(kwh)</t>
  </si>
  <si>
    <t>検針月日(     /     )</t>
  </si>
  <si>
    <t>発電量
(kwh)</t>
  </si>
  <si>
    <t>売電量
(kwh)</t>
  </si>
  <si>
    <t>その他
(         )</t>
  </si>
  <si>
    <t>　　↑
（照明を改修した場合のみ）
照明の改修部の消費ｴﾈﾙｷﾞｰ量</t>
  </si>
  <si>
    <t>↑
（その他を改修した場合のみ）
その他の改修部の消費ｴﾈﾙｷﾞｰ量</t>
  </si>
  <si>
    <t>※当該住宅で使用していないエネルギーについては空欄にすること</t>
  </si>
  <si>
    <t>※電気、ガス及び上水道は、上段に使用量、下段に検針月日を記入すること</t>
  </si>
  <si>
    <t>※ガスについては、都市ガスかLPG（プロパンガス）のどちらか該当する項目に○印をつけること</t>
  </si>
  <si>
    <t>　（例えば、4～5月分の使用量は5月欄に合計値を記入する）</t>
  </si>
  <si>
    <t>※太陽光発電設備を設置している方は電力会社への売電量（検針票の数値）も記入すること</t>
  </si>
  <si>
    <t>※灯油、その他（ペレットや重油など）を使用している方は、月毎の購入量を記入すること</t>
  </si>
  <si>
    <t>サッシ：アルミ・アルミプラスチック複合・プラスチック・木製・その他（</t>
  </si>
  <si>
    <t>ガラス：単層・複層・低放射複層ガラス（Low-Eガラス）・真空ガラス・その他（</t>
  </si>
  <si>
    <t>※（ｳ）は、平面図において斜線等で示すこと</t>
  </si>
  <si>
    <t>）</t>
  </si>
  <si>
    <t>LPG</t>
  </si>
  <si>
    <t>　　月分</t>
  </si>
  <si>
    <t>　※　機器がﾋｰﾄﾎﾟﾝﾌﾟ式の場合は暖房COPと効率の両方を記載すること</t>
  </si>
  <si>
    <t>　※　機器がﾋｰﾄﾎﾟﾝﾌﾟ式の場合は冷房COPと効率の両方を記載すること</t>
  </si>
  <si>
    <r>
      <t>※</t>
    </r>
    <r>
      <rPr>
        <sz val="7"/>
        <color indexed="8"/>
        <rFont val="ＭＳ Ｐ明朝"/>
        <family val="1"/>
      </rPr>
      <t xml:space="preserve">   </t>
    </r>
    <r>
      <rPr>
        <sz val="9"/>
        <color indexed="8"/>
        <rFont val="ＭＳ Ｐ明朝"/>
        <family val="1"/>
      </rPr>
      <t>機器がｶﾞｽまたは石油式の場合、冷房COPの項目は空欄とすること</t>
    </r>
  </si>
  <si>
    <t>※   既存機器名称の例 ： エアコン　等</t>
  </si>
  <si>
    <t>※   居室①～⑧は②－１もしくは②－２と同じ居室とすること</t>
  </si>
  <si>
    <t>必ず記入すること（重複して補助金等を受け取ることはできません）。</t>
  </si>
  <si>
    <t>〈複数の種別の機器が混在する場合の計算〉</t>
  </si>
  <si>
    <t>）複数の種別の機器が混在する　→　下記の計算へ</t>
  </si>
  <si>
    <r>
      <t>　　</t>
    </r>
    <r>
      <rPr>
        <b/>
        <sz val="11"/>
        <color indexed="8"/>
        <rFont val="ＭＳ Ｐ明朝"/>
        <family val="1"/>
      </rPr>
      <t>照明のｴﾈﾙｷﾞｰ削減量（結果）</t>
    </r>
  </si>
  <si>
    <r>
      <t>　　</t>
    </r>
    <r>
      <rPr>
        <b/>
        <sz val="11"/>
        <color indexed="8"/>
        <rFont val="ＭＳ Ｐ明朝"/>
        <family val="1"/>
      </rPr>
      <t xml:space="preserve">その他のｴﾈﾙｷﾞｰ削減量（結果） </t>
    </r>
  </si>
  <si>
    <t>＝</t>
  </si>
  <si>
    <t>定型様式１（１／７）</t>
  </si>
  <si>
    <t>【既築Ａ区分（機器のみ）】</t>
  </si>
  <si>
    <t>定型様式１（２／７）</t>
  </si>
  <si>
    <t>定型様式１（３／７）</t>
  </si>
  <si>
    <t>定型様式１（４／７）</t>
  </si>
  <si>
    <t>定型様式１（５／７）</t>
  </si>
  <si>
    <t>定型様式１（６／７）</t>
  </si>
  <si>
    <t>定型様式１（７／７）</t>
  </si>
  <si>
    <t>)照明・その他で補助対象がある　→下記（Ｄ）、（Ｅ）を記入し計算根拠を別紙で添付</t>
  </si>
  <si>
    <t>灯油
(ℓ)</t>
  </si>
  <si>
    <t>期間( 　　～     日)</t>
  </si>
  <si>
    <t>※電気の時間帯別電灯契約等をしている方は、毎月の使用量の合計を記入すること</t>
  </si>
  <si>
    <r>
      <t xml:space="preserve">） </t>
    </r>
    <r>
      <rPr>
        <b/>
        <sz val="10"/>
        <rFont val="ＭＳ Ｐ明朝"/>
        <family val="1"/>
      </rPr>
      <t xml:space="preserve">÷ </t>
    </r>
    <r>
      <rPr>
        <sz val="10"/>
        <rFont val="ＭＳ Ｐ明朝"/>
        <family val="1"/>
      </rPr>
      <t xml:space="preserve">（ </t>
    </r>
    <r>
      <rPr>
        <b/>
        <sz val="11"/>
        <rFont val="ＭＳ Ｐ明朝"/>
        <family val="1"/>
      </rPr>
      <t>F</t>
    </r>
  </si>
  <si>
    <t>　今回補助対象となるものを、他の補助金等に応募（申請）している、または申請予定の場合はその補助金等の名称を</t>
  </si>
  <si>
    <t>↓いずれかに○印をつける</t>
  </si>
  <si>
    <t>③－1　補助対象設備設置箇所における既存機器の暖房効率</t>
  </si>
  <si>
    <t>④へ</t>
  </si>
  <si>
    <t>(ｶ)</t>
  </si>
  <si>
    <r>
      <t>(</t>
    </r>
    <r>
      <rPr>
        <b/>
        <sz val="11"/>
        <color indexed="8"/>
        <rFont val="ＭＳ Ｐ明朝"/>
        <family val="1"/>
      </rPr>
      <t>ｴ</t>
    </r>
  </si>
  <si>
    <r>
      <t xml:space="preserve">( </t>
    </r>
    <r>
      <rPr>
        <b/>
        <sz val="11"/>
        <color indexed="8"/>
        <rFont val="ＭＳ Ｐ明朝"/>
        <family val="1"/>
      </rPr>
      <t>ｸ</t>
    </r>
  </si>
  <si>
    <t>　　　　（効率（ｻ）＝暖房COP×3,600÷9,760）</t>
  </si>
  <si>
    <t>補助対象暖房　　　　
機器の平均効率
　（ｼ）÷(ｺ）＝</t>
  </si>
  <si>
    <r>
      <t>）全て石油（灯油）暖房　→　効率</t>
    </r>
    <r>
      <rPr>
        <u val="single"/>
        <sz val="10"/>
        <color indexed="8"/>
        <rFont val="ＭＳ Ｐ明朝"/>
        <family val="1"/>
      </rPr>
      <t>（ｽ）0.8</t>
    </r>
  </si>
  <si>
    <r>
      <t>）全てガス暖房　→　効率</t>
    </r>
    <r>
      <rPr>
        <u val="single"/>
        <sz val="10"/>
        <color indexed="8"/>
        <rFont val="ＭＳ Ｐ明朝"/>
        <family val="1"/>
      </rPr>
      <t>（ｽ）0.75</t>
    </r>
  </si>
  <si>
    <r>
      <t>）全てエアコン　→　効率</t>
    </r>
    <r>
      <rPr>
        <u val="single"/>
        <sz val="10"/>
        <color indexed="8"/>
        <rFont val="ＭＳ Ｐ明朝"/>
        <family val="1"/>
      </rPr>
      <t>（ｽ）1.095</t>
    </r>
  </si>
  <si>
    <t>（ｽ）</t>
  </si>
  <si>
    <r>
      <t xml:space="preserve">　１　－ （ </t>
    </r>
    <r>
      <rPr>
        <b/>
        <sz val="10"/>
        <color indexed="8"/>
        <rFont val="ＭＳ Ｐ明朝"/>
        <family val="1"/>
      </rPr>
      <t>ｽ</t>
    </r>
  </si>
  <si>
    <r>
      <t xml:space="preserve">)  ÷ ( </t>
    </r>
    <r>
      <rPr>
        <b/>
        <sz val="10"/>
        <color indexed="8"/>
        <rFont val="ＭＳ Ｐ明朝"/>
        <family val="1"/>
      </rPr>
      <t>ｻ</t>
    </r>
    <r>
      <rPr>
        <sz val="10"/>
        <color indexed="8"/>
        <rFont val="ＭＳ Ｐ明朝"/>
        <family val="1"/>
      </rPr>
      <t>　　　　　　　　　</t>
    </r>
  </si>
  <si>
    <r>
      <t xml:space="preserve">　　（ </t>
    </r>
    <r>
      <rPr>
        <b/>
        <sz val="10"/>
        <color indexed="8"/>
        <rFont val="ＭＳ Ｐ明朝"/>
        <family val="1"/>
      </rPr>
      <t>ｾ</t>
    </r>
    <r>
      <rPr>
        <sz val="10"/>
        <color indexed="8"/>
        <rFont val="ＭＳ Ｐ明朝"/>
        <family val="1"/>
      </rPr>
      <t>　　</t>
    </r>
  </si>
  <si>
    <r>
      <t xml:space="preserve">) × ( </t>
    </r>
    <r>
      <rPr>
        <b/>
        <sz val="10"/>
        <color indexed="8"/>
        <rFont val="ＭＳ Ｐ明朝"/>
        <family val="1"/>
      </rPr>
      <t>ｿ</t>
    </r>
  </si>
  <si>
    <t>　　　　（効率（ﾂ）＝冷房COP×3,600÷9,760）</t>
  </si>
  <si>
    <t>補助対象冷房　　　　
機器の平均効率
　（ﾃ）÷(ﾁ）＝</t>
  </si>
  <si>
    <r>
      <t xml:space="preserve">　  ÷  （ </t>
    </r>
    <r>
      <rPr>
        <b/>
        <sz val="9"/>
        <color indexed="8"/>
        <rFont val="ＭＳ Ｐ明朝"/>
        <family val="1"/>
      </rPr>
      <t>ﾂ</t>
    </r>
  </si>
  <si>
    <r>
      <t>　　（</t>
    </r>
    <r>
      <rPr>
        <b/>
        <sz val="9"/>
        <color indexed="8"/>
        <rFont val="ＭＳ Ｐ明朝"/>
        <family val="1"/>
      </rPr>
      <t>ﾄ　</t>
    </r>
    <r>
      <rPr>
        <sz val="9"/>
        <color indexed="8"/>
        <rFont val="ＭＳ Ｐ明朝"/>
        <family val="1"/>
      </rPr>
      <t>　</t>
    </r>
  </si>
  <si>
    <r>
      <t xml:space="preserve">) × ( </t>
    </r>
    <r>
      <rPr>
        <b/>
        <sz val="9"/>
        <color indexed="8"/>
        <rFont val="ＭＳ Ｐ明朝"/>
        <family val="1"/>
      </rPr>
      <t>ﾆ</t>
    </r>
  </si>
  <si>
    <r>
      <t xml:space="preserve">( </t>
    </r>
    <r>
      <rPr>
        <b/>
        <sz val="11"/>
        <color indexed="8"/>
        <rFont val="ＭＳ Ｐ明朝"/>
        <family val="1"/>
      </rPr>
      <t>ｾ</t>
    </r>
  </si>
  <si>
    <t>※電気、都市ガス及びLPGの使用量は、毎月の検針票、領収書等に記載されている数値を記入すること</t>
  </si>
  <si>
    <t>←1ﾍﾟｰｼﾞ目に転記すること</t>
  </si>
  <si>
    <t>　　　　　→右記（Ａ）を記入し（4）へ（計算根拠は別紙で添付すること）</t>
  </si>
  <si>
    <t>太陽熱利用給湯器＋補助熱源（</t>
  </si>
  <si>
    <r>
      <t>省ｴﾈﾅﾋﾞ</t>
    </r>
    <r>
      <rPr>
        <sz val="9"/>
        <color indexed="8"/>
        <rFont val="ＭＳ 明朝"/>
        <family val="1"/>
      </rPr>
      <t>はﾒｰｶｰ名と型式を</t>
    </r>
  </si>
  <si>
    <t>床面積
（㎡）</t>
  </si>
  <si>
    <t>使用
年数
(年)</t>
  </si>
  <si>
    <t xml:space="preserve">  ↑石油、ガス、電気のいずれか該当するものを記入</t>
  </si>
  <si>
    <t>　※　ﾒｰｶｰ名､機種名は分かる範囲で記入すること</t>
  </si>
  <si>
    <t>　↑機器種別が石油の場合は、瞬間式か</t>
  </si>
  <si>
    <t>　瞬間貯湯式かを記入</t>
  </si>
  <si>
    <t xml:space="preserve">  ↑石油、ガス、電気のいずれか
　該当するものを記入</t>
  </si>
  <si>
    <r>
      <t>居室
（</t>
    </r>
    <r>
      <rPr>
        <u val="single"/>
        <sz val="9"/>
        <color indexed="8"/>
        <rFont val="ＭＳ Ｐ明朝"/>
        <family val="1"/>
      </rPr>
      <t>全居室を記入</t>
    </r>
    <r>
      <rPr>
        <sz val="9"/>
        <color indexed="8"/>
        <rFont val="ＭＳ Ｐ明朝"/>
        <family val="1"/>
      </rPr>
      <t>）
【L、D、LD、
LDK、寝室、
和室、洋室、
書斎、その他】</t>
    </r>
  </si>
  <si>
    <t>機種名
(型番)</t>
  </si>
  <si>
    <t>※太陽光発電設備、家庭用コージェネレーション設備（エコウィル）等の発電設備を設置している方は、発電量（モニター数値）を記入すること</t>
  </si>
  <si>
    <t>上水道
(㎥)</t>
  </si>
  <si>
    <t>※LPGのカッコ内には、検針票、領収書等に記載されている使用量の単位（㎥もしくはkg）を記入すること</t>
  </si>
  <si>
    <t>※上水道使用量が2ヶ月毎の検針の場合は、検針票、領収書等に記載されている2ヶ月合計の数値を記入すること</t>
  </si>
  <si>
    <t>㎥</t>
  </si>
  <si>
    <t>MＪ/㎥</t>
  </si>
  <si>
    <t>※LPGの単位が㎥の場合はkgに換算（1㎥＝1.964kg）すること(（　　）内は小数点第三位まで記入)</t>
  </si>
  <si>
    <t>↑該当地域に○印をつける（※公募要領70～80ﾍﾟｰｼﾞ）</t>
  </si>
  <si>
    <t>　　↑公募要領59ﾍﾟｰｼﾞ表１１</t>
  </si>
  <si>
    <t>↑公募要領54ﾍﾟｰｼﾞ表７</t>
  </si>
  <si>
    <t>↑公募要領62ﾍﾟｰｼﾞ表１３</t>
  </si>
  <si>
    <t>※ｴﾈﾙｷﾞｰ計算については公募要領58～63ﾍﾟｰｼﾞも参照すること</t>
  </si>
  <si>
    <t>※電気・都市ｶﾞｽ・LPG・水道等については、使用量及び期間（日にち単位）の分かる証憑（検針票または請求書等）の写しを必ず添付すること</t>
  </si>
  <si>
    <r>
      <t xml:space="preserve">） </t>
    </r>
    <r>
      <rPr>
        <b/>
        <sz val="10"/>
        <rFont val="ＭＳ Ｐ明朝"/>
        <family val="1"/>
      </rPr>
      <t>＝</t>
    </r>
  </si>
  <si>
    <r>
      <t>)＋(</t>
    </r>
    <r>
      <rPr>
        <b/>
        <sz val="11"/>
        <color indexed="8"/>
        <rFont val="ＭＳ Ｐ明朝"/>
        <family val="1"/>
      </rPr>
      <t>ｵ</t>
    </r>
  </si>
  <si>
    <r>
      <t>)＋(</t>
    </r>
    <r>
      <rPr>
        <b/>
        <sz val="11"/>
        <color indexed="8"/>
        <rFont val="ＭＳ Ｐ明朝"/>
        <family val="1"/>
      </rPr>
      <t>ｶ</t>
    </r>
  </si>
  <si>
    <r>
      <t>)＋(</t>
    </r>
    <r>
      <rPr>
        <b/>
        <sz val="11"/>
        <color indexed="8"/>
        <rFont val="ＭＳ Ｐ明朝"/>
        <family val="1"/>
      </rPr>
      <t>ｷ</t>
    </r>
  </si>
  <si>
    <t>)  =</t>
  </si>
  <si>
    <t>(ｸ)</t>
  </si>
  <si>
    <t>効率</t>
  </si>
  <si>
    <t>(ｹ)</t>
  </si>
  <si>
    <t>(ｺ)</t>
  </si>
  <si>
    <t>－</t>
  </si>
  <si>
    <t>(ｼ)</t>
  </si>
  <si>
    <r>
      <t xml:space="preserve">） × （ </t>
    </r>
    <r>
      <rPr>
        <b/>
        <sz val="10"/>
        <color indexed="8"/>
        <rFont val="ＭＳ Ｐ明朝"/>
        <family val="1"/>
      </rPr>
      <t>ｺ</t>
    </r>
  </si>
  <si>
    <r>
      <t xml:space="preserve">） ÷ （ </t>
    </r>
    <r>
      <rPr>
        <b/>
        <sz val="10"/>
        <color indexed="8"/>
        <rFont val="ＭＳ Ｐ明朝"/>
        <family val="1"/>
      </rPr>
      <t>ｹ</t>
    </r>
  </si>
  <si>
    <t>) ＝</t>
  </si>
  <si>
    <t>(ｾ)</t>
  </si>
  <si>
    <t>・  （</t>
  </si>
  <si>
    <t>機器の
ﾒｰｶｰ名</t>
  </si>
  <si>
    <t>機種名
（型式）</t>
  </si>
  <si>
    <t>機器の性能</t>
  </si>
  <si>
    <t>床面積
（㎡）
×効率</t>
  </si>
  <si>
    <t>（ｴｱｺﾝの場合）
APF</t>
  </si>
  <si>
    <t>(ﾀ)</t>
  </si>
  <si>
    <t>(ﾁ)</t>
  </si>
  <si>
    <t>－</t>
  </si>
  <si>
    <t>(ﾃ)</t>
  </si>
  <si>
    <t>(ﾂ)</t>
  </si>
  <si>
    <r>
      <t xml:space="preserve">） × （ </t>
    </r>
    <r>
      <rPr>
        <b/>
        <sz val="9"/>
        <color indexed="8"/>
        <rFont val="ＭＳ Ｐ明朝"/>
        <family val="1"/>
      </rPr>
      <t>ﾁ</t>
    </r>
  </si>
  <si>
    <r>
      <t xml:space="preserve">） ÷ （ </t>
    </r>
    <r>
      <rPr>
        <b/>
        <sz val="9"/>
        <color indexed="8"/>
        <rFont val="ＭＳ Ｐ明朝"/>
        <family val="1"/>
      </rPr>
      <t>ﾀ</t>
    </r>
  </si>
  <si>
    <t>) ＝</t>
  </si>
  <si>
    <t>(ﾄ)</t>
  </si>
  <si>
    <t xml:space="preserve"> ） × （</t>
  </si>
  <si>
    <t>） ÷ 100　＝</t>
  </si>
  <si>
    <t>（c）</t>
  </si>
  <si>
    <t xml:space="preserve"> )  ＝</t>
  </si>
  <si>
    <t>(C)</t>
  </si>
  <si>
    <t>)</t>
  </si>
  <si>
    <t>＋</t>
  </si>
  <si>
    <r>
      <t xml:space="preserve">( </t>
    </r>
    <r>
      <rPr>
        <b/>
        <sz val="11"/>
        <color indexed="8"/>
        <rFont val="ＭＳ Ｐ明朝"/>
        <family val="1"/>
      </rPr>
      <t>D</t>
    </r>
  </si>
  <si>
    <r>
      <t xml:space="preserve">( </t>
    </r>
    <r>
      <rPr>
        <b/>
        <sz val="11"/>
        <color indexed="8"/>
        <rFont val="ＭＳ Ｐ明朝"/>
        <family val="1"/>
      </rPr>
      <t>E</t>
    </r>
  </si>
  <si>
    <r>
      <t xml:space="preserve">( </t>
    </r>
    <r>
      <rPr>
        <b/>
        <sz val="11"/>
        <color indexed="8"/>
        <rFont val="ＭＳ Ｐ明朝"/>
        <family val="1"/>
      </rPr>
      <t>ﾄ</t>
    </r>
  </si>
  <si>
    <r>
      <t xml:space="preserve">( </t>
    </r>
    <r>
      <rPr>
        <b/>
        <sz val="11"/>
        <rFont val="ＭＳ Ｐ明朝"/>
        <family val="1"/>
      </rPr>
      <t>c</t>
    </r>
  </si>
  <si>
    <t xml:space="preserve">( </t>
  </si>
  <si>
    <t>÷</t>
  </si>
  <si>
    <r>
      <t xml:space="preserve">( </t>
    </r>
    <r>
      <rPr>
        <b/>
        <sz val="11"/>
        <color indexed="8"/>
        <rFont val="ＭＳ Ｐ明朝"/>
        <family val="1"/>
      </rPr>
      <t>f</t>
    </r>
  </si>
  <si>
    <t>×</t>
  </si>
  <si>
    <t>=</t>
  </si>
  <si>
    <t>(G)</t>
  </si>
  <si>
    <t>選択してください。</t>
  </si>
  <si>
    <t>（上段に発電量、下段に発電量の計測期間（例えば、4月分は1～30日）を記入する）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</si>
</sst>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#,##0_ "/>
    <numFmt numFmtId="180" formatCode="#,##0.0;[Red]\-#,##0.0"/>
    <numFmt numFmtId="181" formatCode="#,##0.000;[Red]\-#,##0.000"/>
    <numFmt numFmtId="182" formatCode="0.00000_ "/>
    <numFmt numFmtId="183" formatCode="0.0000_ "/>
  </numFmts>
  <fonts count="6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u val="single"/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b/>
      <u val="single"/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b/>
      <sz val="10"/>
      <color indexed="8"/>
      <name val="ＭＳ Ｐ明朝"/>
      <family val="1"/>
    </font>
    <font>
      <vertAlign val="subscript"/>
      <sz val="10"/>
      <color indexed="8"/>
      <name val="ＭＳ Ｐ明朝"/>
      <family val="1"/>
    </font>
    <font>
      <u val="single"/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8.5"/>
      <color indexed="8"/>
      <name val="ＭＳ Ｐ明朝"/>
      <family val="1"/>
    </font>
    <font>
      <b/>
      <sz val="12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8"/>
      <color indexed="8"/>
      <name val="ＭＳ 明朝"/>
      <family val="1"/>
    </font>
    <font>
      <b/>
      <u val="single"/>
      <sz val="8"/>
      <color indexed="8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.5"/>
      <color indexed="8"/>
      <name val="ＭＳ 明朝"/>
      <family val="1"/>
    </font>
    <font>
      <u val="single"/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8"/>
      <color indexed="8"/>
      <name val="ＭＳ Ｐ明朝"/>
      <family val="1"/>
    </font>
    <font>
      <sz val="10.5"/>
      <color indexed="8"/>
      <name val="ＭＳ 明朝"/>
      <family val="1"/>
    </font>
    <font>
      <sz val="8.5"/>
      <color indexed="8"/>
      <name val="ＭＳ 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dashed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 style="dashed"/>
      <right style="dashed"/>
      <top style="thin"/>
      <bottom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7" fillId="0" borderId="3" applyNumberFormat="0" applyFill="0" applyAlignment="0" applyProtection="0"/>
    <xf numFmtId="0" fontId="48" fillId="3" borderId="0" applyNumberFormat="0" applyBorder="0" applyAlignment="0" applyProtection="0"/>
    <xf numFmtId="0" fontId="49" fillId="23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7" borderId="4" applyNumberFormat="0" applyAlignment="0" applyProtection="0"/>
    <xf numFmtId="0" fontId="58" fillId="4" borderId="0" applyNumberFormat="0" applyBorder="0" applyAlignment="0" applyProtection="0"/>
  </cellStyleXfs>
  <cellXfs count="538">
    <xf numFmtId="0" fontId="0" fillId="0" borderId="0" xfId="0" applyAlignment="1">
      <alignment vertical="center"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Alignment="1">
      <alignment vertical="center"/>
    </xf>
    <xf numFmtId="38" fontId="33" fillId="0" borderId="0" xfId="48" applyFont="1" applyFill="1" applyAlignment="1">
      <alignment vertical="center"/>
    </xf>
    <xf numFmtId="38" fontId="3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vertical="center"/>
    </xf>
    <xf numFmtId="38" fontId="36" fillId="24" borderId="0" xfId="48" applyFont="1" applyFill="1" applyBorder="1" applyAlignment="1">
      <alignment horizontal="center" vertical="center"/>
    </xf>
    <xf numFmtId="38" fontId="28" fillId="24" borderId="0" xfId="48" applyFont="1" applyFill="1" applyBorder="1" applyAlignment="1">
      <alignment horizontal="center" vertical="center"/>
    </xf>
    <xf numFmtId="38" fontId="2" fillId="24" borderId="0" xfId="48" applyFont="1" applyFill="1" applyBorder="1" applyAlignment="1">
      <alignment horizontal="left" vertical="center"/>
    </xf>
    <xf numFmtId="38" fontId="3" fillId="24" borderId="0" xfId="48" applyFont="1" applyFill="1" applyBorder="1" applyAlignment="1">
      <alignment vertical="center"/>
    </xf>
    <xf numFmtId="38" fontId="3" fillId="24" borderId="0" xfId="48" applyFont="1" applyFill="1" applyBorder="1" applyAlignment="1">
      <alignment horizontal="center" vertical="center"/>
    </xf>
    <xf numFmtId="38" fontId="3" fillId="24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center" vertical="center"/>
    </xf>
    <xf numFmtId="38" fontId="29" fillId="24" borderId="0" xfId="48" applyFont="1" applyFill="1" applyBorder="1" applyAlignment="1">
      <alignment vertical="center"/>
    </xf>
    <xf numFmtId="38" fontId="3" fillId="24" borderId="10" xfId="48" applyFont="1" applyFill="1" applyBorder="1" applyAlignment="1">
      <alignment vertical="center"/>
    </xf>
    <xf numFmtId="38" fontId="4" fillId="24" borderId="0" xfId="48" applyFont="1" applyFill="1" applyBorder="1" applyAlignment="1">
      <alignment vertical="center"/>
    </xf>
    <xf numFmtId="38" fontId="22" fillId="24" borderId="0" xfId="48" applyFont="1" applyFill="1" applyBorder="1" applyAlignment="1">
      <alignment vertical="center"/>
    </xf>
    <xf numFmtId="38" fontId="38" fillId="0" borderId="0" xfId="48" applyFont="1" applyBorder="1" applyAlignment="1">
      <alignment vertical="center"/>
    </xf>
    <xf numFmtId="38" fontId="3" fillId="24" borderId="0" xfId="48" applyFont="1" applyFill="1" applyBorder="1" applyAlignment="1">
      <alignment vertical="center"/>
    </xf>
    <xf numFmtId="38" fontId="26" fillId="24" borderId="0" xfId="48" applyFont="1" applyFill="1" applyBorder="1" applyAlignment="1">
      <alignment vertical="center"/>
    </xf>
    <xf numFmtId="38" fontId="3" fillId="24" borderId="10" xfId="48" applyFont="1" applyFill="1" applyBorder="1" applyAlignment="1">
      <alignment horizontal="right" vertical="center"/>
    </xf>
    <xf numFmtId="38" fontId="4" fillId="24" borderId="0" xfId="48" applyFont="1" applyFill="1" applyBorder="1" applyAlignment="1">
      <alignment vertical="center"/>
    </xf>
    <xf numFmtId="38" fontId="4" fillId="24" borderId="0" xfId="48" applyFont="1" applyFill="1" applyBorder="1" applyAlignment="1">
      <alignment horizontal="left" vertical="center"/>
    </xf>
    <xf numFmtId="38" fontId="5" fillId="24" borderId="0" xfId="48" applyFont="1" applyFill="1" applyBorder="1" applyAlignment="1">
      <alignment horizontal="left" vertical="center"/>
    </xf>
    <xf numFmtId="38" fontId="16" fillId="0" borderId="11" xfId="48" applyFont="1" applyBorder="1" applyAlignment="1">
      <alignment horizontal="left" vertical="center"/>
    </xf>
    <xf numFmtId="38" fontId="3" fillId="24" borderId="11" xfId="48" applyFont="1" applyFill="1" applyBorder="1" applyAlignment="1">
      <alignment vertical="center"/>
    </xf>
    <xf numFmtId="38" fontId="3" fillId="24" borderId="12" xfId="48" applyFont="1" applyFill="1" applyBorder="1" applyAlignment="1">
      <alignment vertical="center"/>
    </xf>
    <xf numFmtId="38" fontId="3" fillId="24" borderId="13" xfId="48" applyFont="1" applyFill="1" applyBorder="1" applyAlignment="1">
      <alignment vertical="center"/>
    </xf>
    <xf numFmtId="38" fontId="16" fillId="0" borderId="14" xfId="48" applyFont="1" applyBorder="1" applyAlignment="1">
      <alignment horizontal="left" vertical="center"/>
    </xf>
    <xf numFmtId="38" fontId="16" fillId="0" borderId="14" xfId="48" applyFont="1" applyBorder="1" applyAlignment="1">
      <alignment vertical="center"/>
    </xf>
    <xf numFmtId="38" fontId="16" fillId="0" borderId="11" xfId="48" applyFont="1" applyBorder="1" applyAlignment="1">
      <alignment vertical="center"/>
    </xf>
    <xf numFmtId="38" fontId="16" fillId="0" borderId="12" xfId="48" applyFont="1" applyBorder="1" applyAlignment="1">
      <alignment vertical="center"/>
    </xf>
    <xf numFmtId="38" fontId="16" fillId="0" borderId="11" xfId="48" applyFont="1" applyBorder="1" applyAlignment="1">
      <alignment horizontal="center" vertical="center"/>
    </xf>
    <xf numFmtId="38" fontId="16" fillId="0" borderId="15" xfId="48" applyFont="1" applyBorder="1" applyAlignment="1">
      <alignment vertical="center"/>
    </xf>
    <xf numFmtId="38" fontId="16" fillId="0" borderId="0" xfId="48" applyFont="1" applyBorder="1" applyAlignment="1">
      <alignment vertical="center"/>
    </xf>
    <xf numFmtId="38" fontId="16" fillId="0" borderId="0" xfId="48" applyFont="1" applyBorder="1" applyAlignment="1">
      <alignment horizontal="center" vertical="center"/>
    </xf>
    <xf numFmtId="38" fontId="32" fillId="0" borderId="0" xfId="48" applyFont="1" applyBorder="1" applyAlignment="1">
      <alignment horizontal="left" vertical="center"/>
    </xf>
    <xf numFmtId="38" fontId="32" fillId="0" borderId="0" xfId="48" applyFont="1" applyBorder="1" applyAlignment="1">
      <alignment horizontal="left" vertical="center" wrapText="1"/>
    </xf>
    <xf numFmtId="38" fontId="32" fillId="0" borderId="13" xfId="48" applyFont="1" applyBorder="1" applyAlignment="1">
      <alignment horizontal="left" vertical="center" wrapText="1"/>
    </xf>
    <xf numFmtId="38" fontId="33" fillId="0" borderId="15" xfId="48" applyFont="1" applyBorder="1" applyAlignment="1">
      <alignment vertical="center"/>
    </xf>
    <xf numFmtId="38" fontId="32" fillId="0" borderId="0" xfId="48" applyFont="1" applyBorder="1" applyAlignment="1">
      <alignment horizontal="center" vertical="center" wrapText="1"/>
    </xf>
    <xf numFmtId="38" fontId="16" fillId="0" borderId="16" xfId="48" applyFont="1" applyBorder="1" applyAlignment="1">
      <alignment horizontal="center" vertical="center"/>
    </xf>
    <xf numFmtId="38" fontId="16" fillId="0" borderId="10" xfId="48" applyFont="1" applyBorder="1" applyAlignment="1">
      <alignment horizontal="center" vertical="center"/>
    </xf>
    <xf numFmtId="38" fontId="16" fillId="0" borderId="17" xfId="48" applyFont="1" applyBorder="1" applyAlignment="1">
      <alignment horizontal="center" vertical="center"/>
    </xf>
    <xf numFmtId="38" fontId="32" fillId="0" borderId="10" xfId="48" applyFont="1" applyBorder="1" applyAlignment="1">
      <alignment horizontal="left" vertical="center"/>
    </xf>
    <xf numFmtId="38" fontId="32" fillId="0" borderId="10" xfId="48" applyFont="1" applyBorder="1" applyAlignment="1">
      <alignment horizontal="left" vertical="center" wrapText="1"/>
    </xf>
    <xf numFmtId="38" fontId="32" fillId="0" borderId="17" xfId="48" applyFont="1" applyBorder="1" applyAlignment="1">
      <alignment horizontal="left" vertical="center" wrapText="1"/>
    </xf>
    <xf numFmtId="38" fontId="16" fillId="0" borderId="13" xfId="48" applyFont="1" applyBorder="1" applyAlignment="1">
      <alignment vertical="center"/>
    </xf>
    <xf numFmtId="38" fontId="16" fillId="0" borderId="14" xfId="48" applyFont="1" applyBorder="1" applyAlignment="1">
      <alignment horizontal="center" vertical="center"/>
    </xf>
    <xf numFmtId="38" fontId="16" fillId="0" borderId="12" xfId="48" applyFont="1" applyBorder="1" applyAlignment="1">
      <alignment horizontal="center" vertical="center"/>
    </xf>
    <xf numFmtId="38" fontId="32" fillId="0" borderId="11" xfId="48" applyFont="1" applyBorder="1" applyAlignment="1">
      <alignment horizontal="left" vertical="center"/>
    </xf>
    <xf numFmtId="38" fontId="32" fillId="0" borderId="11" xfId="48" applyFont="1" applyBorder="1" applyAlignment="1">
      <alignment horizontal="left" vertical="center" wrapText="1"/>
    </xf>
    <xf numFmtId="38" fontId="32" fillId="0" borderId="12" xfId="48" applyFont="1" applyBorder="1" applyAlignment="1">
      <alignment horizontal="left" vertical="center" wrapText="1"/>
    </xf>
    <xf numFmtId="38" fontId="17" fillId="0" borderId="15" xfId="48" applyFont="1" applyBorder="1" applyAlignment="1">
      <alignment horizontal="left" vertical="center"/>
    </xf>
    <xf numFmtId="38" fontId="17" fillId="0" borderId="0" xfId="48" applyFont="1" applyBorder="1" applyAlignment="1">
      <alignment horizontal="left" vertical="top"/>
    </xf>
    <xf numFmtId="38" fontId="17" fillId="0" borderId="13" xfId="48" applyFont="1" applyBorder="1" applyAlignment="1">
      <alignment horizontal="left" vertical="top"/>
    </xf>
    <xf numFmtId="38" fontId="17" fillId="0" borderId="0" xfId="48" applyFont="1" applyBorder="1" applyAlignment="1">
      <alignment horizontal="left" vertical="center" wrapText="1"/>
    </xf>
    <xf numFmtId="38" fontId="17" fillId="0" borderId="0" xfId="48" applyFont="1" applyBorder="1" applyAlignment="1">
      <alignment vertical="center" wrapText="1"/>
    </xf>
    <xf numFmtId="38" fontId="17" fillId="0" borderId="15" xfId="48" applyFont="1" applyBorder="1" applyAlignment="1">
      <alignment horizontal="left" vertical="top"/>
    </xf>
    <xf numFmtId="38" fontId="34" fillId="0" borderId="0" xfId="48" applyFont="1" applyBorder="1" applyAlignment="1">
      <alignment horizontal="left" vertical="top"/>
    </xf>
    <xf numFmtId="38" fontId="30" fillId="0" borderId="15" xfId="48" applyFont="1" applyBorder="1" applyAlignment="1">
      <alignment horizontal="left" vertical="center"/>
    </xf>
    <xf numFmtId="38" fontId="30" fillId="0" borderId="0" xfId="48" applyFont="1" applyBorder="1" applyAlignment="1">
      <alignment horizontal="left" vertical="center"/>
    </xf>
    <xf numFmtId="38" fontId="30" fillId="0" borderId="13" xfId="48" applyFont="1" applyBorder="1" applyAlignment="1">
      <alignment horizontal="left" vertical="center"/>
    </xf>
    <xf numFmtId="38" fontId="17" fillId="0" borderId="10" xfId="48" applyFont="1" applyBorder="1" applyAlignment="1">
      <alignment horizontal="left" vertical="center" wrapText="1"/>
    </xf>
    <xf numFmtId="38" fontId="3" fillId="24" borderId="17" xfId="48" applyFont="1" applyFill="1" applyBorder="1" applyAlignment="1">
      <alignment vertical="center"/>
    </xf>
    <xf numFmtId="38" fontId="16" fillId="0" borderId="16" xfId="48" applyFont="1" applyBorder="1" applyAlignment="1">
      <alignment vertical="center"/>
    </xf>
    <xf numFmtId="38" fontId="16" fillId="0" borderId="10" xfId="48" applyFont="1" applyBorder="1" applyAlignment="1">
      <alignment vertical="center"/>
    </xf>
    <xf numFmtId="38" fontId="16" fillId="0" borderId="17" xfId="48" applyFont="1" applyBorder="1" applyAlignment="1">
      <alignment vertical="center"/>
    </xf>
    <xf numFmtId="38" fontId="32" fillId="0" borderId="18" xfId="48" applyFont="1" applyBorder="1" applyAlignment="1">
      <alignment vertical="center"/>
    </xf>
    <xf numFmtId="38" fontId="16" fillId="0" borderId="18" xfId="48" applyFont="1" applyBorder="1" applyAlignment="1">
      <alignment vertical="center"/>
    </xf>
    <xf numFmtId="38" fontId="3" fillId="24" borderId="18" xfId="48" applyFont="1" applyFill="1" applyBorder="1" applyAlignment="1">
      <alignment vertical="center"/>
    </xf>
    <xf numFmtId="38" fontId="3" fillId="24" borderId="19" xfId="48" applyFont="1" applyFill="1" applyBorder="1" applyAlignment="1">
      <alignment vertical="center"/>
    </xf>
    <xf numFmtId="38" fontId="32" fillId="0" borderId="0" xfId="48" applyFont="1" applyBorder="1" applyAlignment="1">
      <alignment vertical="center"/>
    </xf>
    <xf numFmtId="38" fontId="10" fillId="24" borderId="0" xfId="48" applyFont="1" applyFill="1" applyBorder="1" applyAlignment="1">
      <alignment vertical="center"/>
    </xf>
    <xf numFmtId="38" fontId="20" fillId="24" borderId="0" xfId="48" applyFont="1" applyFill="1" applyBorder="1" applyAlignment="1">
      <alignment vertical="center"/>
    </xf>
    <xf numFmtId="38" fontId="5" fillId="24" borderId="0" xfId="48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Alignment="1">
      <alignment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26" fillId="0" borderId="0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left" vertical="center"/>
    </xf>
    <xf numFmtId="38" fontId="29" fillId="0" borderId="0" xfId="48" applyFont="1" applyFill="1" applyBorder="1" applyAlignment="1">
      <alignment horizontal="center" vertical="center"/>
    </xf>
    <xf numFmtId="38" fontId="14" fillId="0" borderId="0" xfId="48" applyFont="1" applyFill="1" applyBorder="1" applyAlignment="1">
      <alignment horizontal="center" vertical="center"/>
    </xf>
    <xf numFmtId="38" fontId="26" fillId="0" borderId="0" xfId="48" applyFont="1" applyFill="1" applyBorder="1" applyAlignment="1">
      <alignment horizontal="left" vertical="center"/>
    </xf>
    <xf numFmtId="38" fontId="26" fillId="0" borderId="0" xfId="48" applyFont="1" applyFill="1" applyAlignment="1">
      <alignment vertical="center"/>
    </xf>
    <xf numFmtId="38" fontId="7" fillId="24" borderId="0" xfId="48" applyFont="1" applyFill="1" applyBorder="1" applyAlignment="1">
      <alignment vertical="center"/>
    </xf>
    <xf numFmtId="38" fontId="35" fillId="24" borderId="0" xfId="48" applyFont="1" applyFill="1" applyBorder="1" applyAlignment="1">
      <alignment vertical="center"/>
    </xf>
    <xf numFmtId="38" fontId="5" fillId="24" borderId="0" xfId="48" applyFont="1" applyFill="1" applyBorder="1" applyAlignment="1">
      <alignment vertical="center"/>
    </xf>
    <xf numFmtId="38" fontId="26" fillId="24" borderId="14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26" fillId="24" borderId="1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26" fillId="0" borderId="0" xfId="48" applyFont="1" applyFill="1" applyBorder="1" applyAlignment="1">
      <alignment vertical="top"/>
    </xf>
    <xf numFmtId="38" fontId="27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26" fillId="24" borderId="16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5" fillId="24" borderId="14" xfId="48" applyFont="1" applyFill="1" applyBorder="1" applyAlignment="1">
      <alignment horizontal="center" vertical="center"/>
    </xf>
    <xf numFmtId="38" fontId="3" fillId="24" borderId="11" xfId="48" applyFont="1" applyFill="1" applyBorder="1" applyAlignment="1">
      <alignment vertical="center"/>
    </xf>
    <xf numFmtId="38" fontId="5" fillId="24" borderId="15" xfId="48" applyFont="1" applyFill="1" applyBorder="1" applyAlignment="1">
      <alignment horizontal="left" vertical="center"/>
    </xf>
    <xf numFmtId="38" fontId="3" fillId="0" borderId="15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horizontal="center" vertical="center"/>
    </xf>
    <xf numFmtId="38" fontId="22" fillId="0" borderId="0" xfId="48" applyFont="1" applyFill="1" applyBorder="1" applyAlignment="1">
      <alignment vertical="top"/>
    </xf>
    <xf numFmtId="38" fontId="26" fillId="24" borderId="0" xfId="48" applyFont="1" applyFill="1" applyBorder="1" applyAlignment="1">
      <alignment vertical="top"/>
    </xf>
    <xf numFmtId="38" fontId="59" fillId="0" borderId="15" xfId="48" applyFont="1" applyFill="1" applyBorder="1" applyAlignment="1">
      <alignment horizontal="left" vertical="center"/>
    </xf>
    <xf numFmtId="38" fontId="10" fillId="24" borderId="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left" vertical="center"/>
    </xf>
    <xf numFmtId="38" fontId="8" fillId="0" borderId="20" xfId="48" applyFont="1" applyFill="1" applyBorder="1" applyAlignment="1">
      <alignment horizontal="left" vertical="top"/>
    </xf>
    <xf numFmtId="38" fontId="4" fillId="0" borderId="10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left" vertical="top"/>
    </xf>
    <xf numFmtId="38" fontId="8" fillId="0" borderId="0" xfId="48" applyFont="1" applyFill="1" applyBorder="1" applyAlignment="1">
      <alignment vertical="center"/>
    </xf>
    <xf numFmtId="38" fontId="37" fillId="0" borderId="0" xfId="48" applyFont="1" applyFill="1" applyBorder="1" applyAlignment="1">
      <alignment horizontal="center" vertical="center"/>
    </xf>
    <xf numFmtId="38" fontId="31" fillId="0" borderId="0" xfId="48" applyFont="1" applyFill="1" applyBorder="1" applyAlignment="1">
      <alignment horizontal="center" vertical="center"/>
    </xf>
    <xf numFmtId="38" fontId="8" fillId="0" borderId="22" xfId="48" applyFont="1" applyFill="1" applyBorder="1" applyAlignment="1">
      <alignment vertical="top"/>
    </xf>
    <xf numFmtId="38" fontId="37" fillId="0" borderId="0" xfId="48" applyFont="1" applyFill="1" applyBorder="1" applyAlignment="1">
      <alignment horizontal="left" vertical="top"/>
    </xf>
    <xf numFmtId="38" fontId="26" fillId="0" borderId="0" xfId="48" applyFont="1" applyFill="1" applyBorder="1" applyAlignment="1">
      <alignment vertical="center"/>
    </xf>
    <xf numFmtId="38" fontId="26" fillId="0" borderId="11" xfId="48" applyFont="1" applyFill="1" applyBorder="1" applyAlignment="1">
      <alignment horizontal="left" vertical="top" wrapText="1"/>
    </xf>
    <xf numFmtId="38" fontId="8" fillId="0" borderId="20" xfId="48" applyFont="1" applyFill="1" applyBorder="1" applyAlignment="1">
      <alignment horizontal="center" vertical="top"/>
    </xf>
    <xf numFmtId="38" fontId="26" fillId="0" borderId="0" xfId="48" applyFont="1" applyFill="1" applyBorder="1" applyAlignment="1">
      <alignment horizontal="left" vertical="top" wrapText="1"/>
    </xf>
    <xf numFmtId="38" fontId="8" fillId="0" borderId="21" xfId="48" applyFont="1" applyFill="1" applyBorder="1" applyAlignment="1">
      <alignment horizontal="center" vertical="top"/>
    </xf>
    <xf numFmtId="38" fontId="33" fillId="0" borderId="0" xfId="48" applyFont="1" applyFill="1" applyBorder="1" applyAlignment="1">
      <alignment vertical="center"/>
    </xf>
    <xf numFmtId="38" fontId="33" fillId="0" borderId="13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27" fillId="24" borderId="0" xfId="48" applyFont="1" applyFill="1" applyBorder="1" applyAlignment="1">
      <alignment vertical="center"/>
    </xf>
    <xf numFmtId="38" fontId="39" fillId="0" borderId="0" xfId="48" applyFont="1" applyBorder="1" applyAlignment="1">
      <alignment vertical="center"/>
    </xf>
    <xf numFmtId="38" fontId="26" fillId="24" borderId="0" xfId="48" applyFont="1" applyFill="1" applyBorder="1" applyAlignment="1">
      <alignment/>
    </xf>
    <xf numFmtId="38" fontId="10" fillId="24" borderId="0" xfId="48" applyFont="1" applyFill="1" applyBorder="1" applyAlignment="1">
      <alignment horizontal="center" vertical="center"/>
    </xf>
    <xf numFmtId="38" fontId="10" fillId="24" borderId="14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10" fillId="24" borderId="15" xfId="48" applyFont="1" applyFill="1" applyBorder="1" applyAlignment="1">
      <alignment vertical="center"/>
    </xf>
    <xf numFmtId="38" fontId="10" fillId="24" borderId="15" xfId="48" applyFont="1" applyFill="1" applyBorder="1" applyAlignment="1">
      <alignment horizontal="left" vertical="center"/>
    </xf>
    <xf numFmtId="38" fontId="3" fillId="0" borderId="24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38" fontId="4" fillId="24" borderId="15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26" fillId="0" borderId="10" xfId="48" applyFont="1" applyFill="1" applyBorder="1" applyAlignment="1">
      <alignment vertical="top"/>
    </xf>
    <xf numFmtId="38" fontId="26" fillId="0" borderId="18" xfId="48" applyFont="1" applyFill="1" applyBorder="1" applyAlignment="1">
      <alignment vertical="top"/>
    </xf>
    <xf numFmtId="38" fontId="10" fillId="24" borderId="0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26" fillId="24" borderId="25" xfId="48" applyFont="1" applyFill="1" applyBorder="1" applyAlignment="1">
      <alignment vertical="top"/>
    </xf>
    <xf numFmtId="38" fontId="10" fillId="24" borderId="0" xfId="48" applyFont="1" applyFill="1" applyBorder="1" applyAlignment="1">
      <alignment horizontal="left" vertical="center"/>
    </xf>
    <xf numFmtId="38" fontId="4" fillId="0" borderId="15" xfId="48" applyFont="1" applyFill="1" applyBorder="1" applyAlignment="1">
      <alignment horizontal="left" vertical="center"/>
    </xf>
    <xf numFmtId="38" fontId="10" fillId="24" borderId="0" xfId="48" applyFont="1" applyFill="1" applyBorder="1" applyAlignment="1">
      <alignment horizontal="left" vertical="center" shrinkToFit="1"/>
    </xf>
    <xf numFmtId="38" fontId="10" fillId="0" borderId="0" xfId="48" applyFont="1" applyFill="1" applyBorder="1" applyAlignment="1">
      <alignment horizontal="left" vertical="center" shrinkToFit="1"/>
    </xf>
    <xf numFmtId="38" fontId="4" fillId="0" borderId="13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27" fillId="24" borderId="0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24" borderId="0" xfId="48" applyFont="1" applyFill="1" applyBorder="1" applyAlignment="1">
      <alignment/>
    </xf>
    <xf numFmtId="38" fontId="15" fillId="24" borderId="0" xfId="48" applyFont="1" applyFill="1" applyBorder="1" applyAlignment="1">
      <alignment horizontal="left" vertical="center"/>
    </xf>
    <xf numFmtId="38" fontId="3" fillId="0" borderId="16" xfId="48" applyFont="1" applyFill="1" applyBorder="1" applyAlignment="1">
      <alignment horizontal="left" vertical="center"/>
    </xf>
    <xf numFmtId="38" fontId="3" fillId="0" borderId="14" xfId="48" applyFont="1" applyFill="1" applyBorder="1" applyAlignment="1">
      <alignment horizontal="left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7" fillId="24" borderId="0" xfId="48" applyFont="1" applyFill="1" applyBorder="1" applyAlignment="1">
      <alignment horizontal="left" vertical="center"/>
    </xf>
    <xf numFmtId="38" fontId="40" fillId="0" borderId="23" xfId="48" applyFont="1" applyFill="1" applyBorder="1" applyAlignment="1">
      <alignment vertical="center"/>
    </xf>
    <xf numFmtId="38" fontId="40" fillId="0" borderId="19" xfId="48" applyFont="1" applyFill="1" applyBorder="1" applyAlignment="1">
      <alignment vertical="center"/>
    </xf>
    <xf numFmtId="38" fontId="3" fillId="0" borderId="0" xfId="48" applyFont="1" applyFill="1" applyBorder="1" applyAlignment="1">
      <alignment/>
    </xf>
    <xf numFmtId="38" fontId="4" fillId="24" borderId="0" xfId="48" applyFont="1" applyFill="1" applyBorder="1" applyAlignment="1">
      <alignment horizontal="left" vertical="center" shrinkToFit="1"/>
    </xf>
    <xf numFmtId="38" fontId="4" fillId="0" borderId="0" xfId="48" applyFont="1" applyFill="1" applyBorder="1" applyAlignment="1">
      <alignment horizontal="left" vertical="center" shrinkToFit="1"/>
    </xf>
    <xf numFmtId="38" fontId="4" fillId="0" borderId="15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horizontal="center" vertical="center"/>
    </xf>
    <xf numFmtId="38" fontId="10" fillId="0" borderId="15" xfId="48" applyFont="1" applyFill="1" applyBorder="1" applyAlignment="1">
      <alignment horizontal="left" vertical="center"/>
    </xf>
    <xf numFmtId="38" fontId="22" fillId="0" borderId="0" xfId="48" applyFont="1" applyFill="1" applyBorder="1" applyAlignment="1">
      <alignment vertical="center"/>
    </xf>
    <xf numFmtId="38" fontId="22" fillId="0" borderId="0" xfId="48" applyFont="1" applyFill="1" applyBorder="1" applyAlignment="1">
      <alignment horizontal="left" vertical="center"/>
    </xf>
    <xf numFmtId="38" fontId="3" fillId="0" borderId="15" xfId="48" applyFont="1" applyFill="1" applyBorder="1" applyAlignment="1">
      <alignment horizontal="left" vertical="top"/>
    </xf>
    <xf numFmtId="38" fontId="3" fillId="0" borderId="0" xfId="48" applyFont="1" applyFill="1" applyBorder="1" applyAlignment="1">
      <alignment vertical="top"/>
    </xf>
    <xf numFmtId="38" fontId="22" fillId="24" borderId="0" xfId="48" applyFont="1" applyFill="1" applyBorder="1" applyAlignment="1">
      <alignment vertical="top"/>
    </xf>
    <xf numFmtId="38" fontId="3" fillId="0" borderId="13" xfId="48" applyFont="1" applyFill="1" applyBorder="1" applyAlignment="1">
      <alignment vertical="top"/>
    </xf>
    <xf numFmtId="38" fontId="3" fillId="0" borderId="0" xfId="48" applyFont="1" applyFill="1" applyAlignment="1">
      <alignment vertical="top"/>
    </xf>
    <xf numFmtId="38" fontId="5" fillId="24" borderId="15" xfId="48" applyFont="1" applyFill="1" applyBorder="1" applyAlignment="1">
      <alignment horizontal="center" vertical="center"/>
    </xf>
    <xf numFmtId="38" fontId="27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8" fontId="19" fillId="0" borderId="0" xfId="48" applyFont="1" applyFill="1" applyBorder="1" applyAlignment="1">
      <alignment vertical="center"/>
    </xf>
    <xf numFmtId="38" fontId="23" fillId="0" borderId="0" xfId="48" applyFont="1" applyFill="1" applyBorder="1" applyAlignment="1">
      <alignment vertical="center"/>
    </xf>
    <xf numFmtId="38" fontId="19" fillId="0" borderId="13" xfId="48" applyFont="1" applyFill="1" applyBorder="1" applyAlignment="1">
      <alignment vertical="center"/>
    </xf>
    <xf numFmtId="38" fontId="19" fillId="0" borderId="0" xfId="48" applyFont="1" applyFill="1" applyBorder="1" applyAlignment="1">
      <alignment horizontal="right" vertical="center"/>
    </xf>
    <xf numFmtId="38" fontId="19" fillId="0" borderId="0" xfId="48" applyFont="1" applyFill="1" applyBorder="1" applyAlignment="1">
      <alignment horizontal="center" vertical="center"/>
    </xf>
    <xf numFmtId="38" fontId="19" fillId="24" borderId="0" xfId="48" applyFont="1" applyFill="1" applyBorder="1" applyAlignment="1">
      <alignment vertical="center" shrinkToFit="1"/>
    </xf>
    <xf numFmtId="38" fontId="19" fillId="24" borderId="0" xfId="48" applyFont="1" applyFill="1" applyBorder="1" applyAlignment="1">
      <alignment horizontal="right" vertical="center"/>
    </xf>
    <xf numFmtId="38" fontId="19" fillId="24" borderId="0" xfId="48" applyFont="1" applyFill="1" applyBorder="1" applyAlignment="1">
      <alignment horizontal="center" vertical="center"/>
    </xf>
    <xf numFmtId="38" fontId="19" fillId="24" borderId="0" xfId="48" applyFont="1" applyFill="1" applyBorder="1" applyAlignment="1">
      <alignment vertical="center"/>
    </xf>
    <xf numFmtId="38" fontId="19" fillId="24" borderId="0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center" vertical="center"/>
    </xf>
    <xf numFmtId="38" fontId="24" fillId="0" borderId="0" xfId="48" applyFont="1" applyFill="1" applyBorder="1" applyAlignment="1">
      <alignment horizontal="center" vertical="center"/>
    </xf>
    <xf numFmtId="38" fontId="22" fillId="0" borderId="0" xfId="48" applyFont="1" applyFill="1" applyBorder="1" applyAlignment="1">
      <alignment horizontal="left" vertical="top" wrapText="1"/>
    </xf>
    <xf numFmtId="38" fontId="22" fillId="0" borderId="13" xfId="48" applyFont="1" applyFill="1" applyBorder="1" applyAlignment="1">
      <alignment horizontal="left" vertical="top" wrapText="1"/>
    </xf>
    <xf numFmtId="38" fontId="26" fillId="0" borderId="0" xfId="48" applyFont="1" applyFill="1" applyBorder="1" applyAlignment="1">
      <alignment horizontal="left" vertical="top" wrapText="1"/>
    </xf>
    <xf numFmtId="38" fontId="8" fillId="0" borderId="0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center" vertical="center"/>
    </xf>
    <xf numFmtId="38" fontId="24" fillId="0" borderId="10" xfId="48" applyFont="1" applyFill="1" applyBorder="1" applyAlignment="1">
      <alignment horizontal="center" vertical="center"/>
    </xf>
    <xf numFmtId="38" fontId="24" fillId="0" borderId="0" xfId="48" applyFont="1" applyFill="1" applyBorder="1" applyAlignment="1">
      <alignment vertical="center"/>
    </xf>
    <xf numFmtId="38" fontId="19" fillId="24" borderId="0" xfId="48" applyFont="1" applyFill="1" applyBorder="1" applyAlignment="1">
      <alignment vertical="center"/>
    </xf>
    <xf numFmtId="38" fontId="20" fillId="0" borderId="0" xfId="48" applyFont="1" applyFill="1" applyBorder="1" applyAlignment="1">
      <alignment horizontal="center" vertical="center"/>
    </xf>
    <xf numFmtId="38" fontId="20" fillId="0" borderId="0" xfId="48" applyFont="1" applyFill="1" applyBorder="1" applyAlignment="1">
      <alignment vertical="center"/>
    </xf>
    <xf numFmtId="38" fontId="20" fillId="0" borderId="13" xfId="48" applyFont="1" applyFill="1" applyBorder="1" applyAlignment="1">
      <alignment vertical="center"/>
    </xf>
    <xf numFmtId="38" fontId="19" fillId="0" borderId="10" xfId="48" applyFont="1" applyFill="1" applyBorder="1" applyAlignment="1">
      <alignment vertical="center"/>
    </xf>
    <xf numFmtId="38" fontId="24" fillId="0" borderId="10" xfId="48" applyFont="1" applyFill="1" applyBorder="1" applyAlignment="1">
      <alignment vertical="center"/>
    </xf>
    <xf numFmtId="38" fontId="22" fillId="0" borderId="10" xfId="48" applyFont="1" applyFill="1" applyBorder="1" applyAlignment="1">
      <alignment vertical="top"/>
    </xf>
    <xf numFmtId="38" fontId="22" fillId="24" borderId="10" xfId="48" applyFont="1" applyFill="1" applyBorder="1" applyAlignment="1">
      <alignment vertical="top"/>
    </xf>
    <xf numFmtId="38" fontId="22" fillId="0" borderId="10" xfId="48" applyFont="1" applyFill="1" applyBorder="1" applyAlignment="1">
      <alignment vertical="center"/>
    </xf>
    <xf numFmtId="38" fontId="19" fillId="0" borderId="17" xfId="48" applyFont="1" applyFill="1" applyBorder="1" applyAlignment="1">
      <alignment vertical="center"/>
    </xf>
    <xf numFmtId="0" fontId="3" fillId="24" borderId="10" xfId="48" applyNumberFormat="1" applyFont="1" applyFill="1" applyBorder="1" applyAlignment="1">
      <alignment horizontal="right" vertical="center"/>
    </xf>
    <xf numFmtId="0" fontId="3" fillId="24" borderId="0" xfId="48" applyNumberFormat="1" applyFont="1" applyFill="1" applyBorder="1" applyAlignment="1">
      <alignment vertical="center"/>
    </xf>
    <xf numFmtId="0" fontId="3" fillId="0" borderId="0" xfId="48" applyNumberFormat="1" applyFont="1" applyFill="1" applyBorder="1" applyAlignment="1">
      <alignment vertical="center"/>
    </xf>
    <xf numFmtId="0" fontId="8" fillId="0" borderId="23" xfId="48" applyNumberFormat="1" applyFont="1" applyFill="1" applyBorder="1" applyAlignment="1">
      <alignment vertical="top"/>
    </xf>
    <xf numFmtId="0" fontId="3" fillId="0" borderId="0" xfId="48" applyNumberFormat="1" applyFont="1" applyFill="1" applyBorder="1" applyAlignment="1">
      <alignment vertical="center"/>
    </xf>
    <xf numFmtId="38" fontId="4" fillId="0" borderId="11" xfId="48" applyFont="1" applyFill="1" applyBorder="1" applyAlignment="1">
      <alignment horizontal="center" vertical="center"/>
    </xf>
    <xf numFmtId="38" fontId="10" fillId="0" borderId="15" xfId="48" applyFont="1" applyFill="1" applyBorder="1" applyAlignment="1">
      <alignment horizontal="center" vertical="center" wrapText="1"/>
    </xf>
    <xf numFmtId="38" fontId="10" fillId="0" borderId="0" xfId="48" applyFont="1" applyFill="1" applyBorder="1" applyAlignment="1">
      <alignment horizontal="center" vertical="center" wrapText="1"/>
    </xf>
    <xf numFmtId="38" fontId="10" fillId="0" borderId="13" xfId="48" applyFont="1" applyFill="1" applyBorder="1" applyAlignment="1">
      <alignment horizontal="center" vertical="center" wrapText="1"/>
    </xf>
    <xf numFmtId="38" fontId="10" fillId="0" borderId="16" xfId="48" applyFont="1" applyFill="1" applyBorder="1" applyAlignment="1">
      <alignment horizontal="center" vertical="center" wrapText="1"/>
    </xf>
    <xf numFmtId="38" fontId="10" fillId="0" borderId="10" xfId="48" applyFont="1" applyFill="1" applyBorder="1" applyAlignment="1">
      <alignment horizontal="center" vertical="center" wrapText="1"/>
    </xf>
    <xf numFmtId="38" fontId="10" fillId="0" borderId="17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38" fontId="10" fillId="0" borderId="14" xfId="48" applyFont="1" applyFill="1" applyBorder="1" applyAlignment="1">
      <alignment horizontal="center" vertical="center" wrapText="1"/>
    </xf>
    <xf numFmtId="38" fontId="10" fillId="0" borderId="11" xfId="48" applyFont="1" applyFill="1" applyBorder="1" applyAlignment="1">
      <alignment horizontal="center" vertical="center" wrapText="1"/>
    </xf>
    <xf numFmtId="38" fontId="10" fillId="0" borderId="12" xfId="48" applyFont="1" applyFill="1" applyBorder="1" applyAlignment="1">
      <alignment horizontal="center" vertical="center" wrapText="1"/>
    </xf>
    <xf numFmtId="0" fontId="4" fillId="0" borderId="26" xfId="48" applyNumberFormat="1" applyFont="1" applyFill="1" applyBorder="1" applyAlignment="1">
      <alignment horizontal="center" vertical="center"/>
    </xf>
    <xf numFmtId="0" fontId="4" fillId="0" borderId="27" xfId="48" applyNumberFormat="1" applyFont="1" applyFill="1" applyBorder="1" applyAlignment="1">
      <alignment horizontal="center" vertical="center"/>
    </xf>
    <xf numFmtId="0" fontId="4" fillId="0" borderId="28" xfId="48" applyNumberFormat="1" applyFont="1" applyFill="1" applyBorder="1" applyAlignment="1">
      <alignment horizontal="center" vertical="center"/>
    </xf>
    <xf numFmtId="38" fontId="42" fillId="0" borderId="18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0" fontId="4" fillId="0" borderId="29" xfId="48" applyNumberFormat="1" applyFont="1" applyFill="1" applyBorder="1" applyAlignment="1">
      <alignment horizontal="center" vertical="center"/>
    </xf>
    <xf numFmtId="0" fontId="4" fillId="0" borderId="30" xfId="48" applyNumberFormat="1" applyFont="1" applyFill="1" applyBorder="1" applyAlignment="1">
      <alignment horizontal="center" vertical="center"/>
    </xf>
    <xf numFmtId="0" fontId="4" fillId="0" borderId="31" xfId="48" applyNumberFormat="1" applyFont="1" applyFill="1" applyBorder="1" applyAlignment="1">
      <alignment horizontal="center" vertical="center"/>
    </xf>
    <xf numFmtId="38" fontId="26" fillId="0" borderId="12" xfId="48" applyFont="1" applyFill="1" applyBorder="1" applyAlignment="1">
      <alignment horizontal="center" vertical="center" wrapText="1"/>
    </xf>
    <xf numFmtId="38" fontId="26" fillId="0" borderId="16" xfId="48" applyFont="1" applyFill="1" applyBorder="1" applyAlignment="1">
      <alignment horizontal="center" vertical="center" wrapText="1"/>
    </xf>
    <xf numFmtId="38" fontId="26" fillId="0" borderId="10" xfId="48" applyFont="1" applyFill="1" applyBorder="1" applyAlignment="1">
      <alignment horizontal="center" vertical="center" wrapText="1"/>
    </xf>
    <xf numFmtId="38" fontId="26" fillId="0" borderId="17" xfId="48" applyFont="1" applyFill="1" applyBorder="1" applyAlignment="1">
      <alignment horizontal="center" vertical="center" wrapText="1"/>
    </xf>
    <xf numFmtId="38" fontId="26" fillId="0" borderId="11" xfId="48" applyFont="1" applyFill="1" applyBorder="1" applyAlignment="1">
      <alignment horizontal="left" vertical="top" wrapText="1"/>
    </xf>
    <xf numFmtId="38" fontId="26" fillId="0" borderId="11" xfId="48" applyFont="1" applyFill="1" applyBorder="1" applyAlignment="1">
      <alignment horizontal="left" vertical="top"/>
    </xf>
    <xf numFmtId="38" fontId="26" fillId="0" borderId="12" xfId="48" applyFont="1" applyFill="1" applyBorder="1" applyAlignment="1">
      <alignment horizontal="left" vertical="top"/>
    </xf>
    <xf numFmtId="38" fontId="26" fillId="0" borderId="0" xfId="48" applyFont="1" applyFill="1" applyBorder="1" applyAlignment="1">
      <alignment horizontal="left" vertical="top"/>
    </xf>
    <xf numFmtId="38" fontId="26" fillId="0" borderId="13" xfId="48" applyFont="1" applyFill="1" applyBorder="1" applyAlignment="1">
      <alignment horizontal="left" vertical="top"/>
    </xf>
    <xf numFmtId="38" fontId="42" fillId="0" borderId="23" xfId="48" applyFont="1" applyFill="1" applyBorder="1" applyAlignment="1">
      <alignment horizontal="center" vertical="center"/>
    </xf>
    <xf numFmtId="38" fontId="42" fillId="0" borderId="19" xfId="48" applyFont="1" applyFill="1" applyBorder="1" applyAlignment="1">
      <alignment horizontal="center" vertical="center"/>
    </xf>
    <xf numFmtId="38" fontId="26" fillId="0" borderId="14" xfId="48" applyFont="1" applyFill="1" applyBorder="1" applyAlignment="1">
      <alignment horizontal="center" vertical="center" wrapText="1"/>
    </xf>
    <xf numFmtId="38" fontId="26" fillId="0" borderId="11" xfId="48" applyFont="1" applyFill="1" applyBorder="1" applyAlignment="1">
      <alignment horizontal="center" vertical="center" wrapText="1"/>
    </xf>
    <xf numFmtId="0" fontId="3" fillId="0" borderId="29" xfId="48" applyNumberFormat="1" applyFont="1" applyFill="1" applyBorder="1" applyAlignment="1">
      <alignment horizontal="center" vertical="center"/>
    </xf>
    <xf numFmtId="0" fontId="3" fillId="0" borderId="31" xfId="48" applyNumberFormat="1" applyFont="1" applyFill="1" applyBorder="1" applyAlignment="1">
      <alignment horizontal="center" vertical="center"/>
    </xf>
    <xf numFmtId="0" fontId="4" fillId="0" borderId="23" xfId="48" applyNumberFormat="1" applyFont="1" applyFill="1" applyBorder="1" applyAlignment="1">
      <alignment horizontal="center" vertical="center"/>
    </xf>
    <xf numFmtId="0" fontId="4" fillId="0" borderId="19" xfId="48" applyNumberFormat="1" applyFont="1" applyFill="1" applyBorder="1" applyAlignment="1">
      <alignment horizontal="center" vertical="center"/>
    </xf>
    <xf numFmtId="38" fontId="40" fillId="0" borderId="23" xfId="48" applyFont="1" applyFill="1" applyBorder="1" applyAlignment="1">
      <alignment horizontal="center" vertical="center"/>
    </xf>
    <xf numFmtId="38" fontId="40" fillId="0" borderId="18" xfId="48" applyFont="1" applyFill="1" applyBorder="1" applyAlignment="1">
      <alignment horizontal="center" vertical="center"/>
    </xf>
    <xf numFmtId="38" fontId="40" fillId="0" borderId="19" xfId="48" applyFont="1" applyFill="1" applyBorder="1" applyAlignment="1">
      <alignment horizontal="center" vertical="center"/>
    </xf>
    <xf numFmtId="38" fontId="41" fillId="0" borderId="23" xfId="48" applyFont="1" applyFill="1" applyBorder="1" applyAlignment="1">
      <alignment horizontal="center" vertical="center"/>
    </xf>
    <xf numFmtId="38" fontId="41" fillId="0" borderId="19" xfId="48" applyFont="1" applyFill="1" applyBorder="1" applyAlignment="1">
      <alignment horizontal="center" vertical="center"/>
    </xf>
    <xf numFmtId="38" fontId="10" fillId="0" borderId="32" xfId="48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 shrinkToFit="1"/>
    </xf>
    <xf numFmtId="38" fontId="3" fillId="0" borderId="10" xfId="48" applyFont="1" applyFill="1" applyBorder="1" applyAlignment="1">
      <alignment horizontal="center" vertical="center" shrinkToFit="1"/>
    </xf>
    <xf numFmtId="38" fontId="4" fillId="0" borderId="12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3" fillId="0" borderId="0" xfId="48" applyFont="1" applyFill="1" applyBorder="1" applyAlignment="1">
      <alignment horizontal="right" vertical="center"/>
    </xf>
    <xf numFmtId="0" fontId="8" fillId="0" borderId="33" xfId="48" applyNumberFormat="1" applyFont="1" applyFill="1" applyBorder="1" applyAlignment="1">
      <alignment horizontal="center"/>
    </xf>
    <xf numFmtId="0" fontId="8" fillId="0" borderId="34" xfId="48" applyNumberFormat="1" applyFont="1" applyFill="1" applyBorder="1" applyAlignment="1">
      <alignment horizontal="center"/>
    </xf>
    <xf numFmtId="0" fontId="8" fillId="0" borderId="35" xfId="48" applyNumberFormat="1" applyFont="1" applyFill="1" applyBorder="1" applyAlignment="1">
      <alignment horizontal="center"/>
    </xf>
    <xf numFmtId="0" fontId="8" fillId="0" borderId="36" xfId="48" applyNumberFormat="1" applyFont="1" applyFill="1" applyBorder="1" applyAlignment="1">
      <alignment horizontal="center"/>
    </xf>
    <xf numFmtId="0" fontId="4" fillId="0" borderId="18" xfId="48" applyNumberFormat="1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center" vertical="center" wrapText="1"/>
    </xf>
    <xf numFmtId="38" fontId="4" fillId="0" borderId="37" xfId="48" applyFont="1" applyFill="1" applyBorder="1" applyAlignment="1">
      <alignment horizontal="center" vertical="center" wrapText="1"/>
    </xf>
    <xf numFmtId="38" fontId="4" fillId="0" borderId="16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38" xfId="48" applyFont="1" applyFill="1" applyBorder="1" applyAlignment="1">
      <alignment horizontal="center" vertical="center" wrapText="1"/>
    </xf>
    <xf numFmtId="38" fontId="3" fillId="0" borderId="32" xfId="48" applyFont="1" applyFill="1" applyBorder="1" applyAlignment="1">
      <alignment horizontal="center" vertical="center" wrapText="1"/>
    </xf>
    <xf numFmtId="38" fontId="3" fillId="0" borderId="32" xfId="48" applyFont="1" applyFill="1" applyBorder="1" applyAlignment="1">
      <alignment horizontal="center" vertical="center"/>
    </xf>
    <xf numFmtId="0" fontId="3" fillId="0" borderId="14" xfId="48" applyNumberFormat="1" applyFont="1" applyFill="1" applyBorder="1" applyAlignment="1">
      <alignment horizontal="center" vertical="center" wrapText="1"/>
    </xf>
    <xf numFmtId="0" fontId="3" fillId="0" borderId="11" xfId="48" applyNumberFormat="1" applyFont="1" applyFill="1" applyBorder="1" applyAlignment="1">
      <alignment horizontal="center" vertical="center" wrapText="1"/>
    </xf>
    <xf numFmtId="0" fontId="3" fillId="0" borderId="12" xfId="48" applyNumberFormat="1" applyFont="1" applyFill="1" applyBorder="1" applyAlignment="1">
      <alignment horizontal="center" vertical="center" wrapText="1"/>
    </xf>
    <xf numFmtId="0" fontId="3" fillId="0" borderId="16" xfId="48" applyNumberFormat="1" applyFont="1" applyFill="1" applyBorder="1" applyAlignment="1">
      <alignment horizontal="center" vertical="center" wrapText="1"/>
    </xf>
    <xf numFmtId="0" fontId="3" fillId="0" borderId="10" xfId="48" applyNumberFormat="1" applyFont="1" applyFill="1" applyBorder="1" applyAlignment="1">
      <alignment horizontal="center" vertical="center" wrapText="1"/>
    </xf>
    <xf numFmtId="0" fontId="3" fillId="0" borderId="17" xfId="48" applyNumberFormat="1" applyFont="1" applyFill="1" applyBorder="1" applyAlignment="1">
      <alignment horizontal="center" vertical="center" wrapText="1"/>
    </xf>
    <xf numFmtId="0" fontId="10" fillId="0" borderId="39" xfId="48" applyNumberFormat="1" applyFont="1" applyFill="1" applyBorder="1" applyAlignment="1">
      <alignment horizontal="center" vertical="center"/>
    </xf>
    <xf numFmtId="38" fontId="10" fillId="24" borderId="32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0" fontId="10" fillId="0" borderId="40" xfId="48" applyNumberFormat="1" applyFont="1" applyFill="1" applyBorder="1" applyAlignment="1">
      <alignment horizontal="center" vertical="center"/>
    </xf>
    <xf numFmtId="0" fontId="12" fillId="0" borderId="0" xfId="48" applyNumberFormat="1" applyFont="1" applyFill="1" applyBorder="1" applyAlignment="1">
      <alignment horizontal="center" vertical="center" shrinkToFit="1"/>
    </xf>
    <xf numFmtId="38" fontId="33" fillId="0" borderId="13" xfId="48" applyFont="1" applyFill="1" applyBorder="1" applyAlignment="1">
      <alignment horizontal="right" vertical="center"/>
    </xf>
    <xf numFmtId="0" fontId="4" fillId="0" borderId="32" xfId="48" applyNumberFormat="1" applyFont="1" applyFill="1" applyBorder="1" applyAlignment="1">
      <alignment horizontal="center" vertical="center"/>
    </xf>
    <xf numFmtId="0" fontId="8" fillId="0" borderId="41" xfId="48" applyNumberFormat="1" applyFont="1" applyFill="1" applyBorder="1" applyAlignment="1">
      <alignment horizontal="center" vertical="center"/>
    </xf>
    <xf numFmtId="0" fontId="8" fillId="0" borderId="42" xfId="48" applyNumberFormat="1" applyFont="1" applyFill="1" applyBorder="1" applyAlignment="1">
      <alignment horizontal="center" vertical="center"/>
    </xf>
    <xf numFmtId="0" fontId="8" fillId="0" borderId="43" xfId="48" applyNumberFormat="1" applyFont="1" applyFill="1" applyBorder="1" applyAlignment="1">
      <alignment horizontal="center" vertical="center"/>
    </xf>
    <xf numFmtId="0" fontId="8" fillId="0" borderId="44" xfId="48" applyNumberFormat="1" applyFont="1" applyFill="1" applyBorder="1" applyAlignment="1">
      <alignment horizontal="center" vertical="center"/>
    </xf>
    <xf numFmtId="38" fontId="10" fillId="0" borderId="32" xfId="48" applyFont="1" applyFill="1" applyBorder="1" applyAlignment="1">
      <alignment horizontal="center" vertical="center"/>
    </xf>
    <xf numFmtId="38" fontId="10" fillId="0" borderId="23" xfId="48" applyFont="1" applyFill="1" applyBorder="1" applyAlignment="1">
      <alignment horizontal="center" vertical="center"/>
    </xf>
    <xf numFmtId="38" fontId="10" fillId="0" borderId="45" xfId="48" applyFont="1" applyFill="1" applyBorder="1" applyAlignment="1">
      <alignment horizontal="center" vertical="center" wrapText="1"/>
    </xf>
    <xf numFmtId="38" fontId="10" fillId="0" borderId="24" xfId="48" applyFont="1" applyFill="1" applyBorder="1" applyAlignment="1">
      <alignment horizontal="center" vertical="center" wrapText="1"/>
    </xf>
    <xf numFmtId="38" fontId="10" fillId="0" borderId="39" xfId="48" applyFont="1" applyFill="1" applyBorder="1" applyAlignment="1">
      <alignment horizontal="center" vertical="center" wrapText="1"/>
    </xf>
    <xf numFmtId="38" fontId="4" fillId="0" borderId="45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39" xfId="48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0" fontId="3" fillId="0" borderId="46" xfId="48" applyNumberFormat="1" applyFont="1" applyFill="1" applyBorder="1" applyAlignment="1">
      <alignment horizontal="center" vertical="center" wrapText="1"/>
    </xf>
    <xf numFmtId="0" fontId="3" fillId="0" borderId="47" xfId="48" applyNumberFormat="1" applyFont="1" applyFill="1" applyBorder="1" applyAlignment="1">
      <alignment horizontal="center" vertical="center" wrapText="1"/>
    </xf>
    <xf numFmtId="0" fontId="3" fillId="0" borderId="48" xfId="48" applyNumberFormat="1" applyFont="1" applyFill="1" applyBorder="1" applyAlignment="1">
      <alignment horizontal="center" vertical="center" wrapText="1"/>
    </xf>
    <xf numFmtId="38" fontId="4" fillId="24" borderId="32" xfId="48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 shrinkToFit="1"/>
    </xf>
    <xf numFmtId="38" fontId="10" fillId="0" borderId="23" xfId="48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/>
    </xf>
    <xf numFmtId="38" fontId="10" fillId="0" borderId="19" xfId="48" applyFont="1" applyFill="1" applyBorder="1" applyAlignment="1">
      <alignment horizontal="center" vertical="center"/>
    </xf>
    <xf numFmtId="0" fontId="3" fillId="0" borderId="10" xfId="48" applyNumberFormat="1" applyFont="1" applyFill="1" applyBorder="1" applyAlignment="1">
      <alignment horizontal="center" vertical="center" shrinkToFit="1"/>
    </xf>
    <xf numFmtId="38" fontId="10" fillId="0" borderId="0" xfId="48" applyFont="1" applyFill="1" applyBorder="1" applyAlignment="1">
      <alignment horizontal="center" vertical="center"/>
    </xf>
    <xf numFmtId="38" fontId="3" fillId="0" borderId="49" xfId="48" applyFont="1" applyFill="1" applyBorder="1" applyAlignment="1">
      <alignment horizontal="center" vertical="center"/>
    </xf>
    <xf numFmtId="38" fontId="3" fillId="0" borderId="50" xfId="48" applyFont="1" applyFill="1" applyBorder="1" applyAlignment="1">
      <alignment horizontal="center" vertical="center"/>
    </xf>
    <xf numFmtId="38" fontId="3" fillId="0" borderId="51" xfId="48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/>
    </xf>
    <xf numFmtId="38" fontId="10" fillId="24" borderId="32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center" vertical="center" shrinkToFit="1"/>
    </xf>
    <xf numFmtId="0" fontId="4" fillId="0" borderId="0" xfId="48" applyNumberFormat="1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center" vertical="center" wrapText="1"/>
    </xf>
    <xf numFmtId="0" fontId="4" fillId="0" borderId="10" xfId="48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shrinkToFit="1"/>
    </xf>
    <xf numFmtId="38" fontId="2" fillId="0" borderId="1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 shrinkToFit="1"/>
    </xf>
    <xf numFmtId="38" fontId="10" fillId="24" borderId="0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horizontal="center" vertical="center"/>
    </xf>
    <xf numFmtId="38" fontId="20" fillId="0" borderId="0" xfId="48" applyFont="1" applyFill="1" applyBorder="1" applyAlignment="1">
      <alignment horizontal="center" vertical="center"/>
    </xf>
    <xf numFmtId="38" fontId="19" fillId="0" borderId="0" xfId="48" applyFont="1" applyFill="1" applyBorder="1" applyAlignment="1">
      <alignment horizontal="center" vertical="center" shrinkToFit="1"/>
    </xf>
    <xf numFmtId="38" fontId="3" fillId="24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 shrinkToFit="1"/>
    </xf>
    <xf numFmtId="38" fontId="4" fillId="0" borderId="0" xfId="48" applyFont="1" applyFill="1" applyBorder="1" applyAlignment="1">
      <alignment horizontal="left" vertical="center"/>
    </xf>
    <xf numFmtId="38" fontId="3" fillId="0" borderId="10" xfId="48" applyFont="1" applyFill="1" applyBorder="1" applyAlignment="1">
      <alignment horizontal="center" vertical="center"/>
    </xf>
    <xf numFmtId="38" fontId="11" fillId="0" borderId="0" xfId="48" applyFont="1" applyFill="1" applyBorder="1" applyAlignment="1">
      <alignment horizontal="center" vertical="center"/>
    </xf>
    <xf numFmtId="0" fontId="24" fillId="0" borderId="10" xfId="48" applyNumberFormat="1" applyFont="1" applyFill="1" applyBorder="1" applyAlignment="1">
      <alignment horizontal="center" vertical="center"/>
    </xf>
    <xf numFmtId="38" fontId="19" fillId="24" borderId="0" xfId="48" applyFont="1" applyFill="1" applyBorder="1" applyAlignment="1">
      <alignment horizontal="center" vertical="center" shrinkToFit="1"/>
    </xf>
    <xf numFmtId="38" fontId="22" fillId="0" borderId="0" xfId="48" applyFont="1" applyFill="1" applyBorder="1" applyAlignment="1">
      <alignment horizontal="left" vertical="top" wrapText="1"/>
    </xf>
    <xf numFmtId="38" fontId="10" fillId="0" borderId="23" xfId="48" applyFont="1" applyFill="1" applyBorder="1" applyAlignment="1">
      <alignment horizontal="center" vertical="center" shrinkToFit="1"/>
    </xf>
    <xf numFmtId="38" fontId="10" fillId="0" borderId="18" xfId="48" applyFont="1" applyFill="1" applyBorder="1" applyAlignment="1">
      <alignment horizontal="center" vertical="center" shrinkToFit="1"/>
    </xf>
    <xf numFmtId="38" fontId="10" fillId="0" borderId="19" xfId="48" applyFont="1" applyFill="1" applyBorder="1" applyAlignment="1">
      <alignment horizontal="center" vertical="center" shrinkToFit="1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0" fontId="3" fillId="0" borderId="23" xfId="48" applyNumberFormat="1" applyFont="1" applyFill="1" applyBorder="1" applyAlignment="1">
      <alignment horizontal="center" vertical="center"/>
    </xf>
    <xf numFmtId="0" fontId="3" fillId="0" borderId="18" xfId="48" applyNumberFormat="1" applyFont="1" applyFill="1" applyBorder="1" applyAlignment="1">
      <alignment horizontal="center" vertical="center"/>
    </xf>
    <xf numFmtId="0" fontId="3" fillId="0" borderId="19" xfId="48" applyNumberFormat="1" applyFont="1" applyFill="1" applyBorder="1" applyAlignment="1">
      <alignment horizontal="center" vertical="center"/>
    </xf>
    <xf numFmtId="38" fontId="10" fillId="0" borderId="14" xfId="48" applyFont="1" applyFill="1" applyBorder="1" applyAlignment="1">
      <alignment horizontal="left" vertical="center" wrapText="1"/>
    </xf>
    <xf numFmtId="38" fontId="10" fillId="0" borderId="11" xfId="48" applyFont="1" applyFill="1" applyBorder="1" applyAlignment="1">
      <alignment horizontal="left" vertical="center"/>
    </xf>
    <xf numFmtId="38" fontId="10" fillId="0" borderId="12" xfId="48" applyFont="1" applyFill="1" applyBorder="1" applyAlignment="1">
      <alignment horizontal="left" vertical="center"/>
    </xf>
    <xf numFmtId="38" fontId="10" fillId="0" borderId="15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horizontal="left" vertical="center"/>
    </xf>
    <xf numFmtId="38" fontId="10" fillId="0" borderId="13" xfId="48" applyFont="1" applyFill="1" applyBorder="1" applyAlignment="1">
      <alignment horizontal="left" vertical="center"/>
    </xf>
    <xf numFmtId="38" fontId="3" fillId="0" borderId="10" xfId="48" applyFont="1" applyFill="1" applyBorder="1" applyAlignment="1">
      <alignment horizontal="center" vertical="center" shrinkToFit="1"/>
    </xf>
    <xf numFmtId="0" fontId="10" fillId="0" borderId="0" xfId="48" applyNumberFormat="1" applyFont="1" applyFill="1" applyBorder="1" applyAlignment="1">
      <alignment horizontal="center" vertical="center"/>
    </xf>
    <xf numFmtId="38" fontId="10" fillId="0" borderId="10" xfId="48" applyFont="1" applyFill="1" applyBorder="1" applyAlignment="1">
      <alignment horizontal="center" vertical="center"/>
    </xf>
    <xf numFmtId="38" fontId="19" fillId="0" borderId="0" xfId="48" applyFont="1" applyFill="1" applyBorder="1" applyAlignment="1">
      <alignment horizontal="center" vertical="center" shrinkToFit="1"/>
    </xf>
    <xf numFmtId="0" fontId="3" fillId="0" borderId="0" xfId="48" applyNumberFormat="1" applyFont="1" applyFill="1" applyBorder="1" applyAlignment="1">
      <alignment horizontal="center" vertical="center" shrinkToFit="1"/>
    </xf>
    <xf numFmtId="0" fontId="4" fillId="0" borderId="0" xfId="48" applyNumberFormat="1" applyFont="1" applyFill="1" applyBorder="1" applyAlignment="1">
      <alignment horizontal="center" vertical="center" shrinkToFit="1"/>
    </xf>
    <xf numFmtId="38" fontId="41" fillId="0" borderId="18" xfId="48" applyFont="1" applyFill="1" applyBorder="1" applyAlignment="1">
      <alignment horizontal="center" vertical="center"/>
    </xf>
    <xf numFmtId="38" fontId="4" fillId="0" borderId="45" xfId="48" applyFont="1" applyFill="1" applyBorder="1" applyAlignment="1">
      <alignment horizontal="center" vertical="center"/>
    </xf>
    <xf numFmtId="38" fontId="4" fillId="0" borderId="39" xfId="48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 wrapText="1"/>
    </xf>
    <xf numFmtId="38" fontId="37" fillId="0" borderId="0" xfId="48" applyFont="1" applyFill="1" applyBorder="1" applyAlignment="1">
      <alignment horizontal="left" vertical="top"/>
    </xf>
    <xf numFmtId="38" fontId="10" fillId="0" borderId="39" xfId="48" applyFont="1" applyFill="1" applyBorder="1" applyAlignment="1">
      <alignment horizontal="center" vertical="center"/>
    </xf>
    <xf numFmtId="0" fontId="8" fillId="0" borderId="52" xfId="48" applyNumberFormat="1" applyFont="1" applyFill="1" applyBorder="1" applyAlignment="1">
      <alignment horizontal="center" vertical="center"/>
    </xf>
    <xf numFmtId="0" fontId="8" fillId="0" borderId="31" xfId="48" applyNumberFormat="1" applyFont="1" applyFill="1" applyBorder="1" applyAlignment="1">
      <alignment horizontal="center" vertical="center"/>
    </xf>
    <xf numFmtId="0" fontId="8" fillId="0" borderId="53" xfId="48" applyNumberFormat="1" applyFont="1" applyFill="1" applyBorder="1" applyAlignment="1">
      <alignment horizontal="center" vertical="center" shrinkToFit="1"/>
    </xf>
    <xf numFmtId="0" fontId="8" fillId="0" borderId="54" xfId="48" applyNumberFormat="1" applyFont="1" applyFill="1" applyBorder="1" applyAlignment="1">
      <alignment horizontal="center" vertical="center" shrinkToFit="1"/>
    </xf>
    <xf numFmtId="38" fontId="10" fillId="0" borderId="32" xfId="48" applyFont="1" applyFill="1" applyBorder="1" applyAlignment="1">
      <alignment horizontal="center" vertical="center" wrapText="1"/>
    </xf>
    <xf numFmtId="38" fontId="4" fillId="0" borderId="35" xfId="48" applyFont="1" applyFill="1" applyBorder="1" applyAlignment="1">
      <alignment horizontal="center" vertical="center"/>
    </xf>
    <xf numFmtId="38" fontId="4" fillId="0" borderId="55" xfId="48" applyFont="1" applyFill="1" applyBorder="1" applyAlignment="1">
      <alignment horizontal="center" vertical="center"/>
    </xf>
    <xf numFmtId="38" fontId="10" fillId="0" borderId="45" xfId="48" applyFont="1" applyFill="1" applyBorder="1" applyAlignment="1">
      <alignment horizontal="center" vertical="center"/>
    </xf>
    <xf numFmtId="38" fontId="10" fillId="0" borderId="24" xfId="48" applyFont="1" applyFill="1" applyBorder="1" applyAlignment="1">
      <alignment horizontal="center" vertical="center"/>
    </xf>
    <xf numFmtId="38" fontId="10" fillId="0" borderId="12" xfId="48" applyFont="1" applyFill="1" applyBorder="1" applyAlignment="1">
      <alignment horizontal="center" vertical="center"/>
    </xf>
    <xf numFmtId="38" fontId="10" fillId="0" borderId="16" xfId="48" applyFont="1" applyFill="1" applyBorder="1" applyAlignment="1">
      <alignment horizontal="center" vertical="center"/>
    </xf>
    <xf numFmtId="38" fontId="10" fillId="0" borderId="17" xfId="48" applyFont="1" applyFill="1" applyBorder="1" applyAlignment="1">
      <alignment horizontal="center" vertical="center"/>
    </xf>
    <xf numFmtId="38" fontId="10" fillId="0" borderId="14" xfId="48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/>
    </xf>
    <xf numFmtId="38" fontId="10" fillId="0" borderId="19" xfId="48" applyFont="1" applyFill="1" applyBorder="1" applyAlignment="1">
      <alignment horizontal="center" vertical="center"/>
    </xf>
    <xf numFmtId="38" fontId="31" fillId="0" borderId="11" xfId="48" applyFont="1" applyFill="1" applyBorder="1" applyAlignment="1">
      <alignment horizontal="center" vertical="center"/>
    </xf>
    <xf numFmtId="38" fontId="37" fillId="0" borderId="11" xfId="48" applyFont="1" applyFill="1" applyBorder="1" applyAlignment="1">
      <alignment horizontal="center" vertical="center"/>
    </xf>
    <xf numFmtId="38" fontId="37" fillId="0" borderId="0" xfId="48" applyFont="1" applyFill="1" applyBorder="1" applyAlignment="1">
      <alignment horizontal="center" vertical="center"/>
    </xf>
    <xf numFmtId="0" fontId="10" fillId="0" borderId="0" xfId="48" applyNumberFormat="1" applyFont="1" applyFill="1" applyBorder="1" applyAlignment="1">
      <alignment horizontal="center" vertical="center"/>
    </xf>
    <xf numFmtId="0" fontId="10" fillId="0" borderId="0" xfId="48" applyNumberFormat="1" applyFont="1" applyFill="1" applyBorder="1" applyAlignment="1">
      <alignment horizontal="center" vertical="center" shrinkToFit="1"/>
    </xf>
    <xf numFmtId="38" fontId="22" fillId="0" borderId="11" xfId="48" applyFont="1" applyFill="1" applyBorder="1" applyAlignment="1">
      <alignment horizontal="left" vertical="top" wrapText="1"/>
    </xf>
    <xf numFmtId="38" fontId="22" fillId="0" borderId="11" xfId="48" applyFont="1" applyFill="1" applyBorder="1" applyAlignment="1">
      <alignment horizontal="left" vertical="top"/>
    </xf>
    <xf numFmtId="38" fontId="22" fillId="0" borderId="0" xfId="48" applyFont="1" applyFill="1" applyBorder="1" applyAlignment="1">
      <alignment horizontal="left" vertical="top"/>
    </xf>
    <xf numFmtId="38" fontId="4" fillId="0" borderId="23" xfId="48" applyFont="1" applyFill="1" applyBorder="1" applyAlignment="1">
      <alignment horizontal="center" vertical="center" shrinkToFit="1"/>
    </xf>
    <xf numFmtId="38" fontId="4" fillId="0" borderId="18" xfId="48" applyFont="1" applyFill="1" applyBorder="1" applyAlignment="1">
      <alignment horizontal="center" vertical="center" shrinkToFit="1"/>
    </xf>
    <xf numFmtId="38" fontId="4" fillId="0" borderId="19" xfId="48" applyFont="1" applyFill="1" applyBorder="1" applyAlignment="1">
      <alignment horizontal="center" vertical="center" shrinkToFit="1"/>
    </xf>
    <xf numFmtId="38" fontId="10" fillId="0" borderId="14" xfId="48" applyFont="1" applyFill="1" applyBorder="1" applyAlignment="1">
      <alignment horizontal="center" vertical="center"/>
    </xf>
    <xf numFmtId="38" fontId="10" fillId="0" borderId="11" xfId="48" applyFont="1" applyFill="1" applyBorder="1" applyAlignment="1">
      <alignment horizontal="center" vertical="center"/>
    </xf>
    <xf numFmtId="38" fontId="10" fillId="0" borderId="12" xfId="48" applyFont="1" applyFill="1" applyBorder="1" applyAlignment="1">
      <alignment horizontal="center" vertical="center"/>
    </xf>
    <xf numFmtId="38" fontId="10" fillId="0" borderId="16" xfId="48" applyFont="1" applyFill="1" applyBorder="1" applyAlignment="1">
      <alignment horizontal="center" vertical="center"/>
    </xf>
    <xf numFmtId="38" fontId="10" fillId="0" borderId="10" xfId="48" applyFont="1" applyFill="1" applyBorder="1" applyAlignment="1">
      <alignment horizontal="center" vertical="center"/>
    </xf>
    <xf numFmtId="38" fontId="10" fillId="0" borderId="17" xfId="48" applyFont="1" applyFill="1" applyBorder="1" applyAlignment="1">
      <alignment horizontal="center" vertical="center"/>
    </xf>
    <xf numFmtId="0" fontId="4" fillId="0" borderId="23" xfId="48" applyNumberFormat="1" applyFont="1" applyFill="1" applyBorder="1" applyAlignment="1">
      <alignment horizontal="center" vertical="center" shrinkToFit="1"/>
    </xf>
    <xf numFmtId="0" fontId="4" fillId="0" borderId="18" xfId="48" applyNumberFormat="1" applyFont="1" applyFill="1" applyBorder="1" applyAlignment="1">
      <alignment horizontal="center" vertical="center" shrinkToFit="1"/>
    </xf>
    <xf numFmtId="0" fontId="4" fillId="0" borderId="19" xfId="48" applyNumberFormat="1" applyFont="1" applyFill="1" applyBorder="1" applyAlignment="1">
      <alignment horizontal="center" vertical="center" shrinkToFit="1"/>
    </xf>
    <xf numFmtId="38" fontId="10" fillId="0" borderId="32" xfId="48" applyFont="1" applyFill="1" applyBorder="1" applyAlignment="1">
      <alignment horizontal="center" vertical="center" wrapText="1"/>
    </xf>
    <xf numFmtId="0" fontId="8" fillId="0" borderId="18" xfId="48" applyNumberFormat="1" applyFont="1" applyFill="1" applyBorder="1" applyAlignment="1">
      <alignment horizontal="center" vertical="center"/>
    </xf>
    <xf numFmtId="0" fontId="8" fillId="0" borderId="19" xfId="48" applyNumberFormat="1" applyFont="1" applyFill="1" applyBorder="1" applyAlignment="1">
      <alignment horizontal="center" vertical="center"/>
    </xf>
    <xf numFmtId="38" fontId="4" fillId="0" borderId="56" xfId="48" applyFont="1" applyFill="1" applyBorder="1" applyAlignment="1">
      <alignment horizontal="center" vertical="center"/>
    </xf>
    <xf numFmtId="38" fontId="4" fillId="0" borderId="57" xfId="48" applyFont="1" applyFill="1" applyBorder="1" applyAlignment="1">
      <alignment horizontal="center" vertical="center"/>
    </xf>
    <xf numFmtId="38" fontId="4" fillId="0" borderId="58" xfId="48" applyFont="1" applyFill="1" applyBorder="1" applyAlignment="1">
      <alignment horizontal="center" vertical="center"/>
    </xf>
    <xf numFmtId="0" fontId="8" fillId="0" borderId="53" xfId="48" applyNumberFormat="1" applyFont="1" applyFill="1" applyBorder="1" applyAlignment="1">
      <alignment horizontal="center" shrinkToFit="1"/>
    </xf>
    <xf numFmtId="0" fontId="8" fillId="0" borderId="54" xfId="48" applyNumberFormat="1" applyFont="1" applyFill="1" applyBorder="1" applyAlignment="1">
      <alignment horizontal="center" shrinkToFit="1"/>
    </xf>
    <xf numFmtId="38" fontId="4" fillId="0" borderId="59" xfId="48" applyFont="1" applyFill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center" vertical="center"/>
    </xf>
    <xf numFmtId="40" fontId="4" fillId="0" borderId="32" xfId="48" applyNumberFormat="1" applyFont="1" applyFill="1" applyBorder="1" applyAlignment="1">
      <alignment horizontal="center" vertical="center"/>
    </xf>
    <xf numFmtId="40" fontId="4" fillId="0" borderId="23" xfId="48" applyNumberFormat="1" applyFont="1" applyFill="1" applyBorder="1" applyAlignment="1">
      <alignment horizontal="center" vertical="center"/>
    </xf>
    <xf numFmtId="38" fontId="10" fillId="0" borderId="11" xfId="48" applyFont="1" applyFill="1" applyBorder="1" applyAlignment="1">
      <alignment horizontal="center" vertical="center"/>
    </xf>
    <xf numFmtId="38" fontId="10" fillId="0" borderId="60" xfId="48" applyFont="1" applyFill="1" applyBorder="1" applyAlignment="1">
      <alignment horizontal="center" vertical="center"/>
    </xf>
    <xf numFmtId="38" fontId="10" fillId="0" borderId="35" xfId="48" applyFont="1" applyFill="1" applyBorder="1" applyAlignment="1">
      <alignment horizontal="center" vertical="center"/>
    </xf>
    <xf numFmtId="38" fontId="10" fillId="0" borderId="55" xfId="48" applyFont="1" applyFill="1" applyBorder="1" applyAlignment="1">
      <alignment horizontal="center" vertical="center"/>
    </xf>
    <xf numFmtId="38" fontId="16" fillId="0" borderId="15" xfId="48" applyFont="1" applyBorder="1" applyAlignment="1">
      <alignment horizontal="center" vertical="center" wrapText="1"/>
    </xf>
    <xf numFmtId="38" fontId="16" fillId="0" borderId="0" xfId="48" applyFont="1" applyBorder="1" applyAlignment="1">
      <alignment horizontal="center" vertical="center"/>
    </xf>
    <xf numFmtId="38" fontId="16" fillId="0" borderId="13" xfId="48" applyFont="1" applyBorder="1" applyAlignment="1">
      <alignment horizontal="center" vertical="center"/>
    </xf>
    <xf numFmtId="38" fontId="16" fillId="0" borderId="15" xfId="48" applyFont="1" applyBorder="1" applyAlignment="1">
      <alignment horizontal="center" vertical="center"/>
    </xf>
    <xf numFmtId="38" fontId="16" fillId="0" borderId="16" xfId="48" applyFont="1" applyBorder="1" applyAlignment="1">
      <alignment horizontal="center" vertical="center"/>
    </xf>
    <xf numFmtId="38" fontId="16" fillId="0" borderId="10" xfId="48" applyFont="1" applyBorder="1" applyAlignment="1">
      <alignment horizontal="center" vertical="center"/>
    </xf>
    <xf numFmtId="38" fontId="16" fillId="0" borderId="17" xfId="48" applyFont="1" applyBorder="1" applyAlignment="1">
      <alignment horizontal="center" vertical="center"/>
    </xf>
    <xf numFmtId="38" fontId="32" fillId="0" borderId="15" xfId="48" applyFont="1" applyBorder="1" applyAlignment="1">
      <alignment horizontal="left" vertical="center"/>
    </xf>
    <xf numFmtId="38" fontId="32" fillId="0" borderId="0" xfId="48" applyFont="1" applyBorder="1" applyAlignment="1">
      <alignment horizontal="left" vertical="center"/>
    </xf>
    <xf numFmtId="38" fontId="16" fillId="0" borderId="23" xfId="48" applyFont="1" applyBorder="1" applyAlignment="1">
      <alignment horizontal="center" vertical="center"/>
    </xf>
    <xf numFmtId="38" fontId="16" fillId="0" borderId="18" xfId="48" applyFont="1" applyBorder="1" applyAlignment="1">
      <alignment horizontal="center" vertical="center"/>
    </xf>
    <xf numFmtId="38" fontId="16" fillId="0" borderId="19" xfId="48" applyFont="1" applyBorder="1" applyAlignment="1">
      <alignment horizontal="center" vertical="center"/>
    </xf>
    <xf numFmtId="0" fontId="3" fillId="24" borderId="10" xfId="48" applyNumberFormat="1" applyFont="1" applyFill="1" applyBorder="1" applyAlignment="1">
      <alignment horizontal="center" vertical="center"/>
    </xf>
    <xf numFmtId="38" fontId="32" fillId="0" borderId="0" xfId="48" applyFont="1" applyBorder="1" applyAlignment="1">
      <alignment horizontal="center" vertical="center" wrapText="1"/>
    </xf>
    <xf numFmtId="38" fontId="17" fillId="0" borderId="0" xfId="48" applyFont="1" applyBorder="1" applyAlignment="1">
      <alignment horizontal="center" vertical="center" wrapText="1"/>
    </xf>
    <xf numFmtId="38" fontId="32" fillId="0" borderId="15" xfId="48" applyFont="1" applyBorder="1" applyAlignment="1">
      <alignment vertical="center" shrinkToFit="1"/>
    </xf>
    <xf numFmtId="38" fontId="0" fillId="0" borderId="0" xfId="48" applyAlignment="1">
      <alignment vertical="center" shrinkToFit="1"/>
    </xf>
    <xf numFmtId="38" fontId="3" fillId="24" borderId="0" xfId="48" applyFont="1" applyFill="1" applyBorder="1" applyAlignment="1">
      <alignment horizontal="left" vertical="center"/>
    </xf>
    <xf numFmtId="38" fontId="3" fillId="24" borderId="10" xfId="48" applyFont="1" applyFill="1" applyBorder="1" applyAlignment="1">
      <alignment horizontal="center" vertical="center"/>
    </xf>
    <xf numFmtId="38" fontId="3" fillId="24" borderId="14" xfId="48" applyFont="1" applyFill="1" applyBorder="1" applyAlignment="1">
      <alignment horizontal="left" vertical="center"/>
    </xf>
    <xf numFmtId="38" fontId="3" fillId="24" borderId="11" xfId="48" applyFont="1" applyFill="1" applyBorder="1" applyAlignment="1">
      <alignment horizontal="left" vertical="center"/>
    </xf>
    <xf numFmtId="38" fontId="3" fillId="24" borderId="12" xfId="48" applyFont="1" applyFill="1" applyBorder="1" applyAlignment="1">
      <alignment horizontal="left" vertical="center"/>
    </xf>
    <xf numFmtId="38" fontId="3" fillId="24" borderId="15" xfId="48" applyFont="1" applyFill="1" applyBorder="1" applyAlignment="1">
      <alignment horizontal="left" vertical="center"/>
    </xf>
    <xf numFmtId="38" fontId="3" fillId="24" borderId="13" xfId="48" applyFont="1" applyFill="1" applyBorder="1" applyAlignment="1">
      <alignment horizontal="left" vertical="center"/>
    </xf>
    <xf numFmtId="38" fontId="3" fillId="24" borderId="16" xfId="48" applyFont="1" applyFill="1" applyBorder="1" applyAlignment="1">
      <alignment horizontal="left" vertical="center"/>
    </xf>
    <xf numFmtId="38" fontId="3" fillId="24" borderId="10" xfId="48" applyFont="1" applyFill="1" applyBorder="1" applyAlignment="1">
      <alignment horizontal="left" vertical="center"/>
    </xf>
    <xf numFmtId="38" fontId="3" fillId="24" borderId="17" xfId="48" applyFont="1" applyFill="1" applyBorder="1" applyAlignment="1">
      <alignment horizontal="left" vertical="center"/>
    </xf>
    <xf numFmtId="0" fontId="3" fillId="24" borderId="10" xfId="48" applyNumberFormat="1" applyFont="1" applyFill="1" applyBorder="1" applyAlignment="1">
      <alignment horizontal="center" vertical="center" shrinkToFit="1"/>
    </xf>
    <xf numFmtId="0" fontId="3" fillId="24" borderId="10" xfId="48" applyNumberFormat="1" applyFont="1" applyFill="1" applyBorder="1" applyAlignment="1">
      <alignment horizontal="center" vertical="center"/>
    </xf>
    <xf numFmtId="38" fontId="36" fillId="24" borderId="0" xfId="48" applyFont="1" applyFill="1" applyBorder="1" applyAlignment="1">
      <alignment horizontal="center" vertical="center"/>
    </xf>
    <xf numFmtId="38" fontId="16" fillId="0" borderId="14" xfId="48" applyFont="1" applyBorder="1" applyAlignment="1">
      <alignment horizontal="left" vertical="center" wrapText="1"/>
    </xf>
    <xf numFmtId="38" fontId="16" fillId="0" borderId="11" xfId="48" applyFont="1" applyBorder="1" applyAlignment="1">
      <alignment horizontal="left" vertical="center"/>
    </xf>
    <xf numFmtId="38" fontId="16" fillId="0" borderId="12" xfId="48" applyFont="1" applyBorder="1" applyAlignment="1">
      <alignment horizontal="left" vertical="center"/>
    </xf>
    <xf numFmtId="38" fontId="16" fillId="0" borderId="15" xfId="48" applyFont="1" applyBorder="1" applyAlignment="1">
      <alignment horizontal="left" vertical="center"/>
    </xf>
    <xf numFmtId="38" fontId="16" fillId="0" borderId="0" xfId="48" applyFont="1" applyBorder="1" applyAlignment="1">
      <alignment horizontal="left" vertical="center"/>
    </xf>
    <xf numFmtId="38" fontId="16" fillId="0" borderId="13" xfId="48" applyFont="1" applyBorder="1" applyAlignment="1">
      <alignment horizontal="left" vertical="center"/>
    </xf>
    <xf numFmtId="38" fontId="16" fillId="0" borderId="61" xfId="48" applyFont="1" applyBorder="1" applyAlignment="1">
      <alignment horizontal="center" vertical="center"/>
    </xf>
    <xf numFmtId="38" fontId="16" fillId="0" borderId="62" xfId="48" applyFont="1" applyBorder="1" applyAlignment="1">
      <alignment horizontal="center" vertical="center"/>
    </xf>
    <xf numFmtId="38" fontId="16" fillId="0" borderId="63" xfId="48" applyFont="1" applyBorder="1" applyAlignment="1">
      <alignment horizontal="center" vertical="center"/>
    </xf>
    <xf numFmtId="38" fontId="16" fillId="0" borderId="64" xfId="48" applyFont="1" applyBorder="1" applyAlignment="1">
      <alignment horizontal="center" vertical="center"/>
    </xf>
    <xf numFmtId="38" fontId="16" fillId="0" borderId="65" xfId="48" applyFont="1" applyBorder="1" applyAlignment="1">
      <alignment horizontal="center" vertical="center"/>
    </xf>
    <xf numFmtId="38" fontId="16" fillId="0" borderId="66" xfId="48" applyFont="1" applyBorder="1" applyAlignment="1">
      <alignment horizontal="center" vertical="center"/>
    </xf>
    <xf numFmtId="38" fontId="16" fillId="0" borderId="67" xfId="48" applyFont="1" applyBorder="1" applyAlignment="1">
      <alignment horizontal="center" vertical="center"/>
    </xf>
    <xf numFmtId="38" fontId="16" fillId="0" borderId="68" xfId="48" applyFont="1" applyBorder="1" applyAlignment="1">
      <alignment horizontal="center" vertical="center"/>
    </xf>
    <xf numFmtId="38" fontId="16" fillId="0" borderId="69" xfId="48" applyFont="1" applyBorder="1" applyAlignment="1">
      <alignment horizontal="center" vertical="center"/>
    </xf>
    <xf numFmtId="38" fontId="18" fillId="0" borderId="14" xfId="48" applyFont="1" applyBorder="1" applyAlignment="1" quotePrefix="1">
      <alignment horizontal="center" vertical="center"/>
    </xf>
    <xf numFmtId="38" fontId="18" fillId="0" borderId="11" xfId="48" applyFont="1" applyBorder="1" applyAlignment="1">
      <alignment horizontal="center" vertical="center"/>
    </xf>
    <xf numFmtId="38" fontId="18" fillId="0" borderId="12" xfId="48" applyFont="1" applyBorder="1" applyAlignment="1">
      <alignment horizontal="center" vertical="center"/>
    </xf>
    <xf numFmtId="38" fontId="18" fillId="0" borderId="15" xfId="48" applyFont="1" applyBorder="1" applyAlignment="1">
      <alignment horizontal="center" vertical="center"/>
    </xf>
    <xf numFmtId="38" fontId="18" fillId="0" borderId="0" xfId="48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38" fontId="18" fillId="0" borderId="14" xfId="48" applyFont="1" applyBorder="1" applyAlignment="1">
      <alignment horizontal="left" vertical="center"/>
    </xf>
    <xf numFmtId="38" fontId="18" fillId="0" borderId="11" xfId="48" applyFont="1" applyBorder="1" applyAlignment="1">
      <alignment horizontal="left" vertical="center"/>
    </xf>
    <xf numFmtId="38" fontId="18" fillId="0" borderId="15" xfId="48" applyFont="1" applyBorder="1" applyAlignment="1">
      <alignment horizontal="left" vertical="center"/>
    </xf>
    <xf numFmtId="38" fontId="18" fillId="0" borderId="0" xfId="48" applyFont="1" applyBorder="1" applyAlignment="1">
      <alignment horizontal="left" vertical="center"/>
    </xf>
    <xf numFmtId="38" fontId="4" fillId="24" borderId="10" xfId="48" applyFont="1" applyFill="1" applyBorder="1" applyAlignment="1">
      <alignment horizontal="center" vertical="center"/>
    </xf>
    <xf numFmtId="38" fontId="4" fillId="24" borderId="0" xfId="48" applyFont="1" applyFill="1" applyBorder="1" applyAlignment="1">
      <alignment horizontal="left" vertical="center"/>
    </xf>
    <xf numFmtId="38" fontId="5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left" vertical="center" wrapText="1"/>
    </xf>
    <xf numFmtId="38" fontId="4" fillId="0" borderId="0" xfId="48" applyFont="1" applyAlignment="1">
      <alignment horizontal="left" vertical="center"/>
    </xf>
    <xf numFmtId="38" fontId="7" fillId="0" borderId="0" xfId="48" applyFont="1" applyFill="1" applyBorder="1" applyAlignment="1">
      <alignment horizontal="left" vertical="center"/>
    </xf>
    <xf numFmtId="38" fontId="10" fillId="24" borderId="29" xfId="48" applyFont="1" applyFill="1" applyBorder="1" applyAlignment="1">
      <alignment horizontal="center" vertical="center"/>
    </xf>
    <xf numFmtId="38" fontId="10" fillId="24" borderId="31" xfId="48" applyFont="1" applyFill="1" applyBorder="1" applyAlignment="1">
      <alignment horizontal="center" vertical="center"/>
    </xf>
    <xf numFmtId="38" fontId="10" fillId="0" borderId="14" xfId="48" applyFont="1" applyFill="1" applyBorder="1" applyAlignment="1">
      <alignment horizontal="center" vertical="center" wrapText="1"/>
    </xf>
    <xf numFmtId="38" fontId="10" fillId="0" borderId="12" xfId="48" applyFont="1" applyFill="1" applyBorder="1" applyAlignment="1">
      <alignment horizontal="center" vertical="center" wrapText="1"/>
    </xf>
    <xf numFmtId="38" fontId="10" fillId="0" borderId="16" xfId="48" applyFont="1" applyFill="1" applyBorder="1" applyAlignment="1">
      <alignment horizontal="center" vertical="center" wrapText="1"/>
    </xf>
    <xf numFmtId="38" fontId="10" fillId="0" borderId="17" xfId="48" applyFont="1" applyFill="1" applyBorder="1" applyAlignment="1">
      <alignment horizontal="center" vertical="center" wrapText="1"/>
    </xf>
    <xf numFmtId="38" fontId="20" fillId="0" borderId="32" xfId="48" applyFont="1" applyFill="1" applyBorder="1" applyAlignment="1">
      <alignment horizontal="center" vertical="center" wrapText="1"/>
    </xf>
    <xf numFmtId="38" fontId="20" fillId="0" borderId="32" xfId="48" applyFont="1" applyFill="1" applyBorder="1" applyAlignment="1">
      <alignment horizontal="center" vertical="center"/>
    </xf>
    <xf numFmtId="0" fontId="8" fillId="0" borderId="33" xfId="48" applyNumberFormat="1" applyFont="1" applyFill="1" applyBorder="1" applyAlignment="1">
      <alignment horizontal="center" shrinkToFit="1"/>
    </xf>
    <xf numFmtId="0" fontId="8" fillId="0" borderId="34" xfId="48" applyNumberFormat="1" applyFont="1" applyFill="1" applyBorder="1" applyAlignment="1">
      <alignment horizontal="center" shrinkToFit="1"/>
    </xf>
    <xf numFmtId="0" fontId="8" fillId="0" borderId="35" xfId="48" applyNumberFormat="1" applyFont="1" applyFill="1" applyBorder="1" applyAlignment="1">
      <alignment horizontal="center" shrinkToFit="1"/>
    </xf>
    <xf numFmtId="0" fontId="8" fillId="0" borderId="36" xfId="48" applyNumberFormat="1" applyFont="1" applyFill="1" applyBorder="1" applyAlignment="1">
      <alignment horizontal="center" shrinkToFit="1"/>
    </xf>
    <xf numFmtId="38" fontId="20" fillId="0" borderId="14" xfId="48" applyFont="1" applyFill="1" applyBorder="1" applyAlignment="1">
      <alignment horizontal="center" vertical="center" wrapText="1"/>
    </xf>
    <xf numFmtId="38" fontId="20" fillId="0" borderId="12" xfId="48" applyFont="1" applyFill="1" applyBorder="1" applyAlignment="1">
      <alignment horizontal="center" vertical="center" wrapText="1"/>
    </xf>
    <xf numFmtId="38" fontId="20" fillId="0" borderId="16" xfId="48" applyFont="1" applyFill="1" applyBorder="1" applyAlignment="1">
      <alignment horizontal="center" vertical="center" wrapText="1"/>
    </xf>
    <xf numFmtId="38" fontId="20" fillId="0" borderId="17" xfId="48" applyFont="1" applyFill="1" applyBorder="1" applyAlignment="1">
      <alignment horizontal="center" vertical="center" wrapText="1"/>
    </xf>
    <xf numFmtId="38" fontId="20" fillId="0" borderId="11" xfId="48" applyFont="1" applyFill="1" applyBorder="1" applyAlignment="1">
      <alignment horizontal="center" vertical="center" wrapText="1"/>
    </xf>
    <xf numFmtId="38" fontId="20" fillId="0" borderId="10" xfId="48" applyFont="1" applyFill="1" applyBorder="1" applyAlignment="1">
      <alignment horizontal="center" vertical="center" wrapText="1"/>
    </xf>
    <xf numFmtId="0" fontId="41" fillId="0" borderId="23" xfId="48" applyNumberFormat="1" applyFont="1" applyFill="1" applyBorder="1" applyAlignment="1">
      <alignment horizontal="center" vertical="center"/>
    </xf>
    <xf numFmtId="0" fontId="41" fillId="0" borderId="18" xfId="48" applyNumberFormat="1" applyFont="1" applyFill="1" applyBorder="1" applyAlignment="1">
      <alignment horizontal="center" vertical="center"/>
    </xf>
    <xf numFmtId="0" fontId="41" fillId="0" borderId="19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224</xdr:row>
      <xdr:rowOff>28575</xdr:rowOff>
    </xdr:from>
    <xdr:to>
      <xdr:col>13</xdr:col>
      <xdr:colOff>114300</xdr:colOff>
      <xdr:row>226</xdr:row>
      <xdr:rowOff>180975</xdr:rowOff>
    </xdr:to>
    <xdr:sp>
      <xdr:nvSpPr>
        <xdr:cNvPr id="1" name="右中かっこ 1"/>
        <xdr:cNvSpPr>
          <a:spLocks/>
        </xdr:cNvSpPr>
      </xdr:nvSpPr>
      <xdr:spPr>
        <a:xfrm>
          <a:off x="3057525" y="42957750"/>
          <a:ext cx="15240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T449"/>
  <sheetViews>
    <sheetView showGridLines="0" tabSelected="1" view="pageLayout" zoomScaleSheetLayoutView="100" workbookViewId="0" topLeftCell="A1">
      <selection activeCell="B118" sqref="B118:AF118"/>
    </sheetView>
  </sheetViews>
  <sheetFormatPr defaultColWidth="9.00390625" defaultRowHeight="13.5"/>
  <cols>
    <col min="1" max="1" width="3.125" style="1" customWidth="1"/>
    <col min="2" max="35" width="3.125" style="2" customWidth="1"/>
    <col min="36" max="40" width="3.875" style="2" customWidth="1"/>
    <col min="41" max="16384" width="9.00390625" style="2" customWidth="1"/>
  </cols>
  <sheetData>
    <row r="1" spans="21:34" ht="15" customHeight="1"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 t="s">
        <v>312</v>
      </c>
    </row>
    <row r="2" spans="1:35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85" t="s">
        <v>311</v>
      </c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6"/>
    </row>
    <row r="3" spans="1:38" ht="30" customHeight="1">
      <c r="A3" s="485" t="s">
        <v>256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7"/>
      <c r="AJ3" s="8"/>
      <c r="AK3" s="8"/>
      <c r="AL3" s="8"/>
    </row>
    <row r="4" spans="1:38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</row>
    <row r="5" spans="1:38" ht="12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8" customHeight="1">
      <c r="A6" s="11" t="s">
        <v>68</v>
      </c>
      <c r="B6" s="10" t="s">
        <v>69</v>
      </c>
      <c r="C6" s="10"/>
      <c r="D6" s="10"/>
      <c r="E6" s="10"/>
      <c r="F6" s="10"/>
      <c r="G6" s="10"/>
      <c r="H6" s="6"/>
      <c r="I6" s="362" t="s">
        <v>65</v>
      </c>
      <c r="J6" s="362"/>
      <c r="K6" s="362"/>
      <c r="L6" s="362"/>
      <c r="M6" s="362"/>
      <c r="N6" s="10"/>
      <c r="O6" s="10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10"/>
      <c r="AH6" s="10"/>
      <c r="AI6" s="10"/>
      <c r="AJ6" s="10"/>
      <c r="AK6" s="10"/>
      <c r="AL6" s="10"/>
    </row>
    <row r="7" spans="1:38" ht="9.75" customHeight="1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8" customHeight="1">
      <c r="A8" s="12"/>
      <c r="B8" s="10"/>
      <c r="C8" s="12"/>
      <c r="D8" s="12"/>
      <c r="E8" s="12"/>
      <c r="F8" s="12"/>
      <c r="G8" s="12"/>
      <c r="H8" s="6"/>
      <c r="I8" s="473" t="s">
        <v>160</v>
      </c>
      <c r="J8" s="473"/>
      <c r="K8" s="473"/>
      <c r="L8" s="473"/>
      <c r="M8" s="473"/>
      <c r="N8" s="12"/>
      <c r="O8" s="12"/>
      <c r="P8" s="474"/>
      <c r="Q8" s="474"/>
      <c r="R8" s="474"/>
      <c r="S8" s="474"/>
      <c r="T8" s="474"/>
      <c r="U8" s="474"/>
      <c r="V8" s="47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0"/>
      <c r="AK8" s="10"/>
      <c r="AL8" s="10"/>
    </row>
    <row r="9" spans="1:38" ht="18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8" customHeight="1">
      <c r="A10" s="11" t="s">
        <v>14</v>
      </c>
      <c r="B10" s="10" t="s">
        <v>66</v>
      </c>
      <c r="C10" s="10"/>
      <c r="D10" s="10"/>
      <c r="E10" s="10"/>
      <c r="F10" s="10"/>
      <c r="G10" s="10"/>
      <c r="H10" s="13" t="s">
        <v>158</v>
      </c>
      <c r="I10" s="10" t="s">
        <v>15</v>
      </c>
      <c r="J10" s="10"/>
      <c r="K10" s="10"/>
      <c r="L10" s="10"/>
      <c r="M10" s="10"/>
      <c r="N10" s="10"/>
      <c r="O10" s="10"/>
      <c r="P10" s="474"/>
      <c r="Q10" s="474"/>
      <c r="R10" s="474"/>
      <c r="S10" s="474"/>
      <c r="T10" s="10" t="s">
        <v>64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  <c r="AK10" s="11"/>
      <c r="AL10" s="10"/>
    </row>
    <row r="11" spans="1:38" ht="7.5" customHeight="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4"/>
      <c r="AK11" s="14"/>
      <c r="AL11" s="10"/>
    </row>
    <row r="12" spans="1:38" ht="18" customHeight="1">
      <c r="A12" s="12"/>
      <c r="B12" s="10"/>
      <c r="C12" s="10"/>
      <c r="D12" s="10"/>
      <c r="E12" s="10"/>
      <c r="F12" s="10"/>
      <c r="G12" s="10"/>
      <c r="H12" s="13" t="s">
        <v>158</v>
      </c>
      <c r="I12" s="473" t="s">
        <v>161</v>
      </c>
      <c r="J12" s="473"/>
      <c r="K12" s="473"/>
      <c r="L12" s="473"/>
      <c r="M12" s="473"/>
      <c r="N12" s="10"/>
      <c r="O12" s="10"/>
      <c r="P12" s="15" t="s">
        <v>70</v>
      </c>
      <c r="Q12" s="15"/>
      <c r="R12" s="15"/>
      <c r="S12" s="15"/>
      <c r="T12" s="15"/>
      <c r="U12" s="15"/>
      <c r="V12" s="15"/>
      <c r="W12" s="15"/>
      <c r="X12" s="1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6"/>
      <c r="AK12" s="16"/>
      <c r="AL12" s="10"/>
    </row>
    <row r="13" spans="1:38" ht="12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7" t="s">
        <v>368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ht="18" customHeight="1">
      <c r="A14" s="12"/>
      <c r="B14" s="10"/>
      <c r="C14" s="10"/>
      <c r="D14" s="10"/>
      <c r="E14" s="10"/>
      <c r="F14" s="10"/>
      <c r="G14" s="10"/>
      <c r="H14" s="13" t="s">
        <v>158</v>
      </c>
      <c r="I14" s="10" t="s">
        <v>156</v>
      </c>
      <c r="J14" s="10"/>
      <c r="K14" s="10"/>
      <c r="L14" s="10"/>
      <c r="M14" s="10"/>
      <c r="N14" s="10"/>
      <c r="O14" s="10"/>
      <c r="P14" s="16"/>
      <c r="Q14" s="10"/>
      <c r="R14" s="10"/>
      <c r="S14" s="10"/>
      <c r="T14" s="10"/>
      <c r="U14" s="10"/>
      <c r="V14" s="10"/>
      <c r="W14" s="10"/>
      <c r="X14" s="483"/>
      <c r="Y14" s="483"/>
      <c r="Z14" s="226" t="s">
        <v>173</v>
      </c>
      <c r="AA14" s="10" t="s">
        <v>192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ht="7.5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6"/>
      <c r="Q15" s="10"/>
      <c r="R15" s="10"/>
      <c r="S15" s="10"/>
      <c r="T15" s="10"/>
      <c r="U15" s="10"/>
      <c r="V15" s="10"/>
      <c r="W15" s="10"/>
      <c r="X15" s="227"/>
      <c r="Y15" s="227"/>
      <c r="Z15" s="2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ht="18" customHeight="1">
      <c r="A16" s="12"/>
      <c r="B16" s="10"/>
      <c r="C16" s="10"/>
      <c r="D16" s="10"/>
      <c r="E16" s="10"/>
      <c r="F16" s="10"/>
      <c r="G16" s="10"/>
      <c r="H16" s="13" t="s">
        <v>158</v>
      </c>
      <c r="I16" s="10" t="s">
        <v>234</v>
      </c>
      <c r="J16" s="10"/>
      <c r="K16" s="10"/>
      <c r="L16" s="10"/>
      <c r="M16" s="10"/>
      <c r="N16" s="10"/>
      <c r="O16" s="10"/>
      <c r="P16" s="16"/>
      <c r="Q16" s="10"/>
      <c r="R16" s="10"/>
      <c r="S16" s="10"/>
      <c r="T16" s="10"/>
      <c r="U16" s="10"/>
      <c r="V16" s="10"/>
      <c r="W16" s="10"/>
      <c r="X16" s="483"/>
      <c r="Y16" s="483"/>
      <c r="Z16" s="226" t="s">
        <v>173</v>
      </c>
      <c r="AA16" s="10" t="s">
        <v>193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7.5" customHeight="1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6"/>
      <c r="Q17" s="10"/>
      <c r="R17" s="10"/>
      <c r="S17" s="10"/>
      <c r="T17" s="10"/>
      <c r="U17" s="10"/>
      <c r="V17" s="10"/>
      <c r="W17" s="10"/>
      <c r="X17" s="227"/>
      <c r="Y17" s="227"/>
      <c r="Z17" s="2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ht="18" customHeight="1">
      <c r="A18" s="12"/>
      <c r="B18" s="10"/>
      <c r="C18" s="10"/>
      <c r="D18" s="10"/>
      <c r="E18" s="10"/>
      <c r="F18" s="10"/>
      <c r="G18" s="10"/>
      <c r="H18" s="13" t="s">
        <v>158</v>
      </c>
      <c r="I18" s="10" t="s">
        <v>235</v>
      </c>
      <c r="J18" s="10"/>
      <c r="K18" s="10"/>
      <c r="L18" s="10"/>
      <c r="M18" s="10"/>
      <c r="N18" s="10"/>
      <c r="O18" s="10"/>
      <c r="P18" s="16"/>
      <c r="Q18" s="10"/>
      <c r="R18" s="10"/>
      <c r="S18" s="10"/>
      <c r="T18" s="10"/>
      <c r="U18" s="10"/>
      <c r="V18" s="10"/>
      <c r="W18" s="10"/>
      <c r="X18" s="483"/>
      <c r="Y18" s="483"/>
      <c r="Z18" s="226" t="s">
        <v>173</v>
      </c>
      <c r="AA18" s="10" t="s">
        <v>194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ht="7.5" customHeight="1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6"/>
      <c r="Q19" s="10"/>
      <c r="R19" s="10"/>
      <c r="S19" s="10"/>
      <c r="T19" s="10"/>
      <c r="U19" s="10"/>
      <c r="V19" s="10"/>
      <c r="W19" s="10"/>
      <c r="X19" s="227"/>
      <c r="Y19" s="227"/>
      <c r="Z19" s="2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ht="18" customHeight="1">
      <c r="A20" s="12"/>
      <c r="B20" s="10"/>
      <c r="C20" s="10"/>
      <c r="D20" s="10"/>
      <c r="E20" s="10"/>
      <c r="F20" s="10"/>
      <c r="G20" s="10"/>
      <c r="H20" s="13" t="s">
        <v>158</v>
      </c>
      <c r="I20" s="10" t="s">
        <v>157</v>
      </c>
      <c r="J20" s="10"/>
      <c r="K20" s="10"/>
      <c r="L20" s="10"/>
      <c r="M20" s="10"/>
      <c r="N20" s="10"/>
      <c r="O20" s="10"/>
      <c r="P20" s="16"/>
      <c r="Q20" s="10"/>
      <c r="R20" s="10"/>
      <c r="S20" s="10"/>
      <c r="T20" s="10"/>
      <c r="U20" s="10"/>
      <c r="V20" s="10"/>
      <c r="W20" s="10"/>
      <c r="X20" s="484">
        <f>IF(OR(X14="",X18=""),"",ROUND(X18/X14,2))</f>
      </c>
      <c r="Y20" s="484"/>
      <c r="Z20" s="484"/>
      <c r="AA20" s="16" t="s">
        <v>174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ht="7.5" customHeight="1">
      <c r="A21" s="1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6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ht="18" customHeight="1">
      <c r="A22" s="12"/>
      <c r="B22" s="10"/>
      <c r="C22" s="10"/>
      <c r="D22" s="10"/>
      <c r="E22" s="10"/>
      <c r="F22" s="10"/>
      <c r="G22" s="10"/>
      <c r="H22" s="13" t="s">
        <v>158</v>
      </c>
      <c r="I22" s="18" t="s">
        <v>159</v>
      </c>
      <c r="J22" s="10"/>
      <c r="K22" s="10"/>
      <c r="L22" s="10"/>
      <c r="M22" s="10"/>
      <c r="N22" s="10"/>
      <c r="O22" s="10"/>
      <c r="P22" s="16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ht="7.5" customHeight="1">
      <c r="A23" s="12"/>
      <c r="B23" s="10"/>
      <c r="C23" s="10"/>
      <c r="D23" s="10"/>
      <c r="E23" s="10"/>
      <c r="F23" s="10"/>
      <c r="G23" s="10"/>
      <c r="H23" s="10"/>
      <c r="I23" s="18"/>
      <c r="J23" s="10"/>
      <c r="K23" s="10"/>
      <c r="L23" s="10"/>
      <c r="M23" s="10"/>
      <c r="N23" s="10"/>
      <c r="O23" s="10"/>
      <c r="P23" s="16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ht="18" customHeight="1">
      <c r="A24" s="12"/>
      <c r="B24" s="10"/>
      <c r="C24" s="10"/>
      <c r="D24" s="10"/>
      <c r="E24" s="10"/>
      <c r="F24" s="10"/>
      <c r="G24" s="10"/>
      <c r="H24" s="13" t="s">
        <v>158</v>
      </c>
      <c r="I24" s="473" t="s">
        <v>162</v>
      </c>
      <c r="J24" s="473"/>
      <c r="K24" s="473"/>
      <c r="L24" s="473"/>
      <c r="M24" s="473"/>
      <c r="N24" s="10"/>
      <c r="O24" s="10"/>
      <c r="P24" s="19" t="s">
        <v>16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18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9" t="s">
        <v>154</v>
      </c>
      <c r="Q25" s="10"/>
      <c r="R25" s="10"/>
      <c r="S25" s="10"/>
      <c r="T25" s="10"/>
      <c r="U25" s="10"/>
      <c r="V25" s="10"/>
      <c r="W25" s="362"/>
      <c r="X25" s="362"/>
      <c r="Y25" s="362"/>
      <c r="Z25" s="362"/>
      <c r="AA25" s="10" t="s">
        <v>144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ht="12" customHeight="1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0" t="s">
        <v>52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18" customHeight="1">
      <c r="A27" s="12"/>
      <c r="B27" s="10"/>
      <c r="C27" s="10"/>
      <c r="D27" s="10"/>
      <c r="E27" s="10"/>
      <c r="F27" s="10"/>
      <c r="G27" s="10"/>
      <c r="H27" s="13" t="s">
        <v>158</v>
      </c>
      <c r="I27" s="473" t="s">
        <v>163</v>
      </c>
      <c r="J27" s="473"/>
      <c r="K27" s="473"/>
      <c r="L27" s="473"/>
      <c r="M27" s="473"/>
      <c r="N27" s="10"/>
      <c r="O27" s="10"/>
      <c r="P27" s="511"/>
      <c r="Q27" s="511"/>
      <c r="R27" s="21" t="s">
        <v>124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7.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2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ht="18" customHeight="1">
      <c r="A29" s="12"/>
      <c r="B29" s="10"/>
      <c r="C29" s="10"/>
      <c r="D29" s="10"/>
      <c r="E29" s="10"/>
      <c r="F29" s="10"/>
      <c r="G29" s="10"/>
      <c r="H29" s="13" t="s">
        <v>158</v>
      </c>
      <c r="I29" s="10" t="s">
        <v>164</v>
      </c>
      <c r="J29" s="10"/>
      <c r="K29" s="10"/>
      <c r="L29" s="10"/>
      <c r="M29" s="10"/>
      <c r="N29" s="10"/>
      <c r="O29" s="10"/>
      <c r="P29" s="22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ht="18" customHeight="1">
      <c r="A30" s="12"/>
      <c r="B30" s="10"/>
      <c r="C30" s="10"/>
      <c r="D30" s="10"/>
      <c r="E30" s="10"/>
      <c r="F30" s="10"/>
      <c r="G30" s="10"/>
      <c r="H30" s="10"/>
      <c r="I30" s="11"/>
      <c r="J30" s="10"/>
      <c r="K30" s="12" t="s">
        <v>294</v>
      </c>
      <c r="L30" s="6"/>
      <c r="M30" s="10"/>
      <c r="N30" s="10"/>
      <c r="O30" s="10"/>
      <c r="P30" s="19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/>
      <c r="AC30" s="362"/>
      <c r="AD30" s="362"/>
      <c r="AE30" s="362"/>
      <c r="AF30" s="362"/>
      <c r="AG30" s="362"/>
      <c r="AH30" s="10" t="s">
        <v>144</v>
      </c>
      <c r="AI30" s="10"/>
      <c r="AJ30" s="10"/>
      <c r="AK30" s="10"/>
      <c r="AL30" s="10"/>
    </row>
    <row r="31" spans="1:38" ht="18" customHeight="1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 t="s">
        <v>295</v>
      </c>
      <c r="L31" s="6"/>
      <c r="M31" s="10"/>
      <c r="N31" s="10"/>
      <c r="O31" s="10"/>
      <c r="P31" s="19"/>
      <c r="Q31" s="10"/>
      <c r="R31" s="10"/>
      <c r="S31" s="10"/>
      <c r="T31" s="10"/>
      <c r="U31" s="10"/>
      <c r="V31" s="10"/>
      <c r="W31" s="11"/>
      <c r="X31" s="11"/>
      <c r="Y31" s="11"/>
      <c r="Z31" s="10"/>
      <c r="AA31" s="10"/>
      <c r="AB31" s="10"/>
      <c r="AC31" s="10"/>
      <c r="AD31" s="10"/>
      <c r="AE31" s="362"/>
      <c r="AF31" s="362"/>
      <c r="AG31" s="362"/>
      <c r="AH31" s="10" t="s">
        <v>144</v>
      </c>
      <c r="AI31" s="10"/>
      <c r="AJ31" s="16"/>
      <c r="AK31" s="16"/>
      <c r="AL31" s="10"/>
    </row>
    <row r="32" spans="1:38" ht="18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22" t="s">
        <v>165</v>
      </c>
      <c r="L32" s="6"/>
      <c r="M32" s="10"/>
      <c r="N32" s="10"/>
      <c r="O32" s="10"/>
      <c r="P32" s="22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ht="7.5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2"/>
      <c r="M33" s="10"/>
      <c r="N33" s="10"/>
      <c r="O33" s="10"/>
      <c r="P33" s="2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ht="19.5" customHeight="1">
      <c r="A34" s="12"/>
      <c r="B34" s="10"/>
      <c r="C34" s="10"/>
      <c r="D34" s="10"/>
      <c r="E34" s="10"/>
      <c r="F34" s="10"/>
      <c r="G34" s="10"/>
      <c r="H34" s="16" t="s">
        <v>296</v>
      </c>
      <c r="I34" s="6"/>
      <c r="J34" s="10"/>
      <c r="K34" s="10"/>
      <c r="L34" s="22"/>
      <c r="M34" s="10"/>
      <c r="N34" s="10"/>
      <c r="O34" s="10"/>
      <c r="P34" s="22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ht="19.5" customHeight="1">
      <c r="A35" s="12"/>
      <c r="B35" s="10"/>
      <c r="C35" s="10"/>
      <c r="D35" s="10"/>
      <c r="E35" s="10"/>
      <c r="F35" s="10"/>
      <c r="G35" s="10"/>
      <c r="H35" s="16" t="s">
        <v>166</v>
      </c>
      <c r="I35" s="6"/>
      <c r="J35" s="10"/>
      <c r="K35" s="10"/>
      <c r="L35" s="22"/>
      <c r="M35" s="10"/>
      <c r="N35" s="10"/>
      <c r="O35" s="10"/>
      <c r="P35" s="22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ht="7.5" customHeight="1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ht="19.5" customHeight="1">
      <c r="A37" s="11" t="s">
        <v>17</v>
      </c>
      <c r="B37" s="10" t="s">
        <v>18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ht="19.5" customHeight="1">
      <c r="A38" s="12"/>
      <c r="B38" s="19" t="s">
        <v>324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0"/>
    </row>
    <row r="39" spans="1:38" ht="19.5" customHeight="1">
      <c r="A39" s="12"/>
      <c r="B39" s="19" t="s">
        <v>305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0"/>
    </row>
    <row r="40" spans="1:38" ht="3" customHeight="1">
      <c r="A40" s="12"/>
      <c r="B40" s="19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0"/>
    </row>
    <row r="41" spans="1:38" ht="15" customHeight="1">
      <c r="A41" s="12"/>
      <c r="B41" s="475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7"/>
      <c r="AI41" s="12"/>
      <c r="AJ41" s="12"/>
      <c r="AK41" s="12"/>
      <c r="AL41" s="10"/>
    </row>
    <row r="42" spans="1:38" ht="15" customHeight="1">
      <c r="A42" s="12"/>
      <c r="B42" s="478"/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9"/>
      <c r="AI42" s="10"/>
      <c r="AJ42" s="10"/>
      <c r="AK42" s="10"/>
      <c r="AL42" s="10"/>
    </row>
    <row r="43" spans="1:38" ht="15" customHeight="1">
      <c r="A43" s="12"/>
      <c r="B43" s="480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2"/>
      <c r="AI43" s="10"/>
      <c r="AJ43" s="10"/>
      <c r="AK43" s="10"/>
      <c r="AL43" s="10"/>
    </row>
    <row r="44" spans="1:38" ht="7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0"/>
      <c r="AJ44" s="10"/>
      <c r="AK44" s="10"/>
      <c r="AL44" s="10"/>
    </row>
    <row r="45" spans="1:38" ht="19.5" customHeight="1">
      <c r="A45" s="11" t="s">
        <v>19</v>
      </c>
      <c r="B45" s="19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ht="6.75" customHeight="1">
      <c r="A46" s="11"/>
      <c r="B46" s="1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ht="19.5" customHeight="1">
      <c r="A47" s="12"/>
      <c r="B47" s="10" t="s">
        <v>71</v>
      </c>
      <c r="C47" s="11"/>
      <c r="D47" s="11"/>
      <c r="E47" s="23"/>
      <c r="F47" s="23"/>
      <c r="G47" s="23"/>
      <c r="H47" s="23"/>
      <c r="I47" s="23"/>
      <c r="J47" s="23"/>
      <c r="K47" s="23"/>
      <c r="L47" s="22" t="s">
        <v>0</v>
      </c>
      <c r="M47" s="6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10"/>
    </row>
    <row r="48" spans="1:38" ht="9.75" customHeight="1">
      <c r="A48" s="2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ht="18" customHeight="1">
      <c r="A49" s="24"/>
      <c r="B49" s="486" t="s">
        <v>247</v>
      </c>
      <c r="C49" s="487"/>
      <c r="D49" s="487"/>
      <c r="E49" s="487"/>
      <c r="F49" s="487"/>
      <c r="G49" s="487"/>
      <c r="H49" s="488"/>
      <c r="I49" s="492"/>
      <c r="J49" s="495"/>
      <c r="K49" s="498"/>
      <c r="L49" s="501" t="s">
        <v>20</v>
      </c>
      <c r="M49" s="502"/>
      <c r="N49" s="503"/>
      <c r="O49" s="492"/>
      <c r="P49" s="498"/>
      <c r="Q49" s="507" t="s">
        <v>167</v>
      </c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08"/>
      <c r="AD49" s="508"/>
      <c r="AE49" s="508"/>
      <c r="AF49" s="26"/>
      <c r="AG49" s="26"/>
      <c r="AH49" s="27"/>
      <c r="AI49" s="10"/>
      <c r="AJ49" s="10"/>
      <c r="AK49" s="10"/>
      <c r="AL49" s="10"/>
    </row>
    <row r="50" spans="1:38" ht="18" customHeight="1">
      <c r="A50" s="24"/>
      <c r="B50" s="489"/>
      <c r="C50" s="490"/>
      <c r="D50" s="490"/>
      <c r="E50" s="490"/>
      <c r="F50" s="490"/>
      <c r="G50" s="490"/>
      <c r="H50" s="491"/>
      <c r="I50" s="493"/>
      <c r="J50" s="496"/>
      <c r="K50" s="499"/>
      <c r="L50" s="504"/>
      <c r="M50" s="505"/>
      <c r="N50" s="506"/>
      <c r="O50" s="493"/>
      <c r="P50" s="499"/>
      <c r="Q50" s="509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10"/>
      <c r="AG50" s="10"/>
      <c r="AH50" s="28"/>
      <c r="AI50" s="10"/>
      <c r="AJ50" s="10"/>
      <c r="AK50" s="10"/>
      <c r="AL50" s="10"/>
    </row>
    <row r="51" spans="1:38" ht="18" customHeight="1">
      <c r="A51" s="24"/>
      <c r="B51" s="489"/>
      <c r="C51" s="490"/>
      <c r="D51" s="490"/>
      <c r="E51" s="490"/>
      <c r="F51" s="490"/>
      <c r="G51" s="490"/>
      <c r="H51" s="491"/>
      <c r="I51" s="494"/>
      <c r="J51" s="497"/>
      <c r="K51" s="500"/>
      <c r="L51" s="504"/>
      <c r="M51" s="505"/>
      <c r="N51" s="506"/>
      <c r="O51" s="494"/>
      <c r="P51" s="500"/>
      <c r="Q51" s="509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10"/>
      <c r="AG51" s="10"/>
      <c r="AH51" s="28"/>
      <c r="AI51" s="10"/>
      <c r="AJ51" s="10"/>
      <c r="AK51" s="10"/>
      <c r="AL51" s="10"/>
    </row>
    <row r="52" spans="1:38" ht="3" customHeight="1">
      <c r="A52" s="24"/>
      <c r="B52" s="29"/>
      <c r="C52" s="25"/>
      <c r="D52" s="25"/>
      <c r="E52" s="25"/>
      <c r="F52" s="25"/>
      <c r="G52" s="25"/>
      <c r="H52" s="25"/>
      <c r="I52" s="30"/>
      <c r="J52" s="31"/>
      <c r="K52" s="32"/>
      <c r="L52" s="33"/>
      <c r="M52" s="33"/>
      <c r="N52" s="33"/>
      <c r="O52" s="31"/>
      <c r="P52" s="31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6"/>
      <c r="AG52" s="26"/>
      <c r="AH52" s="27"/>
      <c r="AI52" s="10"/>
      <c r="AJ52" s="10"/>
      <c r="AK52" s="10"/>
      <c r="AL52" s="10"/>
    </row>
    <row r="53" spans="1:38" ht="18.75" customHeight="1">
      <c r="A53" s="24"/>
      <c r="B53" s="34"/>
      <c r="C53" s="35"/>
      <c r="D53" s="35"/>
      <c r="E53" s="35"/>
      <c r="F53" s="35"/>
      <c r="G53" s="35"/>
      <c r="H53" s="35"/>
      <c r="I53" s="459" t="s">
        <v>3</v>
      </c>
      <c r="J53" s="457"/>
      <c r="K53" s="458"/>
      <c r="L53" s="37" t="s">
        <v>168</v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9"/>
      <c r="AI53" s="10"/>
      <c r="AJ53" s="10"/>
      <c r="AK53" s="10"/>
      <c r="AL53" s="10"/>
    </row>
    <row r="54" spans="1:38" ht="18.75" customHeight="1">
      <c r="A54" s="24"/>
      <c r="B54" s="40" t="s">
        <v>2</v>
      </c>
      <c r="C54" s="35"/>
      <c r="D54" s="35"/>
      <c r="E54" s="35"/>
      <c r="F54" s="35"/>
      <c r="G54" s="35"/>
      <c r="H54" s="35"/>
      <c r="I54" s="459"/>
      <c r="J54" s="457"/>
      <c r="K54" s="458"/>
      <c r="L54" s="37" t="s">
        <v>169</v>
      </c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10"/>
      <c r="AJ54" s="10"/>
      <c r="AK54" s="10"/>
      <c r="AL54" s="10"/>
    </row>
    <row r="55" spans="1:38" ht="18.75" customHeight="1">
      <c r="A55" s="24"/>
      <c r="B55" s="34"/>
      <c r="C55" s="35"/>
      <c r="D55" s="35"/>
      <c r="E55" s="35"/>
      <c r="F55" s="35"/>
      <c r="G55" s="35"/>
      <c r="H55" s="35"/>
      <c r="I55" s="459"/>
      <c r="J55" s="457"/>
      <c r="K55" s="458"/>
      <c r="L55" s="37" t="s">
        <v>170</v>
      </c>
      <c r="M55" s="38"/>
      <c r="N55" s="38"/>
      <c r="O55" s="38"/>
      <c r="P55" s="38"/>
      <c r="Q55" s="38"/>
      <c r="R55" s="38"/>
      <c r="S55" s="41"/>
      <c r="T55" s="41"/>
      <c r="U55" s="41"/>
      <c r="V55" s="41"/>
      <c r="W55" s="41"/>
      <c r="X55" s="469"/>
      <c r="Y55" s="469"/>
      <c r="Z55" s="469"/>
      <c r="AA55" s="469"/>
      <c r="AB55" s="469"/>
      <c r="AC55" s="469"/>
      <c r="AD55" s="469"/>
      <c r="AE55" s="469"/>
      <c r="AF55" s="38" t="s">
        <v>171</v>
      </c>
      <c r="AG55" s="38"/>
      <c r="AH55" s="39"/>
      <c r="AI55" s="10"/>
      <c r="AJ55" s="10"/>
      <c r="AK55" s="10"/>
      <c r="AL55" s="10"/>
    </row>
    <row r="56" spans="1:38" ht="3" customHeight="1">
      <c r="A56" s="24"/>
      <c r="B56" s="34"/>
      <c r="C56" s="35"/>
      <c r="D56" s="35"/>
      <c r="E56" s="35"/>
      <c r="F56" s="35"/>
      <c r="G56" s="35"/>
      <c r="H56" s="35"/>
      <c r="I56" s="42"/>
      <c r="J56" s="43"/>
      <c r="K56" s="44"/>
      <c r="L56" s="45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7"/>
      <c r="AI56" s="10"/>
      <c r="AJ56" s="10"/>
      <c r="AK56" s="10"/>
      <c r="AL56" s="10"/>
    </row>
    <row r="57" spans="1:38" ht="3" customHeight="1">
      <c r="A57" s="24"/>
      <c r="B57" s="34"/>
      <c r="C57" s="35"/>
      <c r="D57" s="35"/>
      <c r="E57" s="35"/>
      <c r="F57" s="35"/>
      <c r="G57" s="35"/>
      <c r="H57" s="48"/>
      <c r="I57" s="49"/>
      <c r="J57" s="33"/>
      <c r="K57" s="50"/>
      <c r="L57" s="51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3"/>
      <c r="AI57" s="10"/>
      <c r="AJ57" s="10"/>
      <c r="AK57" s="10"/>
      <c r="AL57" s="10"/>
    </row>
    <row r="58" spans="1:38" ht="18.75" customHeight="1">
      <c r="A58" s="24"/>
      <c r="B58" s="54" t="s">
        <v>101</v>
      </c>
      <c r="C58" s="55"/>
      <c r="D58" s="55"/>
      <c r="E58" s="55"/>
      <c r="F58" s="55"/>
      <c r="G58" s="55"/>
      <c r="H58" s="56"/>
      <c r="I58" s="459" t="s">
        <v>4</v>
      </c>
      <c r="J58" s="457"/>
      <c r="K58" s="458"/>
      <c r="L58" s="37" t="s">
        <v>103</v>
      </c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10"/>
      <c r="AH58" s="28"/>
      <c r="AI58" s="10"/>
      <c r="AJ58" s="10"/>
      <c r="AK58" s="10"/>
      <c r="AL58" s="10"/>
    </row>
    <row r="59" spans="1:38" ht="18.75" customHeight="1">
      <c r="A59" s="24"/>
      <c r="B59" s="54" t="s">
        <v>351</v>
      </c>
      <c r="C59" s="55"/>
      <c r="D59" s="55"/>
      <c r="E59" s="55"/>
      <c r="F59" s="55"/>
      <c r="G59" s="55"/>
      <c r="H59" s="56"/>
      <c r="I59" s="459"/>
      <c r="J59" s="457"/>
      <c r="K59" s="458"/>
      <c r="L59" s="37" t="s">
        <v>104</v>
      </c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10"/>
      <c r="AH59" s="28"/>
      <c r="AI59" s="10"/>
      <c r="AJ59" s="10"/>
      <c r="AK59" s="10"/>
      <c r="AL59" s="10"/>
    </row>
    <row r="60" spans="1:38" ht="18.75" customHeight="1">
      <c r="A60" s="24"/>
      <c r="B60" s="54" t="s">
        <v>102</v>
      </c>
      <c r="C60" s="55"/>
      <c r="D60" s="55"/>
      <c r="E60" s="55"/>
      <c r="F60" s="55"/>
      <c r="G60" s="55"/>
      <c r="H60" s="56"/>
      <c r="I60" s="459"/>
      <c r="J60" s="457"/>
      <c r="K60" s="458"/>
      <c r="L60" s="471" t="s">
        <v>350</v>
      </c>
      <c r="M60" s="472"/>
      <c r="N60" s="472"/>
      <c r="O60" s="472"/>
      <c r="P60" s="472"/>
      <c r="Q60" s="472"/>
      <c r="R60" s="472"/>
      <c r="S60" s="472"/>
      <c r="T60" s="470"/>
      <c r="U60" s="470"/>
      <c r="V60" s="470"/>
      <c r="W60" s="470"/>
      <c r="X60" s="58" t="s">
        <v>297</v>
      </c>
      <c r="Y60" s="57"/>
      <c r="Z60" s="57"/>
      <c r="AA60" s="57"/>
      <c r="AB60" s="57"/>
      <c r="AC60" s="57"/>
      <c r="AD60" s="57"/>
      <c r="AE60" s="57"/>
      <c r="AF60" s="57"/>
      <c r="AG60" s="10"/>
      <c r="AH60" s="28"/>
      <c r="AI60" s="10"/>
      <c r="AJ60" s="10"/>
      <c r="AK60" s="10"/>
      <c r="AL60" s="10"/>
    </row>
    <row r="61" spans="1:38" ht="18.75" customHeight="1">
      <c r="A61" s="24"/>
      <c r="B61" s="59"/>
      <c r="C61" s="55"/>
      <c r="D61" s="55"/>
      <c r="E61" s="60"/>
      <c r="F61" s="55"/>
      <c r="G61" s="55"/>
      <c r="H61" s="56"/>
      <c r="I61" s="459"/>
      <c r="J61" s="457"/>
      <c r="K61" s="458"/>
      <c r="L61" s="37" t="s">
        <v>155</v>
      </c>
      <c r="M61" s="57"/>
      <c r="N61" s="57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57" t="s">
        <v>144</v>
      </c>
      <c r="Z61" s="57"/>
      <c r="AA61" s="57"/>
      <c r="AB61" s="57"/>
      <c r="AC61" s="57"/>
      <c r="AD61" s="57"/>
      <c r="AE61" s="57"/>
      <c r="AF61" s="57"/>
      <c r="AG61" s="10"/>
      <c r="AH61" s="28"/>
      <c r="AI61" s="10"/>
      <c r="AJ61" s="10"/>
      <c r="AK61" s="10"/>
      <c r="AL61" s="10"/>
    </row>
    <row r="62" spans="1:38" ht="3" customHeight="1">
      <c r="A62" s="24"/>
      <c r="B62" s="61"/>
      <c r="C62" s="62"/>
      <c r="D62" s="62"/>
      <c r="E62" s="62"/>
      <c r="F62" s="62"/>
      <c r="G62" s="62"/>
      <c r="H62" s="63"/>
      <c r="I62" s="42"/>
      <c r="J62" s="43"/>
      <c r="K62" s="44"/>
      <c r="L62" s="45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15"/>
      <c r="AH62" s="65"/>
      <c r="AI62" s="10"/>
      <c r="AJ62" s="10"/>
      <c r="AK62" s="10"/>
      <c r="AL62" s="10"/>
    </row>
    <row r="63" spans="1:38" ht="3" customHeight="1">
      <c r="A63" s="24"/>
      <c r="B63" s="34"/>
      <c r="C63" s="35"/>
      <c r="D63" s="35"/>
      <c r="E63" s="35"/>
      <c r="F63" s="35"/>
      <c r="G63" s="35"/>
      <c r="H63" s="48"/>
      <c r="I63" s="456" t="s">
        <v>5</v>
      </c>
      <c r="J63" s="457"/>
      <c r="K63" s="458"/>
      <c r="L63" s="34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10"/>
      <c r="AG63" s="10"/>
      <c r="AH63" s="28"/>
      <c r="AI63" s="10"/>
      <c r="AJ63" s="10"/>
      <c r="AK63" s="10"/>
      <c r="AL63" s="10"/>
    </row>
    <row r="64" spans="1:38" ht="18.75" customHeight="1">
      <c r="A64" s="24"/>
      <c r="B64" s="34"/>
      <c r="C64" s="35"/>
      <c r="D64" s="35"/>
      <c r="E64" s="35"/>
      <c r="F64" s="35"/>
      <c r="G64" s="35"/>
      <c r="H64" s="48"/>
      <c r="I64" s="459"/>
      <c r="J64" s="457"/>
      <c r="K64" s="458"/>
      <c r="L64" s="463" t="s">
        <v>125</v>
      </c>
      <c r="M64" s="464"/>
      <c r="N64" s="464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7"/>
      <c r="AD64" s="457"/>
      <c r="AE64" s="457"/>
      <c r="AF64" s="457"/>
      <c r="AG64" s="457"/>
      <c r="AH64" s="28"/>
      <c r="AI64" s="10"/>
      <c r="AJ64" s="10"/>
      <c r="AK64" s="10"/>
      <c r="AL64" s="10"/>
    </row>
    <row r="65" spans="1:38" ht="18.75" customHeight="1">
      <c r="A65" s="24"/>
      <c r="B65" s="34"/>
      <c r="C65" s="35"/>
      <c r="D65" s="35"/>
      <c r="E65" s="35"/>
      <c r="F65" s="35"/>
      <c r="G65" s="35"/>
      <c r="H65" s="48"/>
      <c r="I65" s="459"/>
      <c r="J65" s="457"/>
      <c r="K65" s="458"/>
      <c r="L65" s="463" t="s">
        <v>126</v>
      </c>
      <c r="M65" s="464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28"/>
      <c r="AI65" s="10"/>
      <c r="AJ65" s="10"/>
      <c r="AK65" s="10"/>
      <c r="AL65" s="10"/>
    </row>
    <row r="66" spans="1:38" ht="3" customHeight="1">
      <c r="A66" s="24"/>
      <c r="B66" s="34"/>
      <c r="C66" s="35"/>
      <c r="D66" s="35"/>
      <c r="E66" s="35"/>
      <c r="F66" s="35"/>
      <c r="G66" s="35"/>
      <c r="H66" s="48"/>
      <c r="I66" s="460"/>
      <c r="J66" s="461"/>
      <c r="K66" s="462"/>
      <c r="L66" s="66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10"/>
      <c r="AG66" s="15"/>
      <c r="AH66" s="65"/>
      <c r="AI66" s="10"/>
      <c r="AJ66" s="10"/>
      <c r="AK66" s="10"/>
      <c r="AL66" s="10"/>
    </row>
    <row r="67" spans="1:38" ht="18.75" customHeight="1">
      <c r="A67" s="24"/>
      <c r="B67" s="66"/>
      <c r="C67" s="67"/>
      <c r="D67" s="67"/>
      <c r="E67" s="67"/>
      <c r="F67" s="67"/>
      <c r="G67" s="67"/>
      <c r="H67" s="68"/>
      <c r="I67" s="465" t="s">
        <v>6</v>
      </c>
      <c r="J67" s="466"/>
      <c r="K67" s="467"/>
      <c r="L67" s="69" t="s">
        <v>249</v>
      </c>
      <c r="M67" s="70"/>
      <c r="N67" s="70"/>
      <c r="O67" s="70"/>
      <c r="P67" s="70"/>
      <c r="Q67" s="70"/>
      <c r="R67" s="70"/>
      <c r="S67" s="466"/>
      <c r="T67" s="466"/>
      <c r="U67" s="466"/>
      <c r="V67" s="466"/>
      <c r="W67" s="466"/>
      <c r="X67" s="466"/>
      <c r="Y67" s="466"/>
      <c r="Z67" s="69" t="s">
        <v>144</v>
      </c>
      <c r="AA67" s="70"/>
      <c r="AB67" s="70"/>
      <c r="AC67" s="70"/>
      <c r="AD67" s="70"/>
      <c r="AE67" s="70"/>
      <c r="AF67" s="71"/>
      <c r="AG67" s="71"/>
      <c r="AH67" s="72"/>
      <c r="AI67" s="10"/>
      <c r="AJ67" s="10"/>
      <c r="AK67" s="10"/>
      <c r="AL67" s="10"/>
    </row>
    <row r="68" spans="1:38" ht="8.25" customHeight="1">
      <c r="A68" s="24"/>
      <c r="B68" s="35"/>
      <c r="C68" s="35"/>
      <c r="D68" s="35"/>
      <c r="E68" s="35"/>
      <c r="F68" s="35"/>
      <c r="G68" s="35"/>
      <c r="H68" s="35"/>
      <c r="I68" s="36"/>
      <c r="J68" s="36"/>
      <c r="K68" s="36"/>
      <c r="L68" s="73"/>
      <c r="M68" s="35"/>
      <c r="N68" s="35"/>
      <c r="O68" s="35"/>
      <c r="P68" s="35"/>
      <c r="Q68" s="35"/>
      <c r="R68" s="35"/>
      <c r="S68" s="36"/>
      <c r="T68" s="36"/>
      <c r="U68" s="36"/>
      <c r="V68" s="36"/>
      <c r="W68" s="36"/>
      <c r="X68" s="36"/>
      <c r="Y68" s="36"/>
      <c r="Z68" s="73"/>
      <c r="AA68" s="35"/>
      <c r="AB68" s="35"/>
      <c r="AC68" s="35"/>
      <c r="AD68" s="35"/>
      <c r="AE68" s="35"/>
      <c r="AF68" s="10"/>
      <c r="AG68" s="10"/>
      <c r="AH68" s="10"/>
      <c r="AI68" s="10"/>
      <c r="AJ68" s="10"/>
      <c r="AK68" s="10"/>
      <c r="AL68" s="10"/>
    </row>
    <row r="69" spans="1:38" ht="19.5" customHeight="1">
      <c r="A69" s="11" t="s">
        <v>21</v>
      </c>
      <c r="B69" s="19" t="s">
        <v>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ht="3.75" customHeight="1">
      <c r="A70" s="11"/>
      <c r="B70" s="1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ht="17.25" customHeight="1">
      <c r="A71" s="24"/>
      <c r="B71" s="19" t="s">
        <v>95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474"/>
      <c r="N71" s="474"/>
      <c r="O71" s="474"/>
      <c r="P71" s="474"/>
      <c r="Q71" s="474"/>
      <c r="R71" s="473" t="s">
        <v>8</v>
      </c>
      <c r="S71" s="473"/>
      <c r="T71" s="473"/>
      <c r="U71" s="22" t="s">
        <v>39</v>
      </c>
      <c r="V71" s="10"/>
      <c r="W71" s="10"/>
      <c r="X71" s="10"/>
      <c r="Y71" s="10"/>
      <c r="Z71" s="10"/>
      <c r="AA71" s="22" t="s">
        <v>9</v>
      </c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ht="17.25" customHeight="1">
      <c r="A72" s="24"/>
      <c r="B72" s="19" t="s">
        <v>96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468"/>
      <c r="N72" s="468"/>
      <c r="O72" s="468"/>
      <c r="P72" s="468"/>
      <c r="Q72" s="468"/>
      <c r="R72" s="473" t="s">
        <v>22</v>
      </c>
      <c r="S72" s="473"/>
      <c r="T72" s="473"/>
      <c r="U72" s="22" t="s">
        <v>10</v>
      </c>
      <c r="V72" s="10"/>
      <c r="W72" s="10"/>
      <c r="X72" s="10"/>
      <c r="Y72" s="10"/>
      <c r="Z72" s="10"/>
      <c r="AA72" s="22" t="s">
        <v>11</v>
      </c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ht="17.25" customHeight="1">
      <c r="A73" s="24"/>
      <c r="B73" s="19" t="s">
        <v>97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468"/>
      <c r="N73" s="468"/>
      <c r="O73" s="468"/>
      <c r="P73" s="468"/>
      <c r="Q73" s="468"/>
      <c r="R73" s="473" t="s">
        <v>12</v>
      </c>
      <c r="S73" s="473"/>
      <c r="T73" s="473"/>
      <c r="U73" s="22" t="s">
        <v>10</v>
      </c>
      <c r="V73" s="10"/>
      <c r="W73" s="10"/>
      <c r="X73" s="10"/>
      <c r="Y73" s="10"/>
      <c r="Z73" s="10"/>
      <c r="AA73" s="22" t="s">
        <v>13</v>
      </c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21:34" ht="15" customHeight="1"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 t="s">
        <v>312</v>
      </c>
    </row>
    <row r="75" spans="1:35" ht="1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85" t="s">
        <v>313</v>
      </c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6"/>
    </row>
    <row r="76" spans="1:38" ht="19.5" customHeight="1">
      <c r="A76" s="11" t="s">
        <v>56</v>
      </c>
      <c r="B76" s="19" t="s">
        <v>57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1"/>
      <c r="N76" s="11"/>
      <c r="O76" s="11"/>
      <c r="P76" s="11"/>
      <c r="Q76" s="11"/>
      <c r="R76" s="12"/>
      <c r="S76" s="12"/>
      <c r="T76" s="12"/>
      <c r="U76" s="22"/>
      <c r="V76" s="10"/>
      <c r="W76" s="10"/>
      <c r="X76" s="10"/>
      <c r="Y76" s="10"/>
      <c r="Z76" s="10"/>
      <c r="AA76" s="22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ht="15" customHeight="1">
      <c r="A77" s="24"/>
      <c r="B77" s="74" t="s">
        <v>172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1"/>
      <c r="N77" s="11"/>
      <c r="O77" s="11"/>
      <c r="P77" s="11"/>
      <c r="Q77" s="11"/>
      <c r="R77" s="12"/>
      <c r="S77" s="12"/>
      <c r="T77" s="12"/>
      <c r="U77" s="22"/>
      <c r="V77" s="10"/>
      <c r="W77" s="10"/>
      <c r="X77" s="10"/>
      <c r="Y77" s="10"/>
      <c r="Z77" s="10"/>
      <c r="AA77" s="22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ht="15" customHeight="1">
      <c r="A78" s="24"/>
      <c r="B78" s="75" t="s">
        <v>372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1"/>
      <c r="N78" s="11"/>
      <c r="O78" s="11"/>
      <c r="P78" s="11"/>
      <c r="Q78" s="11"/>
      <c r="R78" s="12"/>
      <c r="S78" s="12"/>
      <c r="T78" s="12"/>
      <c r="U78" s="22"/>
      <c r="V78" s="10"/>
      <c r="W78" s="10"/>
      <c r="X78" s="10"/>
      <c r="Y78" s="10"/>
      <c r="Z78" s="10"/>
      <c r="AA78" s="22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ht="6" customHeight="1">
      <c r="A79" s="24"/>
      <c r="B79" s="1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1"/>
      <c r="N79" s="11"/>
      <c r="O79" s="11"/>
      <c r="P79" s="11"/>
      <c r="Q79" s="11"/>
      <c r="R79" s="12"/>
      <c r="S79" s="12"/>
      <c r="T79" s="12"/>
      <c r="U79" s="22"/>
      <c r="V79" s="10"/>
      <c r="W79" s="10"/>
      <c r="X79" s="10"/>
      <c r="Y79" s="10"/>
      <c r="Z79" s="10"/>
      <c r="AA79" s="22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ht="19.5" customHeight="1">
      <c r="A80" s="76" t="s">
        <v>91</v>
      </c>
      <c r="B80" s="19" t="s">
        <v>175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1"/>
      <c r="N80" s="11"/>
      <c r="O80" s="11"/>
      <c r="P80" s="11"/>
      <c r="Q80" s="11"/>
      <c r="R80" s="12"/>
      <c r="S80" s="12"/>
      <c r="T80" s="12"/>
      <c r="U80" s="22"/>
      <c r="V80" s="10"/>
      <c r="W80" s="10"/>
      <c r="X80" s="10"/>
      <c r="Y80" s="10"/>
      <c r="Z80" s="10"/>
      <c r="AA80" s="22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5" ht="4.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79" customFormat="1" ht="35.25" customHeight="1">
      <c r="A82" s="77"/>
      <c r="B82" s="272"/>
      <c r="C82" s="272"/>
      <c r="D82" s="272"/>
      <c r="E82" s="297" t="s">
        <v>281</v>
      </c>
      <c r="F82" s="297"/>
      <c r="G82" s="297"/>
      <c r="H82" s="297"/>
      <c r="I82" s="297"/>
      <c r="J82" s="349" t="s">
        <v>421</v>
      </c>
      <c r="K82" s="349"/>
      <c r="L82" s="349"/>
      <c r="M82" s="349"/>
      <c r="N82" s="349"/>
      <c r="O82" s="297" t="s">
        <v>320</v>
      </c>
      <c r="P82" s="298"/>
      <c r="Q82" s="298"/>
      <c r="R82" s="297" t="s">
        <v>362</v>
      </c>
      <c r="S82" s="297"/>
      <c r="T82" s="297"/>
      <c r="U82" s="297"/>
      <c r="V82" s="297"/>
      <c r="W82" s="297" t="s">
        <v>283</v>
      </c>
      <c r="X82" s="297"/>
      <c r="Y82" s="297"/>
      <c r="Z82" s="297"/>
      <c r="AA82" s="297"/>
      <c r="AB82" s="297" t="s">
        <v>284</v>
      </c>
      <c r="AC82" s="298"/>
      <c r="AD82" s="298"/>
      <c r="AE82" s="297" t="s">
        <v>285</v>
      </c>
      <c r="AF82" s="298"/>
      <c r="AG82" s="298"/>
      <c r="AH82" s="78"/>
      <c r="AI82" s="78"/>
    </row>
    <row r="83" spans="1:35" s="79" customFormat="1" ht="19.5" customHeight="1">
      <c r="A83" s="77"/>
      <c r="B83" s="325" t="s">
        <v>299</v>
      </c>
      <c r="C83" s="326"/>
      <c r="D83" s="327"/>
      <c r="E83" s="331"/>
      <c r="F83" s="332"/>
      <c r="G83" s="332"/>
      <c r="H83" s="332"/>
      <c r="I83" s="333"/>
      <c r="J83" s="331"/>
      <c r="K83" s="332"/>
      <c r="L83" s="332"/>
      <c r="M83" s="332"/>
      <c r="N83" s="333"/>
      <c r="O83" s="299"/>
      <c r="P83" s="300"/>
      <c r="Q83" s="301"/>
      <c r="R83" s="331"/>
      <c r="S83" s="332"/>
      <c r="T83" s="332"/>
      <c r="U83" s="332"/>
      <c r="V83" s="333"/>
      <c r="W83" s="331"/>
      <c r="X83" s="332"/>
      <c r="Y83" s="332"/>
      <c r="Z83" s="332"/>
      <c r="AA83" s="333"/>
      <c r="AB83" s="299"/>
      <c r="AC83" s="300"/>
      <c r="AD83" s="301"/>
      <c r="AE83" s="299"/>
      <c r="AF83" s="300"/>
      <c r="AG83" s="301"/>
      <c r="AH83" s="78"/>
      <c r="AI83" s="78"/>
    </row>
    <row r="84" spans="1:35" s="79" customFormat="1" ht="15.75" customHeight="1">
      <c r="A84" s="77"/>
      <c r="B84" s="328"/>
      <c r="C84" s="329"/>
      <c r="D84" s="330"/>
      <c r="E84" s="305" t="s">
        <v>282</v>
      </c>
      <c r="F84" s="305"/>
      <c r="G84" s="305"/>
      <c r="H84" s="305"/>
      <c r="I84" s="305"/>
      <c r="J84" s="305" t="s">
        <v>282</v>
      </c>
      <c r="K84" s="305"/>
      <c r="L84" s="305"/>
      <c r="M84" s="305"/>
      <c r="N84" s="305"/>
      <c r="O84" s="302"/>
      <c r="P84" s="303"/>
      <c r="Q84" s="304"/>
      <c r="R84" s="305" t="s">
        <v>282</v>
      </c>
      <c r="S84" s="305"/>
      <c r="T84" s="305"/>
      <c r="U84" s="305"/>
      <c r="V84" s="305"/>
      <c r="W84" s="305" t="s">
        <v>321</v>
      </c>
      <c r="X84" s="305"/>
      <c r="Y84" s="305"/>
      <c r="Z84" s="305"/>
      <c r="AA84" s="305"/>
      <c r="AB84" s="302"/>
      <c r="AC84" s="303"/>
      <c r="AD84" s="304"/>
      <c r="AE84" s="302"/>
      <c r="AF84" s="303"/>
      <c r="AG84" s="304"/>
      <c r="AH84" s="78"/>
      <c r="AI84" s="78"/>
    </row>
    <row r="85" spans="1:35" s="79" customFormat="1" ht="19.5" customHeight="1">
      <c r="A85" s="77"/>
      <c r="B85" s="325" t="s">
        <v>299</v>
      </c>
      <c r="C85" s="326"/>
      <c r="D85" s="327"/>
      <c r="E85" s="331"/>
      <c r="F85" s="332"/>
      <c r="G85" s="332"/>
      <c r="H85" s="332"/>
      <c r="I85" s="333"/>
      <c r="J85" s="331"/>
      <c r="K85" s="332"/>
      <c r="L85" s="332"/>
      <c r="M85" s="332"/>
      <c r="N85" s="333"/>
      <c r="O85" s="299"/>
      <c r="P85" s="300"/>
      <c r="Q85" s="301"/>
      <c r="R85" s="331"/>
      <c r="S85" s="332"/>
      <c r="T85" s="332"/>
      <c r="U85" s="332"/>
      <c r="V85" s="333"/>
      <c r="W85" s="331"/>
      <c r="X85" s="332"/>
      <c r="Y85" s="332"/>
      <c r="Z85" s="332"/>
      <c r="AA85" s="333"/>
      <c r="AB85" s="299"/>
      <c r="AC85" s="300"/>
      <c r="AD85" s="301"/>
      <c r="AE85" s="299"/>
      <c r="AF85" s="300"/>
      <c r="AG85" s="301"/>
      <c r="AH85" s="78"/>
      <c r="AI85" s="78"/>
    </row>
    <row r="86" spans="1:35" s="79" customFormat="1" ht="15.75" customHeight="1">
      <c r="A86" s="77"/>
      <c r="B86" s="328"/>
      <c r="C86" s="329"/>
      <c r="D86" s="330"/>
      <c r="E86" s="305" t="s">
        <v>282</v>
      </c>
      <c r="F86" s="305"/>
      <c r="G86" s="305"/>
      <c r="H86" s="305"/>
      <c r="I86" s="305"/>
      <c r="J86" s="305" t="s">
        <v>282</v>
      </c>
      <c r="K86" s="305"/>
      <c r="L86" s="305"/>
      <c r="M86" s="305"/>
      <c r="N86" s="305"/>
      <c r="O86" s="302"/>
      <c r="P86" s="303"/>
      <c r="Q86" s="304"/>
      <c r="R86" s="305" t="s">
        <v>282</v>
      </c>
      <c r="S86" s="305"/>
      <c r="T86" s="305"/>
      <c r="U86" s="305"/>
      <c r="V86" s="305"/>
      <c r="W86" s="305" t="s">
        <v>321</v>
      </c>
      <c r="X86" s="305"/>
      <c r="Y86" s="305"/>
      <c r="Z86" s="305"/>
      <c r="AA86" s="305"/>
      <c r="AB86" s="302"/>
      <c r="AC86" s="303"/>
      <c r="AD86" s="304"/>
      <c r="AE86" s="302"/>
      <c r="AF86" s="303"/>
      <c r="AG86" s="304"/>
      <c r="AH86" s="78"/>
      <c r="AI86" s="78"/>
    </row>
    <row r="87" spans="1:35" s="79" customFormat="1" ht="19.5" customHeight="1">
      <c r="A87" s="77"/>
      <c r="B87" s="325" t="s">
        <v>299</v>
      </c>
      <c r="C87" s="326"/>
      <c r="D87" s="327"/>
      <c r="E87" s="331"/>
      <c r="F87" s="332"/>
      <c r="G87" s="332"/>
      <c r="H87" s="332"/>
      <c r="I87" s="333"/>
      <c r="J87" s="331"/>
      <c r="K87" s="332"/>
      <c r="L87" s="332"/>
      <c r="M87" s="332"/>
      <c r="N87" s="333"/>
      <c r="O87" s="299"/>
      <c r="P87" s="300"/>
      <c r="Q87" s="301"/>
      <c r="R87" s="331"/>
      <c r="S87" s="332"/>
      <c r="T87" s="332"/>
      <c r="U87" s="332"/>
      <c r="V87" s="333"/>
      <c r="W87" s="331"/>
      <c r="X87" s="332"/>
      <c r="Y87" s="332"/>
      <c r="Z87" s="332"/>
      <c r="AA87" s="333"/>
      <c r="AB87" s="299"/>
      <c r="AC87" s="300"/>
      <c r="AD87" s="301"/>
      <c r="AE87" s="299"/>
      <c r="AF87" s="300"/>
      <c r="AG87" s="301"/>
      <c r="AH87" s="78"/>
      <c r="AI87" s="78"/>
    </row>
    <row r="88" spans="1:35" s="79" customFormat="1" ht="15.75" customHeight="1">
      <c r="A88" s="77"/>
      <c r="B88" s="328"/>
      <c r="C88" s="329"/>
      <c r="D88" s="330"/>
      <c r="E88" s="305" t="s">
        <v>282</v>
      </c>
      <c r="F88" s="305"/>
      <c r="G88" s="305"/>
      <c r="H88" s="305"/>
      <c r="I88" s="305"/>
      <c r="J88" s="305" t="s">
        <v>282</v>
      </c>
      <c r="K88" s="305"/>
      <c r="L88" s="305"/>
      <c r="M88" s="305"/>
      <c r="N88" s="305"/>
      <c r="O88" s="302"/>
      <c r="P88" s="303"/>
      <c r="Q88" s="304"/>
      <c r="R88" s="305" t="s">
        <v>282</v>
      </c>
      <c r="S88" s="305"/>
      <c r="T88" s="305"/>
      <c r="U88" s="305"/>
      <c r="V88" s="305"/>
      <c r="W88" s="305" t="s">
        <v>321</v>
      </c>
      <c r="X88" s="305"/>
      <c r="Y88" s="305"/>
      <c r="Z88" s="305"/>
      <c r="AA88" s="305"/>
      <c r="AB88" s="302"/>
      <c r="AC88" s="303"/>
      <c r="AD88" s="304"/>
      <c r="AE88" s="302"/>
      <c r="AF88" s="303"/>
      <c r="AG88" s="304"/>
      <c r="AH88" s="78"/>
      <c r="AI88" s="78"/>
    </row>
    <row r="89" spans="1:35" s="79" customFormat="1" ht="19.5" customHeight="1">
      <c r="A89" s="77"/>
      <c r="B89" s="325" t="s">
        <v>299</v>
      </c>
      <c r="C89" s="326"/>
      <c r="D89" s="327"/>
      <c r="E89" s="331"/>
      <c r="F89" s="332"/>
      <c r="G89" s="332"/>
      <c r="H89" s="332"/>
      <c r="I89" s="333"/>
      <c r="J89" s="331"/>
      <c r="K89" s="332"/>
      <c r="L89" s="332"/>
      <c r="M89" s="332"/>
      <c r="N89" s="333"/>
      <c r="O89" s="299"/>
      <c r="P89" s="300"/>
      <c r="Q89" s="301"/>
      <c r="R89" s="331"/>
      <c r="S89" s="332"/>
      <c r="T89" s="332"/>
      <c r="U89" s="332"/>
      <c r="V89" s="333"/>
      <c r="W89" s="331"/>
      <c r="X89" s="332"/>
      <c r="Y89" s="332"/>
      <c r="Z89" s="332"/>
      <c r="AA89" s="333"/>
      <c r="AB89" s="299"/>
      <c r="AC89" s="300"/>
      <c r="AD89" s="301"/>
      <c r="AE89" s="299"/>
      <c r="AF89" s="300"/>
      <c r="AG89" s="301"/>
      <c r="AH89" s="78"/>
      <c r="AI89" s="78"/>
    </row>
    <row r="90" spans="1:35" s="79" customFormat="1" ht="15.75" customHeight="1">
      <c r="A90" s="77"/>
      <c r="B90" s="328"/>
      <c r="C90" s="329"/>
      <c r="D90" s="330"/>
      <c r="E90" s="305" t="s">
        <v>282</v>
      </c>
      <c r="F90" s="305"/>
      <c r="G90" s="305"/>
      <c r="H90" s="305"/>
      <c r="I90" s="305"/>
      <c r="J90" s="305" t="s">
        <v>282</v>
      </c>
      <c r="K90" s="305"/>
      <c r="L90" s="305"/>
      <c r="M90" s="305"/>
      <c r="N90" s="305"/>
      <c r="O90" s="302"/>
      <c r="P90" s="303"/>
      <c r="Q90" s="304"/>
      <c r="R90" s="305" t="s">
        <v>282</v>
      </c>
      <c r="S90" s="305"/>
      <c r="T90" s="305"/>
      <c r="U90" s="305"/>
      <c r="V90" s="305"/>
      <c r="W90" s="305" t="s">
        <v>321</v>
      </c>
      <c r="X90" s="305"/>
      <c r="Y90" s="305"/>
      <c r="Z90" s="305"/>
      <c r="AA90" s="305"/>
      <c r="AB90" s="302"/>
      <c r="AC90" s="303"/>
      <c r="AD90" s="304"/>
      <c r="AE90" s="302"/>
      <c r="AF90" s="303"/>
      <c r="AG90" s="304"/>
      <c r="AH90" s="78"/>
      <c r="AI90" s="78"/>
    </row>
    <row r="91" spans="1:35" s="79" customFormat="1" ht="19.5" customHeight="1">
      <c r="A91" s="77"/>
      <c r="B91" s="325" t="s">
        <v>299</v>
      </c>
      <c r="C91" s="326"/>
      <c r="D91" s="327"/>
      <c r="E91" s="331"/>
      <c r="F91" s="332"/>
      <c r="G91" s="332"/>
      <c r="H91" s="332"/>
      <c r="I91" s="333"/>
      <c r="J91" s="331"/>
      <c r="K91" s="332"/>
      <c r="L91" s="332"/>
      <c r="M91" s="332"/>
      <c r="N91" s="333"/>
      <c r="O91" s="299"/>
      <c r="P91" s="300"/>
      <c r="Q91" s="301"/>
      <c r="R91" s="331"/>
      <c r="S91" s="332"/>
      <c r="T91" s="332"/>
      <c r="U91" s="332"/>
      <c r="V91" s="333"/>
      <c r="W91" s="331"/>
      <c r="X91" s="332"/>
      <c r="Y91" s="332"/>
      <c r="Z91" s="332"/>
      <c r="AA91" s="333"/>
      <c r="AB91" s="299"/>
      <c r="AC91" s="300"/>
      <c r="AD91" s="301"/>
      <c r="AE91" s="299"/>
      <c r="AF91" s="300"/>
      <c r="AG91" s="301"/>
      <c r="AH91" s="78"/>
      <c r="AI91" s="78"/>
    </row>
    <row r="92" spans="1:35" s="79" customFormat="1" ht="15.75" customHeight="1">
      <c r="A92" s="77"/>
      <c r="B92" s="328"/>
      <c r="C92" s="329"/>
      <c r="D92" s="330"/>
      <c r="E92" s="305" t="s">
        <v>282</v>
      </c>
      <c r="F92" s="305"/>
      <c r="G92" s="305"/>
      <c r="H92" s="305"/>
      <c r="I92" s="305"/>
      <c r="J92" s="305" t="s">
        <v>282</v>
      </c>
      <c r="K92" s="305"/>
      <c r="L92" s="305"/>
      <c r="M92" s="305"/>
      <c r="N92" s="305"/>
      <c r="O92" s="302"/>
      <c r="P92" s="303"/>
      <c r="Q92" s="304"/>
      <c r="R92" s="305" t="s">
        <v>282</v>
      </c>
      <c r="S92" s="305"/>
      <c r="T92" s="305"/>
      <c r="U92" s="305"/>
      <c r="V92" s="305"/>
      <c r="W92" s="305" t="s">
        <v>321</v>
      </c>
      <c r="X92" s="305"/>
      <c r="Y92" s="305"/>
      <c r="Z92" s="305"/>
      <c r="AA92" s="305"/>
      <c r="AB92" s="302"/>
      <c r="AC92" s="303"/>
      <c r="AD92" s="304"/>
      <c r="AE92" s="302"/>
      <c r="AF92" s="303"/>
      <c r="AG92" s="304"/>
      <c r="AH92" s="78"/>
      <c r="AI92" s="78"/>
    </row>
    <row r="93" spans="1:35" s="79" customFormat="1" ht="19.5" customHeight="1">
      <c r="A93" s="77"/>
      <c r="B93" s="325" t="s">
        <v>299</v>
      </c>
      <c r="C93" s="326"/>
      <c r="D93" s="327"/>
      <c r="E93" s="331"/>
      <c r="F93" s="332"/>
      <c r="G93" s="332"/>
      <c r="H93" s="332"/>
      <c r="I93" s="333"/>
      <c r="J93" s="331"/>
      <c r="K93" s="332"/>
      <c r="L93" s="332"/>
      <c r="M93" s="332"/>
      <c r="N93" s="333"/>
      <c r="O93" s="299"/>
      <c r="P93" s="300"/>
      <c r="Q93" s="301"/>
      <c r="R93" s="331"/>
      <c r="S93" s="332"/>
      <c r="T93" s="332"/>
      <c r="U93" s="332"/>
      <c r="V93" s="333"/>
      <c r="W93" s="331"/>
      <c r="X93" s="332"/>
      <c r="Y93" s="332"/>
      <c r="Z93" s="332"/>
      <c r="AA93" s="333"/>
      <c r="AB93" s="299"/>
      <c r="AC93" s="300"/>
      <c r="AD93" s="301"/>
      <c r="AE93" s="299"/>
      <c r="AF93" s="300"/>
      <c r="AG93" s="301"/>
      <c r="AH93" s="78"/>
      <c r="AI93" s="78"/>
    </row>
    <row r="94" spans="1:35" s="79" customFormat="1" ht="15.75" customHeight="1">
      <c r="A94" s="77"/>
      <c r="B94" s="328"/>
      <c r="C94" s="329"/>
      <c r="D94" s="330"/>
      <c r="E94" s="305" t="s">
        <v>282</v>
      </c>
      <c r="F94" s="305"/>
      <c r="G94" s="305"/>
      <c r="H94" s="305"/>
      <c r="I94" s="305"/>
      <c r="J94" s="305" t="s">
        <v>282</v>
      </c>
      <c r="K94" s="305"/>
      <c r="L94" s="305"/>
      <c r="M94" s="305"/>
      <c r="N94" s="305"/>
      <c r="O94" s="302"/>
      <c r="P94" s="303"/>
      <c r="Q94" s="304"/>
      <c r="R94" s="305" t="s">
        <v>282</v>
      </c>
      <c r="S94" s="305"/>
      <c r="T94" s="305"/>
      <c r="U94" s="305"/>
      <c r="V94" s="305"/>
      <c r="W94" s="305" t="s">
        <v>321</v>
      </c>
      <c r="X94" s="305"/>
      <c r="Y94" s="305"/>
      <c r="Z94" s="305"/>
      <c r="AA94" s="305"/>
      <c r="AB94" s="302"/>
      <c r="AC94" s="303"/>
      <c r="AD94" s="304"/>
      <c r="AE94" s="302"/>
      <c r="AF94" s="303"/>
      <c r="AG94" s="304"/>
      <c r="AH94" s="78"/>
      <c r="AI94" s="78"/>
    </row>
    <row r="95" spans="1:35" s="79" customFormat="1" ht="19.5" customHeight="1">
      <c r="A95" s="77"/>
      <c r="B95" s="325" t="s">
        <v>299</v>
      </c>
      <c r="C95" s="326"/>
      <c r="D95" s="327"/>
      <c r="E95" s="331"/>
      <c r="F95" s="332"/>
      <c r="G95" s="332"/>
      <c r="H95" s="332"/>
      <c r="I95" s="333"/>
      <c r="J95" s="331"/>
      <c r="K95" s="332"/>
      <c r="L95" s="332"/>
      <c r="M95" s="332"/>
      <c r="N95" s="333"/>
      <c r="O95" s="299"/>
      <c r="P95" s="300"/>
      <c r="Q95" s="301"/>
      <c r="R95" s="331"/>
      <c r="S95" s="332"/>
      <c r="T95" s="332"/>
      <c r="U95" s="332"/>
      <c r="V95" s="333"/>
      <c r="W95" s="331"/>
      <c r="X95" s="332"/>
      <c r="Y95" s="332"/>
      <c r="Z95" s="332"/>
      <c r="AA95" s="333"/>
      <c r="AB95" s="299"/>
      <c r="AC95" s="300"/>
      <c r="AD95" s="301"/>
      <c r="AE95" s="299"/>
      <c r="AF95" s="300"/>
      <c r="AG95" s="301"/>
      <c r="AH95" s="78"/>
      <c r="AI95" s="78"/>
    </row>
    <row r="96" spans="1:35" s="79" customFormat="1" ht="15.75" customHeight="1">
      <c r="A96" s="77"/>
      <c r="B96" s="328"/>
      <c r="C96" s="329"/>
      <c r="D96" s="330"/>
      <c r="E96" s="305" t="s">
        <v>282</v>
      </c>
      <c r="F96" s="305"/>
      <c r="G96" s="305"/>
      <c r="H96" s="305"/>
      <c r="I96" s="305"/>
      <c r="J96" s="305" t="s">
        <v>282</v>
      </c>
      <c r="K96" s="305"/>
      <c r="L96" s="305"/>
      <c r="M96" s="305"/>
      <c r="N96" s="305"/>
      <c r="O96" s="302"/>
      <c r="P96" s="303"/>
      <c r="Q96" s="304"/>
      <c r="R96" s="305" t="s">
        <v>282</v>
      </c>
      <c r="S96" s="305"/>
      <c r="T96" s="305"/>
      <c r="U96" s="305"/>
      <c r="V96" s="305"/>
      <c r="W96" s="305" t="s">
        <v>321</v>
      </c>
      <c r="X96" s="305"/>
      <c r="Y96" s="305"/>
      <c r="Z96" s="305"/>
      <c r="AA96" s="305"/>
      <c r="AB96" s="302"/>
      <c r="AC96" s="303"/>
      <c r="AD96" s="304"/>
      <c r="AE96" s="302"/>
      <c r="AF96" s="303"/>
      <c r="AG96" s="304"/>
      <c r="AH96" s="78"/>
      <c r="AI96" s="78"/>
    </row>
    <row r="97" spans="1:35" s="79" customFormat="1" ht="19.5" customHeight="1">
      <c r="A97" s="77"/>
      <c r="B97" s="325" t="s">
        <v>299</v>
      </c>
      <c r="C97" s="326"/>
      <c r="D97" s="327"/>
      <c r="E97" s="331"/>
      <c r="F97" s="332"/>
      <c r="G97" s="332"/>
      <c r="H97" s="332"/>
      <c r="I97" s="333"/>
      <c r="J97" s="331"/>
      <c r="K97" s="332"/>
      <c r="L97" s="332"/>
      <c r="M97" s="332"/>
      <c r="N97" s="333"/>
      <c r="O97" s="299"/>
      <c r="P97" s="300"/>
      <c r="Q97" s="301"/>
      <c r="R97" s="331"/>
      <c r="S97" s="332"/>
      <c r="T97" s="332"/>
      <c r="U97" s="332"/>
      <c r="V97" s="333"/>
      <c r="W97" s="331"/>
      <c r="X97" s="332"/>
      <c r="Y97" s="332"/>
      <c r="Z97" s="332"/>
      <c r="AA97" s="333"/>
      <c r="AB97" s="299"/>
      <c r="AC97" s="300"/>
      <c r="AD97" s="301"/>
      <c r="AE97" s="299"/>
      <c r="AF97" s="300"/>
      <c r="AG97" s="301"/>
      <c r="AH97" s="78"/>
      <c r="AI97" s="78"/>
    </row>
    <row r="98" spans="1:35" s="79" customFormat="1" ht="15.75" customHeight="1">
      <c r="A98" s="77"/>
      <c r="B98" s="328"/>
      <c r="C98" s="329"/>
      <c r="D98" s="330"/>
      <c r="E98" s="305" t="s">
        <v>282</v>
      </c>
      <c r="F98" s="305"/>
      <c r="G98" s="305"/>
      <c r="H98" s="305"/>
      <c r="I98" s="305"/>
      <c r="J98" s="305" t="s">
        <v>282</v>
      </c>
      <c r="K98" s="305"/>
      <c r="L98" s="305"/>
      <c r="M98" s="305"/>
      <c r="N98" s="305"/>
      <c r="O98" s="302"/>
      <c r="P98" s="303"/>
      <c r="Q98" s="304"/>
      <c r="R98" s="305" t="s">
        <v>282</v>
      </c>
      <c r="S98" s="305"/>
      <c r="T98" s="305"/>
      <c r="U98" s="305"/>
      <c r="V98" s="305"/>
      <c r="W98" s="305" t="s">
        <v>321</v>
      </c>
      <c r="X98" s="305"/>
      <c r="Y98" s="305"/>
      <c r="Z98" s="305"/>
      <c r="AA98" s="305"/>
      <c r="AB98" s="302"/>
      <c r="AC98" s="303"/>
      <c r="AD98" s="304"/>
      <c r="AE98" s="302"/>
      <c r="AF98" s="303"/>
      <c r="AG98" s="304"/>
      <c r="AH98" s="78"/>
      <c r="AI98" s="78"/>
    </row>
    <row r="99" spans="1:35" s="79" customFormat="1" ht="19.5" customHeight="1">
      <c r="A99" s="77"/>
      <c r="B99" s="325" t="s">
        <v>299</v>
      </c>
      <c r="C99" s="326"/>
      <c r="D99" s="327"/>
      <c r="E99" s="331"/>
      <c r="F99" s="332"/>
      <c r="G99" s="332"/>
      <c r="H99" s="332"/>
      <c r="I99" s="333"/>
      <c r="J99" s="331"/>
      <c r="K99" s="332"/>
      <c r="L99" s="332"/>
      <c r="M99" s="332"/>
      <c r="N99" s="333"/>
      <c r="O99" s="299"/>
      <c r="P99" s="300"/>
      <c r="Q99" s="301"/>
      <c r="R99" s="331"/>
      <c r="S99" s="332"/>
      <c r="T99" s="332"/>
      <c r="U99" s="332"/>
      <c r="V99" s="333"/>
      <c r="W99" s="331"/>
      <c r="X99" s="332"/>
      <c r="Y99" s="332"/>
      <c r="Z99" s="332"/>
      <c r="AA99" s="333"/>
      <c r="AB99" s="299"/>
      <c r="AC99" s="300"/>
      <c r="AD99" s="301"/>
      <c r="AE99" s="299"/>
      <c r="AF99" s="300"/>
      <c r="AG99" s="301"/>
      <c r="AH99" s="78"/>
      <c r="AI99" s="78"/>
    </row>
    <row r="100" spans="1:35" s="79" customFormat="1" ht="15.75" customHeight="1">
      <c r="A100" s="77"/>
      <c r="B100" s="328"/>
      <c r="C100" s="329"/>
      <c r="D100" s="330"/>
      <c r="E100" s="305" t="s">
        <v>282</v>
      </c>
      <c r="F100" s="305"/>
      <c r="G100" s="305"/>
      <c r="H100" s="305"/>
      <c r="I100" s="305"/>
      <c r="J100" s="305" t="s">
        <v>282</v>
      </c>
      <c r="K100" s="305"/>
      <c r="L100" s="305"/>
      <c r="M100" s="305"/>
      <c r="N100" s="305"/>
      <c r="O100" s="302"/>
      <c r="P100" s="303"/>
      <c r="Q100" s="304"/>
      <c r="R100" s="305" t="s">
        <v>282</v>
      </c>
      <c r="S100" s="305"/>
      <c r="T100" s="305"/>
      <c r="U100" s="305"/>
      <c r="V100" s="305"/>
      <c r="W100" s="305" t="s">
        <v>321</v>
      </c>
      <c r="X100" s="305"/>
      <c r="Y100" s="305"/>
      <c r="Z100" s="305"/>
      <c r="AA100" s="305"/>
      <c r="AB100" s="302"/>
      <c r="AC100" s="303"/>
      <c r="AD100" s="304"/>
      <c r="AE100" s="302"/>
      <c r="AF100" s="303"/>
      <c r="AG100" s="304"/>
      <c r="AH100" s="78"/>
      <c r="AI100" s="78"/>
    </row>
    <row r="101" spans="1:35" s="79" customFormat="1" ht="19.5" customHeight="1">
      <c r="A101" s="77"/>
      <c r="B101" s="325" t="s">
        <v>299</v>
      </c>
      <c r="C101" s="326"/>
      <c r="D101" s="327"/>
      <c r="E101" s="331"/>
      <c r="F101" s="332"/>
      <c r="G101" s="332"/>
      <c r="H101" s="332"/>
      <c r="I101" s="333"/>
      <c r="J101" s="331"/>
      <c r="K101" s="332"/>
      <c r="L101" s="332"/>
      <c r="M101" s="332"/>
      <c r="N101" s="333"/>
      <c r="O101" s="299"/>
      <c r="P101" s="300"/>
      <c r="Q101" s="301"/>
      <c r="R101" s="331"/>
      <c r="S101" s="332"/>
      <c r="T101" s="332"/>
      <c r="U101" s="332"/>
      <c r="V101" s="333"/>
      <c r="W101" s="331"/>
      <c r="X101" s="332"/>
      <c r="Y101" s="332"/>
      <c r="Z101" s="332"/>
      <c r="AA101" s="333"/>
      <c r="AB101" s="299"/>
      <c r="AC101" s="300"/>
      <c r="AD101" s="301"/>
      <c r="AE101" s="299"/>
      <c r="AF101" s="300"/>
      <c r="AG101" s="301"/>
      <c r="AH101" s="78"/>
      <c r="AI101" s="78"/>
    </row>
    <row r="102" spans="1:35" s="79" customFormat="1" ht="15.75" customHeight="1">
      <c r="A102" s="77"/>
      <c r="B102" s="328"/>
      <c r="C102" s="329"/>
      <c r="D102" s="330"/>
      <c r="E102" s="305" t="s">
        <v>282</v>
      </c>
      <c r="F102" s="305"/>
      <c r="G102" s="305"/>
      <c r="H102" s="305"/>
      <c r="I102" s="305"/>
      <c r="J102" s="305" t="s">
        <v>282</v>
      </c>
      <c r="K102" s="305"/>
      <c r="L102" s="305"/>
      <c r="M102" s="305"/>
      <c r="N102" s="305"/>
      <c r="O102" s="302"/>
      <c r="P102" s="303"/>
      <c r="Q102" s="304"/>
      <c r="R102" s="305" t="s">
        <v>282</v>
      </c>
      <c r="S102" s="305"/>
      <c r="T102" s="305"/>
      <c r="U102" s="305"/>
      <c r="V102" s="305"/>
      <c r="W102" s="305" t="s">
        <v>321</v>
      </c>
      <c r="X102" s="305"/>
      <c r="Y102" s="305"/>
      <c r="Z102" s="305"/>
      <c r="AA102" s="305"/>
      <c r="AB102" s="302"/>
      <c r="AC102" s="303"/>
      <c r="AD102" s="304"/>
      <c r="AE102" s="302"/>
      <c r="AF102" s="303"/>
      <c r="AG102" s="304"/>
      <c r="AH102" s="78"/>
      <c r="AI102" s="78"/>
    </row>
    <row r="103" spans="1:35" s="79" customFormat="1" ht="19.5" customHeight="1">
      <c r="A103" s="77"/>
      <c r="B103" s="325" t="s">
        <v>299</v>
      </c>
      <c r="C103" s="326"/>
      <c r="D103" s="327"/>
      <c r="E103" s="331"/>
      <c r="F103" s="332"/>
      <c r="G103" s="332"/>
      <c r="H103" s="332"/>
      <c r="I103" s="333"/>
      <c r="J103" s="331"/>
      <c r="K103" s="332"/>
      <c r="L103" s="332"/>
      <c r="M103" s="332"/>
      <c r="N103" s="333"/>
      <c r="O103" s="299"/>
      <c r="P103" s="300"/>
      <c r="Q103" s="301"/>
      <c r="R103" s="331"/>
      <c r="S103" s="332"/>
      <c r="T103" s="332"/>
      <c r="U103" s="332"/>
      <c r="V103" s="333"/>
      <c r="W103" s="331"/>
      <c r="X103" s="332"/>
      <c r="Y103" s="332"/>
      <c r="Z103" s="332"/>
      <c r="AA103" s="333"/>
      <c r="AB103" s="299"/>
      <c r="AC103" s="300"/>
      <c r="AD103" s="301"/>
      <c r="AE103" s="299"/>
      <c r="AF103" s="300"/>
      <c r="AG103" s="301"/>
      <c r="AH103" s="78"/>
      <c r="AI103" s="78"/>
    </row>
    <row r="104" spans="1:35" s="79" customFormat="1" ht="15.75" customHeight="1">
      <c r="A104" s="77"/>
      <c r="B104" s="328"/>
      <c r="C104" s="329"/>
      <c r="D104" s="330"/>
      <c r="E104" s="305" t="s">
        <v>282</v>
      </c>
      <c r="F104" s="305"/>
      <c r="G104" s="305"/>
      <c r="H104" s="305"/>
      <c r="I104" s="305"/>
      <c r="J104" s="305" t="s">
        <v>282</v>
      </c>
      <c r="K104" s="305"/>
      <c r="L104" s="305"/>
      <c r="M104" s="305"/>
      <c r="N104" s="305"/>
      <c r="O104" s="302"/>
      <c r="P104" s="303"/>
      <c r="Q104" s="304"/>
      <c r="R104" s="305" t="s">
        <v>282</v>
      </c>
      <c r="S104" s="305"/>
      <c r="T104" s="305"/>
      <c r="U104" s="305"/>
      <c r="V104" s="305"/>
      <c r="W104" s="305" t="s">
        <v>321</v>
      </c>
      <c r="X104" s="305"/>
      <c r="Y104" s="305"/>
      <c r="Z104" s="305"/>
      <c r="AA104" s="305"/>
      <c r="AB104" s="302"/>
      <c r="AC104" s="303"/>
      <c r="AD104" s="304"/>
      <c r="AE104" s="302"/>
      <c r="AF104" s="303"/>
      <c r="AG104" s="304"/>
      <c r="AH104" s="78"/>
      <c r="AI104" s="78"/>
    </row>
    <row r="105" spans="1:35" s="79" customFormat="1" ht="19.5" customHeight="1">
      <c r="A105" s="77"/>
      <c r="B105" s="325" t="s">
        <v>299</v>
      </c>
      <c r="C105" s="326"/>
      <c r="D105" s="327"/>
      <c r="E105" s="331"/>
      <c r="F105" s="332"/>
      <c r="G105" s="332"/>
      <c r="H105" s="332"/>
      <c r="I105" s="333"/>
      <c r="J105" s="331"/>
      <c r="K105" s="332"/>
      <c r="L105" s="332"/>
      <c r="M105" s="332"/>
      <c r="N105" s="333"/>
      <c r="O105" s="299"/>
      <c r="P105" s="300"/>
      <c r="Q105" s="301"/>
      <c r="R105" s="331"/>
      <c r="S105" s="332"/>
      <c r="T105" s="332"/>
      <c r="U105" s="332"/>
      <c r="V105" s="333"/>
      <c r="W105" s="331"/>
      <c r="X105" s="332"/>
      <c r="Y105" s="332"/>
      <c r="Z105" s="332"/>
      <c r="AA105" s="333"/>
      <c r="AB105" s="299"/>
      <c r="AC105" s="300"/>
      <c r="AD105" s="301"/>
      <c r="AE105" s="299"/>
      <c r="AF105" s="300"/>
      <c r="AG105" s="301"/>
      <c r="AH105" s="78"/>
      <c r="AI105" s="78"/>
    </row>
    <row r="106" spans="1:35" s="79" customFormat="1" ht="15.75" customHeight="1" thickBot="1">
      <c r="A106" s="77"/>
      <c r="B106" s="328"/>
      <c r="C106" s="329"/>
      <c r="D106" s="330"/>
      <c r="E106" s="305" t="s">
        <v>282</v>
      </c>
      <c r="F106" s="305"/>
      <c r="G106" s="305"/>
      <c r="H106" s="305"/>
      <c r="I106" s="305"/>
      <c r="J106" s="305" t="s">
        <v>282</v>
      </c>
      <c r="K106" s="305"/>
      <c r="L106" s="305"/>
      <c r="M106" s="305"/>
      <c r="N106" s="305"/>
      <c r="O106" s="302"/>
      <c r="P106" s="303"/>
      <c r="Q106" s="304"/>
      <c r="R106" s="305" t="s">
        <v>282</v>
      </c>
      <c r="S106" s="305"/>
      <c r="T106" s="305"/>
      <c r="U106" s="305"/>
      <c r="V106" s="305"/>
      <c r="W106" s="305" t="s">
        <v>321</v>
      </c>
      <c r="X106" s="305"/>
      <c r="Y106" s="305"/>
      <c r="Z106" s="305"/>
      <c r="AA106" s="305"/>
      <c r="AB106" s="302"/>
      <c r="AC106" s="303"/>
      <c r="AD106" s="304"/>
      <c r="AE106" s="302"/>
      <c r="AF106" s="303"/>
      <c r="AG106" s="304"/>
      <c r="AH106" s="78"/>
      <c r="AI106" s="78"/>
    </row>
    <row r="107" spans="1:35" ht="26.25" customHeight="1" thickTop="1">
      <c r="A107" s="5"/>
      <c r="B107" s="341" t="s">
        <v>47</v>
      </c>
      <c r="C107" s="342"/>
      <c r="D107" s="343"/>
      <c r="E107" s="308">
        <f>E83+E85+E87+E89+E91+E93+E95+E97+E99+E101+E103+E105</f>
        <v>0</v>
      </c>
      <c r="F107" s="308"/>
      <c r="G107" s="308"/>
      <c r="H107" s="308"/>
      <c r="I107" s="308"/>
      <c r="J107" s="308">
        <f>J83+J85+J87+J89+J91+J93+J95+J97+J99+J101+J103+J105</f>
        <v>0</v>
      </c>
      <c r="K107" s="308"/>
      <c r="L107" s="308"/>
      <c r="M107" s="308"/>
      <c r="N107" s="308"/>
      <c r="O107" s="308">
        <f>SUM(O83:Q106)</f>
        <v>0</v>
      </c>
      <c r="P107" s="308"/>
      <c r="Q107" s="308"/>
      <c r="R107" s="308">
        <f>R83+R85+R87+R89+R91+R93+R95+R97+R99+R101+R103+R105</f>
        <v>0</v>
      </c>
      <c r="S107" s="308"/>
      <c r="T107" s="308"/>
      <c r="U107" s="308"/>
      <c r="V107" s="308"/>
      <c r="W107" s="308">
        <f>W83+W85+W87+W89+W91+W93+W95+W97+W99+W101+W103+W105</f>
        <v>0</v>
      </c>
      <c r="X107" s="308"/>
      <c r="Y107" s="308"/>
      <c r="Z107" s="308"/>
      <c r="AA107" s="308"/>
      <c r="AB107" s="308">
        <f>SUM(AB83:AD106)</f>
        <v>0</v>
      </c>
      <c r="AC107" s="308"/>
      <c r="AD107" s="308"/>
      <c r="AE107" s="308">
        <f>SUM(AE83:AG106)</f>
        <v>0</v>
      </c>
      <c r="AF107" s="308"/>
      <c r="AG107" s="308"/>
      <c r="AH107" s="6"/>
      <c r="AI107" s="6"/>
    </row>
    <row r="108" spans="1:35" ht="15" customHeight="1">
      <c r="A108" s="5"/>
      <c r="B108" s="22" t="s">
        <v>51</v>
      </c>
      <c r="C108" s="20"/>
      <c r="D108" s="20"/>
      <c r="E108" s="20"/>
      <c r="F108" s="20"/>
      <c r="G108" s="83"/>
      <c r="H108" s="83"/>
      <c r="I108" s="83"/>
      <c r="J108" s="83"/>
      <c r="K108" s="83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6"/>
      <c r="AI108" s="6"/>
    </row>
    <row r="109" spans="1:35" ht="15" customHeight="1">
      <c r="A109" s="5"/>
      <c r="B109" s="515" t="s">
        <v>347</v>
      </c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  <c r="AG109" s="515"/>
      <c r="AH109" s="6"/>
      <c r="AI109" s="6"/>
    </row>
    <row r="110" spans="1:35" ht="15" customHeight="1">
      <c r="A110" s="5"/>
      <c r="B110" s="515" t="s">
        <v>289</v>
      </c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6"/>
      <c r="AI110" s="6"/>
    </row>
    <row r="111" spans="1:35" ht="15" customHeight="1">
      <c r="A111" s="5"/>
      <c r="B111" s="364" t="s">
        <v>322</v>
      </c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  <c r="AH111" s="6"/>
      <c r="AI111" s="6"/>
    </row>
    <row r="112" spans="1:35" ht="15" customHeight="1">
      <c r="A112" s="5"/>
      <c r="B112" s="86" t="s">
        <v>290</v>
      </c>
      <c r="C112" s="87"/>
      <c r="D112" s="87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4"/>
      <c r="AH112" s="6"/>
      <c r="AI112" s="6"/>
    </row>
    <row r="113" spans="1:35" ht="15" customHeight="1">
      <c r="A113" s="5"/>
      <c r="B113" s="516" t="s">
        <v>363</v>
      </c>
      <c r="C113" s="516"/>
      <c r="D113" s="516"/>
      <c r="E113" s="516"/>
      <c r="F113" s="516"/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  <c r="Q113" s="516"/>
      <c r="R113" s="516"/>
      <c r="S113" s="516"/>
      <c r="T113" s="516"/>
      <c r="U113" s="516"/>
      <c r="V113" s="516"/>
      <c r="W113" s="516"/>
      <c r="X113" s="516"/>
      <c r="Y113" s="516"/>
      <c r="Z113" s="516"/>
      <c r="AA113" s="516"/>
      <c r="AB113" s="516"/>
      <c r="AC113" s="516"/>
      <c r="AD113" s="516"/>
      <c r="AE113" s="516"/>
      <c r="AF113" s="516"/>
      <c r="AG113" s="84"/>
      <c r="AH113" s="6"/>
      <c r="AI113" s="6"/>
    </row>
    <row r="114" spans="1:35" ht="15" customHeight="1">
      <c r="A114" s="5"/>
      <c r="B114" s="514" t="s">
        <v>364</v>
      </c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84"/>
      <c r="AH114" s="6"/>
      <c r="AI114" s="6"/>
    </row>
    <row r="115" spans="1:35" ht="15" customHeight="1">
      <c r="A115" s="5"/>
      <c r="B115" s="85" t="s">
        <v>291</v>
      </c>
      <c r="C115" s="13"/>
      <c r="D115" s="13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6"/>
      <c r="AI115" s="6"/>
    </row>
    <row r="116" spans="1:35" ht="15" customHeight="1">
      <c r="A116" s="5"/>
      <c r="B116" s="514" t="s">
        <v>361</v>
      </c>
      <c r="C116" s="514"/>
      <c r="D116" s="514"/>
      <c r="E116" s="514"/>
      <c r="F116" s="514"/>
      <c r="G116" s="514"/>
      <c r="H116" s="514"/>
      <c r="I116" s="514"/>
      <c r="J116" s="514"/>
      <c r="K116" s="514"/>
      <c r="L116" s="514"/>
      <c r="M116" s="514"/>
      <c r="N116" s="514"/>
      <c r="O116" s="514"/>
      <c r="P116" s="514"/>
      <c r="Q116" s="514"/>
      <c r="R116" s="514"/>
      <c r="S116" s="514"/>
      <c r="T116" s="514"/>
      <c r="U116" s="514"/>
      <c r="V116" s="514"/>
      <c r="W116" s="514"/>
      <c r="X116" s="514"/>
      <c r="Y116" s="514"/>
      <c r="Z116" s="514"/>
      <c r="AA116" s="514"/>
      <c r="AB116" s="514"/>
      <c r="AC116" s="514"/>
      <c r="AD116" s="514"/>
      <c r="AE116" s="514"/>
      <c r="AF116" s="514"/>
      <c r="AG116" s="84"/>
      <c r="AH116" s="6"/>
      <c r="AI116" s="6"/>
    </row>
    <row r="117" spans="1:35" ht="15" customHeight="1">
      <c r="A117" s="5"/>
      <c r="B117" s="514" t="s">
        <v>422</v>
      </c>
      <c r="C117" s="514"/>
      <c r="D117" s="514"/>
      <c r="E117" s="514"/>
      <c r="F117" s="514"/>
      <c r="G117" s="514"/>
      <c r="H117" s="514"/>
      <c r="I117" s="514"/>
      <c r="J117" s="514"/>
      <c r="K117" s="514"/>
      <c r="L117" s="514"/>
      <c r="M117" s="514"/>
      <c r="N117" s="514"/>
      <c r="O117" s="514"/>
      <c r="P117" s="514"/>
      <c r="Q117" s="514"/>
      <c r="R117" s="514"/>
      <c r="S117" s="514"/>
      <c r="T117" s="514"/>
      <c r="U117" s="514"/>
      <c r="V117" s="514"/>
      <c r="W117" s="514"/>
      <c r="X117" s="514"/>
      <c r="Y117" s="514"/>
      <c r="Z117" s="514"/>
      <c r="AA117" s="514"/>
      <c r="AB117" s="514"/>
      <c r="AC117" s="514"/>
      <c r="AD117" s="514"/>
      <c r="AE117" s="514"/>
      <c r="AF117" s="514"/>
      <c r="AG117" s="84"/>
      <c r="AH117" s="6"/>
      <c r="AI117" s="6"/>
    </row>
    <row r="118" spans="1:35" s="90" customFormat="1" ht="15" customHeight="1">
      <c r="A118" s="89"/>
      <c r="B118" s="512" t="s">
        <v>292</v>
      </c>
      <c r="C118" s="512"/>
      <c r="D118" s="512"/>
      <c r="E118" s="512"/>
      <c r="F118" s="512"/>
      <c r="G118" s="512"/>
      <c r="H118" s="512"/>
      <c r="I118" s="512"/>
      <c r="J118" s="512"/>
      <c r="K118" s="512"/>
      <c r="L118" s="512"/>
      <c r="M118" s="512"/>
      <c r="N118" s="512"/>
      <c r="O118" s="512"/>
      <c r="P118" s="512"/>
      <c r="Q118" s="512"/>
      <c r="R118" s="512"/>
      <c r="S118" s="512"/>
      <c r="T118" s="512"/>
      <c r="U118" s="512"/>
      <c r="V118" s="512"/>
      <c r="W118" s="512"/>
      <c r="X118" s="512"/>
      <c r="Y118" s="512"/>
      <c r="Z118" s="512"/>
      <c r="AA118" s="512"/>
      <c r="AB118" s="512"/>
      <c r="AC118" s="512"/>
      <c r="AD118" s="512"/>
      <c r="AE118" s="512"/>
      <c r="AF118" s="512"/>
      <c r="AG118" s="83"/>
      <c r="AH118" s="83"/>
      <c r="AI118" s="83"/>
    </row>
    <row r="119" spans="1:35" s="90" customFormat="1" ht="15" customHeight="1">
      <c r="A119" s="89"/>
      <c r="B119" s="22" t="s">
        <v>293</v>
      </c>
      <c r="C119" s="20"/>
      <c r="D119" s="20"/>
      <c r="E119" s="20"/>
      <c r="F119" s="20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</row>
    <row r="120" spans="1:35" s="90" customFormat="1" ht="15" customHeight="1">
      <c r="A120" s="89"/>
      <c r="B120" s="91" t="s">
        <v>373</v>
      </c>
      <c r="C120" s="92"/>
      <c r="D120" s="92"/>
      <c r="E120" s="92"/>
      <c r="F120" s="92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</row>
    <row r="121" spans="1:35" s="90" customFormat="1" ht="9" customHeight="1">
      <c r="A121" s="89"/>
      <c r="B121" s="91"/>
      <c r="C121" s="92"/>
      <c r="D121" s="92"/>
      <c r="E121" s="92"/>
      <c r="F121" s="92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</row>
    <row r="122" spans="1:35" ht="13.5">
      <c r="A122" s="76" t="s">
        <v>93</v>
      </c>
      <c r="B122" s="19" t="s">
        <v>176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6" customHeight="1">
      <c r="A123" s="5"/>
      <c r="B123" s="2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13.5">
      <c r="A124" s="5"/>
      <c r="B124" s="93" t="s">
        <v>94</v>
      </c>
      <c r="C124" s="6" t="s">
        <v>177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4.5" customHeight="1">
      <c r="A125" s="5"/>
      <c r="B125" s="2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4.5" customHeight="1">
      <c r="A126" s="5"/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6"/>
      <c r="AI126" s="6"/>
    </row>
    <row r="127" spans="1:35" ht="13.5">
      <c r="A127" s="5"/>
      <c r="B127" s="97"/>
      <c r="C127" s="6"/>
      <c r="D127" s="6"/>
      <c r="E127" s="6"/>
      <c r="F127" s="6"/>
      <c r="G127" s="6"/>
      <c r="H127" s="513" t="s">
        <v>246</v>
      </c>
      <c r="I127" s="513"/>
      <c r="J127" s="513"/>
      <c r="K127" s="513"/>
      <c r="L127" s="513"/>
      <c r="M127" s="6"/>
      <c r="N127" s="6"/>
      <c r="O127" s="6"/>
      <c r="P127" s="6"/>
      <c r="Q127" s="6"/>
      <c r="R127" s="513" t="s">
        <v>184</v>
      </c>
      <c r="S127" s="513"/>
      <c r="T127" s="513"/>
      <c r="U127" s="6"/>
      <c r="V127" s="6"/>
      <c r="W127" s="6"/>
      <c r="X127" s="6"/>
      <c r="Y127" s="6"/>
      <c r="Z127" s="6"/>
      <c r="AA127" s="513" t="s">
        <v>185</v>
      </c>
      <c r="AB127" s="513"/>
      <c r="AC127" s="513"/>
      <c r="AD127" s="513"/>
      <c r="AE127" s="6"/>
      <c r="AF127" s="6"/>
      <c r="AG127" s="6"/>
      <c r="AH127" s="98"/>
      <c r="AI127" s="6"/>
    </row>
    <row r="128" spans="1:35" ht="6" customHeight="1">
      <c r="A128" s="5"/>
      <c r="B128" s="97"/>
      <c r="C128" s="6"/>
      <c r="D128" s="6"/>
      <c r="E128" s="6"/>
      <c r="F128" s="6"/>
      <c r="G128" s="6"/>
      <c r="H128" s="6"/>
      <c r="I128" s="13"/>
      <c r="J128" s="13"/>
      <c r="K128" s="13"/>
      <c r="L128" s="6"/>
      <c r="M128" s="6"/>
      <c r="N128" s="6"/>
      <c r="O128" s="6"/>
      <c r="P128" s="6"/>
      <c r="Q128" s="6"/>
      <c r="R128" s="13"/>
      <c r="S128" s="13"/>
      <c r="T128" s="13"/>
      <c r="U128" s="6"/>
      <c r="V128" s="6"/>
      <c r="W128" s="6"/>
      <c r="X128" s="6"/>
      <c r="Y128" s="6"/>
      <c r="Z128" s="6"/>
      <c r="AA128" s="13"/>
      <c r="AB128" s="13"/>
      <c r="AC128" s="13"/>
      <c r="AD128" s="13"/>
      <c r="AE128" s="6"/>
      <c r="AF128" s="6"/>
      <c r="AG128" s="6"/>
      <c r="AH128" s="98"/>
      <c r="AI128" s="6"/>
    </row>
    <row r="129" spans="1:35" ht="12" customHeight="1">
      <c r="A129" s="5"/>
      <c r="B129" s="97"/>
      <c r="C129" s="6" t="s">
        <v>178</v>
      </c>
      <c r="D129" s="6"/>
      <c r="E129" s="6"/>
      <c r="F129" s="6"/>
      <c r="G129" s="6"/>
      <c r="H129" s="13" t="s">
        <v>115</v>
      </c>
      <c r="I129" s="353">
        <f>E107</f>
        <v>0</v>
      </c>
      <c r="J129" s="353"/>
      <c r="K129" s="353"/>
      <c r="L129" s="13" t="s">
        <v>144</v>
      </c>
      <c r="M129" s="6" t="s">
        <v>180</v>
      </c>
      <c r="N129" s="6"/>
      <c r="O129" s="13" t="s">
        <v>35</v>
      </c>
      <c r="P129" s="6"/>
      <c r="Q129" s="13"/>
      <c r="R129" s="449">
        <v>9.76</v>
      </c>
      <c r="S129" s="449"/>
      <c r="T129" s="449"/>
      <c r="U129" s="13"/>
      <c r="V129" s="6" t="s">
        <v>202</v>
      </c>
      <c r="W129" s="6"/>
      <c r="X129" s="6"/>
      <c r="Y129" s="13" t="s">
        <v>182</v>
      </c>
      <c r="Z129" s="100" t="s">
        <v>58</v>
      </c>
      <c r="AA129" s="365">
        <f>ROUND(I129*R129,0)</f>
        <v>0</v>
      </c>
      <c r="AB129" s="365"/>
      <c r="AC129" s="365"/>
      <c r="AD129" s="365"/>
      <c r="AE129" s="5" t="s">
        <v>183</v>
      </c>
      <c r="AF129" s="6"/>
      <c r="AG129" s="6"/>
      <c r="AH129" s="98"/>
      <c r="AI129" s="6"/>
    </row>
    <row r="130" spans="1:35" ht="12" customHeight="1">
      <c r="A130" s="5"/>
      <c r="B130" s="97"/>
      <c r="C130" s="6"/>
      <c r="D130" s="6"/>
      <c r="E130" s="6"/>
      <c r="F130" s="6"/>
      <c r="G130" s="6"/>
      <c r="H130" s="6"/>
      <c r="I130" s="228"/>
      <c r="J130" s="228"/>
      <c r="K130" s="228"/>
      <c r="L130" s="6"/>
      <c r="M130" s="6"/>
      <c r="N130" s="6"/>
      <c r="O130" s="6"/>
      <c r="P130" s="6"/>
      <c r="Q130" s="6"/>
      <c r="R130" s="230"/>
      <c r="S130" s="230"/>
      <c r="T130" s="230"/>
      <c r="U130" s="6"/>
      <c r="V130" s="6"/>
      <c r="W130" s="6"/>
      <c r="X130" s="6"/>
      <c r="Y130" s="6"/>
      <c r="Z130" s="102" t="s">
        <v>188</v>
      </c>
      <c r="AA130" s="101"/>
      <c r="AB130" s="101"/>
      <c r="AC130" s="101"/>
      <c r="AD130" s="101"/>
      <c r="AE130" s="6"/>
      <c r="AF130" s="6"/>
      <c r="AG130" s="6"/>
      <c r="AH130" s="98"/>
      <c r="AI130" s="6"/>
    </row>
    <row r="131" spans="1:35" ht="4.5" customHeight="1">
      <c r="A131" s="5"/>
      <c r="B131" s="97"/>
      <c r="C131" s="6"/>
      <c r="D131" s="6"/>
      <c r="E131" s="6"/>
      <c r="F131" s="6"/>
      <c r="G131" s="6"/>
      <c r="H131" s="6"/>
      <c r="I131" s="228"/>
      <c r="J131" s="228"/>
      <c r="K131" s="228"/>
      <c r="L131" s="6"/>
      <c r="M131" s="6"/>
      <c r="N131" s="6"/>
      <c r="O131" s="6"/>
      <c r="P131" s="6"/>
      <c r="Q131" s="6"/>
      <c r="R131" s="230"/>
      <c r="S131" s="230"/>
      <c r="T131" s="230"/>
      <c r="U131" s="6"/>
      <c r="V131" s="6"/>
      <c r="W131" s="6"/>
      <c r="X131" s="6"/>
      <c r="Y131" s="6"/>
      <c r="Z131" s="6"/>
      <c r="AA131" s="101"/>
      <c r="AB131" s="101"/>
      <c r="AC131" s="101"/>
      <c r="AD131" s="101"/>
      <c r="AE131" s="6"/>
      <c r="AF131" s="6"/>
      <c r="AG131" s="6"/>
      <c r="AH131" s="98"/>
      <c r="AI131" s="6"/>
    </row>
    <row r="132" spans="1:35" ht="12" customHeight="1">
      <c r="A132" s="5"/>
      <c r="B132" s="97"/>
      <c r="C132" s="6" t="s">
        <v>179</v>
      </c>
      <c r="D132" s="6"/>
      <c r="E132" s="6"/>
      <c r="F132" s="6"/>
      <c r="G132" s="6"/>
      <c r="H132" s="13" t="s">
        <v>115</v>
      </c>
      <c r="I132" s="353">
        <f>IF(J82="･都市ｶﾞｽ(m3)",J107,0)</f>
        <v>0</v>
      </c>
      <c r="J132" s="353"/>
      <c r="K132" s="353"/>
      <c r="L132" s="13" t="s">
        <v>144</v>
      </c>
      <c r="M132" s="6" t="s">
        <v>365</v>
      </c>
      <c r="N132" s="6"/>
      <c r="O132" s="13" t="s">
        <v>35</v>
      </c>
      <c r="P132" s="6"/>
      <c r="Q132" s="13" t="s">
        <v>115</v>
      </c>
      <c r="R132" s="449"/>
      <c r="S132" s="449"/>
      <c r="T132" s="449"/>
      <c r="U132" s="13" t="s">
        <v>144</v>
      </c>
      <c r="V132" s="6" t="s">
        <v>366</v>
      </c>
      <c r="W132" s="6"/>
      <c r="X132" s="6"/>
      <c r="Y132" s="13" t="s">
        <v>182</v>
      </c>
      <c r="Z132" s="100" t="s">
        <v>38</v>
      </c>
      <c r="AA132" s="365">
        <f>ROUND(I132*R132,0)</f>
        <v>0</v>
      </c>
      <c r="AB132" s="365"/>
      <c r="AC132" s="365"/>
      <c r="AD132" s="365"/>
      <c r="AE132" s="5" t="s">
        <v>183</v>
      </c>
      <c r="AF132" s="6"/>
      <c r="AG132" s="6"/>
      <c r="AH132" s="98"/>
      <c r="AI132" s="6"/>
    </row>
    <row r="133" spans="1:35" ht="12" customHeight="1">
      <c r="A133" s="5"/>
      <c r="B133" s="97"/>
      <c r="C133" s="6"/>
      <c r="D133" s="6"/>
      <c r="E133" s="6"/>
      <c r="F133" s="6"/>
      <c r="G133" s="6"/>
      <c r="H133" s="6"/>
      <c r="I133" s="228"/>
      <c r="J133" s="228"/>
      <c r="K133" s="228"/>
      <c r="L133" s="6"/>
      <c r="M133" s="6"/>
      <c r="N133" s="6"/>
      <c r="O133" s="6"/>
      <c r="P133" s="6"/>
      <c r="Q133" s="103"/>
      <c r="R133" s="230"/>
      <c r="S133" s="230"/>
      <c r="T133" s="230"/>
      <c r="U133" s="6"/>
      <c r="V133" s="6"/>
      <c r="W133" s="6"/>
      <c r="X133" s="6"/>
      <c r="Y133" s="6"/>
      <c r="Z133" s="102" t="s">
        <v>188</v>
      </c>
      <c r="AA133" s="101"/>
      <c r="AB133" s="101"/>
      <c r="AC133" s="101"/>
      <c r="AD133" s="101"/>
      <c r="AE133" s="6"/>
      <c r="AF133" s="6"/>
      <c r="AG133" s="6"/>
      <c r="AH133" s="98"/>
      <c r="AI133" s="6"/>
    </row>
    <row r="134" spans="1:35" ht="4.5" customHeight="1">
      <c r="A134" s="5"/>
      <c r="B134" s="97"/>
      <c r="C134" s="6"/>
      <c r="D134" s="6"/>
      <c r="E134" s="6"/>
      <c r="F134" s="6"/>
      <c r="G134" s="6"/>
      <c r="H134" s="6"/>
      <c r="I134" s="228"/>
      <c r="J134" s="228"/>
      <c r="K134" s="228"/>
      <c r="L134" s="6"/>
      <c r="M134" s="6"/>
      <c r="N134" s="6"/>
      <c r="O134" s="6"/>
      <c r="P134" s="6"/>
      <c r="Q134" s="6"/>
      <c r="R134" s="230"/>
      <c r="S134" s="230"/>
      <c r="T134" s="230"/>
      <c r="U134" s="6"/>
      <c r="V134" s="6"/>
      <c r="W134" s="6"/>
      <c r="X134" s="6"/>
      <c r="Y134" s="6"/>
      <c r="Z134" s="6"/>
      <c r="AA134" s="101"/>
      <c r="AB134" s="101"/>
      <c r="AC134" s="101"/>
      <c r="AD134" s="101"/>
      <c r="AE134" s="6"/>
      <c r="AF134" s="6"/>
      <c r="AG134" s="6"/>
      <c r="AH134" s="98"/>
      <c r="AI134" s="6"/>
    </row>
    <row r="135" spans="1:35" ht="14.25" customHeight="1">
      <c r="A135" s="5"/>
      <c r="B135" s="97"/>
      <c r="C135" s="6" t="s">
        <v>298</v>
      </c>
      <c r="D135" s="6"/>
      <c r="E135" s="6"/>
      <c r="F135" s="6"/>
      <c r="G135" s="6"/>
      <c r="H135" s="13" t="s">
        <v>115</v>
      </c>
      <c r="I135" s="353">
        <f>IF(J82="･ＬＰＧ (m3)",ROUND(J107*1.964,3),IF(J82="･ＬＰＧ (kg)",J107,0))</f>
        <v>0</v>
      </c>
      <c r="J135" s="353"/>
      <c r="K135" s="353"/>
      <c r="L135" s="13" t="s">
        <v>144</v>
      </c>
      <c r="M135" s="6" t="s">
        <v>181</v>
      </c>
      <c r="N135" s="6"/>
      <c r="O135" s="13" t="s">
        <v>35</v>
      </c>
      <c r="P135" s="6"/>
      <c r="Q135" s="13"/>
      <c r="R135" s="449">
        <v>50</v>
      </c>
      <c r="S135" s="449"/>
      <c r="T135" s="449"/>
      <c r="U135" s="13"/>
      <c r="V135" s="6" t="s">
        <v>203</v>
      </c>
      <c r="W135" s="6"/>
      <c r="X135" s="6"/>
      <c r="Y135" s="13" t="s">
        <v>182</v>
      </c>
      <c r="Z135" s="100" t="s">
        <v>328</v>
      </c>
      <c r="AA135" s="365">
        <f>ROUND(I135*R135,0)</f>
        <v>0</v>
      </c>
      <c r="AB135" s="365"/>
      <c r="AC135" s="365"/>
      <c r="AD135" s="365"/>
      <c r="AE135" s="5" t="s">
        <v>183</v>
      </c>
      <c r="AF135" s="6"/>
      <c r="AG135" s="6"/>
      <c r="AH135" s="98"/>
      <c r="AI135" s="6"/>
    </row>
    <row r="136" spans="1:35" ht="12" customHeight="1">
      <c r="A136" s="5"/>
      <c r="B136" s="97"/>
      <c r="C136" s="6"/>
      <c r="D136" s="6"/>
      <c r="E136" s="6"/>
      <c r="F136" s="6"/>
      <c r="G136" s="6"/>
      <c r="H136" s="6"/>
      <c r="I136" s="228"/>
      <c r="J136" s="228"/>
      <c r="K136" s="228"/>
      <c r="L136" s="6"/>
      <c r="M136" s="6"/>
      <c r="N136" s="6"/>
      <c r="O136" s="6"/>
      <c r="P136" s="6"/>
      <c r="Q136" s="6"/>
      <c r="R136" s="230"/>
      <c r="S136" s="230"/>
      <c r="T136" s="230"/>
      <c r="U136" s="6"/>
      <c r="V136" s="6"/>
      <c r="W136" s="6"/>
      <c r="X136" s="6"/>
      <c r="Y136" s="6"/>
      <c r="Z136" s="102" t="s">
        <v>188</v>
      </c>
      <c r="AA136" s="101"/>
      <c r="AB136" s="101"/>
      <c r="AC136" s="101"/>
      <c r="AD136" s="101"/>
      <c r="AE136" s="6"/>
      <c r="AF136" s="6"/>
      <c r="AG136" s="6"/>
      <c r="AH136" s="98"/>
      <c r="AI136" s="6"/>
    </row>
    <row r="137" spans="1:35" ht="4.5" customHeight="1">
      <c r="A137" s="5"/>
      <c r="B137" s="97"/>
      <c r="C137" s="6"/>
      <c r="D137" s="104"/>
      <c r="E137" s="6"/>
      <c r="F137" s="6"/>
      <c r="G137" s="6"/>
      <c r="H137" s="6"/>
      <c r="I137" s="228"/>
      <c r="J137" s="228"/>
      <c r="K137" s="228"/>
      <c r="L137" s="6"/>
      <c r="M137" s="6"/>
      <c r="N137" s="6"/>
      <c r="O137" s="6"/>
      <c r="P137" s="6"/>
      <c r="Q137" s="6"/>
      <c r="R137" s="230"/>
      <c r="S137" s="230"/>
      <c r="T137" s="230"/>
      <c r="U137" s="6"/>
      <c r="V137" s="6"/>
      <c r="W137" s="6"/>
      <c r="X137" s="6"/>
      <c r="Y137" s="6"/>
      <c r="Z137" s="6"/>
      <c r="AA137" s="101"/>
      <c r="AB137" s="101"/>
      <c r="AC137" s="101"/>
      <c r="AD137" s="101"/>
      <c r="AE137" s="6"/>
      <c r="AF137" s="6"/>
      <c r="AG137" s="6"/>
      <c r="AH137" s="98"/>
      <c r="AI137" s="6"/>
    </row>
    <row r="138" spans="1:35" ht="12" customHeight="1">
      <c r="A138" s="5"/>
      <c r="B138" s="97"/>
      <c r="C138" s="6" t="s">
        <v>186</v>
      </c>
      <c r="D138" s="6"/>
      <c r="E138" s="6"/>
      <c r="F138" s="6"/>
      <c r="G138" s="6"/>
      <c r="H138" s="13" t="s">
        <v>115</v>
      </c>
      <c r="I138" s="353">
        <f>O107</f>
        <v>0</v>
      </c>
      <c r="J138" s="353"/>
      <c r="K138" s="353"/>
      <c r="L138" s="13" t="s">
        <v>144</v>
      </c>
      <c r="M138" s="6" t="s">
        <v>187</v>
      </c>
      <c r="N138" s="6"/>
      <c r="O138" s="13" t="s">
        <v>35</v>
      </c>
      <c r="P138" s="6"/>
      <c r="Q138" s="13"/>
      <c r="R138" s="449">
        <v>37</v>
      </c>
      <c r="S138" s="449"/>
      <c r="T138" s="449"/>
      <c r="U138" s="13"/>
      <c r="V138" s="6" t="s">
        <v>204</v>
      </c>
      <c r="W138" s="6"/>
      <c r="X138" s="6"/>
      <c r="Y138" s="13" t="s">
        <v>182</v>
      </c>
      <c r="Z138" s="100" t="s">
        <v>41</v>
      </c>
      <c r="AA138" s="365">
        <f>ROUND(I138*R138,0)</f>
        <v>0</v>
      </c>
      <c r="AB138" s="365"/>
      <c r="AC138" s="365"/>
      <c r="AD138" s="365"/>
      <c r="AE138" s="5" t="s">
        <v>183</v>
      </c>
      <c r="AF138" s="6"/>
      <c r="AG138" s="6"/>
      <c r="AH138" s="98"/>
      <c r="AI138" s="6"/>
    </row>
    <row r="139" spans="1:35" ht="12" customHeight="1">
      <c r="A139" s="5"/>
      <c r="B139" s="9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102" t="s">
        <v>188</v>
      </c>
      <c r="AA139" s="6"/>
      <c r="AB139" s="6"/>
      <c r="AC139" s="6"/>
      <c r="AD139" s="6"/>
      <c r="AE139" s="6"/>
      <c r="AF139" s="6"/>
      <c r="AG139" s="6"/>
      <c r="AH139" s="98"/>
      <c r="AI139" s="6"/>
    </row>
    <row r="140" spans="1:35" ht="3.75" customHeight="1">
      <c r="A140" s="5"/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7"/>
      <c r="AI140" s="6"/>
    </row>
    <row r="141" spans="1:35" ht="13.5">
      <c r="A141" s="5"/>
      <c r="B141" s="104" t="s">
        <v>288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13.5">
      <c r="A142" s="5"/>
      <c r="B142" s="104" t="s">
        <v>236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13.5">
      <c r="A143" s="5"/>
      <c r="B143" s="108" t="s">
        <v>367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21:34" ht="15" customHeight="1"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4" t="s">
        <v>312</v>
      </c>
    </row>
    <row r="145" spans="1:35" ht="1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285" t="s">
        <v>314</v>
      </c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6"/>
    </row>
    <row r="146" spans="1:35" ht="13.5">
      <c r="A146" s="5"/>
      <c r="B146" s="18" t="s">
        <v>92</v>
      </c>
      <c r="C146" s="6" t="s">
        <v>189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4.5" customHeight="1">
      <c r="A147" s="5"/>
      <c r="B147" s="18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2" customHeight="1">
      <c r="A148" s="5"/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6"/>
      <c r="AI148" s="6"/>
    </row>
    <row r="149" spans="1:35" ht="12" customHeight="1">
      <c r="A149" s="5"/>
      <c r="B149" s="97"/>
      <c r="C149" s="109" t="s">
        <v>329</v>
      </c>
      <c r="D149" s="363">
        <f>AA129</f>
        <v>0</v>
      </c>
      <c r="E149" s="363"/>
      <c r="F149" s="363"/>
      <c r="G149" s="110" t="s">
        <v>375</v>
      </c>
      <c r="H149" s="110"/>
      <c r="I149" s="351">
        <f>AA132</f>
        <v>0</v>
      </c>
      <c r="J149" s="351"/>
      <c r="K149" s="351"/>
      <c r="L149" s="110" t="s">
        <v>376</v>
      </c>
      <c r="M149" s="110"/>
      <c r="N149" s="351">
        <f>AA135</f>
        <v>0</v>
      </c>
      <c r="O149" s="351"/>
      <c r="P149" s="351"/>
      <c r="Q149" s="110" t="s">
        <v>377</v>
      </c>
      <c r="R149" s="110"/>
      <c r="S149" s="351">
        <f>AA138</f>
        <v>0</v>
      </c>
      <c r="T149" s="351"/>
      <c r="U149" s="351"/>
      <c r="V149" s="110" t="s">
        <v>378</v>
      </c>
      <c r="W149" s="110"/>
      <c r="X149" s="111" t="s">
        <v>379</v>
      </c>
      <c r="Y149" s="365">
        <f>D149+I149+N149+S149</f>
        <v>0</v>
      </c>
      <c r="Z149" s="365"/>
      <c r="AA149" s="365"/>
      <c r="AB149" s="365"/>
      <c r="AC149" s="112" t="s">
        <v>183</v>
      </c>
      <c r="AD149" s="112"/>
      <c r="AE149" s="6"/>
      <c r="AF149" s="6"/>
      <c r="AG149" s="6"/>
      <c r="AH149" s="98"/>
      <c r="AI149" s="6"/>
    </row>
    <row r="150" spans="1:35" ht="12" customHeight="1">
      <c r="A150" s="5"/>
      <c r="B150" s="105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106"/>
      <c r="T150" s="100"/>
      <c r="U150" s="82"/>
      <c r="V150" s="82"/>
      <c r="W150" s="82"/>
      <c r="X150" s="82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7"/>
      <c r="AI150" s="6"/>
    </row>
    <row r="151" spans="1:35" ht="12" customHeight="1">
      <c r="A151" s="5"/>
      <c r="B151" s="2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6"/>
      <c r="T151" s="113"/>
      <c r="U151" s="13"/>
      <c r="V151" s="13"/>
      <c r="W151" s="13"/>
      <c r="X151" s="13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8" ht="13.5" customHeight="1">
      <c r="A152" s="76" t="s">
        <v>98</v>
      </c>
      <c r="B152" s="19" t="s">
        <v>53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ht="6.75" customHeight="1">
      <c r="A153" s="76"/>
      <c r="B153" s="1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ht="13.5" customHeight="1">
      <c r="A154" s="114"/>
      <c r="B154" s="115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7"/>
      <c r="AI154" s="10"/>
      <c r="AJ154" s="10"/>
      <c r="AK154" s="10"/>
      <c r="AL154" s="10"/>
    </row>
    <row r="155" spans="1:38" ht="13.5" customHeight="1">
      <c r="A155" s="116"/>
      <c r="B155" s="93" t="s">
        <v>190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28"/>
      <c r="AI155" s="10"/>
      <c r="AJ155" s="10"/>
      <c r="AK155" s="10"/>
      <c r="AL155" s="10"/>
    </row>
    <row r="156" spans="1:38" ht="6.75" customHeight="1">
      <c r="A156" s="116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28"/>
      <c r="AI156" s="10"/>
      <c r="AJ156" s="10"/>
      <c r="AK156" s="10"/>
      <c r="AL156" s="10"/>
    </row>
    <row r="157" spans="1:38" ht="13.5" customHeight="1">
      <c r="A157" s="116"/>
      <c r="B157" s="6"/>
      <c r="C157" s="93" t="s">
        <v>242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28"/>
      <c r="AI157" s="10"/>
      <c r="AJ157" s="10"/>
      <c r="AK157" s="10"/>
      <c r="AL157" s="10"/>
    </row>
    <row r="158" spans="1:35" ht="6.75" customHeight="1">
      <c r="A158" s="11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98"/>
      <c r="AI158" s="6"/>
    </row>
    <row r="159" spans="1:46" ht="13.5" customHeight="1">
      <c r="A159" s="117"/>
      <c r="B159" s="6"/>
      <c r="C159" s="78" t="s">
        <v>330</v>
      </c>
      <c r="D159" s="340">
        <f>Y149</f>
        <v>0</v>
      </c>
      <c r="E159" s="340"/>
      <c r="F159" s="340"/>
      <c r="G159" s="340"/>
      <c r="H159" s="340"/>
      <c r="I159" s="340"/>
      <c r="J159" s="340"/>
      <c r="K159" s="340"/>
      <c r="L159" s="340"/>
      <c r="M159" s="78" t="s">
        <v>127</v>
      </c>
      <c r="N159" s="84"/>
      <c r="O159" s="423"/>
      <c r="P159" s="423"/>
      <c r="Q159" s="423"/>
      <c r="R159" s="423"/>
      <c r="S159" s="423"/>
      <c r="T159" s="423"/>
      <c r="U159" s="359" t="s">
        <v>191</v>
      </c>
      <c r="V159" s="359"/>
      <c r="W159" s="359"/>
      <c r="X159" s="84"/>
      <c r="Y159" s="100" t="s">
        <v>72</v>
      </c>
      <c r="Z159" s="395">
        <f>ROUND(D159*O159/100,0)</f>
        <v>0</v>
      </c>
      <c r="AA159" s="395"/>
      <c r="AB159" s="395"/>
      <c r="AC159" s="395"/>
      <c r="AD159" s="19" t="s">
        <v>23</v>
      </c>
      <c r="AE159" s="6"/>
      <c r="AF159" s="6"/>
      <c r="AG159" s="6"/>
      <c r="AH159" s="98"/>
      <c r="AI159" s="6"/>
      <c r="AR159" s="19"/>
      <c r="AS159" s="6"/>
      <c r="AT159" s="6"/>
    </row>
    <row r="160" spans="1:46" ht="13.5" customHeight="1">
      <c r="A160" s="117"/>
      <c r="B160" s="6"/>
      <c r="C160" s="6"/>
      <c r="D160" s="6"/>
      <c r="E160" s="102"/>
      <c r="F160" s="6"/>
      <c r="G160" s="6"/>
      <c r="H160" s="6"/>
      <c r="I160" s="6"/>
      <c r="J160" s="6"/>
      <c r="K160" s="6"/>
      <c r="L160" s="6"/>
      <c r="M160" s="6"/>
      <c r="N160" s="6"/>
      <c r="O160" s="119" t="s">
        <v>369</v>
      </c>
      <c r="P160" s="6"/>
      <c r="Q160" s="6"/>
      <c r="R160" s="6"/>
      <c r="S160" s="6"/>
      <c r="T160" s="6"/>
      <c r="U160" s="6"/>
      <c r="V160" s="6"/>
      <c r="W160" s="6"/>
      <c r="X160" s="6"/>
      <c r="Y160" s="83" t="s">
        <v>84</v>
      </c>
      <c r="Z160" s="6"/>
      <c r="AA160" s="6"/>
      <c r="AB160" s="6"/>
      <c r="AC160" s="6"/>
      <c r="AD160" s="6"/>
      <c r="AE160" s="6"/>
      <c r="AF160" s="6"/>
      <c r="AG160" s="6"/>
      <c r="AH160" s="98"/>
      <c r="AI160" s="6"/>
      <c r="AL160" s="6"/>
      <c r="AR160" s="6"/>
      <c r="AS160" s="6"/>
      <c r="AT160" s="6"/>
    </row>
    <row r="161" spans="1:35" ht="13.5" customHeight="1">
      <c r="A161" s="117"/>
      <c r="B161" s="6"/>
      <c r="C161" s="78"/>
      <c r="D161" s="6"/>
      <c r="E161" s="102"/>
      <c r="F161" s="6"/>
      <c r="G161" s="6"/>
      <c r="H161" s="6"/>
      <c r="I161" s="6"/>
      <c r="J161" s="6"/>
      <c r="K161" s="6"/>
      <c r="L161" s="6"/>
      <c r="M161" s="6"/>
      <c r="N161" s="6"/>
      <c r="O161" s="102"/>
      <c r="P161" s="6"/>
      <c r="Q161" s="6"/>
      <c r="R161" s="6"/>
      <c r="S161" s="6"/>
      <c r="T161" s="6"/>
      <c r="U161" s="6"/>
      <c r="V161" s="6"/>
      <c r="W161" s="6"/>
      <c r="X161" s="120"/>
      <c r="Y161" s="6"/>
      <c r="Z161" s="6"/>
      <c r="AA161" s="6"/>
      <c r="AB161" s="6"/>
      <c r="AC161" s="6"/>
      <c r="AD161" s="6"/>
      <c r="AE161" s="6"/>
      <c r="AF161" s="6"/>
      <c r="AG161" s="6"/>
      <c r="AH161" s="98"/>
      <c r="AI161" s="6"/>
    </row>
    <row r="162" spans="1:35" ht="13.5" customHeight="1">
      <c r="A162" s="117"/>
      <c r="B162" s="93" t="s">
        <v>24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98"/>
      <c r="AI162" s="6"/>
    </row>
    <row r="163" spans="1:35" ht="6.75" customHeight="1">
      <c r="A163" s="11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98"/>
      <c r="AI163" s="6"/>
    </row>
    <row r="164" spans="1:35" ht="13.5" customHeight="1">
      <c r="A164" s="117"/>
      <c r="B164" s="6"/>
      <c r="C164" s="20" t="s">
        <v>263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98"/>
      <c r="AI164" s="6"/>
    </row>
    <row r="165" spans="1:35" ht="19.5" customHeight="1">
      <c r="A165" s="121">
        <f>COUNTA(C165:C166)</f>
        <v>0</v>
      </c>
      <c r="B165" s="122" t="s">
        <v>128</v>
      </c>
      <c r="C165" s="118"/>
      <c r="D165" s="78" t="s">
        <v>237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6"/>
      <c r="S165" s="7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98"/>
      <c r="AI165" s="6"/>
    </row>
    <row r="166" spans="1:35" ht="19.5" customHeight="1">
      <c r="A166" s="123"/>
      <c r="B166" s="122" t="s">
        <v>128</v>
      </c>
      <c r="C166" s="118"/>
      <c r="D166" s="78" t="s">
        <v>116</v>
      </c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6"/>
      <c r="S166" s="7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98"/>
      <c r="AI166" s="6"/>
    </row>
    <row r="167" spans="1:35" ht="9.75" customHeight="1">
      <c r="A167" s="117"/>
      <c r="B167" s="7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98"/>
      <c r="AI167" s="6"/>
    </row>
    <row r="168" spans="1:35" ht="13.5" customHeight="1">
      <c r="A168" s="117"/>
      <c r="B168" s="93" t="s">
        <v>238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98"/>
      <c r="AI168" s="6"/>
    </row>
    <row r="169" spans="1:35" ht="4.5" customHeight="1">
      <c r="A169" s="11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98"/>
      <c r="AI169" s="6"/>
    </row>
    <row r="170" spans="1:35" ht="60" customHeight="1">
      <c r="A170" s="117"/>
      <c r="B170" s="334" t="s">
        <v>26</v>
      </c>
      <c r="C170" s="334"/>
      <c r="D170" s="324" t="s">
        <v>108</v>
      </c>
      <c r="E170" s="273"/>
      <c r="F170" s="273"/>
      <c r="G170" s="273"/>
      <c r="H170" s="318" t="s">
        <v>105</v>
      </c>
      <c r="I170" s="318"/>
      <c r="J170" s="318"/>
      <c r="K170" s="318" t="s">
        <v>113</v>
      </c>
      <c r="L170" s="318"/>
      <c r="M170" s="318"/>
      <c r="N170" s="318" t="s">
        <v>114</v>
      </c>
      <c r="O170" s="318"/>
      <c r="P170" s="318"/>
      <c r="Q170" s="6"/>
      <c r="R170" s="6"/>
      <c r="S170" s="318" t="s">
        <v>109</v>
      </c>
      <c r="T170" s="318"/>
      <c r="U170" s="318"/>
      <c r="V170" s="318"/>
      <c r="W170" s="412" t="s">
        <v>107</v>
      </c>
      <c r="X170" s="412"/>
      <c r="Y170" s="412"/>
      <c r="Z170" s="412"/>
      <c r="AA170" s="412"/>
      <c r="AB170" s="316" t="s">
        <v>110</v>
      </c>
      <c r="AC170" s="316"/>
      <c r="AD170" s="316"/>
      <c r="AE170" s="316"/>
      <c r="AF170" s="316"/>
      <c r="AG170" s="6"/>
      <c r="AH170" s="98"/>
      <c r="AI170" s="6"/>
    </row>
    <row r="171" spans="1:35" ht="15" customHeight="1">
      <c r="A171" s="117"/>
      <c r="B171" s="334"/>
      <c r="C171" s="334"/>
      <c r="D171" s="324"/>
      <c r="E171" s="273"/>
      <c r="F171" s="273"/>
      <c r="G171" s="273"/>
      <c r="H171" s="319"/>
      <c r="I171" s="319"/>
      <c r="J171" s="319"/>
      <c r="K171" s="319"/>
      <c r="L171" s="319"/>
      <c r="M171" s="319"/>
      <c r="N171" s="319"/>
      <c r="O171" s="319"/>
      <c r="P171" s="319"/>
      <c r="Q171" s="6"/>
      <c r="R171" s="6"/>
      <c r="S171" s="319"/>
      <c r="T171" s="319"/>
      <c r="U171" s="319"/>
      <c r="V171" s="319"/>
      <c r="W171" s="413"/>
      <c r="X171" s="413"/>
      <c r="Y171" s="413"/>
      <c r="Z171" s="413"/>
      <c r="AA171" s="413"/>
      <c r="AB171" s="291" t="s">
        <v>272</v>
      </c>
      <c r="AC171" s="276"/>
      <c r="AD171" s="417" t="s">
        <v>380</v>
      </c>
      <c r="AE171" s="452"/>
      <c r="AF171" s="414"/>
      <c r="AG171" s="6"/>
      <c r="AH171" s="98"/>
      <c r="AI171" s="6"/>
    </row>
    <row r="172" spans="1:35" ht="15" customHeight="1" thickBot="1">
      <c r="A172" s="117"/>
      <c r="B172" s="334"/>
      <c r="C172" s="334"/>
      <c r="D172" s="273"/>
      <c r="E172" s="273"/>
      <c r="F172" s="273"/>
      <c r="G172" s="273"/>
      <c r="H172" s="319"/>
      <c r="I172" s="319"/>
      <c r="J172" s="319"/>
      <c r="K172" s="319"/>
      <c r="L172" s="319"/>
      <c r="M172" s="319"/>
      <c r="N172" s="319"/>
      <c r="O172" s="319"/>
      <c r="P172" s="319"/>
      <c r="Q172" s="6"/>
      <c r="R172" s="6"/>
      <c r="S172" s="320"/>
      <c r="T172" s="320"/>
      <c r="U172" s="320"/>
      <c r="V172" s="320"/>
      <c r="W172" s="404"/>
      <c r="X172" s="404"/>
      <c r="Y172" s="404"/>
      <c r="Z172" s="404"/>
      <c r="AA172" s="404"/>
      <c r="AB172" s="277"/>
      <c r="AC172" s="279"/>
      <c r="AD172" s="453"/>
      <c r="AE172" s="454"/>
      <c r="AF172" s="455"/>
      <c r="AG172" s="6"/>
      <c r="AH172" s="98"/>
      <c r="AI172" s="6"/>
    </row>
    <row r="173" spans="1:35" ht="19.5" customHeight="1">
      <c r="A173" s="117"/>
      <c r="B173" s="306" t="s">
        <v>27</v>
      </c>
      <c r="C173" s="306"/>
      <c r="D173" s="317"/>
      <c r="E173" s="418"/>
      <c r="F173" s="418"/>
      <c r="G173" s="418"/>
      <c r="H173" s="265"/>
      <c r="I173" s="290"/>
      <c r="J173" s="266"/>
      <c r="K173" s="265"/>
      <c r="L173" s="290"/>
      <c r="M173" s="266"/>
      <c r="N173" s="265"/>
      <c r="O173" s="290"/>
      <c r="P173" s="266"/>
      <c r="Q173" s="6"/>
      <c r="R173" s="6"/>
      <c r="S173" s="238"/>
      <c r="T173" s="231"/>
      <c r="U173" s="231"/>
      <c r="V173" s="276"/>
      <c r="W173" s="238"/>
      <c r="X173" s="231"/>
      <c r="Y173" s="231"/>
      <c r="Z173" s="231"/>
      <c r="AA173" s="276"/>
      <c r="AB173" s="450"/>
      <c r="AC173" s="451"/>
      <c r="AD173" s="124" t="s">
        <v>45</v>
      </c>
      <c r="AE173" s="312">
        <f>ROUNDDOWN(AB173*3600/9760,3)</f>
        <v>0</v>
      </c>
      <c r="AF173" s="313"/>
      <c r="AG173" s="6"/>
      <c r="AH173" s="98"/>
      <c r="AI173" s="6"/>
    </row>
    <row r="174" spans="1:35" ht="19.5" customHeight="1" thickBot="1">
      <c r="A174" s="117"/>
      <c r="B174" s="306" t="s">
        <v>28</v>
      </c>
      <c r="C174" s="306"/>
      <c r="D174" s="317"/>
      <c r="E174" s="418"/>
      <c r="F174" s="418"/>
      <c r="G174" s="418"/>
      <c r="H174" s="265"/>
      <c r="I174" s="290"/>
      <c r="J174" s="266"/>
      <c r="K174" s="265"/>
      <c r="L174" s="290"/>
      <c r="M174" s="266"/>
      <c r="N174" s="265"/>
      <c r="O174" s="290"/>
      <c r="P174" s="266"/>
      <c r="Q174" s="6"/>
      <c r="R174" s="6"/>
      <c r="S174" s="277"/>
      <c r="T174" s="278"/>
      <c r="U174" s="278"/>
      <c r="V174" s="279"/>
      <c r="W174" s="277"/>
      <c r="X174" s="278"/>
      <c r="Y174" s="278"/>
      <c r="Z174" s="278"/>
      <c r="AA174" s="279"/>
      <c r="AB174" s="450"/>
      <c r="AC174" s="451"/>
      <c r="AD174" s="126"/>
      <c r="AE174" s="314">
        <f>AC174*3600/9760</f>
        <v>0</v>
      </c>
      <c r="AF174" s="315"/>
      <c r="AG174" s="6"/>
      <c r="AH174" s="98"/>
      <c r="AI174" s="6"/>
    </row>
    <row r="175" spans="1:35" ht="19.5" customHeight="1">
      <c r="A175" s="117"/>
      <c r="B175" s="306" t="s">
        <v>29</v>
      </c>
      <c r="C175" s="306"/>
      <c r="D175" s="317"/>
      <c r="E175" s="418"/>
      <c r="F175" s="418"/>
      <c r="G175" s="418"/>
      <c r="H175" s="265"/>
      <c r="I175" s="290"/>
      <c r="J175" s="266"/>
      <c r="K175" s="265"/>
      <c r="L175" s="290"/>
      <c r="M175" s="266"/>
      <c r="N175" s="265"/>
      <c r="O175" s="290"/>
      <c r="P175" s="266"/>
      <c r="Q175" s="6"/>
      <c r="R175" s="6"/>
      <c r="S175" s="6"/>
      <c r="T175" s="6"/>
      <c r="U175" s="6"/>
      <c r="V175" s="6"/>
      <c r="W175" s="6"/>
      <c r="X175" s="6"/>
      <c r="Y175" s="102"/>
      <c r="Z175" s="6"/>
      <c r="AA175" s="6"/>
      <c r="AB175" s="6"/>
      <c r="AC175" s="6"/>
      <c r="AD175" s="102" t="s">
        <v>74</v>
      </c>
      <c r="AE175" s="6"/>
      <c r="AF175" s="6"/>
      <c r="AG175" s="6"/>
      <c r="AH175" s="98"/>
      <c r="AI175" s="6"/>
    </row>
    <row r="176" spans="1:35" ht="19.5" customHeight="1">
      <c r="A176" s="117"/>
      <c r="B176" s="306" t="s">
        <v>30</v>
      </c>
      <c r="C176" s="306"/>
      <c r="D176" s="317"/>
      <c r="E176" s="418"/>
      <c r="F176" s="418"/>
      <c r="G176" s="418"/>
      <c r="H176" s="265"/>
      <c r="I176" s="290"/>
      <c r="J176" s="266"/>
      <c r="K176" s="265"/>
      <c r="L176" s="290"/>
      <c r="M176" s="266"/>
      <c r="N176" s="265"/>
      <c r="O176" s="290"/>
      <c r="P176" s="266"/>
      <c r="Q176" s="6"/>
      <c r="R176" s="6"/>
      <c r="S176" s="104" t="s">
        <v>300</v>
      </c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98"/>
      <c r="AI176" s="6"/>
    </row>
    <row r="177" spans="1:35" ht="19.5" customHeight="1">
      <c r="A177" s="117"/>
      <c r="B177" s="306" t="s">
        <v>31</v>
      </c>
      <c r="C177" s="306"/>
      <c r="D177" s="317"/>
      <c r="E177" s="418"/>
      <c r="F177" s="418"/>
      <c r="G177" s="418"/>
      <c r="H177" s="265"/>
      <c r="I177" s="290"/>
      <c r="J177" s="266"/>
      <c r="K177" s="265"/>
      <c r="L177" s="290"/>
      <c r="M177" s="266"/>
      <c r="N177" s="265"/>
      <c r="O177" s="290"/>
      <c r="P177" s="266"/>
      <c r="Q177" s="6"/>
      <c r="R177" s="6"/>
      <c r="S177" s="127" t="s">
        <v>331</v>
      </c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98"/>
      <c r="AI177" s="6"/>
    </row>
    <row r="178" spans="1:35" ht="19.5" customHeight="1">
      <c r="A178" s="117"/>
      <c r="B178" s="306" t="s">
        <v>32</v>
      </c>
      <c r="C178" s="306"/>
      <c r="D178" s="317"/>
      <c r="E178" s="418"/>
      <c r="F178" s="418"/>
      <c r="G178" s="418"/>
      <c r="H178" s="265"/>
      <c r="I178" s="290"/>
      <c r="J178" s="266"/>
      <c r="K178" s="265"/>
      <c r="L178" s="290"/>
      <c r="M178" s="266"/>
      <c r="N178" s="265"/>
      <c r="O178" s="290"/>
      <c r="P178" s="266"/>
      <c r="Q178" s="6"/>
      <c r="R178" s="6"/>
      <c r="S178" s="104" t="s">
        <v>273</v>
      </c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98"/>
      <c r="AI178" s="6"/>
    </row>
    <row r="179" spans="1:35" ht="19.5" customHeight="1">
      <c r="A179" s="117"/>
      <c r="B179" s="306" t="s">
        <v>33</v>
      </c>
      <c r="C179" s="306"/>
      <c r="D179" s="317"/>
      <c r="E179" s="418"/>
      <c r="F179" s="418"/>
      <c r="G179" s="418"/>
      <c r="H179" s="265"/>
      <c r="I179" s="290"/>
      <c r="J179" s="266"/>
      <c r="K179" s="265"/>
      <c r="L179" s="290"/>
      <c r="M179" s="266"/>
      <c r="N179" s="265"/>
      <c r="O179" s="290"/>
      <c r="P179" s="26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98"/>
      <c r="AI179" s="6"/>
    </row>
    <row r="180" spans="1:35" ht="19.5" customHeight="1">
      <c r="A180" s="117"/>
      <c r="B180" s="306" t="s">
        <v>34</v>
      </c>
      <c r="C180" s="306"/>
      <c r="D180" s="317"/>
      <c r="E180" s="418"/>
      <c r="F180" s="418"/>
      <c r="G180" s="418"/>
      <c r="H180" s="265"/>
      <c r="I180" s="290"/>
      <c r="J180" s="266"/>
      <c r="K180" s="265"/>
      <c r="L180" s="290"/>
      <c r="M180" s="266"/>
      <c r="N180" s="265"/>
      <c r="O180" s="290"/>
      <c r="P180" s="26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98"/>
      <c r="AI180" s="6"/>
    </row>
    <row r="181" spans="1:35" ht="19.5" customHeight="1">
      <c r="A181" s="117"/>
      <c r="B181" s="316" t="s">
        <v>112</v>
      </c>
      <c r="C181" s="316"/>
      <c r="D181" s="316"/>
      <c r="E181" s="316"/>
      <c r="F181" s="316"/>
      <c r="G181" s="317"/>
      <c r="H181" s="265">
        <f>SUM(H173:J180)</f>
        <v>0</v>
      </c>
      <c r="I181" s="290"/>
      <c r="J181" s="266"/>
      <c r="K181" s="229" t="s">
        <v>42</v>
      </c>
      <c r="L181" s="441">
        <f>SUM(K173:M180)</f>
        <v>0</v>
      </c>
      <c r="M181" s="442"/>
      <c r="N181" s="229" t="s">
        <v>44</v>
      </c>
      <c r="O181" s="441">
        <f>SUM(N173:P180)</f>
        <v>0</v>
      </c>
      <c r="P181" s="442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98"/>
      <c r="AI181" s="6"/>
    </row>
    <row r="182" spans="1:35" ht="19.5" customHeight="1">
      <c r="A182" s="117"/>
      <c r="B182" s="420" t="s">
        <v>73</v>
      </c>
      <c r="C182" s="421"/>
      <c r="D182" s="421"/>
      <c r="E182" s="421"/>
      <c r="F182" s="421"/>
      <c r="G182" s="421"/>
      <c r="H182" s="422"/>
      <c r="I182" s="422"/>
      <c r="J182" s="422"/>
      <c r="K182" s="422"/>
      <c r="L182" s="422"/>
      <c r="M182" s="422"/>
      <c r="N182" s="42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98"/>
      <c r="AI182" s="6"/>
    </row>
    <row r="183" spans="1:35" ht="9.75" customHeight="1">
      <c r="A183" s="117"/>
      <c r="B183" s="129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98"/>
      <c r="AI183" s="6"/>
    </row>
    <row r="184" spans="1:35" ht="9.75" customHeight="1">
      <c r="A184" s="11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98"/>
      <c r="AI184" s="6"/>
    </row>
    <row r="185" spans="1:35" ht="13.5" customHeight="1">
      <c r="A185" s="117"/>
      <c r="B185" s="24" t="s">
        <v>239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98"/>
      <c r="AI185" s="6"/>
    </row>
    <row r="186" spans="1:35" ht="4.5" customHeight="1">
      <c r="A186" s="11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98"/>
      <c r="AI186" s="6"/>
    </row>
    <row r="187" spans="1:35" ht="45" customHeight="1">
      <c r="A187" s="117"/>
      <c r="B187" s="321"/>
      <c r="C187" s="321"/>
      <c r="D187" s="324" t="s">
        <v>108</v>
      </c>
      <c r="E187" s="273"/>
      <c r="F187" s="273"/>
      <c r="G187" s="273"/>
      <c r="H187" s="318" t="s">
        <v>105</v>
      </c>
      <c r="I187" s="318"/>
      <c r="J187" s="318"/>
      <c r="K187" s="318" t="s">
        <v>113</v>
      </c>
      <c r="L187" s="318"/>
      <c r="M187" s="318"/>
      <c r="N187" s="318" t="s">
        <v>114</v>
      </c>
      <c r="O187" s="318"/>
      <c r="P187" s="318"/>
      <c r="Q187" s="239" t="s">
        <v>109</v>
      </c>
      <c r="R187" s="240"/>
      <c r="S187" s="241"/>
      <c r="T187" s="239" t="s">
        <v>270</v>
      </c>
      <c r="U187" s="240"/>
      <c r="V187" s="241"/>
      <c r="W187" s="317" t="s">
        <v>110</v>
      </c>
      <c r="X187" s="418"/>
      <c r="Y187" s="418"/>
      <c r="Z187" s="419"/>
      <c r="AA187" s="239" t="s">
        <v>111</v>
      </c>
      <c r="AB187" s="240"/>
      <c r="AC187" s="241"/>
      <c r="AD187" s="239" t="s">
        <v>262</v>
      </c>
      <c r="AE187" s="240"/>
      <c r="AF187" s="240"/>
      <c r="AG187" s="241"/>
      <c r="AH187" s="98"/>
      <c r="AI187" s="6"/>
    </row>
    <row r="188" spans="1:35" ht="15" customHeight="1">
      <c r="A188" s="117"/>
      <c r="B188" s="322"/>
      <c r="C188" s="322"/>
      <c r="D188" s="324"/>
      <c r="E188" s="273"/>
      <c r="F188" s="273"/>
      <c r="G188" s="273"/>
      <c r="H188" s="319"/>
      <c r="I188" s="319"/>
      <c r="J188" s="319"/>
      <c r="K188" s="319"/>
      <c r="L188" s="319"/>
      <c r="M188" s="319"/>
      <c r="N188" s="319"/>
      <c r="O188" s="319"/>
      <c r="P188" s="319"/>
      <c r="Q188" s="232"/>
      <c r="R188" s="233"/>
      <c r="S188" s="234"/>
      <c r="T188" s="232"/>
      <c r="U188" s="233"/>
      <c r="V188" s="234"/>
      <c r="W188" s="239" t="s">
        <v>272</v>
      </c>
      <c r="X188" s="452"/>
      <c r="Y188" s="417" t="s">
        <v>380</v>
      </c>
      <c r="Z188" s="414"/>
      <c r="AA188" s="232"/>
      <c r="AB188" s="233"/>
      <c r="AC188" s="234"/>
      <c r="AD188" s="232"/>
      <c r="AE188" s="233"/>
      <c r="AF188" s="233"/>
      <c r="AG188" s="234"/>
      <c r="AH188" s="98"/>
      <c r="AI188" s="6"/>
    </row>
    <row r="189" spans="1:35" ht="15" customHeight="1">
      <c r="A189" s="117"/>
      <c r="B189" s="323"/>
      <c r="C189" s="323"/>
      <c r="D189" s="273"/>
      <c r="E189" s="273"/>
      <c r="F189" s="273"/>
      <c r="G189" s="273"/>
      <c r="H189" s="320"/>
      <c r="I189" s="320"/>
      <c r="J189" s="320"/>
      <c r="K189" s="320"/>
      <c r="L189" s="320"/>
      <c r="M189" s="320"/>
      <c r="N189" s="320"/>
      <c r="O189" s="320"/>
      <c r="P189" s="320"/>
      <c r="Q189" s="235"/>
      <c r="R189" s="236"/>
      <c r="S189" s="237"/>
      <c r="T189" s="235"/>
      <c r="U189" s="236"/>
      <c r="V189" s="237"/>
      <c r="W189" s="415"/>
      <c r="X189" s="395"/>
      <c r="Y189" s="415"/>
      <c r="Z189" s="416"/>
      <c r="AA189" s="235"/>
      <c r="AB189" s="236"/>
      <c r="AC189" s="237"/>
      <c r="AD189" s="235"/>
      <c r="AE189" s="236"/>
      <c r="AF189" s="236"/>
      <c r="AG189" s="237"/>
      <c r="AH189" s="98"/>
      <c r="AI189" s="6"/>
    </row>
    <row r="190" spans="1:35" ht="19.5" customHeight="1">
      <c r="A190" s="117"/>
      <c r="B190" s="517" t="s">
        <v>27</v>
      </c>
      <c r="C190" s="518"/>
      <c r="D190" s="335"/>
      <c r="E190" s="335"/>
      <c r="F190" s="335"/>
      <c r="G190" s="335"/>
      <c r="H190" s="437"/>
      <c r="I190" s="438"/>
      <c r="J190" s="439"/>
      <c r="K190" s="437"/>
      <c r="L190" s="438"/>
      <c r="M190" s="439"/>
      <c r="N190" s="437"/>
      <c r="O190" s="438"/>
      <c r="P190" s="439"/>
      <c r="Q190" s="428"/>
      <c r="R190" s="429"/>
      <c r="S190" s="430"/>
      <c r="T190" s="428"/>
      <c r="U190" s="429"/>
      <c r="V190" s="430"/>
      <c r="W190" s="265"/>
      <c r="X190" s="266"/>
      <c r="Y190" s="265">
        <f>ROUNDDOWN(W190*3600/9760,3)</f>
        <v>0</v>
      </c>
      <c r="Z190" s="266"/>
      <c r="AA190" s="247">
        <f>ROUND(N190*Y190,3)</f>
        <v>0</v>
      </c>
      <c r="AB190" s="248"/>
      <c r="AC190" s="249"/>
      <c r="AD190" s="247"/>
      <c r="AE190" s="248"/>
      <c r="AF190" s="248"/>
      <c r="AG190" s="249"/>
      <c r="AH190" s="98"/>
      <c r="AI190" s="6"/>
    </row>
    <row r="191" spans="1:35" ht="19.5" customHeight="1">
      <c r="A191" s="117"/>
      <c r="B191" s="306" t="s">
        <v>28</v>
      </c>
      <c r="C191" s="306"/>
      <c r="D191" s="335"/>
      <c r="E191" s="335"/>
      <c r="F191" s="335"/>
      <c r="G191" s="335"/>
      <c r="H191" s="437"/>
      <c r="I191" s="438"/>
      <c r="J191" s="439"/>
      <c r="K191" s="437"/>
      <c r="L191" s="438"/>
      <c r="M191" s="439"/>
      <c r="N191" s="437"/>
      <c r="O191" s="438"/>
      <c r="P191" s="439"/>
      <c r="Q191" s="428"/>
      <c r="R191" s="429"/>
      <c r="S191" s="430"/>
      <c r="T191" s="428"/>
      <c r="U191" s="429"/>
      <c r="V191" s="430"/>
      <c r="W191" s="265"/>
      <c r="X191" s="266"/>
      <c r="Y191" s="265">
        <f aca="true" t="shared" si="0" ref="Y191:Y197">ROUNDDOWN(W191*3600/9760,3)</f>
        <v>0</v>
      </c>
      <c r="Z191" s="266"/>
      <c r="AA191" s="247">
        <f aca="true" t="shared" si="1" ref="AA191:AA197">ROUND(N191*Y191,3)</f>
        <v>0</v>
      </c>
      <c r="AB191" s="248"/>
      <c r="AC191" s="249"/>
      <c r="AD191" s="247"/>
      <c r="AE191" s="248"/>
      <c r="AF191" s="248"/>
      <c r="AG191" s="249"/>
      <c r="AH191" s="98"/>
      <c r="AI191" s="6"/>
    </row>
    <row r="192" spans="1:35" ht="19.5" customHeight="1">
      <c r="A192" s="117"/>
      <c r="B192" s="306" t="s">
        <v>29</v>
      </c>
      <c r="C192" s="306"/>
      <c r="D192" s="335"/>
      <c r="E192" s="335"/>
      <c r="F192" s="335"/>
      <c r="G192" s="335"/>
      <c r="H192" s="437"/>
      <c r="I192" s="438"/>
      <c r="J192" s="439"/>
      <c r="K192" s="437"/>
      <c r="L192" s="438"/>
      <c r="M192" s="439"/>
      <c r="N192" s="437"/>
      <c r="O192" s="438"/>
      <c r="P192" s="439"/>
      <c r="Q192" s="428"/>
      <c r="R192" s="429"/>
      <c r="S192" s="430"/>
      <c r="T192" s="428"/>
      <c r="U192" s="429"/>
      <c r="V192" s="430"/>
      <c r="W192" s="265"/>
      <c r="X192" s="266"/>
      <c r="Y192" s="265">
        <f t="shared" si="0"/>
        <v>0</v>
      </c>
      <c r="Z192" s="266"/>
      <c r="AA192" s="247">
        <f t="shared" si="1"/>
        <v>0</v>
      </c>
      <c r="AB192" s="248"/>
      <c r="AC192" s="249"/>
      <c r="AD192" s="247"/>
      <c r="AE192" s="248"/>
      <c r="AF192" s="248"/>
      <c r="AG192" s="249"/>
      <c r="AH192" s="98"/>
      <c r="AI192" s="6"/>
    </row>
    <row r="193" spans="1:35" ht="19.5" customHeight="1">
      <c r="A193" s="117"/>
      <c r="B193" s="306" t="s">
        <v>30</v>
      </c>
      <c r="C193" s="306"/>
      <c r="D193" s="335"/>
      <c r="E193" s="335"/>
      <c r="F193" s="335"/>
      <c r="G193" s="335"/>
      <c r="H193" s="437"/>
      <c r="I193" s="438"/>
      <c r="J193" s="439"/>
      <c r="K193" s="437"/>
      <c r="L193" s="438"/>
      <c r="M193" s="439"/>
      <c r="N193" s="437"/>
      <c r="O193" s="438"/>
      <c r="P193" s="439"/>
      <c r="Q193" s="428"/>
      <c r="R193" s="429"/>
      <c r="S193" s="430"/>
      <c r="T193" s="428"/>
      <c r="U193" s="429"/>
      <c r="V193" s="430"/>
      <c r="W193" s="265"/>
      <c r="X193" s="266"/>
      <c r="Y193" s="265">
        <f t="shared" si="0"/>
        <v>0</v>
      </c>
      <c r="Z193" s="266"/>
      <c r="AA193" s="247">
        <f t="shared" si="1"/>
        <v>0</v>
      </c>
      <c r="AB193" s="248"/>
      <c r="AC193" s="249"/>
      <c r="AD193" s="247"/>
      <c r="AE193" s="248"/>
      <c r="AF193" s="248"/>
      <c r="AG193" s="249"/>
      <c r="AH193" s="98"/>
      <c r="AI193" s="6"/>
    </row>
    <row r="194" spans="1:35" ht="19.5" customHeight="1">
      <c r="A194" s="117"/>
      <c r="B194" s="306" t="s">
        <v>31</v>
      </c>
      <c r="C194" s="306"/>
      <c r="D194" s="335"/>
      <c r="E194" s="335"/>
      <c r="F194" s="335"/>
      <c r="G194" s="335"/>
      <c r="H194" s="437"/>
      <c r="I194" s="438"/>
      <c r="J194" s="439"/>
      <c r="K194" s="437"/>
      <c r="L194" s="438"/>
      <c r="M194" s="439"/>
      <c r="N194" s="437"/>
      <c r="O194" s="438"/>
      <c r="P194" s="439"/>
      <c r="Q194" s="428"/>
      <c r="R194" s="429"/>
      <c r="S194" s="430"/>
      <c r="T194" s="428"/>
      <c r="U194" s="429"/>
      <c r="V194" s="430"/>
      <c r="W194" s="265"/>
      <c r="X194" s="266"/>
      <c r="Y194" s="265">
        <f t="shared" si="0"/>
        <v>0</v>
      </c>
      <c r="Z194" s="266"/>
      <c r="AA194" s="247">
        <f t="shared" si="1"/>
        <v>0</v>
      </c>
      <c r="AB194" s="248"/>
      <c r="AC194" s="249"/>
      <c r="AD194" s="247"/>
      <c r="AE194" s="248"/>
      <c r="AF194" s="248"/>
      <c r="AG194" s="249"/>
      <c r="AH194" s="98"/>
      <c r="AI194" s="6"/>
    </row>
    <row r="195" spans="1:35" ht="19.5" customHeight="1">
      <c r="A195" s="117"/>
      <c r="B195" s="306" t="s">
        <v>32</v>
      </c>
      <c r="C195" s="306"/>
      <c r="D195" s="335"/>
      <c r="E195" s="335"/>
      <c r="F195" s="335"/>
      <c r="G195" s="335"/>
      <c r="H195" s="437"/>
      <c r="I195" s="438"/>
      <c r="J195" s="439"/>
      <c r="K195" s="437"/>
      <c r="L195" s="438"/>
      <c r="M195" s="439"/>
      <c r="N195" s="437"/>
      <c r="O195" s="438"/>
      <c r="P195" s="439"/>
      <c r="Q195" s="428"/>
      <c r="R195" s="429"/>
      <c r="S195" s="430"/>
      <c r="T195" s="428"/>
      <c r="U195" s="429"/>
      <c r="V195" s="430"/>
      <c r="W195" s="265"/>
      <c r="X195" s="266"/>
      <c r="Y195" s="265">
        <f t="shared" si="0"/>
        <v>0</v>
      </c>
      <c r="Z195" s="266"/>
      <c r="AA195" s="247">
        <f t="shared" si="1"/>
        <v>0</v>
      </c>
      <c r="AB195" s="248"/>
      <c r="AC195" s="249"/>
      <c r="AD195" s="247"/>
      <c r="AE195" s="248"/>
      <c r="AF195" s="248"/>
      <c r="AG195" s="249"/>
      <c r="AH195" s="98"/>
      <c r="AI195" s="6"/>
    </row>
    <row r="196" spans="1:35" ht="19.5" customHeight="1">
      <c r="A196" s="117"/>
      <c r="B196" s="306" t="s">
        <v>33</v>
      </c>
      <c r="C196" s="306"/>
      <c r="D196" s="335"/>
      <c r="E196" s="335"/>
      <c r="F196" s="335"/>
      <c r="G196" s="335"/>
      <c r="H196" s="437"/>
      <c r="I196" s="438"/>
      <c r="J196" s="439"/>
      <c r="K196" s="437"/>
      <c r="L196" s="438"/>
      <c r="M196" s="439"/>
      <c r="N196" s="437"/>
      <c r="O196" s="438"/>
      <c r="P196" s="439"/>
      <c r="Q196" s="428"/>
      <c r="R196" s="429"/>
      <c r="S196" s="430"/>
      <c r="T196" s="428"/>
      <c r="U196" s="429"/>
      <c r="V196" s="430"/>
      <c r="W196" s="265"/>
      <c r="X196" s="266"/>
      <c r="Y196" s="265">
        <f t="shared" si="0"/>
        <v>0</v>
      </c>
      <c r="Z196" s="266"/>
      <c r="AA196" s="247">
        <f t="shared" si="1"/>
        <v>0</v>
      </c>
      <c r="AB196" s="248"/>
      <c r="AC196" s="249"/>
      <c r="AD196" s="247"/>
      <c r="AE196" s="248"/>
      <c r="AF196" s="248"/>
      <c r="AG196" s="249"/>
      <c r="AH196" s="98"/>
      <c r="AI196" s="6"/>
    </row>
    <row r="197" spans="1:39" ht="19.5" customHeight="1" thickBot="1">
      <c r="A197" s="117"/>
      <c r="B197" s="306" t="s">
        <v>34</v>
      </c>
      <c r="C197" s="306"/>
      <c r="D197" s="335"/>
      <c r="E197" s="335"/>
      <c r="F197" s="335"/>
      <c r="G197" s="335"/>
      <c r="H197" s="437"/>
      <c r="I197" s="438"/>
      <c r="J197" s="439"/>
      <c r="K197" s="437"/>
      <c r="L197" s="438"/>
      <c r="M197" s="439"/>
      <c r="N197" s="437"/>
      <c r="O197" s="438"/>
      <c r="P197" s="439"/>
      <c r="Q197" s="428"/>
      <c r="R197" s="429"/>
      <c r="S197" s="430"/>
      <c r="T197" s="428"/>
      <c r="U197" s="429"/>
      <c r="V197" s="430"/>
      <c r="W197" s="265"/>
      <c r="X197" s="266"/>
      <c r="Y197" s="265">
        <f t="shared" si="0"/>
        <v>0</v>
      </c>
      <c r="Z197" s="266"/>
      <c r="AA197" s="247">
        <f t="shared" si="1"/>
        <v>0</v>
      </c>
      <c r="AB197" s="248"/>
      <c r="AC197" s="249"/>
      <c r="AD197" s="247"/>
      <c r="AE197" s="248"/>
      <c r="AF197" s="248"/>
      <c r="AG197" s="249"/>
      <c r="AH197" s="98"/>
      <c r="AI197" s="6"/>
      <c r="AJ197" s="6"/>
      <c r="AK197" s="6"/>
      <c r="AL197" s="6"/>
      <c r="AM197" s="6"/>
    </row>
    <row r="198" spans="1:39" ht="24.75" customHeight="1" thickBot="1">
      <c r="A198" s="117"/>
      <c r="B198" s="316" t="s">
        <v>47</v>
      </c>
      <c r="C198" s="316"/>
      <c r="D198" s="404"/>
      <c r="E198" s="404"/>
      <c r="F198" s="404"/>
      <c r="G198" s="404"/>
      <c r="H198" s="265">
        <f>SUM(H190:J197)</f>
        <v>0</v>
      </c>
      <c r="I198" s="290"/>
      <c r="J198" s="266"/>
      <c r="K198" s="229" t="s">
        <v>381</v>
      </c>
      <c r="L198" s="441">
        <f>SUM(K190:M197)</f>
        <v>0</v>
      </c>
      <c r="M198" s="442"/>
      <c r="N198" s="229" t="s">
        <v>382</v>
      </c>
      <c r="O198" s="441">
        <f>SUM(N190:P197)</f>
        <v>0</v>
      </c>
      <c r="P198" s="442"/>
      <c r="Q198" s="246" t="s">
        <v>383</v>
      </c>
      <c r="R198" s="307"/>
      <c r="S198" s="307"/>
      <c r="T198" s="307"/>
      <c r="U198" s="307"/>
      <c r="V198" s="307"/>
      <c r="W198" s="307"/>
      <c r="X198" s="307"/>
      <c r="Y198" s="307"/>
      <c r="Z198" s="448"/>
      <c r="AA198" s="130" t="s">
        <v>384</v>
      </c>
      <c r="AB198" s="446">
        <f>SUM(AA190:AC197)</f>
        <v>0</v>
      </c>
      <c r="AC198" s="447"/>
      <c r="AD198" s="443" t="s">
        <v>383</v>
      </c>
      <c r="AE198" s="444"/>
      <c r="AF198" s="444"/>
      <c r="AG198" s="445"/>
      <c r="AH198" s="98"/>
      <c r="AI198" s="6"/>
      <c r="AJ198" s="131"/>
      <c r="AK198" s="131"/>
      <c r="AL198" s="403"/>
      <c r="AM198" s="403"/>
    </row>
    <row r="199" spans="1:39" ht="16.5" customHeight="1">
      <c r="A199" s="117"/>
      <c r="B199" s="101"/>
      <c r="C199" s="101"/>
      <c r="D199" s="101"/>
      <c r="E199" s="101"/>
      <c r="F199" s="101"/>
      <c r="G199" s="101"/>
      <c r="H199" s="132" t="s">
        <v>76</v>
      </c>
      <c r="I199" s="101"/>
      <c r="J199" s="101"/>
      <c r="K199" s="101"/>
      <c r="L199" s="101"/>
      <c r="M199" s="101"/>
      <c r="N199" s="101"/>
      <c r="O199" s="133"/>
      <c r="P199" s="133"/>
      <c r="Q199" s="254" t="s">
        <v>271</v>
      </c>
      <c r="R199" s="255"/>
      <c r="S199" s="255"/>
      <c r="T199" s="255"/>
      <c r="U199" s="255"/>
      <c r="V199" s="256"/>
      <c r="W199" s="291" t="s">
        <v>332</v>
      </c>
      <c r="X199" s="292"/>
      <c r="Y199" s="292"/>
      <c r="Z199" s="293"/>
      <c r="AA199" s="134" t="s">
        <v>45</v>
      </c>
      <c r="AB199" s="525">
        <f>IF(OR(O198=0,AB198=0),0,ROUND(AB198/O198,3))</f>
        <v>0</v>
      </c>
      <c r="AC199" s="525"/>
      <c r="AD199" s="525"/>
      <c r="AE199" s="525"/>
      <c r="AF199" s="525"/>
      <c r="AG199" s="526"/>
      <c r="AH199" s="98"/>
      <c r="AI199" s="6"/>
      <c r="AJ199" s="6"/>
      <c r="AK199" s="6"/>
      <c r="AL199" s="6"/>
      <c r="AM199" s="6"/>
    </row>
    <row r="200" spans="1:35" ht="16.5" customHeight="1" thickBot="1">
      <c r="A200" s="117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35"/>
      <c r="P200" s="135"/>
      <c r="Q200" s="257"/>
      <c r="R200" s="257"/>
      <c r="S200" s="257"/>
      <c r="T200" s="257"/>
      <c r="U200" s="257"/>
      <c r="V200" s="258"/>
      <c r="W200" s="294"/>
      <c r="X200" s="295"/>
      <c r="Y200" s="295"/>
      <c r="Z200" s="296"/>
      <c r="AA200" s="136"/>
      <c r="AB200" s="527"/>
      <c r="AC200" s="527"/>
      <c r="AD200" s="527"/>
      <c r="AE200" s="527"/>
      <c r="AF200" s="527"/>
      <c r="AG200" s="528"/>
      <c r="AH200" s="98"/>
      <c r="AI200" s="6"/>
    </row>
    <row r="201" spans="1:35" ht="15" customHeight="1">
      <c r="A201" s="117"/>
      <c r="B201" s="23" t="s">
        <v>274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102" t="s">
        <v>75</v>
      </c>
      <c r="AB201" s="6"/>
      <c r="AC201" s="6"/>
      <c r="AD201" s="6"/>
      <c r="AE201" s="6"/>
      <c r="AF201" s="6"/>
      <c r="AG201" s="6"/>
      <c r="AH201" s="98"/>
      <c r="AI201" s="6"/>
    </row>
    <row r="202" spans="1:35" ht="15" customHeight="1">
      <c r="A202" s="117"/>
      <c r="B202" s="23" t="s">
        <v>275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102"/>
      <c r="AB202" s="6"/>
      <c r="AD202" s="6"/>
      <c r="AE202" s="6"/>
      <c r="AF202" s="6"/>
      <c r="AG202" s="6"/>
      <c r="AH202" s="98"/>
      <c r="AI202" s="6"/>
    </row>
    <row r="203" spans="1:35" ht="15" customHeight="1">
      <c r="A203" s="117"/>
      <c r="B203" s="23" t="s">
        <v>276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98"/>
      <c r="AI203" s="6"/>
    </row>
    <row r="204" spans="1:35" ht="15" customHeight="1">
      <c r="A204" s="117"/>
      <c r="B204" s="22" t="s">
        <v>36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98"/>
      <c r="AI204" s="6"/>
    </row>
    <row r="205" spans="2:34" ht="15" customHeight="1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8" t="s">
        <v>312</v>
      </c>
    </row>
    <row r="206" spans="1:35" ht="1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285" t="s">
        <v>315</v>
      </c>
      <c r="V206" s="28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310"/>
      <c r="AI206" s="6"/>
    </row>
    <row r="207" spans="1:35" ht="13.5" customHeight="1">
      <c r="A207" s="117"/>
      <c r="B207" s="93" t="s">
        <v>195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98"/>
      <c r="AI207" s="6"/>
    </row>
    <row r="208" spans="1:34" ht="4.5" customHeight="1">
      <c r="A208" s="117"/>
      <c r="B208" s="2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98"/>
    </row>
    <row r="209" spans="1:34" ht="60" customHeight="1">
      <c r="A209" s="117"/>
      <c r="B209" s="400"/>
      <c r="C209" s="400"/>
      <c r="D209" s="402" t="s">
        <v>108</v>
      </c>
      <c r="E209" s="344"/>
      <c r="F209" s="344"/>
      <c r="G209" s="344"/>
      <c r="H209" s="523" t="s">
        <v>352</v>
      </c>
      <c r="I209" s="524"/>
      <c r="J209" s="431" t="s">
        <v>199</v>
      </c>
      <c r="K209" s="432"/>
      <c r="L209" s="433"/>
      <c r="M209" s="272" t="s">
        <v>196</v>
      </c>
      <c r="N209" s="272"/>
      <c r="O209" s="272"/>
      <c r="P209" s="272"/>
      <c r="Q209" s="272"/>
      <c r="R209" s="272" t="s">
        <v>90</v>
      </c>
      <c r="S209" s="272"/>
      <c r="T209" s="272"/>
      <c r="U209" s="272"/>
      <c r="V209" s="440" t="s">
        <v>198</v>
      </c>
      <c r="W209" s="272"/>
      <c r="X209" s="272"/>
      <c r="Y209" s="272"/>
      <c r="Z209" s="529" t="s">
        <v>353</v>
      </c>
      <c r="AA209" s="530"/>
      <c r="AB209" s="519" t="s">
        <v>197</v>
      </c>
      <c r="AC209" s="520"/>
      <c r="AD209" s="261" t="s">
        <v>260</v>
      </c>
      <c r="AE209" s="262"/>
      <c r="AF209" s="262"/>
      <c r="AG209" s="250"/>
      <c r="AH209" s="98"/>
    </row>
    <row r="210" spans="1:34" ht="9.75" customHeight="1">
      <c r="A210" s="117"/>
      <c r="B210" s="401"/>
      <c r="C210" s="401"/>
      <c r="D210" s="344"/>
      <c r="E210" s="344"/>
      <c r="F210" s="344"/>
      <c r="G210" s="344"/>
      <c r="H210" s="524"/>
      <c r="I210" s="524"/>
      <c r="J210" s="434"/>
      <c r="K210" s="435"/>
      <c r="L210" s="436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531"/>
      <c r="AA210" s="532"/>
      <c r="AB210" s="521"/>
      <c r="AC210" s="522"/>
      <c r="AD210" s="251"/>
      <c r="AE210" s="252"/>
      <c r="AF210" s="252"/>
      <c r="AG210" s="253"/>
      <c r="AH210" s="98"/>
    </row>
    <row r="211" spans="1:34" ht="18" customHeight="1">
      <c r="A211" s="117"/>
      <c r="B211" s="345" t="s">
        <v>27</v>
      </c>
      <c r="C211" s="345"/>
      <c r="D211" s="344"/>
      <c r="E211" s="344"/>
      <c r="F211" s="344"/>
      <c r="G211" s="344"/>
      <c r="H211" s="384"/>
      <c r="I211" s="386"/>
      <c r="J211" s="259"/>
      <c r="K211" s="245"/>
      <c r="L211" s="260"/>
      <c r="M211" s="282"/>
      <c r="N211" s="283"/>
      <c r="O211" s="283"/>
      <c r="P211" s="283"/>
      <c r="Q211" s="284"/>
      <c r="R211" s="282"/>
      <c r="S211" s="283"/>
      <c r="T211" s="283"/>
      <c r="U211" s="284"/>
      <c r="V211" s="282"/>
      <c r="W211" s="283"/>
      <c r="X211" s="283"/>
      <c r="Y211" s="284"/>
      <c r="Z211" s="263"/>
      <c r="AA211" s="264"/>
      <c r="AB211" s="139"/>
      <c r="AC211" s="140"/>
      <c r="AD211" s="282"/>
      <c r="AE211" s="283"/>
      <c r="AF211" s="283"/>
      <c r="AG211" s="284"/>
      <c r="AH211" s="98"/>
    </row>
    <row r="212" spans="1:34" ht="18" customHeight="1">
      <c r="A212" s="117"/>
      <c r="B212" s="345" t="s">
        <v>28</v>
      </c>
      <c r="C212" s="345"/>
      <c r="D212" s="344"/>
      <c r="E212" s="344"/>
      <c r="F212" s="344"/>
      <c r="G212" s="344"/>
      <c r="H212" s="384"/>
      <c r="I212" s="386"/>
      <c r="J212" s="336"/>
      <c r="K212" s="337"/>
      <c r="L212" s="338"/>
      <c r="M212" s="282"/>
      <c r="N212" s="283"/>
      <c r="O212" s="283"/>
      <c r="P212" s="283"/>
      <c r="Q212" s="284"/>
      <c r="R212" s="282"/>
      <c r="S212" s="283"/>
      <c r="T212" s="283"/>
      <c r="U212" s="284"/>
      <c r="V212" s="282"/>
      <c r="W212" s="283"/>
      <c r="X212" s="283"/>
      <c r="Y212" s="284"/>
      <c r="Z212" s="263"/>
      <c r="AA212" s="264"/>
      <c r="AB212" s="139"/>
      <c r="AC212" s="140"/>
      <c r="AD212" s="282"/>
      <c r="AE212" s="283"/>
      <c r="AF212" s="283"/>
      <c r="AG212" s="284"/>
      <c r="AH212" s="98"/>
    </row>
    <row r="213" spans="1:34" ht="18" customHeight="1">
      <c r="A213" s="117"/>
      <c r="B213" s="345" t="s">
        <v>29</v>
      </c>
      <c r="C213" s="345"/>
      <c r="D213" s="344"/>
      <c r="E213" s="344"/>
      <c r="F213" s="344"/>
      <c r="G213" s="344"/>
      <c r="H213" s="384"/>
      <c r="I213" s="386"/>
      <c r="J213" s="336"/>
      <c r="K213" s="337"/>
      <c r="L213" s="338"/>
      <c r="M213" s="282"/>
      <c r="N213" s="283"/>
      <c r="O213" s="283"/>
      <c r="P213" s="283"/>
      <c r="Q213" s="284"/>
      <c r="R213" s="282"/>
      <c r="S213" s="283"/>
      <c r="T213" s="283"/>
      <c r="U213" s="284"/>
      <c r="V213" s="282"/>
      <c r="W213" s="283"/>
      <c r="X213" s="283"/>
      <c r="Y213" s="284"/>
      <c r="Z213" s="263"/>
      <c r="AA213" s="264"/>
      <c r="AB213" s="139"/>
      <c r="AC213" s="140"/>
      <c r="AD213" s="282"/>
      <c r="AE213" s="283"/>
      <c r="AF213" s="283"/>
      <c r="AG213" s="284"/>
      <c r="AH213" s="98"/>
    </row>
    <row r="214" spans="1:34" ht="18" customHeight="1">
      <c r="A214" s="117"/>
      <c r="B214" s="345" t="s">
        <v>30</v>
      </c>
      <c r="C214" s="345"/>
      <c r="D214" s="344"/>
      <c r="E214" s="344"/>
      <c r="F214" s="344"/>
      <c r="G214" s="344"/>
      <c r="H214" s="384"/>
      <c r="I214" s="386"/>
      <c r="J214" s="336"/>
      <c r="K214" s="337"/>
      <c r="L214" s="338"/>
      <c r="M214" s="282"/>
      <c r="N214" s="283"/>
      <c r="O214" s="283"/>
      <c r="P214" s="283"/>
      <c r="Q214" s="284"/>
      <c r="R214" s="282"/>
      <c r="S214" s="283"/>
      <c r="T214" s="283"/>
      <c r="U214" s="284"/>
      <c r="V214" s="282"/>
      <c r="W214" s="283"/>
      <c r="X214" s="283"/>
      <c r="Y214" s="284"/>
      <c r="Z214" s="263"/>
      <c r="AA214" s="264"/>
      <c r="AB214" s="139"/>
      <c r="AC214" s="140"/>
      <c r="AD214" s="282"/>
      <c r="AE214" s="283"/>
      <c r="AF214" s="283"/>
      <c r="AG214" s="284"/>
      <c r="AH214" s="98"/>
    </row>
    <row r="215" spans="1:34" ht="18" customHeight="1">
      <c r="A215" s="117"/>
      <c r="B215" s="345" t="s">
        <v>31</v>
      </c>
      <c r="C215" s="345"/>
      <c r="D215" s="344"/>
      <c r="E215" s="344"/>
      <c r="F215" s="344"/>
      <c r="G215" s="344"/>
      <c r="H215" s="384"/>
      <c r="I215" s="386"/>
      <c r="J215" s="336"/>
      <c r="K215" s="337"/>
      <c r="L215" s="338"/>
      <c r="M215" s="282"/>
      <c r="N215" s="283"/>
      <c r="O215" s="283"/>
      <c r="P215" s="283"/>
      <c r="Q215" s="284"/>
      <c r="R215" s="282"/>
      <c r="S215" s="283"/>
      <c r="T215" s="283"/>
      <c r="U215" s="284"/>
      <c r="V215" s="282"/>
      <c r="W215" s="283"/>
      <c r="X215" s="283"/>
      <c r="Y215" s="284"/>
      <c r="Z215" s="263"/>
      <c r="AA215" s="264"/>
      <c r="AB215" s="139"/>
      <c r="AC215" s="140"/>
      <c r="AD215" s="282"/>
      <c r="AE215" s="283"/>
      <c r="AF215" s="283"/>
      <c r="AG215" s="284"/>
      <c r="AH215" s="98"/>
    </row>
    <row r="216" spans="1:34" ht="18" customHeight="1">
      <c r="A216" s="117"/>
      <c r="B216" s="345" t="s">
        <v>32</v>
      </c>
      <c r="C216" s="345"/>
      <c r="D216" s="344"/>
      <c r="E216" s="344"/>
      <c r="F216" s="344"/>
      <c r="G216" s="344"/>
      <c r="H216" s="384"/>
      <c r="I216" s="386"/>
      <c r="J216" s="336"/>
      <c r="K216" s="337"/>
      <c r="L216" s="338"/>
      <c r="M216" s="282"/>
      <c r="N216" s="283"/>
      <c r="O216" s="283"/>
      <c r="P216" s="283"/>
      <c r="Q216" s="284"/>
      <c r="R216" s="282"/>
      <c r="S216" s="283"/>
      <c r="T216" s="283"/>
      <c r="U216" s="284"/>
      <c r="V216" s="282"/>
      <c r="W216" s="283"/>
      <c r="X216" s="283"/>
      <c r="Y216" s="284"/>
      <c r="Z216" s="263"/>
      <c r="AA216" s="264"/>
      <c r="AB216" s="139"/>
      <c r="AC216" s="140"/>
      <c r="AD216" s="282"/>
      <c r="AE216" s="283"/>
      <c r="AF216" s="283"/>
      <c r="AG216" s="284"/>
      <c r="AH216" s="98"/>
    </row>
    <row r="217" spans="1:34" ht="18" customHeight="1">
      <c r="A217" s="117"/>
      <c r="B217" s="345" t="s">
        <v>33</v>
      </c>
      <c r="C217" s="345"/>
      <c r="D217" s="344"/>
      <c r="E217" s="344"/>
      <c r="F217" s="344"/>
      <c r="G217" s="344"/>
      <c r="H217" s="384"/>
      <c r="I217" s="386"/>
      <c r="J217" s="336"/>
      <c r="K217" s="337"/>
      <c r="L217" s="338"/>
      <c r="M217" s="282"/>
      <c r="N217" s="283"/>
      <c r="O217" s="283"/>
      <c r="P217" s="283"/>
      <c r="Q217" s="284"/>
      <c r="R217" s="282"/>
      <c r="S217" s="283"/>
      <c r="T217" s="283"/>
      <c r="U217" s="284"/>
      <c r="V217" s="282"/>
      <c r="W217" s="283"/>
      <c r="X217" s="283"/>
      <c r="Y217" s="284"/>
      <c r="Z217" s="263"/>
      <c r="AA217" s="264"/>
      <c r="AB217" s="139"/>
      <c r="AC217" s="140"/>
      <c r="AD217" s="282"/>
      <c r="AE217" s="283"/>
      <c r="AF217" s="283"/>
      <c r="AG217" s="284"/>
      <c r="AH217" s="98"/>
    </row>
    <row r="218" spans="1:34" ht="18" customHeight="1">
      <c r="A218" s="117"/>
      <c r="B218" s="345" t="s">
        <v>34</v>
      </c>
      <c r="C218" s="345"/>
      <c r="D218" s="344"/>
      <c r="E218" s="344"/>
      <c r="F218" s="344"/>
      <c r="G218" s="344"/>
      <c r="H218" s="384"/>
      <c r="I218" s="386"/>
      <c r="J218" s="336"/>
      <c r="K218" s="337"/>
      <c r="L218" s="338"/>
      <c r="M218" s="282"/>
      <c r="N218" s="283"/>
      <c r="O218" s="283"/>
      <c r="P218" s="283"/>
      <c r="Q218" s="284"/>
      <c r="R218" s="282"/>
      <c r="S218" s="283"/>
      <c r="T218" s="283"/>
      <c r="U218" s="284"/>
      <c r="V218" s="282"/>
      <c r="W218" s="283"/>
      <c r="X218" s="283"/>
      <c r="Y218" s="284"/>
      <c r="Z218" s="263"/>
      <c r="AA218" s="264"/>
      <c r="AB218" s="139"/>
      <c r="AC218" s="140"/>
      <c r="AD218" s="282"/>
      <c r="AE218" s="283"/>
      <c r="AF218" s="283"/>
      <c r="AG218" s="284"/>
      <c r="AH218" s="98"/>
    </row>
    <row r="219" spans="1:35" ht="13.5" customHeight="1">
      <c r="A219" s="117"/>
      <c r="B219" s="22"/>
      <c r="C219" s="6"/>
      <c r="D219" s="6"/>
      <c r="E219" s="6"/>
      <c r="F219" s="6"/>
      <c r="G219" s="6"/>
      <c r="H219" s="6"/>
      <c r="I219" s="6"/>
      <c r="J219" s="425" t="s">
        <v>358</v>
      </c>
      <c r="K219" s="426"/>
      <c r="L219" s="426"/>
      <c r="M219" s="426"/>
      <c r="N219" s="426"/>
      <c r="O219" s="426"/>
      <c r="P219" s="426"/>
      <c r="Q219" s="6"/>
      <c r="R219" s="141" t="s">
        <v>304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98"/>
      <c r="AI219" s="6"/>
    </row>
    <row r="220" spans="1:35" ht="13.5" customHeight="1">
      <c r="A220" s="117"/>
      <c r="B220" s="6"/>
      <c r="C220" s="6"/>
      <c r="D220" s="6"/>
      <c r="E220" s="6"/>
      <c r="F220" s="6"/>
      <c r="G220" s="6"/>
      <c r="H220" s="83"/>
      <c r="I220" s="6"/>
      <c r="J220" s="427"/>
      <c r="K220" s="427"/>
      <c r="L220" s="427"/>
      <c r="M220" s="427"/>
      <c r="N220" s="427"/>
      <c r="O220" s="427"/>
      <c r="P220" s="427"/>
      <c r="Q220" s="6"/>
      <c r="R220" s="141" t="s">
        <v>201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98"/>
      <c r="AI220" s="6"/>
    </row>
    <row r="221" spans="1:35" ht="13.5" customHeight="1">
      <c r="A221" s="117"/>
      <c r="B221" s="6"/>
      <c r="C221" s="6"/>
      <c r="D221" s="6"/>
      <c r="E221" s="6"/>
      <c r="F221" s="6"/>
      <c r="G221" s="6"/>
      <c r="H221" s="83"/>
      <c r="I221" s="6"/>
      <c r="J221" s="6"/>
      <c r="K221" s="6"/>
      <c r="L221" s="6"/>
      <c r="M221" s="6"/>
      <c r="N221" s="6"/>
      <c r="O221" s="6"/>
      <c r="P221" s="6"/>
      <c r="Q221" s="6"/>
      <c r="R221" s="142" t="s">
        <v>200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98"/>
      <c r="AI221" s="6"/>
    </row>
    <row r="222" spans="1:35" ht="4.5" customHeight="1">
      <c r="A222" s="117"/>
      <c r="B222" s="22"/>
      <c r="C222" s="6"/>
      <c r="D222" s="6"/>
      <c r="E222" s="6"/>
      <c r="F222" s="6"/>
      <c r="G222" s="6"/>
      <c r="H222" s="83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98"/>
      <c r="AI222" s="6"/>
    </row>
    <row r="223" spans="1:35" ht="13.5" customHeight="1">
      <c r="A223" s="117"/>
      <c r="B223" s="24" t="s">
        <v>326</v>
      </c>
      <c r="C223" s="6"/>
      <c r="D223" s="6"/>
      <c r="E223" s="6"/>
      <c r="F223" s="6"/>
      <c r="G223" s="6"/>
      <c r="H223" s="83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98"/>
      <c r="AI223" s="6"/>
    </row>
    <row r="224" spans="1:35" ht="19.5" customHeight="1">
      <c r="A224" s="117"/>
      <c r="B224" s="6"/>
      <c r="C224" s="143" t="s">
        <v>325</v>
      </c>
      <c r="D224" s="6"/>
      <c r="E224" s="6"/>
      <c r="F224" s="6"/>
      <c r="G224" s="6"/>
      <c r="H224" s="83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98"/>
      <c r="AI224" s="6"/>
    </row>
    <row r="225" spans="1:35" ht="16.5" customHeight="1">
      <c r="A225" s="121">
        <f>COUNTA(C225:C228)</f>
        <v>0</v>
      </c>
      <c r="B225" s="122" t="s">
        <v>128</v>
      </c>
      <c r="C225" s="118"/>
      <c r="D225" s="78" t="s">
        <v>333</v>
      </c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6"/>
      <c r="S225" s="74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98"/>
      <c r="AI225" s="6"/>
    </row>
    <row r="226" spans="1:35" ht="16.5" customHeight="1">
      <c r="A226" s="123"/>
      <c r="B226" s="122" t="s">
        <v>128</v>
      </c>
      <c r="C226" s="118"/>
      <c r="D226" s="78" t="s">
        <v>334</v>
      </c>
      <c r="E226" s="78"/>
      <c r="F226" s="78"/>
      <c r="G226" s="78"/>
      <c r="H226" s="78"/>
      <c r="I226" s="78"/>
      <c r="J226" s="78"/>
      <c r="K226" s="78"/>
      <c r="L226" s="78"/>
      <c r="M226" s="78"/>
      <c r="N226" s="6"/>
      <c r="O226" s="78" t="s">
        <v>327</v>
      </c>
      <c r="P226" s="78"/>
      <c r="Q226" s="78"/>
      <c r="R226" s="6"/>
      <c r="S226" s="74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98"/>
      <c r="AI226" s="6"/>
    </row>
    <row r="227" spans="1:35" ht="16.5" customHeight="1">
      <c r="A227" s="123"/>
      <c r="B227" s="122" t="s">
        <v>128</v>
      </c>
      <c r="C227" s="118"/>
      <c r="D227" s="78" t="s">
        <v>335</v>
      </c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6"/>
      <c r="S227" s="74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98"/>
      <c r="AI227" s="6"/>
    </row>
    <row r="228" spans="1:35" ht="16.5" customHeight="1">
      <c r="A228" s="123"/>
      <c r="B228" s="122" t="s">
        <v>128</v>
      </c>
      <c r="C228" s="118"/>
      <c r="D228" s="78" t="s">
        <v>307</v>
      </c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6"/>
      <c r="S228" s="74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98"/>
      <c r="AI228" s="6"/>
    </row>
    <row r="229" spans="1:35" ht="9.75" customHeight="1">
      <c r="A229" s="117"/>
      <c r="B229" s="144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6"/>
      <c r="S229" s="74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98"/>
      <c r="AI229" s="6"/>
    </row>
    <row r="230" spans="1:35" ht="13.5">
      <c r="A230" s="117"/>
      <c r="B230" s="24" t="s">
        <v>306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98"/>
      <c r="AI230" s="6"/>
    </row>
    <row r="231" spans="1:35" ht="3" customHeight="1">
      <c r="A231" s="11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98"/>
      <c r="AI231" s="6"/>
    </row>
    <row r="232" spans="1:35" ht="13.5">
      <c r="A232" s="117"/>
      <c r="B232" s="145" t="s">
        <v>55</v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146"/>
      <c r="AI232" s="6"/>
    </row>
    <row r="233" spans="1:35" ht="3" customHeight="1">
      <c r="A233" s="117"/>
      <c r="B233" s="14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146"/>
      <c r="AI233" s="6"/>
    </row>
    <row r="234" spans="1:35" ht="19.5" customHeight="1">
      <c r="A234" s="117"/>
      <c r="B234" s="148" t="s">
        <v>207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146"/>
      <c r="AI234" s="6"/>
    </row>
    <row r="235" spans="1:35" ht="3" customHeight="1">
      <c r="A235" s="117"/>
      <c r="B235" s="14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146"/>
      <c r="AI235" s="6"/>
    </row>
    <row r="236" spans="1:35" s="1" customFormat="1" ht="19.5" customHeight="1">
      <c r="A236" s="117"/>
      <c r="B236" s="148" t="s">
        <v>208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149"/>
      <c r="AI236" s="5"/>
    </row>
    <row r="237" spans="1:35" s="1" customFormat="1" ht="19.5" customHeight="1">
      <c r="A237" s="117"/>
      <c r="B237" s="148" t="s">
        <v>209</v>
      </c>
      <c r="C237" s="281"/>
      <c r="D237" s="281"/>
      <c r="E237" s="281"/>
      <c r="F237" s="281"/>
      <c r="G237" s="281"/>
      <c r="H237" s="281"/>
      <c r="I237" s="150" t="s">
        <v>35</v>
      </c>
      <c r="J237" s="281"/>
      <c r="K237" s="281"/>
      <c r="L237" s="281"/>
      <c r="M237" s="346" t="s">
        <v>267</v>
      </c>
      <c r="N237" s="346"/>
      <c r="O237" s="281"/>
      <c r="P237" s="281"/>
      <c r="Q237" s="281"/>
      <c r="R237" s="281"/>
      <c r="S237" s="281"/>
      <c r="T237" s="281"/>
      <c r="U237" s="150" t="s">
        <v>35</v>
      </c>
      <c r="V237" s="281"/>
      <c r="W237" s="281"/>
      <c r="X237" s="281"/>
      <c r="Y237" s="281" t="s">
        <v>266</v>
      </c>
      <c r="Z237" s="281"/>
      <c r="AA237" s="281"/>
      <c r="AB237" s="281"/>
      <c r="AC237" s="281"/>
      <c r="AD237" s="281"/>
      <c r="AE237" s="281"/>
      <c r="AF237" s="281"/>
      <c r="AG237" s="5" t="s">
        <v>144</v>
      </c>
      <c r="AH237" s="149"/>
      <c r="AI237" s="5"/>
    </row>
    <row r="238" spans="1:35" ht="13.5" customHeight="1">
      <c r="A238" s="117"/>
      <c r="B238" s="152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146"/>
      <c r="AI238" s="6"/>
    </row>
    <row r="239" spans="1:35" ht="13.5" customHeight="1">
      <c r="A239" s="117"/>
      <c r="B239" s="153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146"/>
      <c r="AI239" s="6"/>
    </row>
    <row r="240" spans="1:35" ht="13.5">
      <c r="A240" s="117"/>
      <c r="B240" s="147" t="s">
        <v>210</v>
      </c>
      <c r="C240" s="6"/>
      <c r="D240" s="6"/>
      <c r="E240" s="6"/>
      <c r="F240" s="6"/>
      <c r="G240" s="113"/>
      <c r="H240" s="100" t="s">
        <v>336</v>
      </c>
      <c r="I240" s="339"/>
      <c r="J240" s="339"/>
      <c r="K240" s="339"/>
      <c r="L240" s="339"/>
      <c r="M240" s="6"/>
      <c r="N240" s="6"/>
      <c r="O240" s="6"/>
      <c r="P240" s="6"/>
      <c r="Q240" s="6"/>
      <c r="R240" s="6"/>
      <c r="S240" s="6"/>
      <c r="T240" s="113"/>
      <c r="U240" s="280"/>
      <c r="V240" s="280"/>
      <c r="W240" s="280"/>
      <c r="X240" s="280"/>
      <c r="Y240" s="6"/>
      <c r="Z240" s="6"/>
      <c r="AA240" s="6"/>
      <c r="AB240" s="6"/>
      <c r="AC240" s="6"/>
      <c r="AD240" s="6"/>
      <c r="AE240" s="6"/>
      <c r="AF240" s="6"/>
      <c r="AG240" s="6"/>
      <c r="AH240" s="146"/>
      <c r="AI240" s="6"/>
    </row>
    <row r="241" spans="1:35" ht="19.5" customHeight="1">
      <c r="A241" s="117"/>
      <c r="B241" s="154"/>
      <c r="C241" s="106"/>
      <c r="D241" s="106"/>
      <c r="E241" s="106"/>
      <c r="F241" s="106"/>
      <c r="G241" s="155"/>
      <c r="H241" s="156" t="s">
        <v>132</v>
      </c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55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46"/>
      <c r="AI241" s="6"/>
    </row>
    <row r="242" spans="1:35" ht="12.75" customHeight="1">
      <c r="A242" s="117"/>
      <c r="B242" s="6"/>
      <c r="C242" s="6"/>
      <c r="D242" s="6"/>
      <c r="E242" s="6"/>
      <c r="F242" s="6"/>
      <c r="G242" s="102"/>
      <c r="H242" s="102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10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98"/>
      <c r="AI242" s="6"/>
    </row>
    <row r="243" spans="1:35" ht="13.5" customHeight="1">
      <c r="A243" s="117"/>
      <c r="B243" s="24" t="s">
        <v>217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98"/>
      <c r="AI243" s="6"/>
    </row>
    <row r="244" spans="1:35" ht="6.75" customHeight="1">
      <c r="A244" s="11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98"/>
      <c r="AI244" s="6"/>
    </row>
    <row r="245" spans="1:35" ht="13.5" customHeight="1">
      <c r="A245" s="117"/>
      <c r="B245" s="6"/>
      <c r="C245" s="143" t="s">
        <v>263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98"/>
      <c r="AI245" s="6"/>
    </row>
    <row r="246" spans="1:35" ht="19.5" customHeight="1">
      <c r="A246" s="121">
        <f>COUNTA(C246:C247)</f>
        <v>0</v>
      </c>
      <c r="B246" s="157" t="s">
        <v>117</v>
      </c>
      <c r="C246" s="118"/>
      <c r="D246" s="78" t="s">
        <v>248</v>
      </c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98"/>
      <c r="AI246" s="6"/>
    </row>
    <row r="247" spans="1:35" ht="19.5" customHeight="1">
      <c r="A247" s="123"/>
      <c r="B247" s="157" t="s">
        <v>117</v>
      </c>
      <c r="C247" s="118"/>
      <c r="D247" s="78" t="s">
        <v>123</v>
      </c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98"/>
      <c r="AI247" s="6"/>
    </row>
    <row r="248" spans="1:35" ht="19.5" customHeight="1">
      <c r="A248" s="117"/>
      <c r="B248" s="74" t="s">
        <v>349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158" t="s">
        <v>129</v>
      </c>
      <c r="T248" s="6"/>
      <c r="U248" s="6"/>
      <c r="V248" s="6"/>
      <c r="W248" s="6"/>
      <c r="X248" s="158"/>
      <c r="Y248" s="6"/>
      <c r="Z248" s="100" t="s">
        <v>40</v>
      </c>
      <c r="AA248" s="275"/>
      <c r="AB248" s="275"/>
      <c r="AC248" s="275"/>
      <c r="AD248" s="275"/>
      <c r="AE248" s="19" t="s">
        <v>37</v>
      </c>
      <c r="AF248" s="6"/>
      <c r="AG248" s="6"/>
      <c r="AH248" s="98"/>
      <c r="AI248" s="6"/>
    </row>
    <row r="249" spans="1:35" ht="13.5" customHeight="1">
      <c r="A249" s="11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20" t="s">
        <v>86</v>
      </c>
      <c r="AA249" s="6"/>
      <c r="AB249" s="6"/>
      <c r="AC249" s="6"/>
      <c r="AD249" s="6"/>
      <c r="AE249" s="6"/>
      <c r="AF249" s="6"/>
      <c r="AG249" s="6"/>
      <c r="AH249" s="98"/>
      <c r="AI249" s="6"/>
    </row>
    <row r="250" spans="1:35" ht="7.5" customHeight="1">
      <c r="A250" s="117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60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98"/>
      <c r="AI250" s="6"/>
    </row>
    <row r="251" spans="1:35" ht="7.5" customHeight="1">
      <c r="A251" s="11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98"/>
      <c r="AI251" s="6"/>
    </row>
    <row r="252" spans="1:35" ht="13.5" customHeight="1">
      <c r="A252" s="117"/>
      <c r="B252" s="24" t="s">
        <v>218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98"/>
      <c r="AI252" s="6"/>
    </row>
    <row r="253" spans="1:35" ht="6.75" customHeight="1">
      <c r="A253" s="11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98"/>
      <c r="AI253" s="6"/>
    </row>
    <row r="254" spans="1:35" ht="13.5" customHeight="1">
      <c r="A254" s="117"/>
      <c r="B254" s="24" t="s">
        <v>231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98"/>
      <c r="AI254" s="6"/>
    </row>
    <row r="255" spans="1:35" ht="19.5" customHeight="1">
      <c r="A255" s="117"/>
      <c r="B255" s="161" t="s">
        <v>130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98"/>
      <c r="AI255" s="6"/>
    </row>
    <row r="256" spans="1:35" s="166" customFormat="1" ht="19.5" customHeight="1">
      <c r="A256" s="162"/>
      <c r="B256" s="163" t="s">
        <v>264</v>
      </c>
      <c r="C256" s="347">
        <f>Z159</f>
        <v>0</v>
      </c>
      <c r="D256" s="347"/>
      <c r="E256" s="347"/>
      <c r="F256" s="347"/>
      <c r="G256" s="340" t="s">
        <v>385</v>
      </c>
      <c r="H256" s="340"/>
      <c r="I256" s="340"/>
      <c r="J256" s="348">
        <f>IF(C165="○",O181,IF(C166="○",O198,0))</f>
        <v>0</v>
      </c>
      <c r="K256" s="348"/>
      <c r="L256" s="348"/>
      <c r="M256" s="348"/>
      <c r="N256" s="348"/>
      <c r="O256" s="348"/>
      <c r="P256" s="348"/>
      <c r="Q256" s="348"/>
      <c r="R256" s="347" t="s">
        <v>386</v>
      </c>
      <c r="S256" s="347"/>
      <c r="T256" s="347"/>
      <c r="U256" s="424">
        <f>IF(C165="○",L181,IF(C166="○",L198,0))</f>
        <v>0</v>
      </c>
      <c r="V256" s="424"/>
      <c r="W256" s="424"/>
      <c r="X256" s="424"/>
      <c r="Y256" s="164" t="s">
        <v>387</v>
      </c>
      <c r="Z256" s="111" t="s">
        <v>388</v>
      </c>
      <c r="AA256" s="274">
        <f>IF(OR(C256=0,J256=0,U256=0),0,ROUND(C256*J256/U256,0))</f>
        <v>0</v>
      </c>
      <c r="AB256" s="274"/>
      <c r="AC256" s="274"/>
      <c r="AD256" s="274"/>
      <c r="AE256" s="6" t="s">
        <v>67</v>
      </c>
      <c r="AF256" s="104"/>
      <c r="AG256" s="104"/>
      <c r="AH256" s="165"/>
      <c r="AI256" s="104"/>
    </row>
    <row r="257" spans="1:35" ht="13.5" customHeight="1">
      <c r="A257" s="117"/>
      <c r="B257" s="16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102" t="s">
        <v>86</v>
      </c>
      <c r="AA257" s="6"/>
      <c r="AB257" s="6"/>
      <c r="AC257" s="6"/>
      <c r="AD257" s="6"/>
      <c r="AE257" s="6"/>
      <c r="AF257" s="6"/>
      <c r="AG257" s="6"/>
      <c r="AH257" s="98"/>
      <c r="AI257" s="6"/>
    </row>
    <row r="258" spans="1:35" ht="9.75" customHeight="1">
      <c r="A258" s="11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98"/>
      <c r="AI258" s="6"/>
    </row>
    <row r="259" spans="1:35" ht="13.5" customHeight="1">
      <c r="A259" s="117"/>
      <c r="B259" s="24" t="s">
        <v>232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104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98"/>
      <c r="AI259" s="6"/>
    </row>
    <row r="260" spans="1:35" ht="19.5" customHeight="1">
      <c r="A260" s="117"/>
      <c r="B260" s="78" t="s">
        <v>212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98"/>
      <c r="AI260" s="6"/>
    </row>
    <row r="261" spans="1:35" s="166" customFormat="1" ht="19.5" customHeight="1">
      <c r="A261" s="162"/>
      <c r="B261" s="391" t="s">
        <v>337</v>
      </c>
      <c r="C261" s="391"/>
      <c r="D261" s="391"/>
      <c r="E261" s="423"/>
      <c r="F261" s="423"/>
      <c r="G261" s="423"/>
      <c r="H261" s="423"/>
      <c r="I261" s="423"/>
      <c r="J261" s="423"/>
      <c r="K261" s="359" t="s">
        <v>338</v>
      </c>
      <c r="L261" s="359"/>
      <c r="M261" s="359"/>
      <c r="N261" s="309">
        <f>IF(C165="○",AE173,IF(C166="○",AB199,0))</f>
        <v>0</v>
      </c>
      <c r="O261" s="309"/>
      <c r="P261" s="309"/>
      <c r="Q261" s="309"/>
      <c r="R261" s="309"/>
      <c r="S261" s="309"/>
      <c r="T261" s="309"/>
      <c r="U261" s="168" t="s">
        <v>268</v>
      </c>
      <c r="V261" s="169"/>
      <c r="W261" s="111" t="s">
        <v>205</v>
      </c>
      <c r="X261" s="242">
        <f>IF(N261=0,0,ROUND(1-E261/N261,3))</f>
        <v>0</v>
      </c>
      <c r="Y261" s="243"/>
      <c r="Z261" s="243"/>
      <c r="AA261" s="244"/>
      <c r="AB261" s="104"/>
      <c r="AC261" s="104"/>
      <c r="AD261" s="104"/>
      <c r="AE261" s="104"/>
      <c r="AF261" s="104"/>
      <c r="AG261" s="104"/>
      <c r="AH261" s="165"/>
      <c r="AI261" s="104"/>
    </row>
    <row r="262" spans="1:35" ht="13.5" customHeight="1">
      <c r="A262" s="117"/>
      <c r="B262" s="6"/>
      <c r="C262" s="6"/>
      <c r="D262" s="102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2" t="s">
        <v>132</v>
      </c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98"/>
      <c r="AI262" s="6"/>
    </row>
    <row r="263" spans="1:35" ht="16.5" customHeight="1">
      <c r="A263" s="117"/>
      <c r="B263" s="170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98"/>
      <c r="AI263" s="6"/>
    </row>
    <row r="264" spans="1:35" ht="11.25" customHeight="1">
      <c r="A264" s="11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98"/>
      <c r="AI264" s="6"/>
    </row>
    <row r="265" spans="1:35" ht="13.5" customHeight="1">
      <c r="A265" s="117"/>
      <c r="B265" s="171" t="s">
        <v>233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98"/>
      <c r="AI265" s="6"/>
    </row>
    <row r="266" spans="1:35" ht="19.5" customHeight="1">
      <c r="A266" s="117"/>
      <c r="B266" s="161" t="s">
        <v>269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98"/>
      <c r="AI266" s="6"/>
    </row>
    <row r="267" spans="1:35" ht="19.5" customHeight="1">
      <c r="A267" s="117"/>
      <c r="B267" s="161" t="s">
        <v>339</v>
      </c>
      <c r="C267" s="78"/>
      <c r="D267" s="347">
        <f>AA256</f>
        <v>0</v>
      </c>
      <c r="E267" s="347"/>
      <c r="F267" s="347"/>
      <c r="G267" s="347"/>
      <c r="H267" s="347"/>
      <c r="I267" s="347"/>
      <c r="J267" s="347"/>
      <c r="K267" s="347"/>
      <c r="L267" s="347"/>
      <c r="M267" s="347"/>
      <c r="N267" s="347"/>
      <c r="O267" s="340" t="s">
        <v>340</v>
      </c>
      <c r="P267" s="340"/>
      <c r="Q267" s="424">
        <f>X261</f>
        <v>0</v>
      </c>
      <c r="R267" s="424"/>
      <c r="S267" s="424"/>
      <c r="T267" s="424"/>
      <c r="U267" s="340" t="s">
        <v>131</v>
      </c>
      <c r="V267" s="340"/>
      <c r="W267" s="111" t="s">
        <v>40</v>
      </c>
      <c r="X267" s="393">
        <f>ROUND(D267*Q267,0)</f>
        <v>0</v>
      </c>
      <c r="Y267" s="393"/>
      <c r="Z267" s="393"/>
      <c r="AA267" s="393"/>
      <c r="AB267" s="19" t="s">
        <v>37</v>
      </c>
      <c r="AC267" s="6"/>
      <c r="AD267" s="6"/>
      <c r="AE267" s="6"/>
      <c r="AF267" s="6"/>
      <c r="AG267" s="6"/>
      <c r="AH267" s="98"/>
      <c r="AI267" s="6"/>
    </row>
    <row r="268" spans="1:35" ht="13.5" customHeight="1">
      <c r="A268" s="172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55" t="s">
        <v>86</v>
      </c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7"/>
      <c r="AI268" s="6"/>
    </row>
    <row r="269" spans="21:34" ht="15" customHeight="1"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4" t="s">
        <v>312</v>
      </c>
    </row>
    <row r="270" spans="1:35" ht="1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285" t="s">
        <v>316</v>
      </c>
      <c r="V270" s="285"/>
      <c r="W270" s="285"/>
      <c r="X270" s="285"/>
      <c r="Y270" s="285"/>
      <c r="Z270" s="285"/>
      <c r="AA270" s="285"/>
      <c r="AB270" s="285"/>
      <c r="AC270" s="285"/>
      <c r="AD270" s="285"/>
      <c r="AE270" s="285"/>
      <c r="AF270" s="285"/>
      <c r="AG270" s="285"/>
      <c r="AH270" s="285"/>
      <c r="AI270" s="6"/>
    </row>
    <row r="271" spans="1:35" ht="19.5" customHeight="1">
      <c r="A271" s="76" t="s">
        <v>99</v>
      </c>
      <c r="B271" s="19" t="s">
        <v>54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3.5" customHeight="1">
      <c r="A272" s="173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6"/>
      <c r="AI272" s="6"/>
    </row>
    <row r="273" spans="1:38" ht="13.5" customHeight="1">
      <c r="A273" s="116"/>
      <c r="B273" s="93" t="s">
        <v>213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28"/>
      <c r="AI273" s="10"/>
      <c r="AJ273" s="10"/>
      <c r="AK273" s="10"/>
      <c r="AL273" s="10"/>
    </row>
    <row r="274" spans="1:38" ht="6.75" customHeight="1">
      <c r="A274" s="116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28"/>
      <c r="AI274" s="10"/>
      <c r="AJ274" s="10"/>
      <c r="AK274" s="10"/>
      <c r="AL274" s="10"/>
    </row>
    <row r="275" spans="1:38" ht="13.5" customHeight="1">
      <c r="A275" s="116"/>
      <c r="B275" s="6"/>
      <c r="C275" s="93" t="s">
        <v>241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28"/>
      <c r="AI275" s="10"/>
      <c r="AJ275" s="10"/>
      <c r="AK275" s="10"/>
      <c r="AL275" s="10"/>
    </row>
    <row r="276" spans="1:35" ht="6.75" customHeight="1">
      <c r="A276" s="11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98"/>
      <c r="AI276" s="6"/>
    </row>
    <row r="277" spans="1:46" ht="13.5" customHeight="1">
      <c r="A277" s="117"/>
      <c r="B277" s="6"/>
      <c r="C277" s="78" t="s">
        <v>330</v>
      </c>
      <c r="D277" s="340">
        <f>Y149</f>
        <v>0</v>
      </c>
      <c r="E277" s="340"/>
      <c r="F277" s="340"/>
      <c r="G277" s="340"/>
      <c r="H277" s="340"/>
      <c r="I277" s="340"/>
      <c r="J277" s="340"/>
      <c r="K277" s="340"/>
      <c r="L277" s="340"/>
      <c r="M277" s="168" t="s">
        <v>127</v>
      </c>
      <c r="N277" s="118"/>
      <c r="O277" s="394"/>
      <c r="P277" s="394"/>
      <c r="Q277" s="394"/>
      <c r="R277" s="394"/>
      <c r="S277" s="394"/>
      <c r="T277" s="394"/>
      <c r="U277" s="340" t="s">
        <v>191</v>
      </c>
      <c r="V277" s="340"/>
      <c r="W277" s="340"/>
      <c r="X277" s="118"/>
      <c r="Y277" s="111" t="s">
        <v>79</v>
      </c>
      <c r="Z277" s="395">
        <f>ROUND(D277*O277/100,0)</f>
        <v>0</v>
      </c>
      <c r="AA277" s="395"/>
      <c r="AB277" s="395"/>
      <c r="AC277" s="395"/>
      <c r="AD277" s="19" t="s">
        <v>23</v>
      </c>
      <c r="AE277" s="6"/>
      <c r="AF277" s="6"/>
      <c r="AG277" s="6"/>
      <c r="AH277" s="98"/>
      <c r="AI277" s="6"/>
      <c r="AR277" s="19"/>
      <c r="AS277" s="6"/>
      <c r="AT277" s="6"/>
    </row>
    <row r="278" spans="1:46" ht="13.5" customHeight="1">
      <c r="A278" s="117"/>
      <c r="B278" s="6"/>
      <c r="C278" s="6"/>
      <c r="D278" s="6"/>
      <c r="E278" s="102"/>
      <c r="F278" s="6"/>
      <c r="G278" s="6"/>
      <c r="H278" s="6"/>
      <c r="I278" s="6"/>
      <c r="J278" s="6"/>
      <c r="K278" s="6"/>
      <c r="L278" s="6"/>
      <c r="M278" s="6"/>
      <c r="N278" s="6"/>
      <c r="O278" s="119" t="s">
        <v>369</v>
      </c>
      <c r="P278" s="6"/>
      <c r="Q278" s="6"/>
      <c r="R278" s="6"/>
      <c r="S278" s="6"/>
      <c r="T278" s="6"/>
      <c r="U278" s="6"/>
      <c r="V278" s="6"/>
      <c r="W278" s="6"/>
      <c r="X278" s="6"/>
      <c r="Y278" s="83" t="s">
        <v>84</v>
      </c>
      <c r="Z278" s="6"/>
      <c r="AA278" s="6"/>
      <c r="AB278" s="6"/>
      <c r="AC278" s="6"/>
      <c r="AD278" s="6"/>
      <c r="AE278" s="6"/>
      <c r="AF278" s="6"/>
      <c r="AG278" s="6"/>
      <c r="AH278" s="98"/>
      <c r="AI278" s="6"/>
      <c r="AL278" s="6"/>
      <c r="AR278" s="6"/>
      <c r="AS278" s="6"/>
      <c r="AT278" s="6"/>
    </row>
    <row r="279" spans="1:35" ht="13.5" customHeight="1">
      <c r="A279" s="117"/>
      <c r="B279" s="6"/>
      <c r="C279" s="6"/>
      <c r="D279" s="6"/>
      <c r="E279" s="102"/>
      <c r="F279" s="6"/>
      <c r="G279" s="6"/>
      <c r="H279" s="6"/>
      <c r="I279" s="6"/>
      <c r="J279" s="6"/>
      <c r="K279" s="6"/>
      <c r="L279" s="6"/>
      <c r="M279" s="6"/>
      <c r="N279" s="6"/>
      <c r="O279" s="102"/>
      <c r="P279" s="6"/>
      <c r="Q279" s="6"/>
      <c r="R279" s="6"/>
      <c r="S279" s="6"/>
      <c r="T279" s="6"/>
      <c r="U279" s="6"/>
      <c r="V279" s="6"/>
      <c r="W279" s="6"/>
      <c r="X279" s="120"/>
      <c r="Y279" s="6"/>
      <c r="Z279" s="6"/>
      <c r="AA279" s="6"/>
      <c r="AB279" s="6"/>
      <c r="AC279" s="6"/>
      <c r="AD279" s="6"/>
      <c r="AE279" s="6"/>
      <c r="AF279" s="6"/>
      <c r="AG279" s="6"/>
      <c r="AH279" s="98"/>
      <c r="AI279" s="6"/>
    </row>
    <row r="280" spans="1:35" ht="13.5" customHeight="1">
      <c r="A280" s="117"/>
      <c r="B280" s="93" t="s">
        <v>24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98"/>
      <c r="AI280" s="6"/>
    </row>
    <row r="281" spans="1:35" ht="6.75" customHeight="1">
      <c r="A281" s="117"/>
      <c r="B281" s="19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98"/>
      <c r="AI281" s="6"/>
    </row>
    <row r="282" spans="1:35" ht="13.5" customHeight="1">
      <c r="A282" s="117"/>
      <c r="B282" s="20" t="s">
        <v>25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98"/>
      <c r="AI282" s="6"/>
    </row>
    <row r="283" spans="1:35" ht="19.5" customHeight="1">
      <c r="A283" s="121">
        <f>COUNTA(C283:C284)</f>
        <v>0</v>
      </c>
      <c r="B283" s="122" t="s">
        <v>389</v>
      </c>
      <c r="C283" s="118"/>
      <c r="D283" s="78" t="s">
        <v>243</v>
      </c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6"/>
      <c r="S283" s="74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98"/>
      <c r="AI283" s="6"/>
    </row>
    <row r="284" spans="1:35" ht="19.5" customHeight="1">
      <c r="A284" s="123"/>
      <c r="B284" s="122" t="s">
        <v>389</v>
      </c>
      <c r="C284" s="118"/>
      <c r="D284" s="78" t="s">
        <v>135</v>
      </c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6"/>
      <c r="S284" s="74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98"/>
      <c r="AI284" s="6"/>
    </row>
    <row r="285" spans="1:35" ht="13.5" customHeight="1">
      <c r="A285" s="11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98"/>
      <c r="AI285" s="6"/>
    </row>
    <row r="286" spans="1:35" ht="13.5" customHeight="1">
      <c r="A286" s="117"/>
      <c r="B286" s="93" t="s">
        <v>244</v>
      </c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98"/>
      <c r="AI286" s="6"/>
    </row>
    <row r="287" spans="1:35" ht="4.5" customHeight="1">
      <c r="A287" s="11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98"/>
      <c r="AI287" s="6"/>
    </row>
    <row r="288" spans="1:35" ht="60" customHeight="1">
      <c r="A288" s="117"/>
      <c r="B288" s="334" t="s">
        <v>26</v>
      </c>
      <c r="C288" s="334"/>
      <c r="D288" s="324" t="s">
        <v>108</v>
      </c>
      <c r="E288" s="273"/>
      <c r="F288" s="273"/>
      <c r="G288" s="273"/>
      <c r="H288" s="318" t="s">
        <v>105</v>
      </c>
      <c r="I288" s="318"/>
      <c r="J288" s="318"/>
      <c r="K288" s="318" t="s">
        <v>77</v>
      </c>
      <c r="L288" s="318"/>
      <c r="M288" s="318"/>
      <c r="N288" s="318" t="s">
        <v>78</v>
      </c>
      <c r="O288" s="318"/>
      <c r="P288" s="318"/>
      <c r="Q288" s="6"/>
      <c r="R288" s="6"/>
      <c r="S288" s="318" t="s">
        <v>109</v>
      </c>
      <c r="T288" s="318"/>
      <c r="U288" s="318"/>
      <c r="V288" s="318"/>
      <c r="W288" s="412" t="s">
        <v>107</v>
      </c>
      <c r="X288" s="412"/>
      <c r="Y288" s="412"/>
      <c r="Z288" s="412"/>
      <c r="AA288" s="412"/>
      <c r="AB288" s="316" t="s">
        <v>110</v>
      </c>
      <c r="AC288" s="316"/>
      <c r="AD288" s="316"/>
      <c r="AE288" s="316"/>
      <c r="AF288" s="316"/>
      <c r="AG288" s="6"/>
      <c r="AH288" s="98"/>
      <c r="AI288" s="6"/>
    </row>
    <row r="289" spans="1:35" ht="15" customHeight="1">
      <c r="A289" s="117"/>
      <c r="B289" s="334"/>
      <c r="C289" s="334"/>
      <c r="D289" s="324"/>
      <c r="E289" s="273"/>
      <c r="F289" s="273"/>
      <c r="G289" s="273"/>
      <c r="H289" s="319"/>
      <c r="I289" s="319"/>
      <c r="J289" s="319"/>
      <c r="K289" s="319"/>
      <c r="L289" s="319"/>
      <c r="M289" s="319"/>
      <c r="N289" s="319"/>
      <c r="O289" s="319"/>
      <c r="P289" s="319"/>
      <c r="Q289" s="6"/>
      <c r="R289" s="6"/>
      <c r="S289" s="319"/>
      <c r="T289" s="319"/>
      <c r="U289" s="319"/>
      <c r="V289" s="319"/>
      <c r="W289" s="413"/>
      <c r="X289" s="413"/>
      <c r="Y289" s="413"/>
      <c r="Z289" s="413"/>
      <c r="AA289" s="413"/>
      <c r="AB289" s="291" t="s">
        <v>277</v>
      </c>
      <c r="AC289" s="276"/>
      <c r="AD289" s="231" t="s">
        <v>380</v>
      </c>
      <c r="AE289" s="231"/>
      <c r="AF289" s="276"/>
      <c r="AG289" s="6"/>
      <c r="AH289" s="98"/>
      <c r="AI289" s="6"/>
    </row>
    <row r="290" spans="1:35" ht="15" customHeight="1" thickBot="1">
      <c r="A290" s="117"/>
      <c r="B290" s="334"/>
      <c r="C290" s="334"/>
      <c r="D290" s="273"/>
      <c r="E290" s="273"/>
      <c r="F290" s="273"/>
      <c r="G290" s="273"/>
      <c r="H290" s="319"/>
      <c r="I290" s="319"/>
      <c r="J290" s="319"/>
      <c r="K290" s="319"/>
      <c r="L290" s="319"/>
      <c r="M290" s="319"/>
      <c r="N290" s="319"/>
      <c r="O290" s="319"/>
      <c r="P290" s="319"/>
      <c r="Q290" s="6"/>
      <c r="R290" s="6"/>
      <c r="S290" s="320"/>
      <c r="T290" s="320"/>
      <c r="U290" s="320"/>
      <c r="V290" s="320"/>
      <c r="W290" s="404"/>
      <c r="X290" s="404"/>
      <c r="Y290" s="404"/>
      <c r="Z290" s="404"/>
      <c r="AA290" s="404"/>
      <c r="AB290" s="277"/>
      <c r="AC290" s="279"/>
      <c r="AD290" s="410"/>
      <c r="AE290" s="410"/>
      <c r="AF290" s="411"/>
      <c r="AG290" s="6"/>
      <c r="AH290" s="98"/>
      <c r="AI290" s="6"/>
    </row>
    <row r="291" spans="1:35" ht="19.5" customHeight="1">
      <c r="A291" s="117"/>
      <c r="B291" s="306" t="s">
        <v>27</v>
      </c>
      <c r="C291" s="306"/>
      <c r="D291" s="246"/>
      <c r="E291" s="307"/>
      <c r="F291" s="307"/>
      <c r="G291" s="307"/>
      <c r="H291" s="265"/>
      <c r="I291" s="290"/>
      <c r="J291" s="266"/>
      <c r="K291" s="265"/>
      <c r="L291" s="290"/>
      <c r="M291" s="266"/>
      <c r="N291" s="265"/>
      <c r="O291" s="290"/>
      <c r="P291" s="266"/>
      <c r="Q291" s="6"/>
      <c r="R291" s="6"/>
      <c r="S291" s="238"/>
      <c r="T291" s="231"/>
      <c r="U291" s="231"/>
      <c r="V291" s="276"/>
      <c r="W291" s="238"/>
      <c r="X291" s="231"/>
      <c r="Y291" s="231"/>
      <c r="Z291" s="231"/>
      <c r="AA291" s="276"/>
      <c r="AB291" s="311"/>
      <c r="AC291" s="265"/>
      <c r="AD291" s="124" t="s">
        <v>211</v>
      </c>
      <c r="AE291" s="312">
        <f>ROUND(AB291*3600/9760,3)</f>
        <v>0</v>
      </c>
      <c r="AF291" s="313"/>
      <c r="AG291" s="6"/>
      <c r="AH291" s="98"/>
      <c r="AI291" s="6"/>
    </row>
    <row r="292" spans="1:35" ht="19.5" customHeight="1" thickBot="1">
      <c r="A292" s="117"/>
      <c r="B292" s="306" t="s">
        <v>28</v>
      </c>
      <c r="C292" s="306"/>
      <c r="D292" s="246"/>
      <c r="E292" s="307"/>
      <c r="F292" s="307"/>
      <c r="G292" s="307"/>
      <c r="H292" s="265"/>
      <c r="I292" s="290"/>
      <c r="J292" s="266"/>
      <c r="K292" s="265"/>
      <c r="L292" s="290"/>
      <c r="M292" s="266"/>
      <c r="N292" s="265"/>
      <c r="O292" s="290"/>
      <c r="P292" s="266"/>
      <c r="Q292" s="6"/>
      <c r="R292" s="6"/>
      <c r="S292" s="277"/>
      <c r="T292" s="278"/>
      <c r="U292" s="278"/>
      <c r="V292" s="279"/>
      <c r="W292" s="277"/>
      <c r="X292" s="278"/>
      <c r="Y292" s="278"/>
      <c r="Z292" s="278"/>
      <c r="AA292" s="279"/>
      <c r="AB292" s="311"/>
      <c r="AC292" s="265"/>
      <c r="AD292" s="126"/>
      <c r="AE292" s="314">
        <f>AC292*3600/9760</f>
        <v>0</v>
      </c>
      <c r="AF292" s="315"/>
      <c r="AG292" s="6"/>
      <c r="AH292" s="98"/>
      <c r="AI292" s="6"/>
    </row>
    <row r="293" spans="1:35" ht="19.5" customHeight="1">
      <c r="A293" s="117"/>
      <c r="B293" s="306" t="s">
        <v>29</v>
      </c>
      <c r="C293" s="306"/>
      <c r="D293" s="246"/>
      <c r="E293" s="307"/>
      <c r="F293" s="307"/>
      <c r="G293" s="307"/>
      <c r="H293" s="265"/>
      <c r="I293" s="290"/>
      <c r="J293" s="266"/>
      <c r="K293" s="265"/>
      <c r="L293" s="290"/>
      <c r="M293" s="266"/>
      <c r="N293" s="265"/>
      <c r="O293" s="290"/>
      <c r="P293" s="266"/>
      <c r="Q293" s="6"/>
      <c r="R293" s="6"/>
      <c r="S293" s="6"/>
      <c r="T293" s="6"/>
      <c r="U293" s="6"/>
      <c r="V293" s="6"/>
      <c r="W293" s="6"/>
      <c r="X293" s="6"/>
      <c r="Y293" s="102"/>
      <c r="Z293" s="6"/>
      <c r="AA293" s="6"/>
      <c r="AB293" s="6"/>
      <c r="AC293" s="6"/>
      <c r="AD293" s="102" t="s">
        <v>74</v>
      </c>
      <c r="AE293" s="6"/>
      <c r="AF293" s="6"/>
      <c r="AG293" s="6"/>
      <c r="AH293" s="98"/>
      <c r="AI293" s="6"/>
    </row>
    <row r="294" spans="1:35" ht="19.5" customHeight="1">
      <c r="A294" s="117"/>
      <c r="B294" s="306" t="s">
        <v>30</v>
      </c>
      <c r="C294" s="306"/>
      <c r="D294" s="246"/>
      <c r="E294" s="307"/>
      <c r="F294" s="307"/>
      <c r="G294" s="307"/>
      <c r="H294" s="265"/>
      <c r="I294" s="290"/>
      <c r="J294" s="266"/>
      <c r="K294" s="265"/>
      <c r="L294" s="290"/>
      <c r="M294" s="266"/>
      <c r="N294" s="265"/>
      <c r="O294" s="290"/>
      <c r="P294" s="266"/>
      <c r="Q294" s="6"/>
      <c r="R294" s="6"/>
      <c r="S294" s="104" t="s">
        <v>301</v>
      </c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98"/>
      <c r="AI294" s="6"/>
    </row>
    <row r="295" spans="1:35" ht="19.5" customHeight="1">
      <c r="A295" s="117"/>
      <c r="B295" s="306" t="s">
        <v>31</v>
      </c>
      <c r="C295" s="306"/>
      <c r="D295" s="246"/>
      <c r="E295" s="307"/>
      <c r="F295" s="307"/>
      <c r="G295" s="307"/>
      <c r="H295" s="265"/>
      <c r="I295" s="290"/>
      <c r="J295" s="266"/>
      <c r="K295" s="265"/>
      <c r="L295" s="290"/>
      <c r="M295" s="266"/>
      <c r="N295" s="265"/>
      <c r="O295" s="290"/>
      <c r="P295" s="266"/>
      <c r="Q295" s="6"/>
      <c r="R295" s="6"/>
      <c r="S295" s="127" t="s">
        <v>341</v>
      </c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98"/>
      <c r="AI295" s="6"/>
    </row>
    <row r="296" spans="1:35" ht="19.5" customHeight="1">
      <c r="A296" s="117"/>
      <c r="B296" s="306" t="s">
        <v>32</v>
      </c>
      <c r="C296" s="306"/>
      <c r="D296" s="246"/>
      <c r="E296" s="307"/>
      <c r="F296" s="307"/>
      <c r="G296" s="307"/>
      <c r="H296" s="265"/>
      <c r="I296" s="290"/>
      <c r="J296" s="266"/>
      <c r="K296" s="265"/>
      <c r="L296" s="290"/>
      <c r="M296" s="266"/>
      <c r="N296" s="265"/>
      <c r="O296" s="290"/>
      <c r="P296" s="266"/>
      <c r="Q296" s="6"/>
      <c r="R296" s="6"/>
      <c r="S296" s="104" t="s">
        <v>278</v>
      </c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98"/>
      <c r="AI296" s="6"/>
    </row>
    <row r="297" spans="1:35" ht="19.5" customHeight="1">
      <c r="A297" s="117"/>
      <c r="B297" s="306" t="s">
        <v>33</v>
      </c>
      <c r="C297" s="306"/>
      <c r="D297" s="246"/>
      <c r="E297" s="307"/>
      <c r="F297" s="307"/>
      <c r="G297" s="307"/>
      <c r="H297" s="265"/>
      <c r="I297" s="290"/>
      <c r="J297" s="266"/>
      <c r="K297" s="265"/>
      <c r="L297" s="290"/>
      <c r="M297" s="266"/>
      <c r="N297" s="265"/>
      <c r="O297" s="290"/>
      <c r="P297" s="26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98"/>
      <c r="AI297" s="6"/>
    </row>
    <row r="298" spans="1:35" ht="19.5" customHeight="1">
      <c r="A298" s="117"/>
      <c r="B298" s="306" t="s">
        <v>34</v>
      </c>
      <c r="C298" s="306"/>
      <c r="D298" s="246"/>
      <c r="E298" s="307"/>
      <c r="F298" s="307"/>
      <c r="G298" s="307"/>
      <c r="H298" s="265"/>
      <c r="I298" s="290"/>
      <c r="J298" s="266"/>
      <c r="K298" s="265"/>
      <c r="L298" s="290"/>
      <c r="M298" s="266"/>
      <c r="N298" s="265"/>
      <c r="O298" s="290"/>
      <c r="P298" s="26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98"/>
      <c r="AI298" s="6"/>
    </row>
    <row r="299" spans="1:35" ht="19.5" customHeight="1">
      <c r="A299" s="117"/>
      <c r="B299" s="316" t="s">
        <v>112</v>
      </c>
      <c r="C299" s="316"/>
      <c r="D299" s="316"/>
      <c r="E299" s="316"/>
      <c r="F299" s="316"/>
      <c r="G299" s="317"/>
      <c r="H299" s="265">
        <f>SUM(H291:J298)</f>
        <v>0</v>
      </c>
      <c r="I299" s="290"/>
      <c r="J299" s="266"/>
      <c r="K299" s="229" t="s">
        <v>206</v>
      </c>
      <c r="L299" s="405">
        <f>SUM(K291:M298)</f>
        <v>0</v>
      </c>
      <c r="M299" s="406"/>
      <c r="N299" s="229" t="s">
        <v>59</v>
      </c>
      <c r="O299" s="405">
        <f>SUM(N291:P298)</f>
        <v>0</v>
      </c>
      <c r="P299" s="40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98"/>
      <c r="AI299" s="6"/>
    </row>
    <row r="300" spans="1:35" ht="19.5" customHeight="1">
      <c r="A300" s="117"/>
      <c r="B300" s="420" t="s">
        <v>73</v>
      </c>
      <c r="C300" s="421"/>
      <c r="D300" s="421"/>
      <c r="E300" s="421"/>
      <c r="F300" s="421"/>
      <c r="G300" s="421"/>
      <c r="H300" s="422"/>
      <c r="I300" s="422"/>
      <c r="J300" s="422"/>
      <c r="K300" s="422"/>
      <c r="L300" s="422"/>
      <c r="M300" s="422"/>
      <c r="N300" s="422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98"/>
      <c r="AI300" s="6"/>
    </row>
    <row r="301" spans="1:35" ht="13.5" customHeight="1">
      <c r="A301" s="117"/>
      <c r="B301" s="129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98"/>
      <c r="AI301" s="6"/>
    </row>
    <row r="302" spans="1:35" ht="13.5" customHeight="1">
      <c r="A302" s="117"/>
      <c r="B302" s="24" t="s">
        <v>43</v>
      </c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98"/>
      <c r="AI302" s="6"/>
    </row>
    <row r="303" spans="1:35" ht="4.5" customHeight="1">
      <c r="A303" s="11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98"/>
      <c r="AI303" s="6"/>
    </row>
    <row r="304" spans="1:35" ht="60" customHeight="1">
      <c r="A304" s="117"/>
      <c r="B304" s="321"/>
      <c r="C304" s="321"/>
      <c r="D304" s="324" t="s">
        <v>108</v>
      </c>
      <c r="E304" s="273"/>
      <c r="F304" s="273"/>
      <c r="G304" s="273"/>
      <c r="H304" s="318" t="s">
        <v>105</v>
      </c>
      <c r="I304" s="318"/>
      <c r="J304" s="318"/>
      <c r="K304" s="318" t="s">
        <v>77</v>
      </c>
      <c r="L304" s="318"/>
      <c r="M304" s="318"/>
      <c r="N304" s="318" t="s">
        <v>78</v>
      </c>
      <c r="O304" s="318"/>
      <c r="P304" s="318"/>
      <c r="Q304" s="409" t="s">
        <v>390</v>
      </c>
      <c r="R304" s="409"/>
      <c r="S304" s="409"/>
      <c r="T304" s="409" t="s">
        <v>391</v>
      </c>
      <c r="U304" s="316"/>
      <c r="V304" s="316"/>
      <c r="W304" s="317" t="s">
        <v>392</v>
      </c>
      <c r="X304" s="418"/>
      <c r="Y304" s="418"/>
      <c r="Z304" s="419"/>
      <c r="AA304" s="239" t="s">
        <v>393</v>
      </c>
      <c r="AB304" s="240"/>
      <c r="AC304" s="241"/>
      <c r="AD304" s="239" t="s">
        <v>394</v>
      </c>
      <c r="AE304" s="240"/>
      <c r="AF304" s="240"/>
      <c r="AG304" s="241"/>
      <c r="AH304" s="98"/>
      <c r="AI304" s="6"/>
    </row>
    <row r="305" spans="1:35" ht="15" customHeight="1">
      <c r="A305" s="117"/>
      <c r="B305" s="322"/>
      <c r="C305" s="322"/>
      <c r="D305" s="324"/>
      <c r="E305" s="273"/>
      <c r="F305" s="273"/>
      <c r="G305" s="273"/>
      <c r="H305" s="319"/>
      <c r="I305" s="319"/>
      <c r="J305" s="319"/>
      <c r="K305" s="319"/>
      <c r="L305" s="319"/>
      <c r="M305" s="319"/>
      <c r="N305" s="319"/>
      <c r="O305" s="319"/>
      <c r="P305" s="319"/>
      <c r="Q305" s="409"/>
      <c r="R305" s="409"/>
      <c r="S305" s="409"/>
      <c r="T305" s="409"/>
      <c r="U305" s="316"/>
      <c r="V305" s="316"/>
      <c r="W305" s="239" t="s">
        <v>277</v>
      </c>
      <c r="X305" s="414"/>
      <c r="Y305" s="417" t="s">
        <v>380</v>
      </c>
      <c r="Z305" s="414"/>
      <c r="AA305" s="232"/>
      <c r="AB305" s="233"/>
      <c r="AC305" s="234"/>
      <c r="AD305" s="232"/>
      <c r="AE305" s="233"/>
      <c r="AF305" s="233"/>
      <c r="AG305" s="234"/>
      <c r="AH305" s="98"/>
      <c r="AI305" s="6"/>
    </row>
    <row r="306" spans="1:35" ht="15" customHeight="1">
      <c r="A306" s="117"/>
      <c r="B306" s="323"/>
      <c r="C306" s="323"/>
      <c r="D306" s="273"/>
      <c r="E306" s="273"/>
      <c r="F306" s="273"/>
      <c r="G306" s="273"/>
      <c r="H306" s="320"/>
      <c r="I306" s="320"/>
      <c r="J306" s="320"/>
      <c r="K306" s="320"/>
      <c r="L306" s="320"/>
      <c r="M306" s="320"/>
      <c r="N306" s="320"/>
      <c r="O306" s="320"/>
      <c r="P306" s="320"/>
      <c r="Q306" s="409"/>
      <c r="R306" s="409"/>
      <c r="S306" s="409"/>
      <c r="T306" s="316"/>
      <c r="U306" s="316"/>
      <c r="V306" s="316"/>
      <c r="W306" s="415"/>
      <c r="X306" s="416"/>
      <c r="Y306" s="415"/>
      <c r="Z306" s="416"/>
      <c r="AA306" s="235"/>
      <c r="AB306" s="236"/>
      <c r="AC306" s="237"/>
      <c r="AD306" s="235"/>
      <c r="AE306" s="236"/>
      <c r="AF306" s="236"/>
      <c r="AG306" s="237"/>
      <c r="AH306" s="98"/>
      <c r="AI306" s="6"/>
    </row>
    <row r="307" spans="1:35" ht="19.5" customHeight="1">
      <c r="A307" s="117"/>
      <c r="B307" s="306" t="s">
        <v>27</v>
      </c>
      <c r="C307" s="306"/>
      <c r="D307" s="273"/>
      <c r="E307" s="273"/>
      <c r="F307" s="273"/>
      <c r="G307" s="273"/>
      <c r="H307" s="265"/>
      <c r="I307" s="290"/>
      <c r="J307" s="266"/>
      <c r="K307" s="265"/>
      <c r="L307" s="290"/>
      <c r="M307" s="266"/>
      <c r="N307" s="265"/>
      <c r="O307" s="290"/>
      <c r="P307" s="266"/>
      <c r="Q307" s="273"/>
      <c r="R307" s="273"/>
      <c r="S307" s="273"/>
      <c r="T307" s="273"/>
      <c r="U307" s="273"/>
      <c r="V307" s="273"/>
      <c r="W307" s="265"/>
      <c r="X307" s="266"/>
      <c r="Y307" s="265">
        <f>ROUNDDOWN(W307*3600/9760,3)</f>
        <v>0</v>
      </c>
      <c r="Z307" s="266"/>
      <c r="AA307" s="247">
        <f>ROUND(N307*Y307,3)</f>
        <v>0</v>
      </c>
      <c r="AB307" s="248"/>
      <c r="AC307" s="249"/>
      <c r="AD307" s="273"/>
      <c r="AE307" s="273"/>
      <c r="AF307" s="273"/>
      <c r="AG307" s="246"/>
      <c r="AH307" s="174"/>
      <c r="AI307" s="175"/>
    </row>
    <row r="308" spans="1:35" ht="19.5" customHeight="1">
      <c r="A308" s="117"/>
      <c r="B308" s="306" t="s">
        <v>28</v>
      </c>
      <c r="C308" s="306"/>
      <c r="D308" s="273"/>
      <c r="E308" s="273"/>
      <c r="F308" s="273"/>
      <c r="G308" s="273"/>
      <c r="H308" s="265"/>
      <c r="I308" s="290"/>
      <c r="J308" s="266"/>
      <c r="K308" s="265"/>
      <c r="L308" s="290"/>
      <c r="M308" s="266"/>
      <c r="N308" s="265"/>
      <c r="O308" s="290"/>
      <c r="P308" s="266"/>
      <c r="Q308" s="273"/>
      <c r="R308" s="273"/>
      <c r="S308" s="273"/>
      <c r="T308" s="273"/>
      <c r="U308" s="273"/>
      <c r="V308" s="273"/>
      <c r="W308" s="265"/>
      <c r="X308" s="266"/>
      <c r="Y308" s="265">
        <f aca="true" t="shared" si="2" ref="Y308:Y314">ROUNDDOWN(W308*3600/9760,3)</f>
        <v>0</v>
      </c>
      <c r="Z308" s="266"/>
      <c r="AA308" s="247">
        <f aca="true" t="shared" si="3" ref="AA308:AA313">ROUND(N308*Y308,3)</f>
        <v>0</v>
      </c>
      <c r="AB308" s="248"/>
      <c r="AC308" s="249"/>
      <c r="AD308" s="273"/>
      <c r="AE308" s="273"/>
      <c r="AF308" s="273"/>
      <c r="AG308" s="246"/>
      <c r="AH308" s="174"/>
      <c r="AI308" s="175"/>
    </row>
    <row r="309" spans="1:35" ht="19.5" customHeight="1">
      <c r="A309" s="117"/>
      <c r="B309" s="306" t="s">
        <v>29</v>
      </c>
      <c r="C309" s="306"/>
      <c r="D309" s="273"/>
      <c r="E309" s="273"/>
      <c r="F309" s="273"/>
      <c r="G309" s="273"/>
      <c r="H309" s="265"/>
      <c r="I309" s="290"/>
      <c r="J309" s="266"/>
      <c r="K309" s="265"/>
      <c r="L309" s="290"/>
      <c r="M309" s="266"/>
      <c r="N309" s="265"/>
      <c r="O309" s="290"/>
      <c r="P309" s="266"/>
      <c r="Q309" s="273"/>
      <c r="R309" s="273"/>
      <c r="S309" s="273"/>
      <c r="T309" s="273"/>
      <c r="U309" s="273"/>
      <c r="V309" s="273"/>
      <c r="W309" s="265"/>
      <c r="X309" s="266"/>
      <c r="Y309" s="265">
        <f t="shared" si="2"/>
        <v>0</v>
      </c>
      <c r="Z309" s="266"/>
      <c r="AA309" s="247">
        <f t="shared" si="3"/>
        <v>0</v>
      </c>
      <c r="AB309" s="248"/>
      <c r="AC309" s="249"/>
      <c r="AD309" s="273"/>
      <c r="AE309" s="273"/>
      <c r="AF309" s="273"/>
      <c r="AG309" s="246"/>
      <c r="AH309" s="174"/>
      <c r="AI309" s="175"/>
    </row>
    <row r="310" spans="1:35" ht="19.5" customHeight="1">
      <c r="A310" s="117"/>
      <c r="B310" s="306" t="s">
        <v>30</v>
      </c>
      <c r="C310" s="306"/>
      <c r="D310" s="273"/>
      <c r="E310" s="273"/>
      <c r="F310" s="273"/>
      <c r="G310" s="273"/>
      <c r="H310" s="265"/>
      <c r="I310" s="290"/>
      <c r="J310" s="266"/>
      <c r="K310" s="265"/>
      <c r="L310" s="290"/>
      <c r="M310" s="266"/>
      <c r="N310" s="265"/>
      <c r="O310" s="290"/>
      <c r="P310" s="266"/>
      <c r="Q310" s="273"/>
      <c r="R310" s="273"/>
      <c r="S310" s="273"/>
      <c r="T310" s="273"/>
      <c r="U310" s="273"/>
      <c r="V310" s="273"/>
      <c r="W310" s="265"/>
      <c r="X310" s="266"/>
      <c r="Y310" s="265">
        <f t="shared" si="2"/>
        <v>0</v>
      </c>
      <c r="Z310" s="266"/>
      <c r="AA310" s="247">
        <f t="shared" si="3"/>
        <v>0</v>
      </c>
      <c r="AB310" s="248"/>
      <c r="AC310" s="249"/>
      <c r="AD310" s="273"/>
      <c r="AE310" s="273"/>
      <c r="AF310" s="273"/>
      <c r="AG310" s="246"/>
      <c r="AH310" s="174"/>
      <c r="AI310" s="175"/>
    </row>
    <row r="311" spans="1:35" ht="19.5" customHeight="1">
      <c r="A311" s="117"/>
      <c r="B311" s="306" t="s">
        <v>31</v>
      </c>
      <c r="C311" s="306"/>
      <c r="D311" s="273"/>
      <c r="E311" s="273"/>
      <c r="F311" s="273"/>
      <c r="G311" s="273"/>
      <c r="H311" s="265"/>
      <c r="I311" s="290"/>
      <c r="J311" s="266"/>
      <c r="K311" s="265"/>
      <c r="L311" s="290"/>
      <c r="M311" s="266"/>
      <c r="N311" s="265"/>
      <c r="O311" s="290"/>
      <c r="P311" s="266"/>
      <c r="Q311" s="273"/>
      <c r="R311" s="273"/>
      <c r="S311" s="273"/>
      <c r="T311" s="273"/>
      <c r="U311" s="273"/>
      <c r="V311" s="273"/>
      <c r="W311" s="265"/>
      <c r="X311" s="266"/>
      <c r="Y311" s="265">
        <f t="shared" si="2"/>
        <v>0</v>
      </c>
      <c r="Z311" s="266"/>
      <c r="AA311" s="247">
        <f t="shared" si="3"/>
        <v>0</v>
      </c>
      <c r="AB311" s="248"/>
      <c r="AC311" s="249"/>
      <c r="AD311" s="273"/>
      <c r="AE311" s="273"/>
      <c r="AF311" s="273"/>
      <c r="AG311" s="246"/>
      <c r="AH311" s="174"/>
      <c r="AI311" s="175"/>
    </row>
    <row r="312" spans="1:35" ht="19.5" customHeight="1">
      <c r="A312" s="117"/>
      <c r="B312" s="306" t="s">
        <v>32</v>
      </c>
      <c r="C312" s="306"/>
      <c r="D312" s="273"/>
      <c r="E312" s="273"/>
      <c r="F312" s="273"/>
      <c r="G312" s="273"/>
      <c r="H312" s="265"/>
      <c r="I312" s="290"/>
      <c r="J312" s="266"/>
      <c r="K312" s="265"/>
      <c r="L312" s="290"/>
      <c r="M312" s="266"/>
      <c r="N312" s="265"/>
      <c r="O312" s="290"/>
      <c r="P312" s="266"/>
      <c r="Q312" s="273"/>
      <c r="R312" s="273"/>
      <c r="S312" s="273"/>
      <c r="T312" s="273"/>
      <c r="U312" s="273"/>
      <c r="V312" s="273"/>
      <c r="W312" s="265"/>
      <c r="X312" s="266"/>
      <c r="Y312" s="265">
        <f t="shared" si="2"/>
        <v>0</v>
      </c>
      <c r="Z312" s="266"/>
      <c r="AA312" s="247">
        <f t="shared" si="3"/>
        <v>0</v>
      </c>
      <c r="AB312" s="248"/>
      <c r="AC312" s="249"/>
      <c r="AD312" s="273"/>
      <c r="AE312" s="273"/>
      <c r="AF312" s="273"/>
      <c r="AG312" s="246"/>
      <c r="AH312" s="174"/>
      <c r="AI312" s="175"/>
    </row>
    <row r="313" spans="1:35" ht="19.5" customHeight="1">
      <c r="A313" s="117"/>
      <c r="B313" s="306" t="s">
        <v>33</v>
      </c>
      <c r="C313" s="306"/>
      <c r="D313" s="273"/>
      <c r="E313" s="273"/>
      <c r="F313" s="273"/>
      <c r="G313" s="273"/>
      <c r="H313" s="265"/>
      <c r="I313" s="290"/>
      <c r="J313" s="266"/>
      <c r="K313" s="265"/>
      <c r="L313" s="290"/>
      <c r="M313" s="266"/>
      <c r="N313" s="265"/>
      <c r="O313" s="290"/>
      <c r="P313" s="266"/>
      <c r="Q313" s="273"/>
      <c r="R313" s="273"/>
      <c r="S313" s="273"/>
      <c r="T313" s="273"/>
      <c r="U313" s="273"/>
      <c r="V313" s="273"/>
      <c r="W313" s="265"/>
      <c r="X313" s="266"/>
      <c r="Y313" s="265">
        <f t="shared" si="2"/>
        <v>0</v>
      </c>
      <c r="Z313" s="266"/>
      <c r="AA313" s="247">
        <f t="shared" si="3"/>
        <v>0</v>
      </c>
      <c r="AB313" s="248"/>
      <c r="AC313" s="249"/>
      <c r="AD313" s="273"/>
      <c r="AE313" s="273"/>
      <c r="AF313" s="273"/>
      <c r="AG313" s="246"/>
      <c r="AH313" s="174"/>
      <c r="AI313" s="175"/>
    </row>
    <row r="314" spans="1:39" ht="19.5" customHeight="1" thickBot="1">
      <c r="A314" s="117"/>
      <c r="B314" s="306" t="s">
        <v>34</v>
      </c>
      <c r="C314" s="306"/>
      <c r="D314" s="273"/>
      <c r="E314" s="273"/>
      <c r="F314" s="273"/>
      <c r="G314" s="273"/>
      <c r="H314" s="265"/>
      <c r="I314" s="290"/>
      <c r="J314" s="266"/>
      <c r="K314" s="265"/>
      <c r="L314" s="290"/>
      <c r="M314" s="266"/>
      <c r="N314" s="265"/>
      <c r="O314" s="290"/>
      <c r="P314" s="266"/>
      <c r="Q314" s="273"/>
      <c r="R314" s="273"/>
      <c r="S314" s="273"/>
      <c r="T314" s="273"/>
      <c r="U314" s="273"/>
      <c r="V314" s="273"/>
      <c r="W314" s="265"/>
      <c r="X314" s="266"/>
      <c r="Y314" s="265">
        <f t="shared" si="2"/>
        <v>0</v>
      </c>
      <c r="Z314" s="266"/>
      <c r="AA314" s="247">
        <f>ROUND(N314*Y314,3)</f>
        <v>0</v>
      </c>
      <c r="AB314" s="248"/>
      <c r="AC314" s="249"/>
      <c r="AD314" s="273"/>
      <c r="AE314" s="273"/>
      <c r="AF314" s="273"/>
      <c r="AG314" s="246"/>
      <c r="AH314" s="174"/>
      <c r="AI314" s="175"/>
      <c r="AJ314" s="6"/>
      <c r="AK314" s="6"/>
      <c r="AL314" s="6"/>
      <c r="AM314" s="6"/>
    </row>
    <row r="315" spans="1:39" ht="24.75" customHeight="1" thickBot="1">
      <c r="A315" s="117"/>
      <c r="B315" s="316" t="s">
        <v>47</v>
      </c>
      <c r="C315" s="316"/>
      <c r="D315" s="404"/>
      <c r="E315" s="404"/>
      <c r="F315" s="404"/>
      <c r="G315" s="404"/>
      <c r="H315" s="265">
        <f>SUM(H307:J314)</f>
        <v>0</v>
      </c>
      <c r="I315" s="290"/>
      <c r="J315" s="266"/>
      <c r="K315" s="229" t="s">
        <v>395</v>
      </c>
      <c r="L315" s="405">
        <f>SUM(K307:M314)</f>
        <v>0</v>
      </c>
      <c r="M315" s="406"/>
      <c r="N315" s="229" t="s">
        <v>396</v>
      </c>
      <c r="O315" s="405">
        <f>SUM(N307:P314)</f>
        <v>0</v>
      </c>
      <c r="P315" s="406"/>
      <c r="Q315" s="246" t="s">
        <v>397</v>
      </c>
      <c r="R315" s="307"/>
      <c r="S315" s="307"/>
      <c r="T315" s="307"/>
      <c r="U315" s="307"/>
      <c r="V315" s="307"/>
      <c r="W315" s="307"/>
      <c r="X315" s="307"/>
      <c r="Y315" s="307"/>
      <c r="Z315" s="307"/>
      <c r="AA315" s="130" t="s">
        <v>398</v>
      </c>
      <c r="AB315" s="407">
        <f>SUM(AA307:AC314)</f>
        <v>0</v>
      </c>
      <c r="AC315" s="408"/>
      <c r="AD315" s="101"/>
      <c r="AE315" s="101"/>
      <c r="AF315" s="125"/>
      <c r="AG315" s="125"/>
      <c r="AH315" s="174"/>
      <c r="AI315" s="175"/>
      <c r="AJ315" s="131"/>
      <c r="AK315" s="131"/>
      <c r="AL315" s="403"/>
      <c r="AM315" s="403"/>
    </row>
    <row r="316" spans="1:39" ht="16.5" customHeight="1">
      <c r="A316" s="117"/>
      <c r="B316" s="101"/>
      <c r="C316" s="101"/>
      <c r="D316" s="101"/>
      <c r="E316" s="101"/>
      <c r="F316" s="101"/>
      <c r="G316" s="101"/>
      <c r="H316" s="132" t="s">
        <v>76</v>
      </c>
      <c r="I316" s="101"/>
      <c r="J316" s="101"/>
      <c r="K316" s="101"/>
      <c r="L316" s="101"/>
      <c r="M316" s="101"/>
      <c r="N316" s="101"/>
      <c r="O316" s="133"/>
      <c r="P316" s="133"/>
      <c r="Q316" s="254" t="s">
        <v>271</v>
      </c>
      <c r="R316" s="255"/>
      <c r="S316" s="255"/>
      <c r="T316" s="255"/>
      <c r="U316" s="255"/>
      <c r="V316" s="256"/>
      <c r="W316" s="291" t="s">
        <v>342</v>
      </c>
      <c r="X316" s="292"/>
      <c r="Y316" s="292"/>
      <c r="Z316" s="293"/>
      <c r="AA316" s="134" t="s">
        <v>399</v>
      </c>
      <c r="AB316" s="286">
        <f>IF(OR(O315=0,AB315=0),0,ROUND(AB315/O315,3))</f>
        <v>0</v>
      </c>
      <c r="AC316" s="286"/>
      <c r="AD316" s="286"/>
      <c r="AE316" s="286"/>
      <c r="AF316" s="286"/>
      <c r="AG316" s="287"/>
      <c r="AH316" s="98"/>
      <c r="AI316" s="6"/>
      <c r="AJ316" s="6"/>
      <c r="AK316" s="6"/>
      <c r="AL316" s="6"/>
      <c r="AM316" s="6"/>
    </row>
    <row r="317" spans="1:35" ht="16.5" customHeight="1" thickBot="1">
      <c r="A317" s="117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35"/>
      <c r="P317" s="135"/>
      <c r="Q317" s="257"/>
      <c r="R317" s="257"/>
      <c r="S317" s="257"/>
      <c r="T317" s="257"/>
      <c r="U317" s="257"/>
      <c r="V317" s="258"/>
      <c r="W317" s="294"/>
      <c r="X317" s="295"/>
      <c r="Y317" s="295"/>
      <c r="Z317" s="296"/>
      <c r="AA317" s="136"/>
      <c r="AB317" s="288"/>
      <c r="AC317" s="288"/>
      <c r="AD317" s="288"/>
      <c r="AE317" s="288"/>
      <c r="AF317" s="288"/>
      <c r="AG317" s="289"/>
      <c r="AH317" s="98"/>
      <c r="AI317" s="6"/>
    </row>
    <row r="318" spans="1:35" ht="19.5" customHeight="1">
      <c r="A318" s="117"/>
      <c r="B318" s="23" t="s">
        <v>279</v>
      </c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102" t="s">
        <v>75</v>
      </c>
      <c r="AB318" s="6"/>
      <c r="AC318" s="102"/>
      <c r="AD318" s="6"/>
      <c r="AE318" s="6"/>
      <c r="AF318" s="6"/>
      <c r="AG318" s="6"/>
      <c r="AH318" s="98"/>
      <c r="AI318" s="6"/>
    </row>
    <row r="319" spans="1:35" ht="19.5" customHeight="1">
      <c r="A319" s="117"/>
      <c r="B319" s="23" t="s">
        <v>280</v>
      </c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102"/>
      <c r="AB319" s="6"/>
      <c r="AC319" s="102"/>
      <c r="AD319" s="6"/>
      <c r="AE319" s="6"/>
      <c r="AF319" s="6"/>
      <c r="AG319" s="6"/>
      <c r="AH319" s="98"/>
      <c r="AI319" s="6"/>
    </row>
    <row r="320" spans="1:35" ht="19.5" customHeight="1">
      <c r="A320" s="117"/>
      <c r="B320" s="23" t="s">
        <v>302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98"/>
      <c r="AI320" s="6"/>
    </row>
    <row r="321" spans="1:35" ht="19.5" customHeight="1">
      <c r="A321" s="117"/>
      <c r="B321" s="22" t="s">
        <v>36</v>
      </c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98"/>
      <c r="AI321" s="6"/>
    </row>
    <row r="322" spans="1:35" ht="19.5" customHeight="1">
      <c r="A322" s="117"/>
      <c r="B322" s="176" t="s">
        <v>118</v>
      </c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98"/>
      <c r="AI322" s="6"/>
    </row>
    <row r="323" spans="21:34" ht="15" customHeight="1"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4" t="s">
        <v>312</v>
      </c>
    </row>
    <row r="324" spans="1:35" ht="1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285" t="s">
        <v>317</v>
      </c>
      <c r="V324" s="285"/>
      <c r="W324" s="285"/>
      <c r="X324" s="285"/>
      <c r="Y324" s="285"/>
      <c r="Z324" s="285"/>
      <c r="AA324" s="285"/>
      <c r="AB324" s="285"/>
      <c r="AC324" s="285"/>
      <c r="AD324" s="285"/>
      <c r="AE324" s="285"/>
      <c r="AF324" s="285"/>
      <c r="AG324" s="285"/>
      <c r="AH324" s="285"/>
      <c r="AI324" s="6"/>
    </row>
    <row r="325" spans="1:35" ht="13.5" customHeight="1">
      <c r="A325" s="117"/>
      <c r="B325" s="93" t="s">
        <v>250</v>
      </c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98"/>
      <c r="AI325" s="6"/>
    </row>
    <row r="326" spans="1:35" ht="4.5" customHeight="1">
      <c r="A326" s="117"/>
      <c r="B326" s="2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98"/>
      <c r="AI326" s="6"/>
    </row>
    <row r="327" spans="1:34" ht="60" customHeight="1">
      <c r="A327" s="117"/>
      <c r="B327" s="400"/>
      <c r="C327" s="400"/>
      <c r="D327" s="402" t="s">
        <v>359</v>
      </c>
      <c r="E327" s="344"/>
      <c r="F327" s="344"/>
      <c r="G327" s="344"/>
      <c r="H327" s="529" t="s">
        <v>352</v>
      </c>
      <c r="I327" s="533"/>
      <c r="J327" s="530"/>
      <c r="K327" s="272" t="s">
        <v>196</v>
      </c>
      <c r="L327" s="272"/>
      <c r="M327" s="272"/>
      <c r="N327" s="272"/>
      <c r="O327" s="272"/>
      <c r="P327" s="272" t="s">
        <v>90</v>
      </c>
      <c r="Q327" s="272"/>
      <c r="R327" s="272"/>
      <c r="S327" s="272"/>
      <c r="T327" s="440" t="s">
        <v>360</v>
      </c>
      <c r="U327" s="272"/>
      <c r="V327" s="272"/>
      <c r="W327" s="272"/>
      <c r="X327" s="529" t="s">
        <v>353</v>
      </c>
      <c r="Y327" s="530"/>
      <c r="Z327" s="519" t="s">
        <v>197</v>
      </c>
      <c r="AA327" s="520"/>
      <c r="AB327" s="261" t="s">
        <v>260</v>
      </c>
      <c r="AC327" s="262"/>
      <c r="AD327" s="262"/>
      <c r="AE327" s="250"/>
      <c r="AG327" s="6"/>
      <c r="AH327" s="98"/>
    </row>
    <row r="328" spans="1:34" ht="9.75" customHeight="1">
      <c r="A328" s="117"/>
      <c r="B328" s="401"/>
      <c r="C328" s="401"/>
      <c r="D328" s="344"/>
      <c r="E328" s="344"/>
      <c r="F328" s="344"/>
      <c r="G328" s="344"/>
      <c r="H328" s="531"/>
      <c r="I328" s="534"/>
      <c r="J328" s="53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531"/>
      <c r="Y328" s="532"/>
      <c r="Z328" s="521"/>
      <c r="AA328" s="522"/>
      <c r="AB328" s="251"/>
      <c r="AC328" s="252"/>
      <c r="AD328" s="252"/>
      <c r="AE328" s="253"/>
      <c r="AG328" s="6"/>
      <c r="AH328" s="98"/>
    </row>
    <row r="329" spans="1:34" ht="18" customHeight="1">
      <c r="A329" s="117"/>
      <c r="B329" s="345" t="s">
        <v>27</v>
      </c>
      <c r="C329" s="345"/>
      <c r="D329" s="270"/>
      <c r="E329" s="399"/>
      <c r="F329" s="399"/>
      <c r="G329" s="271"/>
      <c r="H329" s="535"/>
      <c r="I329" s="536"/>
      <c r="J329" s="537"/>
      <c r="K329" s="267"/>
      <c r="L329" s="268"/>
      <c r="M329" s="268"/>
      <c r="N329" s="268"/>
      <c r="O329" s="269"/>
      <c r="P329" s="267"/>
      <c r="Q329" s="268"/>
      <c r="R329" s="268"/>
      <c r="S329" s="269"/>
      <c r="T329" s="259"/>
      <c r="U329" s="245"/>
      <c r="V329" s="245"/>
      <c r="W329" s="260"/>
      <c r="X329" s="270"/>
      <c r="Y329" s="271"/>
      <c r="Z329" s="259"/>
      <c r="AA329" s="260"/>
      <c r="AB329" s="267"/>
      <c r="AC329" s="268"/>
      <c r="AD329" s="268"/>
      <c r="AE329" s="269"/>
      <c r="AG329" s="6"/>
      <c r="AH329" s="98"/>
    </row>
    <row r="330" spans="1:34" ht="18" customHeight="1">
      <c r="A330" s="117"/>
      <c r="B330" s="345" t="s">
        <v>28</v>
      </c>
      <c r="C330" s="345"/>
      <c r="D330" s="270"/>
      <c r="E330" s="399"/>
      <c r="F330" s="399"/>
      <c r="G330" s="271"/>
      <c r="H330" s="535"/>
      <c r="I330" s="536"/>
      <c r="J330" s="537"/>
      <c r="K330" s="267"/>
      <c r="L330" s="268"/>
      <c r="M330" s="268"/>
      <c r="N330" s="268"/>
      <c r="O330" s="269"/>
      <c r="P330" s="267"/>
      <c r="Q330" s="268"/>
      <c r="R330" s="268"/>
      <c r="S330" s="269"/>
      <c r="T330" s="259"/>
      <c r="U330" s="245"/>
      <c r="V330" s="245"/>
      <c r="W330" s="260"/>
      <c r="X330" s="270"/>
      <c r="Y330" s="271"/>
      <c r="Z330" s="259"/>
      <c r="AA330" s="260"/>
      <c r="AB330" s="267"/>
      <c r="AC330" s="268"/>
      <c r="AD330" s="268"/>
      <c r="AE330" s="269"/>
      <c r="AG330" s="6"/>
      <c r="AH330" s="98"/>
    </row>
    <row r="331" spans="1:34" ht="18" customHeight="1">
      <c r="A331" s="117"/>
      <c r="B331" s="345" t="s">
        <v>29</v>
      </c>
      <c r="C331" s="345"/>
      <c r="D331" s="270"/>
      <c r="E331" s="399"/>
      <c r="F331" s="399"/>
      <c r="G331" s="271"/>
      <c r="H331" s="535"/>
      <c r="I331" s="536"/>
      <c r="J331" s="537"/>
      <c r="K331" s="267"/>
      <c r="L331" s="268"/>
      <c r="M331" s="268"/>
      <c r="N331" s="268"/>
      <c r="O331" s="269"/>
      <c r="P331" s="267"/>
      <c r="Q331" s="268"/>
      <c r="R331" s="268"/>
      <c r="S331" s="269"/>
      <c r="T331" s="259"/>
      <c r="U331" s="245"/>
      <c r="V331" s="245"/>
      <c r="W331" s="260"/>
      <c r="X331" s="270"/>
      <c r="Y331" s="271"/>
      <c r="Z331" s="259"/>
      <c r="AA331" s="260"/>
      <c r="AB331" s="267"/>
      <c r="AC331" s="268"/>
      <c r="AD331" s="268"/>
      <c r="AE331" s="269"/>
      <c r="AG331" s="6"/>
      <c r="AH331" s="98"/>
    </row>
    <row r="332" spans="1:34" ht="18" customHeight="1">
      <c r="A332" s="117"/>
      <c r="B332" s="345" t="s">
        <v>30</v>
      </c>
      <c r="C332" s="345"/>
      <c r="D332" s="270"/>
      <c r="E332" s="399"/>
      <c r="F332" s="399"/>
      <c r="G332" s="271"/>
      <c r="H332" s="535"/>
      <c r="I332" s="536"/>
      <c r="J332" s="537"/>
      <c r="K332" s="267"/>
      <c r="L332" s="268"/>
      <c r="M332" s="268"/>
      <c r="N332" s="268"/>
      <c r="O332" s="269"/>
      <c r="P332" s="267"/>
      <c r="Q332" s="268"/>
      <c r="R332" s="268"/>
      <c r="S332" s="269"/>
      <c r="T332" s="259"/>
      <c r="U332" s="245"/>
      <c r="V332" s="245"/>
      <c r="W332" s="260"/>
      <c r="X332" s="267"/>
      <c r="Y332" s="269"/>
      <c r="Z332" s="267"/>
      <c r="AA332" s="269"/>
      <c r="AB332" s="267"/>
      <c r="AC332" s="268"/>
      <c r="AD332" s="268"/>
      <c r="AE332" s="269"/>
      <c r="AG332" s="6"/>
      <c r="AH332" s="98"/>
    </row>
    <row r="333" spans="1:34" ht="18" customHeight="1">
      <c r="A333" s="117"/>
      <c r="B333" s="345" t="s">
        <v>31</v>
      </c>
      <c r="C333" s="345"/>
      <c r="D333" s="270"/>
      <c r="E333" s="399"/>
      <c r="F333" s="399"/>
      <c r="G333" s="271"/>
      <c r="H333" s="535"/>
      <c r="I333" s="536"/>
      <c r="J333" s="537"/>
      <c r="K333" s="267"/>
      <c r="L333" s="268"/>
      <c r="M333" s="268"/>
      <c r="N333" s="268"/>
      <c r="O333" s="269"/>
      <c r="P333" s="267"/>
      <c r="Q333" s="268"/>
      <c r="R333" s="268"/>
      <c r="S333" s="269"/>
      <c r="T333" s="259"/>
      <c r="U333" s="245"/>
      <c r="V333" s="245"/>
      <c r="W333" s="260"/>
      <c r="X333" s="270"/>
      <c r="Y333" s="271"/>
      <c r="Z333" s="259"/>
      <c r="AA333" s="260"/>
      <c r="AB333" s="267"/>
      <c r="AC333" s="268"/>
      <c r="AD333" s="268"/>
      <c r="AE333" s="269"/>
      <c r="AG333" s="6"/>
      <c r="AH333" s="98"/>
    </row>
    <row r="334" spans="1:34" ht="18" customHeight="1">
      <c r="A334" s="117"/>
      <c r="B334" s="345" t="s">
        <v>32</v>
      </c>
      <c r="C334" s="345"/>
      <c r="D334" s="270"/>
      <c r="E334" s="399"/>
      <c r="F334" s="399"/>
      <c r="G334" s="271"/>
      <c r="H334" s="535"/>
      <c r="I334" s="536"/>
      <c r="J334" s="537"/>
      <c r="K334" s="267"/>
      <c r="L334" s="268"/>
      <c r="M334" s="268"/>
      <c r="N334" s="268"/>
      <c r="O334" s="269"/>
      <c r="P334" s="267"/>
      <c r="Q334" s="268"/>
      <c r="R334" s="268"/>
      <c r="S334" s="269"/>
      <c r="T334" s="267"/>
      <c r="U334" s="268"/>
      <c r="V334" s="268"/>
      <c r="W334" s="269"/>
      <c r="X334" s="177"/>
      <c r="Y334" s="178"/>
      <c r="Z334" s="177"/>
      <c r="AA334" s="178"/>
      <c r="AB334" s="267"/>
      <c r="AC334" s="268"/>
      <c r="AD334" s="268"/>
      <c r="AE334" s="269"/>
      <c r="AG334" s="6"/>
      <c r="AH334" s="98"/>
    </row>
    <row r="335" spans="1:34" ht="18" customHeight="1">
      <c r="A335" s="117"/>
      <c r="B335" s="345" t="s">
        <v>33</v>
      </c>
      <c r="C335" s="345"/>
      <c r="D335" s="344"/>
      <c r="E335" s="344"/>
      <c r="F335" s="344"/>
      <c r="G335" s="344"/>
      <c r="H335" s="384"/>
      <c r="I335" s="385"/>
      <c r="J335" s="386"/>
      <c r="K335" s="267"/>
      <c r="L335" s="268"/>
      <c r="M335" s="268"/>
      <c r="N335" s="268"/>
      <c r="O335" s="269"/>
      <c r="P335" s="267"/>
      <c r="Q335" s="268"/>
      <c r="R335" s="268"/>
      <c r="S335" s="269"/>
      <c r="T335" s="267"/>
      <c r="U335" s="268"/>
      <c r="V335" s="268"/>
      <c r="W335" s="269"/>
      <c r="X335" s="177"/>
      <c r="Y335" s="178"/>
      <c r="Z335" s="177"/>
      <c r="AA335" s="178"/>
      <c r="AB335" s="267"/>
      <c r="AC335" s="268"/>
      <c r="AD335" s="268"/>
      <c r="AE335" s="269"/>
      <c r="AG335" s="6"/>
      <c r="AH335" s="98"/>
    </row>
    <row r="336" spans="1:34" ht="18" customHeight="1">
      <c r="A336" s="117"/>
      <c r="B336" s="345" t="s">
        <v>34</v>
      </c>
      <c r="C336" s="345"/>
      <c r="D336" s="344"/>
      <c r="E336" s="344"/>
      <c r="F336" s="344"/>
      <c r="G336" s="344"/>
      <c r="H336" s="384"/>
      <c r="I336" s="385"/>
      <c r="J336" s="386"/>
      <c r="K336" s="267"/>
      <c r="L336" s="268"/>
      <c r="M336" s="268"/>
      <c r="N336" s="268"/>
      <c r="O336" s="269"/>
      <c r="P336" s="267"/>
      <c r="Q336" s="268"/>
      <c r="R336" s="268"/>
      <c r="S336" s="269"/>
      <c r="T336" s="267"/>
      <c r="U336" s="268"/>
      <c r="V336" s="268"/>
      <c r="W336" s="269"/>
      <c r="X336" s="177"/>
      <c r="Y336" s="178"/>
      <c r="Z336" s="177"/>
      <c r="AA336" s="178"/>
      <c r="AB336" s="267"/>
      <c r="AC336" s="268"/>
      <c r="AD336" s="268"/>
      <c r="AE336" s="269"/>
      <c r="AG336" s="6"/>
      <c r="AH336" s="98"/>
    </row>
    <row r="337" spans="1:35" ht="16.5" customHeight="1">
      <c r="A337" s="117"/>
      <c r="B337" s="22"/>
      <c r="C337" s="6"/>
      <c r="D337" s="6"/>
      <c r="E337" s="6"/>
      <c r="F337" s="6"/>
      <c r="G337" s="6"/>
      <c r="H337" s="83"/>
      <c r="I337" s="6"/>
      <c r="J337" s="6"/>
      <c r="K337" s="6"/>
      <c r="M337" s="6"/>
      <c r="P337" s="141" t="s">
        <v>304</v>
      </c>
      <c r="Q337" s="6"/>
      <c r="R337" s="6"/>
      <c r="S337" s="6"/>
      <c r="T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98"/>
      <c r="AI337" s="6"/>
    </row>
    <row r="338" spans="1:35" ht="13.5" customHeight="1">
      <c r="A338" s="117"/>
      <c r="B338" s="6"/>
      <c r="C338" s="6"/>
      <c r="D338" s="6"/>
      <c r="E338" s="6"/>
      <c r="F338" s="6"/>
      <c r="G338" s="6"/>
      <c r="H338" s="83"/>
      <c r="I338" s="6"/>
      <c r="J338" s="6"/>
      <c r="K338" s="6"/>
      <c r="M338" s="6"/>
      <c r="P338" s="141" t="s">
        <v>303</v>
      </c>
      <c r="Q338" s="6"/>
      <c r="R338" s="6"/>
      <c r="S338" s="6"/>
      <c r="T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98"/>
      <c r="AI338" s="6"/>
    </row>
    <row r="339" spans="1:35" ht="16.5" customHeight="1">
      <c r="A339" s="117"/>
      <c r="B339" s="6"/>
      <c r="C339" s="6"/>
      <c r="D339" s="6"/>
      <c r="E339" s="6"/>
      <c r="F339" s="6"/>
      <c r="G339" s="6"/>
      <c r="H339" s="83"/>
      <c r="I339" s="6"/>
      <c r="J339" s="6"/>
      <c r="K339" s="6"/>
      <c r="M339" s="6"/>
      <c r="P339" s="142" t="s">
        <v>200</v>
      </c>
      <c r="Q339" s="6"/>
      <c r="R339" s="6"/>
      <c r="S339" s="6"/>
      <c r="T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98"/>
      <c r="AI339" s="6"/>
    </row>
    <row r="340" spans="1:35" ht="4.5" customHeight="1">
      <c r="A340" s="117"/>
      <c r="B340" s="22"/>
      <c r="C340" s="6"/>
      <c r="D340" s="6"/>
      <c r="E340" s="6"/>
      <c r="F340" s="6"/>
      <c r="G340" s="6"/>
      <c r="H340" s="83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98"/>
      <c r="AI340" s="6"/>
    </row>
    <row r="341" spans="1:35" ht="13.5" customHeight="1">
      <c r="A341" s="117"/>
      <c r="B341" s="24" t="s">
        <v>216</v>
      </c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98"/>
      <c r="AI341" s="6"/>
    </row>
    <row r="342" spans="1:35" ht="6.75" customHeight="1">
      <c r="A342" s="11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98"/>
      <c r="AI342" s="6"/>
    </row>
    <row r="343" spans="1:35" ht="13.5" customHeight="1">
      <c r="A343" s="117"/>
      <c r="B343" s="143" t="s">
        <v>25</v>
      </c>
      <c r="C343" s="179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98"/>
      <c r="AI343" s="6"/>
    </row>
    <row r="344" spans="1:35" ht="19.5" customHeight="1">
      <c r="A344" s="121">
        <f>COUNTA(C344:C345)</f>
        <v>0</v>
      </c>
      <c r="B344" s="157" t="s">
        <v>117</v>
      </c>
      <c r="C344" s="118"/>
      <c r="D344" s="78" t="s">
        <v>248</v>
      </c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98"/>
      <c r="AI344" s="6"/>
    </row>
    <row r="345" spans="1:35" ht="19.5" customHeight="1">
      <c r="A345" s="123"/>
      <c r="B345" s="157" t="s">
        <v>117</v>
      </c>
      <c r="C345" s="118"/>
      <c r="D345" s="78" t="s">
        <v>123</v>
      </c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98"/>
      <c r="AI345" s="6"/>
    </row>
    <row r="346" spans="1:35" ht="19.5" customHeight="1">
      <c r="A346" s="117"/>
      <c r="B346" s="74" t="s">
        <v>255</v>
      </c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158" t="s">
        <v>136</v>
      </c>
      <c r="T346" s="6"/>
      <c r="U346" s="6"/>
      <c r="V346" s="6"/>
      <c r="W346" s="6"/>
      <c r="X346" s="158"/>
      <c r="Y346" s="6"/>
      <c r="Z346" s="100" t="s">
        <v>119</v>
      </c>
      <c r="AA346" s="275"/>
      <c r="AB346" s="275"/>
      <c r="AC346" s="275"/>
      <c r="AD346" s="275"/>
      <c r="AE346" s="19" t="s">
        <v>37</v>
      </c>
      <c r="AF346" s="6"/>
      <c r="AG346" s="6"/>
      <c r="AH346" s="98"/>
      <c r="AI346" s="6"/>
    </row>
    <row r="347" spans="1:35" ht="13.5" customHeight="1">
      <c r="A347" s="11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120" t="s">
        <v>86</v>
      </c>
      <c r="AA347" s="6"/>
      <c r="AB347" s="6"/>
      <c r="AC347" s="6"/>
      <c r="AD347" s="6"/>
      <c r="AE347" s="6"/>
      <c r="AF347" s="6"/>
      <c r="AG347" s="6"/>
      <c r="AH347" s="98"/>
      <c r="AI347" s="6"/>
    </row>
    <row r="348" spans="1:35" ht="7.5" customHeight="1">
      <c r="A348" s="117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60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98"/>
      <c r="AI348" s="6"/>
    </row>
    <row r="349" spans="1:35" ht="7.5" customHeight="1">
      <c r="A349" s="11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98"/>
      <c r="AI349" s="6"/>
    </row>
    <row r="350" spans="1:35" ht="13.5" customHeight="1">
      <c r="A350" s="117"/>
      <c r="B350" s="24" t="s">
        <v>219</v>
      </c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98"/>
      <c r="AI350" s="6"/>
    </row>
    <row r="351" spans="1:35" ht="6.75" customHeight="1">
      <c r="A351" s="11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98"/>
      <c r="AI351" s="6"/>
    </row>
    <row r="352" spans="1:35" ht="13.5" customHeight="1">
      <c r="A352" s="117"/>
      <c r="B352" s="24" t="s">
        <v>252</v>
      </c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98"/>
      <c r="AI352" s="6"/>
    </row>
    <row r="353" spans="1:35" ht="19.5" customHeight="1">
      <c r="A353" s="117"/>
      <c r="B353" s="23" t="s">
        <v>228</v>
      </c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98"/>
      <c r="AI353" s="6"/>
    </row>
    <row r="354" spans="1:35" s="166" customFormat="1" ht="19.5" customHeight="1">
      <c r="A354" s="162"/>
      <c r="B354" s="180" t="s">
        <v>137</v>
      </c>
      <c r="C354" s="354">
        <f>Z277</f>
        <v>0</v>
      </c>
      <c r="D354" s="354"/>
      <c r="E354" s="354"/>
      <c r="F354" s="354"/>
      <c r="G354" s="354" t="s">
        <v>400</v>
      </c>
      <c r="H354" s="354"/>
      <c r="I354" s="348">
        <f>IF(C283="○",O299,IF(C284="○",O315,0))</f>
        <v>0</v>
      </c>
      <c r="J354" s="348"/>
      <c r="K354" s="348"/>
      <c r="L354" s="348"/>
      <c r="M354" s="348"/>
      <c r="N354" s="348"/>
      <c r="O354" s="348"/>
      <c r="P354" s="348"/>
      <c r="Q354" s="354" t="s">
        <v>401</v>
      </c>
      <c r="R354" s="354"/>
      <c r="S354" s="398">
        <f>IF(C283="○",L299,IF(C284="○",L315,0))</f>
        <v>0</v>
      </c>
      <c r="T354" s="398"/>
      <c r="U354" s="398"/>
      <c r="V354" s="398"/>
      <c r="W354" s="398"/>
      <c r="X354" s="181" t="s">
        <v>402</v>
      </c>
      <c r="Y354" s="111" t="s">
        <v>403</v>
      </c>
      <c r="Z354" s="274">
        <f>IF(OR(C354=0,I354=0,S354=B3540),0,ROUND(C354*I354/S354,0))</f>
        <v>0</v>
      </c>
      <c r="AA354" s="274"/>
      <c r="AB354" s="274"/>
      <c r="AC354" s="274"/>
      <c r="AD354" s="6" t="s">
        <v>67</v>
      </c>
      <c r="AE354" s="104"/>
      <c r="AF354" s="104"/>
      <c r="AG354" s="104"/>
      <c r="AH354" s="165"/>
      <c r="AI354" s="104"/>
    </row>
    <row r="355" spans="1:35" ht="13.5" customHeight="1">
      <c r="A355" s="117"/>
      <c r="B355" s="16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102" t="s">
        <v>86</v>
      </c>
      <c r="Z355" s="6"/>
      <c r="AA355" s="6"/>
      <c r="AB355" s="6"/>
      <c r="AC355" s="6"/>
      <c r="AD355" s="6"/>
      <c r="AE355" s="6"/>
      <c r="AF355" s="6"/>
      <c r="AG355" s="6"/>
      <c r="AH355" s="98"/>
      <c r="AI355" s="6"/>
    </row>
    <row r="356" spans="1:35" ht="9.75" customHeight="1">
      <c r="A356" s="11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98"/>
      <c r="AI356" s="6"/>
    </row>
    <row r="357" spans="1:35" ht="13.5" customHeight="1">
      <c r="A357" s="117"/>
      <c r="B357" s="24" t="s">
        <v>229</v>
      </c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104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98"/>
      <c r="AI357" s="6"/>
    </row>
    <row r="358" spans="1:35" ht="19.5" customHeight="1">
      <c r="A358" s="117"/>
      <c r="B358" s="104" t="s">
        <v>254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98"/>
      <c r="AI358" s="6"/>
    </row>
    <row r="359" spans="1:35" s="166" customFormat="1" ht="19.5" customHeight="1">
      <c r="A359" s="182"/>
      <c r="B359" s="85" t="s">
        <v>259</v>
      </c>
      <c r="C359" s="85"/>
      <c r="D359" s="348">
        <v>0.985</v>
      </c>
      <c r="E359" s="348"/>
      <c r="F359" s="348"/>
      <c r="G359" s="348"/>
      <c r="H359" s="352" t="s">
        <v>343</v>
      </c>
      <c r="I359" s="352"/>
      <c r="J359" s="352"/>
      <c r="K359" s="348">
        <f>IF(C283="○",AE291,IF(C284="○",AB316,0))</f>
        <v>0</v>
      </c>
      <c r="L359" s="348"/>
      <c r="M359" s="348"/>
      <c r="N359" s="348"/>
      <c r="O359" s="348"/>
      <c r="P359" s="348"/>
      <c r="Q359" s="348"/>
      <c r="R359" s="352" t="s">
        <v>145</v>
      </c>
      <c r="S359" s="352"/>
      <c r="T359" s="111" t="s">
        <v>214</v>
      </c>
      <c r="U359" s="242">
        <f>IF(K359=0,0,ROUND(1-D359/K359,3))</f>
        <v>0</v>
      </c>
      <c r="V359" s="243"/>
      <c r="W359" s="243"/>
      <c r="X359" s="243"/>
      <c r="Y359" s="244"/>
      <c r="Z359" s="104"/>
      <c r="AA359" s="104"/>
      <c r="AB359" s="104"/>
      <c r="AC359" s="104"/>
      <c r="AD359" s="104"/>
      <c r="AE359" s="104"/>
      <c r="AF359" s="104"/>
      <c r="AG359" s="104"/>
      <c r="AH359" s="165"/>
      <c r="AI359" s="104"/>
    </row>
    <row r="360" spans="1:35" ht="13.5" customHeight="1">
      <c r="A360" s="117"/>
      <c r="B360" s="6"/>
      <c r="C360" s="6"/>
      <c r="D360" s="102"/>
      <c r="E360" s="6"/>
      <c r="F360" s="6"/>
      <c r="G360" s="6"/>
      <c r="H360" s="6"/>
      <c r="I360" s="6"/>
      <c r="J360" s="6"/>
      <c r="K360" s="102"/>
      <c r="L360" s="6"/>
      <c r="M360" s="6"/>
      <c r="N360" s="6"/>
      <c r="O360" s="6"/>
      <c r="P360" s="6"/>
      <c r="Q360" s="6"/>
      <c r="R360" s="6"/>
      <c r="S360" s="6"/>
      <c r="T360" s="102" t="s">
        <v>132</v>
      </c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98"/>
      <c r="AI360" s="6"/>
    </row>
    <row r="361" spans="1:35" ht="16.5" customHeight="1">
      <c r="A361" s="117"/>
      <c r="B361" s="170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98"/>
      <c r="AI361" s="6"/>
    </row>
    <row r="362" spans="1:35" ht="11.25" customHeight="1">
      <c r="A362" s="11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98"/>
      <c r="AI362" s="6"/>
    </row>
    <row r="363" spans="1:35" ht="19.5" customHeight="1">
      <c r="A363" s="117"/>
      <c r="B363" s="171" t="s">
        <v>230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98"/>
      <c r="AI363" s="6"/>
    </row>
    <row r="364" spans="1:35" ht="19.5" customHeight="1">
      <c r="A364" s="117"/>
      <c r="B364" s="23" t="s">
        <v>80</v>
      </c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98"/>
      <c r="AI364" s="6"/>
    </row>
    <row r="365" spans="1:35" ht="19.5" customHeight="1">
      <c r="A365" s="117"/>
      <c r="B365" s="23" t="s">
        <v>344</v>
      </c>
      <c r="C365" s="6"/>
      <c r="D365" s="396">
        <f>Z354</f>
        <v>0</v>
      </c>
      <c r="E365" s="396"/>
      <c r="F365" s="396"/>
      <c r="G365" s="396"/>
      <c r="H365" s="396"/>
      <c r="I365" s="396"/>
      <c r="J365" s="396"/>
      <c r="K365" s="396"/>
      <c r="L365" s="396"/>
      <c r="M365" s="354" t="s">
        <v>251</v>
      </c>
      <c r="N365" s="354"/>
      <c r="O365" s="354"/>
      <c r="P365" s="397">
        <f>U359</f>
        <v>0</v>
      </c>
      <c r="Q365" s="397"/>
      <c r="R365" s="397"/>
      <c r="S365" s="101" t="s">
        <v>131</v>
      </c>
      <c r="T365" s="183"/>
      <c r="U365" s="111" t="s">
        <v>119</v>
      </c>
      <c r="V365" s="393">
        <f>ROUND(D365*P365,0)</f>
        <v>0</v>
      </c>
      <c r="W365" s="393"/>
      <c r="X365" s="393"/>
      <c r="Y365" s="393"/>
      <c r="Z365" s="19" t="s">
        <v>37</v>
      </c>
      <c r="AA365" s="6"/>
      <c r="AB365" s="6"/>
      <c r="AC365" s="6"/>
      <c r="AD365" s="6"/>
      <c r="AE365" s="6"/>
      <c r="AF365" s="6"/>
      <c r="AG365" s="6"/>
      <c r="AH365" s="98"/>
      <c r="AI365" s="6"/>
    </row>
    <row r="366" spans="1:35" ht="13.5" customHeight="1">
      <c r="A366" s="172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55" t="s">
        <v>86</v>
      </c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7"/>
      <c r="AI366" s="6"/>
    </row>
    <row r="367" spans="1:35" ht="19.5" customHeight="1">
      <c r="A367" s="76" t="s">
        <v>100</v>
      </c>
      <c r="B367" s="6" t="s">
        <v>81</v>
      </c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3.5" customHeight="1">
      <c r="A368" s="173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6"/>
      <c r="AI368" s="6"/>
    </row>
    <row r="369" spans="1:35" ht="13.5">
      <c r="A369" s="117"/>
      <c r="B369" s="184" t="s">
        <v>121</v>
      </c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98"/>
      <c r="AI369" s="6"/>
    </row>
    <row r="370" spans="1:35" ht="6.75" customHeight="1">
      <c r="A370" s="11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98"/>
      <c r="AI370" s="6"/>
    </row>
    <row r="371" spans="1:38" ht="13.5" customHeight="1">
      <c r="A371" s="116"/>
      <c r="B371" s="6"/>
      <c r="C371" s="93" t="s">
        <v>240</v>
      </c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28"/>
      <c r="AI371" s="10"/>
      <c r="AJ371" s="10"/>
      <c r="AK371" s="10"/>
      <c r="AL371" s="10"/>
    </row>
    <row r="372" spans="1:35" ht="6.75" customHeight="1">
      <c r="A372" s="11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98"/>
      <c r="AI372" s="6"/>
    </row>
    <row r="373" spans="1:46" ht="13.5" customHeight="1">
      <c r="A373" s="117"/>
      <c r="B373" s="6"/>
      <c r="C373" s="78" t="s">
        <v>330</v>
      </c>
      <c r="D373" s="340">
        <f>Y149</f>
        <v>0</v>
      </c>
      <c r="E373" s="340"/>
      <c r="F373" s="340"/>
      <c r="G373" s="340"/>
      <c r="H373" s="340"/>
      <c r="I373" s="340"/>
      <c r="J373" s="340"/>
      <c r="K373" s="340"/>
      <c r="L373" s="340"/>
      <c r="M373" s="168" t="s">
        <v>404</v>
      </c>
      <c r="N373" s="118"/>
      <c r="O373" s="394"/>
      <c r="P373" s="394"/>
      <c r="Q373" s="394"/>
      <c r="R373" s="394"/>
      <c r="S373" s="394"/>
      <c r="T373" s="394"/>
      <c r="U373" s="340" t="s">
        <v>405</v>
      </c>
      <c r="V373" s="340"/>
      <c r="W373" s="340"/>
      <c r="X373" s="118"/>
      <c r="Y373" s="111" t="s">
        <v>406</v>
      </c>
      <c r="Z373" s="395">
        <f>ROUND(D373*O373/100,0)</f>
        <v>0</v>
      </c>
      <c r="AA373" s="395"/>
      <c r="AB373" s="395"/>
      <c r="AC373" s="395"/>
      <c r="AD373" s="19" t="s">
        <v>23</v>
      </c>
      <c r="AE373" s="6"/>
      <c r="AF373" s="6"/>
      <c r="AG373" s="6"/>
      <c r="AH373" s="98"/>
      <c r="AI373" s="6"/>
      <c r="AR373" s="19"/>
      <c r="AS373" s="6"/>
      <c r="AT373" s="6"/>
    </row>
    <row r="374" spans="1:46" ht="13.5" customHeight="1">
      <c r="A374" s="117"/>
      <c r="B374" s="6"/>
      <c r="C374" s="6"/>
      <c r="D374" s="6"/>
      <c r="E374" s="102"/>
      <c r="F374" s="6"/>
      <c r="G374" s="6"/>
      <c r="H374" s="6"/>
      <c r="I374" s="6"/>
      <c r="J374" s="6"/>
      <c r="K374" s="6"/>
      <c r="L374" s="6"/>
      <c r="M374" s="6"/>
      <c r="N374" s="6"/>
      <c r="O374" s="119" t="s">
        <v>369</v>
      </c>
      <c r="P374" s="6"/>
      <c r="Q374" s="6"/>
      <c r="R374" s="6"/>
      <c r="S374" s="6"/>
      <c r="T374" s="6"/>
      <c r="U374" s="6"/>
      <c r="V374" s="6"/>
      <c r="W374" s="6"/>
      <c r="X374" s="6"/>
      <c r="Y374" s="83" t="s">
        <v>84</v>
      </c>
      <c r="Z374" s="6"/>
      <c r="AA374" s="6"/>
      <c r="AB374" s="6"/>
      <c r="AC374" s="6"/>
      <c r="AD374" s="6"/>
      <c r="AE374" s="6"/>
      <c r="AF374" s="6"/>
      <c r="AG374" s="6"/>
      <c r="AH374" s="98"/>
      <c r="AI374" s="6"/>
      <c r="AL374" s="6"/>
      <c r="AR374" s="6"/>
      <c r="AS374" s="6"/>
      <c r="AT374" s="6"/>
    </row>
    <row r="375" spans="1:35" ht="13.5">
      <c r="A375" s="11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98"/>
      <c r="AI375" s="6"/>
    </row>
    <row r="376" spans="1:35" ht="13.5">
      <c r="A376" s="117"/>
      <c r="B376" s="93" t="s">
        <v>24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98"/>
      <c r="AI376" s="6"/>
    </row>
    <row r="377" spans="1:35" ht="6.75" customHeight="1">
      <c r="A377" s="11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98"/>
      <c r="AI377" s="6"/>
    </row>
    <row r="378" spans="1:35" ht="9.75" customHeight="1">
      <c r="A378" s="117"/>
      <c r="B378" s="6"/>
      <c r="C378" s="6"/>
      <c r="D378" s="325" t="s">
        <v>90</v>
      </c>
      <c r="E378" s="326"/>
      <c r="F378" s="326"/>
      <c r="G378" s="326"/>
      <c r="H378" s="327"/>
      <c r="I378" s="373" t="s">
        <v>50</v>
      </c>
      <c r="J378" s="326"/>
      <c r="K378" s="326"/>
      <c r="L378" s="326"/>
      <c r="M378" s="326"/>
      <c r="N378" s="326"/>
      <c r="O378" s="326"/>
      <c r="P378" s="326"/>
      <c r="Q378" s="326"/>
      <c r="R378" s="327"/>
      <c r="S378" s="387" t="s">
        <v>261</v>
      </c>
      <c r="T378" s="388"/>
      <c r="U378" s="388"/>
      <c r="V378" s="388"/>
      <c r="W378" s="388"/>
      <c r="X378" s="389"/>
      <c r="Y378" s="373" t="s">
        <v>46</v>
      </c>
      <c r="Z378" s="326"/>
      <c r="AA378" s="327"/>
      <c r="AB378" s="6"/>
      <c r="AC378" s="6"/>
      <c r="AD378" s="6"/>
      <c r="AE378" s="6"/>
      <c r="AF378" s="6"/>
      <c r="AG378" s="6"/>
      <c r="AH378" s="98"/>
      <c r="AI378" s="6"/>
    </row>
    <row r="379" spans="1:35" ht="9.75" customHeight="1">
      <c r="A379" s="117"/>
      <c r="B379" s="6"/>
      <c r="C379" s="6"/>
      <c r="D379" s="374"/>
      <c r="E379" s="281"/>
      <c r="F379" s="281"/>
      <c r="G379" s="281"/>
      <c r="H379" s="375"/>
      <c r="I379" s="374"/>
      <c r="J379" s="281"/>
      <c r="K379" s="281"/>
      <c r="L379" s="281"/>
      <c r="M379" s="281"/>
      <c r="N379" s="281"/>
      <c r="O379" s="281"/>
      <c r="P379" s="281"/>
      <c r="Q379" s="281"/>
      <c r="R379" s="375"/>
      <c r="S379" s="390"/>
      <c r="T379" s="391"/>
      <c r="U379" s="391"/>
      <c r="V379" s="391"/>
      <c r="W379" s="391"/>
      <c r="X379" s="392"/>
      <c r="Y379" s="374"/>
      <c r="Z379" s="281"/>
      <c r="AA379" s="375"/>
      <c r="AB379" s="6"/>
      <c r="AC379" s="6"/>
      <c r="AD379" s="6"/>
      <c r="AE379" s="6"/>
      <c r="AF379" s="6"/>
      <c r="AG379" s="6"/>
      <c r="AH379" s="98"/>
      <c r="AI379" s="6"/>
    </row>
    <row r="380" spans="1:35" ht="9.75" customHeight="1">
      <c r="A380" s="117"/>
      <c r="B380" s="6"/>
      <c r="C380" s="6"/>
      <c r="D380" s="374"/>
      <c r="E380" s="281"/>
      <c r="F380" s="281"/>
      <c r="G380" s="281"/>
      <c r="H380" s="375"/>
      <c r="I380" s="374"/>
      <c r="J380" s="281"/>
      <c r="K380" s="281"/>
      <c r="L380" s="281"/>
      <c r="M380" s="281"/>
      <c r="N380" s="281"/>
      <c r="O380" s="281"/>
      <c r="P380" s="281"/>
      <c r="Q380" s="281"/>
      <c r="R380" s="375"/>
      <c r="S380" s="390"/>
      <c r="T380" s="391"/>
      <c r="U380" s="391"/>
      <c r="V380" s="391"/>
      <c r="W380" s="391"/>
      <c r="X380" s="392"/>
      <c r="Y380" s="374"/>
      <c r="Z380" s="281"/>
      <c r="AA380" s="375"/>
      <c r="AB380" s="6"/>
      <c r="AC380" s="6"/>
      <c r="AD380" s="6"/>
      <c r="AE380" s="6"/>
      <c r="AF380" s="6"/>
      <c r="AG380" s="6"/>
      <c r="AH380" s="98"/>
      <c r="AI380" s="6"/>
    </row>
    <row r="381" spans="1:35" ht="19.5" customHeight="1">
      <c r="A381" s="117"/>
      <c r="B381" s="6"/>
      <c r="C381" s="6"/>
      <c r="D381" s="282"/>
      <c r="E381" s="283"/>
      <c r="F381" s="283"/>
      <c r="G381" s="283"/>
      <c r="H381" s="284"/>
      <c r="I381" s="282"/>
      <c r="J381" s="283"/>
      <c r="K381" s="283"/>
      <c r="L381" s="283"/>
      <c r="M381" s="283"/>
      <c r="N381" s="283"/>
      <c r="O381" s="283"/>
      <c r="P381" s="283"/>
      <c r="Q381" s="283"/>
      <c r="R381" s="284"/>
      <c r="S381" s="384"/>
      <c r="T381" s="385"/>
      <c r="U381" s="385"/>
      <c r="V381" s="385"/>
      <c r="W381" s="385"/>
      <c r="X381" s="386"/>
      <c r="Y381" s="282"/>
      <c r="Z381" s="283"/>
      <c r="AA381" s="284"/>
      <c r="AB381" s="6"/>
      <c r="AC381" s="6"/>
      <c r="AD381" s="6"/>
      <c r="AE381" s="6"/>
      <c r="AF381" s="6"/>
      <c r="AG381" s="6"/>
      <c r="AH381" s="98"/>
      <c r="AI381" s="6"/>
    </row>
    <row r="382" spans="1:35" ht="19.5" customHeight="1">
      <c r="A382" s="117"/>
      <c r="B382" s="6"/>
      <c r="C382" s="6"/>
      <c r="D382" s="282"/>
      <c r="E382" s="283"/>
      <c r="F382" s="283"/>
      <c r="G382" s="283"/>
      <c r="H382" s="284"/>
      <c r="I382" s="282"/>
      <c r="J382" s="283"/>
      <c r="K382" s="283"/>
      <c r="L382" s="283"/>
      <c r="M382" s="283"/>
      <c r="N382" s="283"/>
      <c r="O382" s="283"/>
      <c r="P382" s="283"/>
      <c r="Q382" s="283"/>
      <c r="R382" s="284"/>
      <c r="S382" s="384"/>
      <c r="T382" s="385"/>
      <c r="U382" s="385"/>
      <c r="V382" s="385"/>
      <c r="W382" s="385"/>
      <c r="X382" s="386"/>
      <c r="Y382" s="282"/>
      <c r="Z382" s="283"/>
      <c r="AA382" s="284"/>
      <c r="AB382" s="6"/>
      <c r="AC382" s="6"/>
      <c r="AD382" s="6"/>
      <c r="AE382" s="6"/>
      <c r="AF382" s="6"/>
      <c r="AG382" s="6"/>
      <c r="AH382" s="98"/>
      <c r="AI382" s="6"/>
    </row>
    <row r="383" spans="1:35" ht="19.5" customHeight="1">
      <c r="A383" s="117"/>
      <c r="B383" s="6"/>
      <c r="C383" s="6"/>
      <c r="D383" s="282"/>
      <c r="E383" s="283"/>
      <c r="F383" s="283"/>
      <c r="G383" s="283"/>
      <c r="H383" s="284"/>
      <c r="I383" s="282"/>
      <c r="J383" s="283"/>
      <c r="K383" s="283"/>
      <c r="L383" s="283"/>
      <c r="M383" s="283"/>
      <c r="N383" s="283"/>
      <c r="O383" s="283"/>
      <c r="P383" s="283"/>
      <c r="Q383" s="283"/>
      <c r="R383" s="284"/>
      <c r="S383" s="384"/>
      <c r="T383" s="385"/>
      <c r="U383" s="385"/>
      <c r="V383" s="385"/>
      <c r="W383" s="385"/>
      <c r="X383" s="386"/>
      <c r="Y383" s="282"/>
      <c r="Z383" s="283"/>
      <c r="AA383" s="284"/>
      <c r="AB383" s="6"/>
      <c r="AC383" s="6"/>
      <c r="AD383" s="6"/>
      <c r="AE383" s="6"/>
      <c r="AF383" s="6"/>
      <c r="AG383" s="6"/>
      <c r="AH383" s="98"/>
      <c r="AI383" s="6"/>
    </row>
    <row r="384" spans="1:35" ht="19.5" customHeight="1">
      <c r="A384" s="117"/>
      <c r="B384" s="6"/>
      <c r="C384" s="6"/>
      <c r="D384" s="282"/>
      <c r="E384" s="283"/>
      <c r="F384" s="283"/>
      <c r="G384" s="283"/>
      <c r="H384" s="284"/>
      <c r="I384" s="282"/>
      <c r="J384" s="283"/>
      <c r="K384" s="283"/>
      <c r="L384" s="283"/>
      <c r="M384" s="283"/>
      <c r="N384" s="283"/>
      <c r="O384" s="283"/>
      <c r="P384" s="283"/>
      <c r="Q384" s="283"/>
      <c r="R384" s="284"/>
      <c r="S384" s="384"/>
      <c r="T384" s="385"/>
      <c r="U384" s="385"/>
      <c r="V384" s="385"/>
      <c r="W384" s="385"/>
      <c r="X384" s="386"/>
      <c r="Y384" s="282"/>
      <c r="Z384" s="283"/>
      <c r="AA384" s="284"/>
      <c r="AB384" s="6"/>
      <c r="AC384" s="6"/>
      <c r="AD384" s="6"/>
      <c r="AE384" s="6"/>
      <c r="AF384" s="6"/>
      <c r="AG384" s="6"/>
      <c r="AH384" s="98"/>
      <c r="AI384" s="6"/>
    </row>
    <row r="385" spans="1:35" ht="19.5" customHeight="1">
      <c r="A385" s="117"/>
      <c r="B385" s="6"/>
      <c r="C385" s="6"/>
      <c r="D385" s="282"/>
      <c r="E385" s="283"/>
      <c r="F385" s="283"/>
      <c r="G385" s="283"/>
      <c r="H385" s="284"/>
      <c r="I385" s="282"/>
      <c r="J385" s="283"/>
      <c r="K385" s="283"/>
      <c r="L385" s="283"/>
      <c r="M385" s="283"/>
      <c r="N385" s="283"/>
      <c r="O385" s="283"/>
      <c r="P385" s="283"/>
      <c r="Q385" s="283"/>
      <c r="R385" s="284"/>
      <c r="S385" s="384"/>
      <c r="T385" s="385"/>
      <c r="U385" s="385"/>
      <c r="V385" s="385"/>
      <c r="W385" s="385"/>
      <c r="X385" s="386"/>
      <c r="Y385" s="282"/>
      <c r="Z385" s="283"/>
      <c r="AA385" s="284"/>
      <c r="AB385" s="6"/>
      <c r="AC385" s="6"/>
      <c r="AD385" s="6"/>
      <c r="AE385" s="6"/>
      <c r="AF385" s="6"/>
      <c r="AG385" s="6"/>
      <c r="AH385" s="98"/>
      <c r="AI385" s="6"/>
    </row>
    <row r="386" spans="1:35" ht="13.5">
      <c r="A386" s="11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98"/>
      <c r="AI386" s="6"/>
    </row>
    <row r="387" spans="21:34" ht="15" customHeight="1"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4" t="s">
        <v>312</v>
      </c>
    </row>
    <row r="388" spans="1:35" ht="1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285" t="s">
        <v>318</v>
      </c>
      <c r="V388" s="285"/>
      <c r="W388" s="285"/>
      <c r="X388" s="285"/>
      <c r="Y388" s="285"/>
      <c r="Z388" s="285"/>
      <c r="AA388" s="285"/>
      <c r="AB388" s="285"/>
      <c r="AC388" s="285"/>
      <c r="AD388" s="285"/>
      <c r="AE388" s="285"/>
      <c r="AF388" s="285"/>
      <c r="AG388" s="285"/>
      <c r="AH388" s="285"/>
      <c r="AI388" s="6"/>
    </row>
    <row r="389" spans="1:35" ht="13.5">
      <c r="A389" s="117"/>
      <c r="B389" s="93" t="s">
        <v>220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98"/>
      <c r="AI389" s="6"/>
    </row>
    <row r="390" spans="1:35" ht="6.75" customHeight="1">
      <c r="A390" s="1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98"/>
      <c r="AI390" s="6"/>
    </row>
    <row r="391" spans="1:35" ht="9.75" customHeight="1">
      <c r="A391" s="117"/>
      <c r="B391" s="6"/>
      <c r="C391" s="6"/>
      <c r="D391" s="325" t="s">
        <v>199</v>
      </c>
      <c r="E391" s="326"/>
      <c r="F391" s="326"/>
      <c r="G391" s="326"/>
      <c r="H391" s="327"/>
      <c r="I391" s="373" t="s">
        <v>106</v>
      </c>
      <c r="J391" s="376"/>
      <c r="K391" s="376"/>
      <c r="L391" s="376"/>
      <c r="M391" s="377"/>
      <c r="N391" s="373" t="s">
        <v>222</v>
      </c>
      <c r="O391" s="326"/>
      <c r="P391" s="326"/>
      <c r="Q391" s="326"/>
      <c r="R391" s="327"/>
      <c r="S391" s="373" t="s">
        <v>223</v>
      </c>
      <c r="T391" s="376"/>
      <c r="U391" s="377"/>
      <c r="V391" s="373" t="s">
        <v>197</v>
      </c>
      <c r="W391" s="327"/>
      <c r="X391" s="325" t="s">
        <v>224</v>
      </c>
      <c r="Y391" s="326"/>
      <c r="Z391" s="326"/>
      <c r="AA391" s="326"/>
      <c r="AB391" s="326"/>
      <c r="AC391" s="326"/>
      <c r="AD391" s="327"/>
      <c r="AE391" s="6"/>
      <c r="AF391" s="6"/>
      <c r="AG391" s="6"/>
      <c r="AH391" s="98"/>
      <c r="AI391" s="6"/>
    </row>
    <row r="392" spans="1:35" ht="9.75" customHeight="1">
      <c r="A392" s="117"/>
      <c r="B392" s="6"/>
      <c r="C392" s="6"/>
      <c r="D392" s="374"/>
      <c r="E392" s="281"/>
      <c r="F392" s="281"/>
      <c r="G392" s="281"/>
      <c r="H392" s="375"/>
      <c r="I392" s="378"/>
      <c r="J392" s="379"/>
      <c r="K392" s="379"/>
      <c r="L392" s="379"/>
      <c r="M392" s="380"/>
      <c r="N392" s="374"/>
      <c r="O392" s="281"/>
      <c r="P392" s="281"/>
      <c r="Q392" s="281"/>
      <c r="R392" s="375"/>
      <c r="S392" s="378"/>
      <c r="T392" s="379"/>
      <c r="U392" s="380"/>
      <c r="V392" s="374"/>
      <c r="W392" s="375"/>
      <c r="X392" s="374"/>
      <c r="Y392" s="281"/>
      <c r="Z392" s="281"/>
      <c r="AA392" s="281"/>
      <c r="AB392" s="281"/>
      <c r="AC392" s="281"/>
      <c r="AD392" s="375"/>
      <c r="AE392" s="6"/>
      <c r="AF392" s="6"/>
      <c r="AG392" s="6"/>
      <c r="AH392" s="98"/>
      <c r="AI392" s="6"/>
    </row>
    <row r="393" spans="1:35" ht="9.75" customHeight="1">
      <c r="A393" s="117"/>
      <c r="B393" s="6"/>
      <c r="C393" s="6"/>
      <c r="D393" s="374"/>
      <c r="E393" s="281"/>
      <c r="F393" s="281"/>
      <c r="G393" s="281"/>
      <c r="H393" s="375"/>
      <c r="I393" s="381"/>
      <c r="J393" s="382"/>
      <c r="K393" s="382"/>
      <c r="L393" s="382"/>
      <c r="M393" s="383"/>
      <c r="N393" s="328"/>
      <c r="O393" s="329"/>
      <c r="P393" s="329"/>
      <c r="Q393" s="329"/>
      <c r="R393" s="330"/>
      <c r="S393" s="381"/>
      <c r="T393" s="382"/>
      <c r="U393" s="383"/>
      <c r="V393" s="328"/>
      <c r="W393" s="330"/>
      <c r="X393" s="328"/>
      <c r="Y393" s="329"/>
      <c r="Z393" s="329"/>
      <c r="AA393" s="329"/>
      <c r="AB393" s="329"/>
      <c r="AC393" s="329"/>
      <c r="AD393" s="330"/>
      <c r="AE393" s="6"/>
      <c r="AF393" s="6"/>
      <c r="AG393" s="6"/>
      <c r="AH393" s="98"/>
      <c r="AI393" s="6"/>
    </row>
    <row r="394" spans="1:35" ht="19.5" customHeight="1">
      <c r="A394" s="117"/>
      <c r="B394" s="6"/>
      <c r="C394" s="6"/>
      <c r="D394" s="370"/>
      <c r="E394" s="371"/>
      <c r="F394" s="371"/>
      <c r="G394" s="371"/>
      <c r="H394" s="372"/>
      <c r="I394" s="282"/>
      <c r="J394" s="283"/>
      <c r="K394" s="283"/>
      <c r="L394" s="283"/>
      <c r="M394" s="284"/>
      <c r="N394" s="282"/>
      <c r="O394" s="283"/>
      <c r="P394" s="283"/>
      <c r="Q394" s="283"/>
      <c r="R394" s="284"/>
      <c r="S394" s="282"/>
      <c r="T394" s="283"/>
      <c r="U394" s="284"/>
      <c r="V394" s="282"/>
      <c r="W394" s="284"/>
      <c r="X394" s="282"/>
      <c r="Y394" s="283"/>
      <c r="Z394" s="283"/>
      <c r="AA394" s="283"/>
      <c r="AB394" s="283"/>
      <c r="AC394" s="283"/>
      <c r="AD394" s="284"/>
      <c r="AE394" s="6"/>
      <c r="AF394" s="6"/>
      <c r="AG394" s="6"/>
      <c r="AH394" s="98"/>
      <c r="AI394" s="6"/>
    </row>
    <row r="395" spans="1:35" ht="19.5" customHeight="1">
      <c r="A395" s="117"/>
      <c r="B395" s="6"/>
      <c r="C395" s="6"/>
      <c r="D395" s="370"/>
      <c r="E395" s="371"/>
      <c r="F395" s="371"/>
      <c r="G395" s="371"/>
      <c r="H395" s="372"/>
      <c r="I395" s="282"/>
      <c r="J395" s="283"/>
      <c r="K395" s="283"/>
      <c r="L395" s="283"/>
      <c r="M395" s="284"/>
      <c r="N395" s="282"/>
      <c r="O395" s="283"/>
      <c r="P395" s="283"/>
      <c r="Q395" s="283"/>
      <c r="R395" s="284"/>
      <c r="S395" s="282"/>
      <c r="T395" s="283"/>
      <c r="U395" s="284"/>
      <c r="V395" s="282"/>
      <c r="W395" s="284"/>
      <c r="X395" s="282"/>
      <c r="Y395" s="283"/>
      <c r="Z395" s="283"/>
      <c r="AA395" s="283"/>
      <c r="AB395" s="283"/>
      <c r="AC395" s="283"/>
      <c r="AD395" s="284"/>
      <c r="AE395" s="6"/>
      <c r="AF395" s="6"/>
      <c r="AG395" s="6"/>
      <c r="AH395" s="98"/>
      <c r="AI395" s="6"/>
    </row>
    <row r="396" spans="1:35" ht="19.5" customHeight="1">
      <c r="A396" s="117"/>
      <c r="B396" s="6"/>
      <c r="C396" s="6"/>
      <c r="D396" s="370"/>
      <c r="E396" s="371"/>
      <c r="F396" s="371"/>
      <c r="G396" s="371"/>
      <c r="H396" s="372"/>
      <c r="I396" s="282"/>
      <c r="J396" s="283"/>
      <c r="K396" s="283"/>
      <c r="L396" s="283"/>
      <c r="M396" s="284"/>
      <c r="N396" s="282"/>
      <c r="O396" s="283"/>
      <c r="P396" s="283"/>
      <c r="Q396" s="283"/>
      <c r="R396" s="284"/>
      <c r="S396" s="282"/>
      <c r="T396" s="283"/>
      <c r="U396" s="284"/>
      <c r="V396" s="282"/>
      <c r="W396" s="284"/>
      <c r="X396" s="282"/>
      <c r="Y396" s="283"/>
      <c r="Z396" s="283"/>
      <c r="AA396" s="283"/>
      <c r="AB396" s="283"/>
      <c r="AC396" s="283"/>
      <c r="AD396" s="284"/>
      <c r="AE396" s="6"/>
      <c r="AF396" s="6"/>
      <c r="AG396" s="6"/>
      <c r="AH396" s="98"/>
      <c r="AI396" s="6"/>
    </row>
    <row r="397" spans="1:35" ht="19.5" customHeight="1">
      <c r="A397" s="117"/>
      <c r="B397" s="6"/>
      <c r="C397" s="6"/>
      <c r="D397" s="370"/>
      <c r="E397" s="371"/>
      <c r="F397" s="371"/>
      <c r="G397" s="371"/>
      <c r="H397" s="372"/>
      <c r="I397" s="282"/>
      <c r="J397" s="283"/>
      <c r="K397" s="283"/>
      <c r="L397" s="283"/>
      <c r="M397" s="284"/>
      <c r="N397" s="282"/>
      <c r="O397" s="283"/>
      <c r="P397" s="283"/>
      <c r="Q397" s="283"/>
      <c r="R397" s="284"/>
      <c r="S397" s="282"/>
      <c r="T397" s="283"/>
      <c r="U397" s="284"/>
      <c r="V397" s="282"/>
      <c r="W397" s="284"/>
      <c r="X397" s="282"/>
      <c r="Y397" s="283"/>
      <c r="Z397" s="283"/>
      <c r="AA397" s="283"/>
      <c r="AB397" s="283"/>
      <c r="AC397" s="283"/>
      <c r="AD397" s="284"/>
      <c r="AE397" s="6"/>
      <c r="AF397" s="6"/>
      <c r="AG397" s="6"/>
      <c r="AH397" s="98"/>
      <c r="AI397" s="6"/>
    </row>
    <row r="398" spans="1:35" ht="19.5" customHeight="1">
      <c r="A398" s="117"/>
      <c r="B398" s="6"/>
      <c r="C398" s="6"/>
      <c r="D398" s="370"/>
      <c r="E398" s="371"/>
      <c r="F398" s="371"/>
      <c r="G398" s="371"/>
      <c r="H398" s="372"/>
      <c r="I398" s="282"/>
      <c r="J398" s="283"/>
      <c r="K398" s="283"/>
      <c r="L398" s="283"/>
      <c r="M398" s="284"/>
      <c r="N398" s="282"/>
      <c r="O398" s="283"/>
      <c r="P398" s="283"/>
      <c r="Q398" s="283"/>
      <c r="R398" s="284"/>
      <c r="S398" s="282"/>
      <c r="T398" s="283"/>
      <c r="U398" s="284"/>
      <c r="V398" s="282"/>
      <c r="W398" s="284"/>
      <c r="X398" s="282"/>
      <c r="Y398" s="283"/>
      <c r="Z398" s="283"/>
      <c r="AA398" s="283"/>
      <c r="AB398" s="283"/>
      <c r="AC398" s="283"/>
      <c r="AD398" s="284"/>
      <c r="AE398" s="6"/>
      <c r="AF398" s="6"/>
      <c r="AG398" s="6"/>
      <c r="AH398" s="98"/>
      <c r="AI398" s="6"/>
    </row>
    <row r="399" spans="1:35" ht="13.5">
      <c r="A399" s="117"/>
      <c r="B399" s="6"/>
      <c r="C399" s="6"/>
      <c r="D399" s="187" t="s">
        <v>354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188" t="s">
        <v>356</v>
      </c>
      <c r="Y399" s="6"/>
      <c r="Z399" s="6"/>
      <c r="AA399" s="6"/>
      <c r="AB399" s="6"/>
      <c r="AC399" s="6"/>
      <c r="AD399" s="6"/>
      <c r="AE399" s="6"/>
      <c r="AF399" s="6"/>
      <c r="AG399" s="6"/>
      <c r="AH399" s="98"/>
      <c r="AI399" s="6"/>
    </row>
    <row r="400" spans="1:35" ht="13.5">
      <c r="A400" s="117"/>
      <c r="B400" s="6"/>
      <c r="C400" s="6"/>
      <c r="D400" s="20" t="s">
        <v>355</v>
      </c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187" t="s">
        <v>357</v>
      </c>
      <c r="Y400" s="6"/>
      <c r="Z400" s="6"/>
      <c r="AA400" s="6"/>
      <c r="AB400" s="6"/>
      <c r="AC400" s="6"/>
      <c r="AD400" s="6"/>
      <c r="AE400" s="6"/>
      <c r="AF400" s="6"/>
      <c r="AG400" s="6"/>
      <c r="AH400" s="98"/>
      <c r="AI400" s="6"/>
    </row>
    <row r="401" spans="1:35" ht="13.5">
      <c r="A401" s="117"/>
      <c r="B401" s="6"/>
      <c r="C401" s="6"/>
      <c r="D401" s="83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98"/>
      <c r="AI401" s="6"/>
    </row>
    <row r="402" spans="1:35" ht="13.5">
      <c r="A402" s="11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98"/>
      <c r="AI402" s="6"/>
    </row>
    <row r="403" spans="1:35" ht="13.5">
      <c r="A403" s="117"/>
      <c r="B403" s="184" t="s">
        <v>221</v>
      </c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98"/>
      <c r="AI403" s="6"/>
    </row>
    <row r="404" spans="1:35" ht="6.75" customHeight="1">
      <c r="A404" s="11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98"/>
      <c r="AI404" s="6"/>
    </row>
    <row r="405" spans="1:35" ht="13.5">
      <c r="A405" s="117"/>
      <c r="B405" s="184" t="s">
        <v>82</v>
      </c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98"/>
      <c r="AI405" s="6"/>
    </row>
    <row r="406" spans="1:35" ht="5.25" customHeight="1">
      <c r="A406" s="11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98"/>
      <c r="AI406" s="6"/>
    </row>
    <row r="407" spans="1:35" ht="19.5" customHeight="1">
      <c r="A407" s="117"/>
      <c r="B407" s="104" t="s">
        <v>225</v>
      </c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98"/>
      <c r="AI407" s="6"/>
    </row>
    <row r="408" spans="1:35" s="166" customFormat="1" ht="19.5" customHeight="1">
      <c r="A408" s="162"/>
      <c r="B408" s="356" t="s">
        <v>133</v>
      </c>
      <c r="C408" s="356"/>
      <c r="D408" s="357" t="s">
        <v>83</v>
      </c>
      <c r="E408" s="357"/>
      <c r="F408" s="357"/>
      <c r="G408" s="357"/>
      <c r="H408" s="357"/>
      <c r="I408" s="357"/>
      <c r="J408" s="364" t="s">
        <v>138</v>
      </c>
      <c r="K408" s="364"/>
      <c r="L408" s="357"/>
      <c r="M408" s="357"/>
      <c r="N408" s="357"/>
      <c r="O408" s="357"/>
      <c r="P408" s="104" t="s">
        <v>134</v>
      </c>
      <c r="Q408" s="104"/>
      <c r="R408" s="100" t="s">
        <v>215</v>
      </c>
      <c r="S408" s="350">
        <f>IF(OR(D408="",L408=""),0,ROUND(1-D408/L408,3))</f>
        <v>0</v>
      </c>
      <c r="T408" s="350"/>
      <c r="U408" s="350"/>
      <c r="V408" s="350"/>
      <c r="W408" s="104"/>
      <c r="X408" s="6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65"/>
      <c r="AI408" s="104"/>
    </row>
    <row r="409" spans="1:38" s="193" customFormat="1" ht="19.5" customHeight="1">
      <c r="A409" s="189"/>
      <c r="B409" s="190"/>
      <c r="C409" s="190"/>
      <c r="D409" s="190"/>
      <c r="E409" s="191" t="s">
        <v>370</v>
      </c>
      <c r="F409" s="190"/>
      <c r="G409" s="190"/>
      <c r="H409" s="190"/>
      <c r="I409" s="190"/>
      <c r="J409" s="102"/>
      <c r="K409" s="102"/>
      <c r="L409" s="119" t="s">
        <v>371</v>
      </c>
      <c r="M409" s="190"/>
      <c r="N409" s="190"/>
      <c r="O409" s="190"/>
      <c r="P409" s="102"/>
      <c r="Q409" s="190"/>
      <c r="R409" s="102" t="s">
        <v>139</v>
      </c>
      <c r="S409" s="190"/>
      <c r="T409" s="102"/>
      <c r="U409" s="190"/>
      <c r="V409" s="190"/>
      <c r="W409" s="190"/>
      <c r="X409" s="190"/>
      <c r="Y409" s="190"/>
      <c r="Z409" s="190"/>
      <c r="AA409" s="190"/>
      <c r="AB409" s="190"/>
      <c r="AC409" s="190"/>
      <c r="AD409" s="190"/>
      <c r="AE409" s="190"/>
      <c r="AF409" s="190"/>
      <c r="AG409" s="190"/>
      <c r="AH409" s="192"/>
      <c r="AI409" s="190"/>
      <c r="AL409" s="23"/>
    </row>
    <row r="410" spans="1:35" ht="19.5" customHeight="1">
      <c r="A410" s="117"/>
      <c r="B410" s="170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98"/>
      <c r="AI410" s="6"/>
    </row>
    <row r="411" spans="1:35" ht="13.5" customHeight="1">
      <c r="A411" s="11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98"/>
      <c r="AI411" s="6"/>
    </row>
    <row r="412" spans="1:35" ht="19.5" customHeight="1">
      <c r="A412" s="117"/>
      <c r="B412" s="171" t="s">
        <v>63</v>
      </c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98"/>
      <c r="AI412" s="6"/>
    </row>
    <row r="413" spans="1:35" ht="19.5" customHeight="1">
      <c r="A413" s="117"/>
      <c r="B413" s="23" t="s">
        <v>140</v>
      </c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98"/>
      <c r="AI413" s="6"/>
    </row>
    <row r="414" spans="1:35" ht="13.5">
      <c r="A414" s="117"/>
      <c r="B414" s="23" t="s">
        <v>141</v>
      </c>
      <c r="C414" s="351">
        <f>Z373</f>
        <v>0</v>
      </c>
      <c r="D414" s="351"/>
      <c r="E414" s="351"/>
      <c r="F414" s="351"/>
      <c r="G414" s="352" t="s">
        <v>345</v>
      </c>
      <c r="H414" s="352"/>
      <c r="I414" s="353">
        <f>S408</f>
        <v>0</v>
      </c>
      <c r="J414" s="353"/>
      <c r="K414" s="353"/>
      <c r="L414" s="354" t="s">
        <v>407</v>
      </c>
      <c r="M414" s="354"/>
      <c r="N414" s="111" t="s">
        <v>408</v>
      </c>
      <c r="O414" s="355">
        <f>ROUND(C414*I414,0)</f>
        <v>0</v>
      </c>
      <c r="P414" s="355"/>
      <c r="Q414" s="355"/>
      <c r="R414" s="355"/>
      <c r="S414" s="6" t="s">
        <v>37</v>
      </c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98"/>
      <c r="AI414" s="6"/>
    </row>
    <row r="415" spans="1:35" s="193" customFormat="1" ht="13.5">
      <c r="A415" s="189"/>
      <c r="B415" s="102"/>
      <c r="C415" s="190"/>
      <c r="D415" s="190"/>
      <c r="E415" s="190"/>
      <c r="F415" s="190"/>
      <c r="G415" s="190"/>
      <c r="H415" s="190"/>
      <c r="I415" s="190"/>
      <c r="J415" s="190"/>
      <c r="K415" s="190"/>
      <c r="L415" s="190"/>
      <c r="M415" s="190"/>
      <c r="N415" s="102" t="s">
        <v>142</v>
      </c>
      <c r="O415" s="102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  <c r="AC415" s="190"/>
      <c r="AD415" s="190"/>
      <c r="AE415" s="190"/>
      <c r="AF415" s="190"/>
      <c r="AG415" s="190"/>
      <c r="AH415" s="192"/>
      <c r="AI415" s="190"/>
    </row>
    <row r="416" spans="1:35" ht="13.5">
      <c r="A416" s="172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7"/>
      <c r="AI416" s="6"/>
    </row>
    <row r="417" spans="1:35" ht="9.7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9.5" customHeight="1">
      <c r="A418" s="76" t="s">
        <v>61</v>
      </c>
      <c r="B418" s="19" t="s">
        <v>265</v>
      </c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7.5" customHeight="1">
      <c r="A419" s="80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6"/>
      <c r="AI419" s="6"/>
    </row>
    <row r="420" spans="1:35" ht="13.5">
      <c r="A420" s="185"/>
      <c r="B420" s="20" t="s">
        <v>143</v>
      </c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98"/>
      <c r="AI420" s="6"/>
    </row>
    <row r="421" spans="1:35" ht="19.5" customHeight="1">
      <c r="A421" s="121">
        <f>COUNTA(C421:C422)</f>
        <v>0</v>
      </c>
      <c r="B421" s="157" t="s">
        <v>117</v>
      </c>
      <c r="C421" s="118"/>
      <c r="D421" s="78" t="s">
        <v>319</v>
      </c>
      <c r="E421" s="78"/>
      <c r="F421" s="78"/>
      <c r="G421" s="78"/>
      <c r="H421" s="78"/>
      <c r="I421" s="78"/>
      <c r="J421" s="78"/>
      <c r="K421" s="78"/>
      <c r="L421" s="7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98"/>
      <c r="AI421" s="6"/>
    </row>
    <row r="422" spans="1:35" ht="19.5" customHeight="1">
      <c r="A422" s="123"/>
      <c r="B422" s="157" t="s">
        <v>117</v>
      </c>
      <c r="C422" s="118"/>
      <c r="D422" s="78" t="s">
        <v>258</v>
      </c>
      <c r="E422" s="78"/>
      <c r="F422" s="78"/>
      <c r="G422" s="78"/>
      <c r="H422" s="78"/>
      <c r="I422" s="78"/>
      <c r="J422" s="78"/>
      <c r="K422" s="78"/>
      <c r="L422" s="7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98"/>
      <c r="AI422" s="6"/>
    </row>
    <row r="423" spans="1:35" ht="13.5">
      <c r="A423" s="18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98"/>
      <c r="AI423" s="6"/>
    </row>
    <row r="424" spans="1:35" ht="13.5">
      <c r="A424" s="194"/>
      <c r="B424" s="19" t="s">
        <v>308</v>
      </c>
      <c r="C424" s="6"/>
      <c r="D424" s="6"/>
      <c r="E424" s="6"/>
      <c r="F424" s="6"/>
      <c r="G424" s="6"/>
      <c r="H424" s="6"/>
      <c r="I424" s="6"/>
      <c r="J424" s="6"/>
      <c r="K424" s="6"/>
      <c r="L424" s="158" t="s">
        <v>310</v>
      </c>
      <c r="M424" s="6"/>
      <c r="N424" s="100" t="s">
        <v>60</v>
      </c>
      <c r="O424" s="275"/>
      <c r="P424" s="275"/>
      <c r="Q424" s="275"/>
      <c r="R424" s="275"/>
      <c r="S424" s="6" t="s">
        <v>67</v>
      </c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98"/>
      <c r="AI424" s="6"/>
    </row>
    <row r="425" spans="1:35" ht="13.5" customHeight="1">
      <c r="A425" s="185"/>
      <c r="B425" s="20"/>
      <c r="C425" s="6"/>
      <c r="D425" s="6"/>
      <c r="E425" s="6"/>
      <c r="F425" s="6"/>
      <c r="G425" s="6"/>
      <c r="H425" s="6"/>
      <c r="I425" s="6"/>
      <c r="J425" s="6"/>
      <c r="K425" s="6"/>
      <c r="L425" s="158"/>
      <c r="M425" s="6"/>
      <c r="N425" s="102" t="s">
        <v>85</v>
      </c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98"/>
      <c r="AI425" s="6"/>
    </row>
    <row r="426" spans="1:35" ht="13.5">
      <c r="A426" s="185"/>
      <c r="B426" s="19" t="s">
        <v>309</v>
      </c>
      <c r="C426" s="6"/>
      <c r="D426" s="6"/>
      <c r="E426" s="6"/>
      <c r="F426" s="6"/>
      <c r="G426" s="6"/>
      <c r="H426" s="6"/>
      <c r="I426" s="6"/>
      <c r="J426" s="6"/>
      <c r="K426" s="6"/>
      <c r="L426" s="158" t="s">
        <v>310</v>
      </c>
      <c r="M426" s="6"/>
      <c r="N426" s="100" t="s">
        <v>151</v>
      </c>
      <c r="O426" s="275"/>
      <c r="P426" s="275"/>
      <c r="Q426" s="275"/>
      <c r="R426" s="275"/>
      <c r="S426" s="6" t="s">
        <v>67</v>
      </c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98"/>
      <c r="AI426" s="6"/>
    </row>
    <row r="427" spans="1:35" ht="13.5">
      <c r="A427" s="185"/>
      <c r="B427" s="19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02" t="s">
        <v>85</v>
      </c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98"/>
      <c r="AI427" s="6"/>
    </row>
    <row r="428" spans="1:35" ht="19.5" customHeight="1">
      <c r="A428" s="81"/>
      <c r="B428" s="106"/>
      <c r="C428" s="195" t="s">
        <v>257</v>
      </c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55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7"/>
      <c r="AI428" s="6"/>
    </row>
    <row r="429" spans="1:35" ht="9.7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9.5" customHeight="1">
      <c r="A430" s="76" t="s">
        <v>89</v>
      </c>
      <c r="B430" s="19" t="s">
        <v>62</v>
      </c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3.5">
      <c r="A431" s="173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6"/>
      <c r="AI431" s="6"/>
    </row>
    <row r="432" spans="1:35" ht="13.5">
      <c r="A432" s="117"/>
      <c r="B432" s="93" t="s">
        <v>226</v>
      </c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98"/>
      <c r="AI432" s="6"/>
    </row>
    <row r="433" spans="1:35" ht="7.5" customHeight="1">
      <c r="A433" s="11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98"/>
      <c r="AI433" s="6"/>
    </row>
    <row r="434" spans="1:35" ht="19.5" customHeight="1">
      <c r="A434" s="117"/>
      <c r="B434" s="362"/>
      <c r="C434" s="362"/>
      <c r="D434" s="6" t="s">
        <v>148</v>
      </c>
      <c r="E434" s="280">
        <f>IF(C246="○",X267,IF(C247="○",AA248,0))</f>
        <v>0</v>
      </c>
      <c r="F434" s="280"/>
      <c r="G434" s="151" t="s">
        <v>144</v>
      </c>
      <c r="H434" s="13" t="s">
        <v>147</v>
      </c>
      <c r="I434" s="6" t="s">
        <v>149</v>
      </c>
      <c r="J434" s="280">
        <f>IF(C344="○",V365,IF(C345="○",AA346,0))</f>
        <v>0</v>
      </c>
      <c r="K434" s="280"/>
      <c r="L434" s="151" t="s">
        <v>144</v>
      </c>
      <c r="M434" s="13" t="s">
        <v>147</v>
      </c>
      <c r="N434" s="6" t="s">
        <v>150</v>
      </c>
      <c r="O434" s="363">
        <f>O414</f>
        <v>0</v>
      </c>
      <c r="P434" s="363"/>
      <c r="Q434" s="196" t="s">
        <v>409</v>
      </c>
      <c r="R434" s="99" t="s">
        <v>410</v>
      </c>
      <c r="S434" s="101" t="s">
        <v>411</v>
      </c>
      <c r="T434" s="363">
        <f>O424</f>
        <v>0</v>
      </c>
      <c r="U434" s="363"/>
      <c r="V434" s="196" t="s">
        <v>409</v>
      </c>
      <c r="W434" s="99" t="s">
        <v>410</v>
      </c>
      <c r="X434" s="101" t="s">
        <v>412</v>
      </c>
      <c r="Y434" s="363">
        <f>O426</f>
        <v>0</v>
      </c>
      <c r="Z434" s="363"/>
      <c r="AA434" s="151" t="s">
        <v>144</v>
      </c>
      <c r="AB434" s="6"/>
      <c r="AC434" s="6"/>
      <c r="AD434" s="6"/>
      <c r="AE434" s="6"/>
      <c r="AF434" s="6"/>
      <c r="AG434" s="6"/>
      <c r="AH434" s="98"/>
      <c r="AI434" s="6"/>
    </row>
    <row r="435" spans="1:35" ht="7.5" customHeight="1">
      <c r="A435" s="11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98"/>
      <c r="AI435" s="6"/>
    </row>
    <row r="436" spans="1:35" ht="13.5">
      <c r="A436" s="117"/>
      <c r="B436" s="12" t="s">
        <v>87</v>
      </c>
      <c r="C436" s="6"/>
      <c r="D436" s="100" t="s">
        <v>88</v>
      </c>
      <c r="E436" s="365">
        <f>E434+J434+O434+T434+Y434</f>
        <v>0</v>
      </c>
      <c r="F436" s="365"/>
      <c r="G436" s="365"/>
      <c r="H436" s="365"/>
      <c r="I436" s="19" t="s">
        <v>23</v>
      </c>
      <c r="J436" s="197"/>
      <c r="K436" s="197"/>
      <c r="L436" s="197"/>
      <c r="M436" s="198" t="s">
        <v>348</v>
      </c>
      <c r="N436" s="197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  <c r="AA436" s="197"/>
      <c r="AB436" s="197"/>
      <c r="AC436" s="197"/>
      <c r="AD436" s="197"/>
      <c r="AE436" s="197"/>
      <c r="AF436" s="197"/>
      <c r="AG436" s="197"/>
      <c r="AH436" s="199"/>
      <c r="AI436" s="6"/>
    </row>
    <row r="437" spans="1:35" ht="19.5" customHeight="1">
      <c r="A437" s="117"/>
      <c r="B437" s="6"/>
      <c r="C437" s="6"/>
      <c r="D437" s="102"/>
      <c r="E437" s="6"/>
      <c r="F437" s="6"/>
      <c r="G437" s="6"/>
      <c r="H437" s="6"/>
      <c r="I437" s="6"/>
      <c r="J437" s="197"/>
      <c r="K437" s="197"/>
      <c r="L437" s="197"/>
      <c r="M437" s="197"/>
      <c r="N437" s="197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  <c r="AA437" s="197"/>
      <c r="AB437" s="197"/>
      <c r="AC437" s="197"/>
      <c r="AD437" s="197"/>
      <c r="AE437" s="197"/>
      <c r="AF437" s="197"/>
      <c r="AG437" s="197"/>
      <c r="AH437" s="199"/>
      <c r="AI437" s="6"/>
    </row>
    <row r="438" spans="1:35" ht="13.5">
      <c r="A438" s="117"/>
      <c r="B438" s="93" t="s">
        <v>245</v>
      </c>
      <c r="C438" s="6"/>
      <c r="D438" s="6"/>
      <c r="E438" s="6"/>
      <c r="F438" s="6"/>
      <c r="G438" s="6"/>
      <c r="H438" s="6"/>
      <c r="I438" s="6"/>
      <c r="J438" s="197"/>
      <c r="K438" s="197"/>
      <c r="L438" s="197"/>
      <c r="M438" s="197"/>
      <c r="N438" s="197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9"/>
      <c r="AI438" s="6"/>
    </row>
    <row r="439" spans="1:35" ht="13.5">
      <c r="A439" s="117"/>
      <c r="B439" s="6"/>
      <c r="C439" s="6"/>
      <c r="D439" s="6"/>
      <c r="E439" s="6"/>
      <c r="F439" s="6"/>
      <c r="G439" s="6"/>
      <c r="H439" s="6"/>
      <c r="I439" s="6"/>
      <c r="J439" s="197"/>
      <c r="K439" s="197"/>
      <c r="L439" s="197"/>
      <c r="M439" s="197"/>
      <c r="N439" s="197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  <c r="AH439" s="199"/>
      <c r="AI439" s="6"/>
    </row>
    <row r="440" spans="1:35" ht="19.5" customHeight="1">
      <c r="A440" s="117"/>
      <c r="B440" s="362"/>
      <c r="C440" s="362"/>
      <c r="D440" s="6" t="s">
        <v>346</v>
      </c>
      <c r="E440" s="363">
        <f>AA256</f>
        <v>0</v>
      </c>
      <c r="F440" s="363"/>
      <c r="G440" s="196" t="s">
        <v>409</v>
      </c>
      <c r="H440" s="99" t="s">
        <v>410</v>
      </c>
      <c r="I440" s="101" t="s">
        <v>413</v>
      </c>
      <c r="J440" s="361">
        <f>Z354</f>
        <v>0</v>
      </c>
      <c r="K440" s="361"/>
      <c r="L440" s="200" t="s">
        <v>409</v>
      </c>
      <c r="M440" s="201" t="s">
        <v>410</v>
      </c>
      <c r="N440" s="197" t="s">
        <v>414</v>
      </c>
      <c r="O440" s="361">
        <f>Z373</f>
        <v>0</v>
      </c>
      <c r="P440" s="361"/>
      <c r="Q440" s="200" t="s">
        <v>409</v>
      </c>
      <c r="R440" s="201" t="s">
        <v>410</v>
      </c>
      <c r="S440" s="202" t="s">
        <v>415</v>
      </c>
      <c r="T440" s="368"/>
      <c r="U440" s="368"/>
      <c r="V440" s="368"/>
      <c r="W440" s="203" t="s">
        <v>409</v>
      </c>
      <c r="X440" s="204" t="s">
        <v>410</v>
      </c>
      <c r="Y440" s="205" t="s">
        <v>415</v>
      </c>
      <c r="Z440" s="368"/>
      <c r="AA440" s="368"/>
      <c r="AB440" s="368"/>
      <c r="AC440" s="206" t="s">
        <v>144</v>
      </c>
      <c r="AD440" s="197"/>
      <c r="AE440" s="197"/>
      <c r="AF440" s="197"/>
      <c r="AG440" s="197"/>
      <c r="AH440" s="199"/>
      <c r="AI440" s="6"/>
    </row>
    <row r="441" spans="1:35" ht="19.5" customHeight="1">
      <c r="A441" s="117"/>
      <c r="B441" s="362" t="s">
        <v>146</v>
      </c>
      <c r="C441" s="362"/>
      <c r="D441" s="100" t="s">
        <v>120</v>
      </c>
      <c r="E441" s="278">
        <f>E440+J440+O440+T440+Z440</f>
        <v>0</v>
      </c>
      <c r="F441" s="278"/>
      <c r="G441" s="278"/>
      <c r="H441" s="278"/>
      <c r="I441" s="19" t="s">
        <v>23</v>
      </c>
      <c r="J441" s="207"/>
      <c r="K441" s="207"/>
      <c r="L441" s="207"/>
      <c r="M441" s="207"/>
      <c r="N441" s="207"/>
      <c r="O441" s="207"/>
      <c r="P441" s="207"/>
      <c r="Q441" s="208"/>
      <c r="R441" s="201"/>
      <c r="S441" s="369" t="s">
        <v>286</v>
      </c>
      <c r="T441" s="369"/>
      <c r="U441" s="369"/>
      <c r="V441" s="369"/>
      <c r="W441" s="369"/>
      <c r="X441" s="369"/>
      <c r="Y441" s="369"/>
      <c r="Z441" s="369" t="s">
        <v>287</v>
      </c>
      <c r="AA441" s="369"/>
      <c r="AB441" s="369"/>
      <c r="AC441" s="369"/>
      <c r="AD441" s="369"/>
      <c r="AE441" s="369"/>
      <c r="AF441" s="369"/>
      <c r="AG441" s="209"/>
      <c r="AH441" s="210"/>
      <c r="AI441" s="211"/>
    </row>
    <row r="442" spans="1:35" ht="19.5" customHeight="1">
      <c r="A442" s="117"/>
      <c r="B442" s="11"/>
      <c r="C442" s="11"/>
      <c r="D442" s="113"/>
      <c r="E442" s="175"/>
      <c r="F442" s="175"/>
      <c r="G442" s="175"/>
      <c r="H442" s="175"/>
      <c r="I442" s="19"/>
      <c r="J442" s="207"/>
      <c r="K442" s="207"/>
      <c r="L442" s="207"/>
      <c r="M442" s="207"/>
      <c r="N442" s="207"/>
      <c r="O442" s="207"/>
      <c r="P442" s="207"/>
      <c r="Q442" s="208"/>
      <c r="R442" s="201"/>
      <c r="S442" s="369"/>
      <c r="T442" s="369"/>
      <c r="U442" s="369"/>
      <c r="V442" s="369"/>
      <c r="W442" s="369"/>
      <c r="X442" s="369"/>
      <c r="Y442" s="369"/>
      <c r="Z442" s="369"/>
      <c r="AA442" s="369"/>
      <c r="AB442" s="369"/>
      <c r="AC442" s="369"/>
      <c r="AD442" s="369"/>
      <c r="AE442" s="369"/>
      <c r="AF442" s="369"/>
      <c r="AG442" s="197"/>
      <c r="AH442" s="199"/>
      <c r="AI442" s="6"/>
    </row>
    <row r="443" spans="1:35" ht="19.5" customHeight="1">
      <c r="A443" s="117"/>
      <c r="B443" s="362" t="s">
        <v>146</v>
      </c>
      <c r="C443" s="362"/>
      <c r="D443" s="113" t="s">
        <v>227</v>
      </c>
      <c r="E443" s="352">
        <f>E436</f>
        <v>0</v>
      </c>
      <c r="F443" s="352"/>
      <c r="G443" s="196" t="s">
        <v>409</v>
      </c>
      <c r="H443" s="212" t="s">
        <v>416</v>
      </c>
      <c r="I443" s="101" t="s">
        <v>417</v>
      </c>
      <c r="J443" s="366">
        <f>E441</f>
        <v>0</v>
      </c>
      <c r="K443" s="366"/>
      <c r="L443" s="200" t="s">
        <v>409</v>
      </c>
      <c r="M443" s="207" t="s">
        <v>418</v>
      </c>
      <c r="N443" s="207">
        <v>100</v>
      </c>
      <c r="O443" s="213" t="s">
        <v>419</v>
      </c>
      <c r="P443" s="214" t="s">
        <v>420</v>
      </c>
      <c r="Q443" s="367">
        <f>IF(OR(E443=0,J443=0),0,ROUND(E443/J443*100,1))</f>
        <v>0</v>
      </c>
      <c r="R443" s="367"/>
      <c r="S443" s="367"/>
      <c r="T443" s="367"/>
      <c r="U443" s="201" t="s">
        <v>49</v>
      </c>
      <c r="V443" s="198" t="s">
        <v>348</v>
      </c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  <c r="AH443" s="199"/>
      <c r="AI443" s="6"/>
    </row>
    <row r="444" spans="1:35" ht="19.5" customHeight="1">
      <c r="A444" s="117"/>
      <c r="B444" s="6"/>
      <c r="C444" s="6"/>
      <c r="D444" s="6"/>
      <c r="E444" s="6"/>
      <c r="F444" s="6"/>
      <c r="G444" s="6"/>
      <c r="H444" s="6"/>
      <c r="I444" s="6"/>
      <c r="J444" s="197"/>
      <c r="K444" s="197"/>
      <c r="L444" s="197"/>
      <c r="M444" s="197"/>
      <c r="N444" s="197"/>
      <c r="O444" s="197"/>
      <c r="P444" s="191" t="s">
        <v>153</v>
      </c>
      <c r="Q444" s="119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9"/>
      <c r="AI444" s="6"/>
    </row>
    <row r="445" spans="1:35" ht="13.5">
      <c r="A445" s="117"/>
      <c r="B445" s="93" t="s">
        <v>48</v>
      </c>
      <c r="C445" s="6"/>
      <c r="D445" s="6"/>
      <c r="E445" s="6"/>
      <c r="F445" s="6"/>
      <c r="G445" s="6"/>
      <c r="H445" s="6"/>
      <c r="I445" s="6"/>
      <c r="J445" s="197"/>
      <c r="K445" s="197"/>
      <c r="L445" s="197"/>
      <c r="M445" s="197"/>
      <c r="N445" s="197"/>
      <c r="O445" s="197"/>
      <c r="P445" s="197"/>
      <c r="Q445" s="119"/>
      <c r="R445" s="197"/>
      <c r="S445" s="197"/>
      <c r="T445" s="197"/>
      <c r="U445" s="197"/>
      <c r="V445" s="197"/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9"/>
      <c r="AI445" s="6"/>
    </row>
    <row r="446" spans="1:35" ht="6.75" customHeight="1">
      <c r="A446" s="117"/>
      <c r="B446" s="6"/>
      <c r="C446" s="6"/>
      <c r="D446" s="6"/>
      <c r="E446" s="6"/>
      <c r="F446" s="6"/>
      <c r="G446" s="6"/>
      <c r="H446" s="6"/>
      <c r="I446" s="6"/>
      <c r="J446" s="197"/>
      <c r="K446" s="197"/>
      <c r="L446" s="197"/>
      <c r="M446" s="197"/>
      <c r="N446" s="197"/>
      <c r="O446" s="197"/>
      <c r="P446" s="197"/>
      <c r="Q446" s="119"/>
      <c r="R446" s="197"/>
      <c r="S446" s="197"/>
      <c r="T446" s="197"/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9"/>
      <c r="AI446" s="6"/>
    </row>
    <row r="447" spans="1:35" ht="19.5" customHeight="1">
      <c r="A447" s="117"/>
      <c r="B447" s="74" t="s">
        <v>122</v>
      </c>
      <c r="C447" s="6"/>
      <c r="D447" s="6"/>
      <c r="E447" s="6"/>
      <c r="F447" s="6"/>
      <c r="G447" s="6"/>
      <c r="H447" s="6"/>
      <c r="I447" s="6"/>
      <c r="J447" s="197"/>
      <c r="K447" s="197"/>
      <c r="L447" s="197"/>
      <c r="M447" s="197"/>
      <c r="N447" s="197"/>
      <c r="O447" s="197"/>
      <c r="P447" s="197"/>
      <c r="Q447" s="215"/>
      <c r="R447" s="197"/>
      <c r="S447" s="197"/>
      <c r="T447" s="197"/>
      <c r="U447" s="197"/>
      <c r="V447" s="216"/>
      <c r="W447" s="197"/>
      <c r="X447" s="197"/>
      <c r="Y447" s="197"/>
      <c r="Z447" s="197"/>
      <c r="AA447" s="197"/>
      <c r="AB447" s="197"/>
      <c r="AC447" s="197"/>
      <c r="AD447" s="197"/>
      <c r="AE447" s="197"/>
      <c r="AF447" s="197"/>
      <c r="AG447" s="197"/>
      <c r="AH447" s="199"/>
      <c r="AI447" s="6"/>
    </row>
    <row r="448" spans="1:35" s="79" customFormat="1" ht="19.5" customHeight="1">
      <c r="A448" s="186"/>
      <c r="B448" s="358" t="s">
        <v>152</v>
      </c>
      <c r="C448" s="358"/>
      <c r="D448" s="359"/>
      <c r="E448" s="359"/>
      <c r="F448" s="359"/>
      <c r="G448" s="359"/>
      <c r="H448" s="359"/>
      <c r="I448" s="359"/>
      <c r="J448" s="217"/>
      <c r="K448" s="360" t="s">
        <v>323</v>
      </c>
      <c r="L448" s="360"/>
      <c r="M448" s="360"/>
      <c r="N448" s="360">
        <f>E443</f>
        <v>0</v>
      </c>
      <c r="O448" s="360"/>
      <c r="P448" s="360"/>
      <c r="Q448" s="360"/>
      <c r="R448" s="360"/>
      <c r="S448" s="360"/>
      <c r="T448" s="360" t="s">
        <v>374</v>
      </c>
      <c r="U448" s="360"/>
      <c r="V448" s="214" t="s">
        <v>253</v>
      </c>
      <c r="W448" s="367">
        <f>IF(N448=0,0,ROUND(D448/N448,1))</f>
        <v>0</v>
      </c>
      <c r="X448" s="367"/>
      <c r="Y448" s="367"/>
      <c r="Z448" s="367"/>
      <c r="AA448" s="216" t="s">
        <v>12</v>
      </c>
      <c r="AB448" s="218"/>
      <c r="AC448" s="198" t="s">
        <v>348</v>
      </c>
      <c r="AD448" s="218"/>
      <c r="AE448" s="218"/>
      <c r="AF448" s="218"/>
      <c r="AG448" s="218"/>
      <c r="AH448" s="219"/>
      <c r="AI448" s="78"/>
    </row>
    <row r="449" spans="1:35" ht="19.5" customHeight="1">
      <c r="A449" s="172"/>
      <c r="B449" s="106"/>
      <c r="C449" s="106"/>
      <c r="D449" s="106"/>
      <c r="E449" s="106"/>
      <c r="F449" s="106"/>
      <c r="G449" s="106"/>
      <c r="H449" s="106"/>
      <c r="I449" s="106"/>
      <c r="J449" s="220"/>
      <c r="K449" s="220"/>
      <c r="L449" s="220"/>
      <c r="M449" s="220"/>
      <c r="N449" s="220"/>
      <c r="O449" s="220"/>
      <c r="P449" s="220"/>
      <c r="Q449" s="221"/>
      <c r="R449" s="220"/>
      <c r="S449" s="222"/>
      <c r="T449" s="220"/>
      <c r="U449" s="220"/>
      <c r="V449" s="223" t="s">
        <v>153</v>
      </c>
      <c r="W449" s="220"/>
      <c r="X449" s="220"/>
      <c r="Y449" s="220"/>
      <c r="Z449" s="224"/>
      <c r="AA449" s="220"/>
      <c r="AB449" s="220"/>
      <c r="AC449" s="220"/>
      <c r="AD449" s="220"/>
      <c r="AE449" s="220"/>
      <c r="AF449" s="220"/>
      <c r="AG449" s="220"/>
      <c r="AH449" s="225"/>
      <c r="AI449" s="153"/>
    </row>
  </sheetData>
  <sheetProtection/>
  <mergeCells count="890">
    <mergeCell ref="Z333:AA333"/>
    <mergeCell ref="AB332:AE332"/>
    <mergeCell ref="P333:S333"/>
    <mergeCell ref="T333:W333"/>
    <mergeCell ref="AB333:AE333"/>
    <mergeCell ref="X332:Y332"/>
    <mergeCell ref="T332:W332"/>
    <mergeCell ref="U256:X256"/>
    <mergeCell ref="AB336:AE336"/>
    <mergeCell ref="H327:J328"/>
    <mergeCell ref="H329:J329"/>
    <mergeCell ref="H330:J330"/>
    <mergeCell ref="H331:J331"/>
    <mergeCell ref="H332:J332"/>
    <mergeCell ref="H333:J333"/>
    <mergeCell ref="H334:J334"/>
    <mergeCell ref="H335:J335"/>
    <mergeCell ref="Z277:AC277"/>
    <mergeCell ref="AB329:AE329"/>
    <mergeCell ref="T330:W330"/>
    <mergeCell ref="AB330:AE330"/>
    <mergeCell ref="T307:V307"/>
    <mergeCell ref="X327:Y328"/>
    <mergeCell ref="T327:W328"/>
    <mergeCell ref="Z327:AA328"/>
    <mergeCell ref="X329:Y329"/>
    <mergeCell ref="Z329:AA329"/>
    <mergeCell ref="AA196:AC196"/>
    <mergeCell ref="AD196:AG196"/>
    <mergeCell ref="AA197:AC197"/>
    <mergeCell ref="AD197:AG197"/>
    <mergeCell ref="AB209:AC210"/>
    <mergeCell ref="H209:I210"/>
    <mergeCell ref="H211:I211"/>
    <mergeCell ref="AB199:AG200"/>
    <mergeCell ref="Z209:AA210"/>
    <mergeCell ref="J211:L211"/>
    <mergeCell ref="R209:U210"/>
    <mergeCell ref="Z211:AA211"/>
    <mergeCell ref="W199:Z200"/>
    <mergeCell ref="H213:I213"/>
    <mergeCell ref="H214:I214"/>
    <mergeCell ref="H212:I212"/>
    <mergeCell ref="J213:L213"/>
    <mergeCell ref="J214:L214"/>
    <mergeCell ref="J212:L212"/>
    <mergeCell ref="Y196:Z196"/>
    <mergeCell ref="W193:X193"/>
    <mergeCell ref="K193:M193"/>
    <mergeCell ref="N193:P193"/>
    <mergeCell ref="K195:M195"/>
    <mergeCell ref="N195:P195"/>
    <mergeCell ref="Q196:S196"/>
    <mergeCell ref="T196:V196"/>
    <mergeCell ref="W196:X196"/>
    <mergeCell ref="AA132:AD132"/>
    <mergeCell ref="H127:L127"/>
    <mergeCell ref="W187:Z187"/>
    <mergeCell ref="W190:X190"/>
    <mergeCell ref="R127:T127"/>
    <mergeCell ref="R129:T129"/>
    <mergeCell ref="O159:T159"/>
    <mergeCell ref="U159:W159"/>
    <mergeCell ref="N178:P178"/>
    <mergeCell ref="S170:V172"/>
    <mergeCell ref="N180:P180"/>
    <mergeCell ref="Y195:Z195"/>
    <mergeCell ref="Y194:Z194"/>
    <mergeCell ref="W188:X189"/>
    <mergeCell ref="Q195:S195"/>
    <mergeCell ref="T195:V195"/>
    <mergeCell ref="W191:X191"/>
    <mergeCell ref="W195:X195"/>
    <mergeCell ref="W192:X192"/>
    <mergeCell ref="N179:P179"/>
    <mergeCell ref="B182:N182"/>
    <mergeCell ref="K187:M189"/>
    <mergeCell ref="AA187:AC189"/>
    <mergeCell ref="B187:C189"/>
    <mergeCell ref="D187:G189"/>
    <mergeCell ref="H187:J189"/>
    <mergeCell ref="N187:P189"/>
    <mergeCell ref="B179:C179"/>
    <mergeCell ref="D179:G179"/>
    <mergeCell ref="D191:G191"/>
    <mergeCell ref="B190:C190"/>
    <mergeCell ref="D190:G190"/>
    <mergeCell ref="T190:V190"/>
    <mergeCell ref="AD187:AG189"/>
    <mergeCell ref="Y188:Z189"/>
    <mergeCell ref="W194:X194"/>
    <mergeCell ref="Q187:S189"/>
    <mergeCell ref="T187:V189"/>
    <mergeCell ref="Y193:Z193"/>
    <mergeCell ref="Y192:Z192"/>
    <mergeCell ref="Y191:Z191"/>
    <mergeCell ref="Y190:Z190"/>
    <mergeCell ref="Q190:S190"/>
    <mergeCell ref="B109:AG109"/>
    <mergeCell ref="B110:AG110"/>
    <mergeCell ref="B111:AG111"/>
    <mergeCell ref="B113:AF113"/>
    <mergeCell ref="B114:AF114"/>
    <mergeCell ref="B116:AF116"/>
    <mergeCell ref="Q194:S194"/>
    <mergeCell ref="T194:V194"/>
    <mergeCell ref="H190:J190"/>
    <mergeCell ref="K190:M190"/>
    <mergeCell ref="Q192:S192"/>
    <mergeCell ref="K191:M191"/>
    <mergeCell ref="N191:P191"/>
    <mergeCell ref="B117:AF117"/>
    <mergeCell ref="B118:AF118"/>
    <mergeCell ref="I132:K132"/>
    <mergeCell ref="R132:T132"/>
    <mergeCell ref="B191:C191"/>
    <mergeCell ref="AA127:AD127"/>
    <mergeCell ref="I129:K129"/>
    <mergeCell ref="AA129:AD129"/>
    <mergeCell ref="Z159:AC159"/>
    <mergeCell ref="I138:K138"/>
    <mergeCell ref="R138:T138"/>
    <mergeCell ref="P6:AF6"/>
    <mergeCell ref="I8:M8"/>
    <mergeCell ref="P8:V8"/>
    <mergeCell ref="I27:M27"/>
    <mergeCell ref="P27:Q27"/>
    <mergeCell ref="P10:S10"/>
    <mergeCell ref="W25:Z25"/>
    <mergeCell ref="A3:AH3"/>
    <mergeCell ref="B49:H51"/>
    <mergeCell ref="I49:I51"/>
    <mergeCell ref="J49:J51"/>
    <mergeCell ref="K49:K51"/>
    <mergeCell ref="L49:N51"/>
    <mergeCell ref="O49:O51"/>
    <mergeCell ref="P49:P51"/>
    <mergeCell ref="Q49:AE51"/>
    <mergeCell ref="I6:M6"/>
    <mergeCell ref="B41:AH43"/>
    <mergeCell ref="I12:M12"/>
    <mergeCell ref="X14:Y14"/>
    <mergeCell ref="X16:Y16"/>
    <mergeCell ref="X18:Y18"/>
    <mergeCell ref="X20:Z20"/>
    <mergeCell ref="I24:M24"/>
    <mergeCell ref="AC30:AG30"/>
    <mergeCell ref="AE31:AG31"/>
    <mergeCell ref="R73:T73"/>
    <mergeCell ref="M71:Q71"/>
    <mergeCell ref="R71:T71"/>
    <mergeCell ref="M72:Q72"/>
    <mergeCell ref="R72:T72"/>
    <mergeCell ref="I53:K55"/>
    <mergeCell ref="X55:AE55"/>
    <mergeCell ref="I58:K61"/>
    <mergeCell ref="O61:X61"/>
    <mergeCell ref="L60:S60"/>
    <mergeCell ref="T60:W60"/>
    <mergeCell ref="AB89:AD90"/>
    <mergeCell ref="W90:AA90"/>
    <mergeCell ref="I63:K66"/>
    <mergeCell ref="L64:N64"/>
    <mergeCell ref="O64:AG64"/>
    <mergeCell ref="L65:M65"/>
    <mergeCell ref="N65:AG65"/>
    <mergeCell ref="I67:K67"/>
    <mergeCell ref="S67:Y67"/>
    <mergeCell ref="M73:Q73"/>
    <mergeCell ref="W87:AA87"/>
    <mergeCell ref="W94:AA94"/>
    <mergeCell ref="W91:AA91"/>
    <mergeCell ref="W89:AA89"/>
    <mergeCell ref="R93:V93"/>
    <mergeCell ref="W82:AA82"/>
    <mergeCell ref="AB82:AD82"/>
    <mergeCell ref="W85:AA85"/>
    <mergeCell ref="AB85:AD86"/>
    <mergeCell ref="W83:AA83"/>
    <mergeCell ref="W93:AA93"/>
    <mergeCell ref="AB93:AD94"/>
    <mergeCell ref="AB83:AD84"/>
    <mergeCell ref="W88:AA88"/>
    <mergeCell ref="W173:AA174"/>
    <mergeCell ref="AB173:AC174"/>
    <mergeCell ref="AD171:AF172"/>
    <mergeCell ref="E88:I88"/>
    <mergeCell ref="J88:N88"/>
    <mergeCell ref="R88:V88"/>
    <mergeCell ref="R94:V94"/>
    <mergeCell ref="R89:V89"/>
    <mergeCell ref="R90:V90"/>
    <mergeCell ref="O93:Q94"/>
    <mergeCell ref="AE173:AF174"/>
    <mergeCell ref="AB170:AF170"/>
    <mergeCell ref="N173:P173"/>
    <mergeCell ref="D159:L159"/>
    <mergeCell ref="N174:P174"/>
    <mergeCell ref="W170:AA172"/>
    <mergeCell ref="H170:J172"/>
    <mergeCell ref="K170:M172"/>
    <mergeCell ref="N170:P172"/>
    <mergeCell ref="AB171:AC172"/>
    <mergeCell ref="D149:F149"/>
    <mergeCell ref="AA135:AD135"/>
    <mergeCell ref="I149:K149"/>
    <mergeCell ref="N149:P149"/>
    <mergeCell ref="S149:U149"/>
    <mergeCell ref="Y149:AB149"/>
    <mergeCell ref="U145:AH145"/>
    <mergeCell ref="AA138:AD138"/>
    <mergeCell ref="R135:T135"/>
    <mergeCell ref="I135:K135"/>
    <mergeCell ref="H174:J174"/>
    <mergeCell ref="K174:M174"/>
    <mergeCell ref="B173:C173"/>
    <mergeCell ref="D173:G173"/>
    <mergeCell ref="H173:J173"/>
    <mergeCell ref="K173:M173"/>
    <mergeCell ref="N175:P175"/>
    <mergeCell ref="S173:V174"/>
    <mergeCell ref="B170:C172"/>
    <mergeCell ref="D170:G172"/>
    <mergeCell ref="B175:C175"/>
    <mergeCell ref="D175:G175"/>
    <mergeCell ref="H175:J175"/>
    <mergeCell ref="K175:M175"/>
    <mergeCell ref="B174:C174"/>
    <mergeCell ref="D174:G174"/>
    <mergeCell ref="N177:P177"/>
    <mergeCell ref="B176:C176"/>
    <mergeCell ref="D176:G176"/>
    <mergeCell ref="H176:J176"/>
    <mergeCell ref="K176:M176"/>
    <mergeCell ref="B177:C177"/>
    <mergeCell ref="D177:G177"/>
    <mergeCell ref="H177:J177"/>
    <mergeCell ref="K177:M177"/>
    <mergeCell ref="N176:P176"/>
    <mergeCell ref="H179:J179"/>
    <mergeCell ref="K179:M179"/>
    <mergeCell ref="B178:C178"/>
    <mergeCell ref="D178:G178"/>
    <mergeCell ref="H178:J178"/>
    <mergeCell ref="K178:M178"/>
    <mergeCell ref="B181:G181"/>
    <mergeCell ref="H181:J181"/>
    <mergeCell ref="L181:M181"/>
    <mergeCell ref="O181:P181"/>
    <mergeCell ref="B180:C180"/>
    <mergeCell ref="D180:G180"/>
    <mergeCell ref="H180:J180"/>
    <mergeCell ref="K180:M180"/>
    <mergeCell ref="B194:C194"/>
    <mergeCell ref="D194:G194"/>
    <mergeCell ref="N190:P190"/>
    <mergeCell ref="T192:V192"/>
    <mergeCell ref="Q193:S193"/>
    <mergeCell ref="T193:V193"/>
    <mergeCell ref="Q191:S191"/>
    <mergeCell ref="T191:V191"/>
    <mergeCell ref="H194:J194"/>
    <mergeCell ref="K194:M194"/>
    <mergeCell ref="B195:C195"/>
    <mergeCell ref="D195:G195"/>
    <mergeCell ref="H195:J195"/>
    <mergeCell ref="H191:J191"/>
    <mergeCell ref="B193:C193"/>
    <mergeCell ref="D193:G193"/>
    <mergeCell ref="H193:J193"/>
    <mergeCell ref="B192:C192"/>
    <mergeCell ref="D192:G192"/>
    <mergeCell ref="H192:J192"/>
    <mergeCell ref="B196:C196"/>
    <mergeCell ref="D196:G196"/>
    <mergeCell ref="H196:J196"/>
    <mergeCell ref="K196:M196"/>
    <mergeCell ref="K192:M192"/>
    <mergeCell ref="N192:P192"/>
    <mergeCell ref="N196:P196"/>
    <mergeCell ref="N194:P194"/>
    <mergeCell ref="AL198:AM198"/>
    <mergeCell ref="B198:G198"/>
    <mergeCell ref="H198:J198"/>
    <mergeCell ref="L198:M198"/>
    <mergeCell ref="O198:P198"/>
    <mergeCell ref="AD198:AG198"/>
    <mergeCell ref="AB198:AC198"/>
    <mergeCell ref="Q198:Z198"/>
    <mergeCell ref="N197:P197"/>
    <mergeCell ref="D212:G212"/>
    <mergeCell ref="B211:C211"/>
    <mergeCell ref="W197:X197"/>
    <mergeCell ref="V211:Y211"/>
    <mergeCell ref="V209:Y210"/>
    <mergeCell ref="R211:U211"/>
    <mergeCell ref="H197:J197"/>
    <mergeCell ref="K197:M197"/>
    <mergeCell ref="Y197:Z197"/>
    <mergeCell ref="B209:C210"/>
    <mergeCell ref="D209:G210"/>
    <mergeCell ref="M209:Q210"/>
    <mergeCell ref="Q199:V200"/>
    <mergeCell ref="J209:L210"/>
    <mergeCell ref="T197:V197"/>
    <mergeCell ref="Q197:S197"/>
    <mergeCell ref="AD213:AG213"/>
    <mergeCell ref="AD211:AG211"/>
    <mergeCell ref="M212:Q212"/>
    <mergeCell ref="R212:U212"/>
    <mergeCell ref="V212:Y212"/>
    <mergeCell ref="M211:Q211"/>
    <mergeCell ref="M213:Q213"/>
    <mergeCell ref="R213:U213"/>
    <mergeCell ref="V213:Y213"/>
    <mergeCell ref="AD212:AG212"/>
    <mergeCell ref="B215:C215"/>
    <mergeCell ref="D215:G215"/>
    <mergeCell ref="J215:L215"/>
    <mergeCell ref="B214:C214"/>
    <mergeCell ref="D214:G214"/>
    <mergeCell ref="H215:I215"/>
    <mergeCell ref="M215:Q215"/>
    <mergeCell ref="R215:U215"/>
    <mergeCell ref="B212:C212"/>
    <mergeCell ref="Z217:AA217"/>
    <mergeCell ref="B216:C216"/>
    <mergeCell ref="D216:G216"/>
    <mergeCell ref="M216:Q216"/>
    <mergeCell ref="R216:U216"/>
    <mergeCell ref="H216:I216"/>
    <mergeCell ref="J216:L216"/>
    <mergeCell ref="B217:C217"/>
    <mergeCell ref="D217:G217"/>
    <mergeCell ref="H217:I217"/>
    <mergeCell ref="AD215:AG215"/>
    <mergeCell ref="V216:Y216"/>
    <mergeCell ref="AD216:AG216"/>
    <mergeCell ref="R217:U217"/>
    <mergeCell ref="V217:Y217"/>
    <mergeCell ref="M217:Q217"/>
    <mergeCell ref="V214:Y214"/>
    <mergeCell ref="V215:Y215"/>
    <mergeCell ref="Z216:AA216"/>
    <mergeCell ref="R214:U214"/>
    <mergeCell ref="Z218:AA218"/>
    <mergeCell ref="AD218:AG218"/>
    <mergeCell ref="V218:Y218"/>
    <mergeCell ref="V237:X237"/>
    <mergeCell ref="J219:P220"/>
    <mergeCell ref="B218:C218"/>
    <mergeCell ref="D218:G218"/>
    <mergeCell ref="M218:Q218"/>
    <mergeCell ref="H218:I218"/>
    <mergeCell ref="D293:G293"/>
    <mergeCell ref="H293:J293"/>
    <mergeCell ref="K293:M293"/>
    <mergeCell ref="B291:C291"/>
    <mergeCell ref="B292:C292"/>
    <mergeCell ref="O277:T277"/>
    <mergeCell ref="D291:G291"/>
    <mergeCell ref="K291:M291"/>
    <mergeCell ref="S291:V292"/>
    <mergeCell ref="U277:W277"/>
    <mergeCell ref="S288:V290"/>
    <mergeCell ref="N291:P291"/>
    <mergeCell ref="N288:P290"/>
    <mergeCell ref="D292:G292"/>
    <mergeCell ref="H292:J292"/>
    <mergeCell ref="O267:P267"/>
    <mergeCell ref="U270:AH270"/>
    <mergeCell ref="K261:M261"/>
    <mergeCell ref="X261:AA261"/>
    <mergeCell ref="D267:N267"/>
    <mergeCell ref="B261:D261"/>
    <mergeCell ref="E261:J261"/>
    <mergeCell ref="Q267:T267"/>
    <mergeCell ref="X267:AA267"/>
    <mergeCell ref="U267:V267"/>
    <mergeCell ref="K294:M294"/>
    <mergeCell ref="N294:P294"/>
    <mergeCell ref="N292:P292"/>
    <mergeCell ref="N293:P293"/>
    <mergeCell ref="L299:M299"/>
    <mergeCell ref="B300:N300"/>
    <mergeCell ref="K298:M298"/>
    <mergeCell ref="N295:P295"/>
    <mergeCell ref="K295:M295"/>
    <mergeCell ref="N296:P296"/>
    <mergeCell ref="N297:P297"/>
    <mergeCell ref="B298:C298"/>
    <mergeCell ref="D296:G296"/>
    <mergeCell ref="H296:J296"/>
    <mergeCell ref="Y305:Z306"/>
    <mergeCell ref="O299:P299"/>
    <mergeCell ref="N298:P298"/>
    <mergeCell ref="W304:Z304"/>
    <mergeCell ref="Q304:S306"/>
    <mergeCell ref="Q308:S308"/>
    <mergeCell ref="T308:V308"/>
    <mergeCell ref="N308:P308"/>
    <mergeCell ref="N304:P306"/>
    <mergeCell ref="T304:V306"/>
    <mergeCell ref="AL315:AM315"/>
    <mergeCell ref="B315:G315"/>
    <mergeCell ref="H315:J315"/>
    <mergeCell ref="L315:M315"/>
    <mergeCell ref="O315:P315"/>
    <mergeCell ref="Q315:Z315"/>
    <mergeCell ref="AB315:AC315"/>
    <mergeCell ref="B330:C330"/>
    <mergeCell ref="B327:C328"/>
    <mergeCell ref="D327:G328"/>
    <mergeCell ref="P327:S328"/>
    <mergeCell ref="P329:S329"/>
    <mergeCell ref="B329:C329"/>
    <mergeCell ref="D329:G329"/>
    <mergeCell ref="K329:O329"/>
    <mergeCell ref="D330:G330"/>
    <mergeCell ref="B334:C334"/>
    <mergeCell ref="D334:G334"/>
    <mergeCell ref="B331:C331"/>
    <mergeCell ref="D331:G331"/>
    <mergeCell ref="B333:C333"/>
    <mergeCell ref="D333:G333"/>
    <mergeCell ref="B332:C332"/>
    <mergeCell ref="D332:G332"/>
    <mergeCell ref="P335:S335"/>
    <mergeCell ref="T335:W335"/>
    <mergeCell ref="K334:O334"/>
    <mergeCell ref="K335:O335"/>
    <mergeCell ref="B335:C335"/>
    <mergeCell ref="D335:G335"/>
    <mergeCell ref="T334:W334"/>
    <mergeCell ref="R359:S359"/>
    <mergeCell ref="H336:J336"/>
    <mergeCell ref="B336:C336"/>
    <mergeCell ref="S354:W354"/>
    <mergeCell ref="D336:G336"/>
    <mergeCell ref="P336:S336"/>
    <mergeCell ref="C354:F354"/>
    <mergeCell ref="M365:O365"/>
    <mergeCell ref="H359:J359"/>
    <mergeCell ref="P365:R365"/>
    <mergeCell ref="D359:G359"/>
    <mergeCell ref="K359:Q359"/>
    <mergeCell ref="G354:H354"/>
    <mergeCell ref="I354:P354"/>
    <mergeCell ref="Q354:R354"/>
    <mergeCell ref="K336:O336"/>
    <mergeCell ref="D378:H380"/>
    <mergeCell ref="I378:R380"/>
    <mergeCell ref="S378:X380"/>
    <mergeCell ref="V365:Y365"/>
    <mergeCell ref="Y378:AA380"/>
    <mergeCell ref="D373:L373"/>
    <mergeCell ref="O373:T373"/>
    <mergeCell ref="U373:W373"/>
    <mergeCell ref="Z373:AC373"/>
    <mergeCell ref="D365:L365"/>
    <mergeCell ref="S384:X384"/>
    <mergeCell ref="Y384:AA384"/>
    <mergeCell ref="D383:H383"/>
    <mergeCell ref="I383:R383"/>
    <mergeCell ref="S383:X383"/>
    <mergeCell ref="Y383:AA383"/>
    <mergeCell ref="I391:M393"/>
    <mergeCell ref="D382:H382"/>
    <mergeCell ref="I382:R382"/>
    <mergeCell ref="S382:X382"/>
    <mergeCell ref="D384:H384"/>
    <mergeCell ref="D385:H385"/>
    <mergeCell ref="I385:R385"/>
    <mergeCell ref="S385:X385"/>
    <mergeCell ref="D391:H393"/>
    <mergeCell ref="I384:R384"/>
    <mergeCell ref="Y382:AA382"/>
    <mergeCell ref="D381:H381"/>
    <mergeCell ref="I381:R381"/>
    <mergeCell ref="S381:X381"/>
    <mergeCell ref="Y381:AA381"/>
    <mergeCell ref="D394:H394"/>
    <mergeCell ref="I394:M394"/>
    <mergeCell ref="N394:R394"/>
    <mergeCell ref="S394:U394"/>
    <mergeCell ref="N396:R396"/>
    <mergeCell ref="S396:U396"/>
    <mergeCell ref="Y385:AA385"/>
    <mergeCell ref="U388:AH388"/>
    <mergeCell ref="V391:W393"/>
    <mergeCell ref="X391:AD393"/>
    <mergeCell ref="V394:W394"/>
    <mergeCell ref="X394:AD394"/>
    <mergeCell ref="N391:R393"/>
    <mergeCell ref="S391:U393"/>
    <mergeCell ref="V396:W396"/>
    <mergeCell ref="X396:AD396"/>
    <mergeCell ref="D395:H395"/>
    <mergeCell ref="I395:M395"/>
    <mergeCell ref="N395:R395"/>
    <mergeCell ref="S395:U395"/>
    <mergeCell ref="V395:W395"/>
    <mergeCell ref="X395:AD395"/>
    <mergeCell ref="D396:H396"/>
    <mergeCell ref="I396:M396"/>
    <mergeCell ref="T434:U434"/>
    <mergeCell ref="Y434:Z434"/>
    <mergeCell ref="D397:H397"/>
    <mergeCell ref="X397:AD397"/>
    <mergeCell ref="I397:M397"/>
    <mergeCell ref="N397:R397"/>
    <mergeCell ref="S397:U397"/>
    <mergeCell ref="V397:W397"/>
    <mergeCell ref="V398:W398"/>
    <mergeCell ref="X398:AD398"/>
    <mergeCell ref="D398:H398"/>
    <mergeCell ref="I398:M398"/>
    <mergeCell ref="N398:R398"/>
    <mergeCell ref="S398:U398"/>
    <mergeCell ref="Z440:AB440"/>
    <mergeCell ref="T448:U448"/>
    <mergeCell ref="W448:Z448"/>
    <mergeCell ref="Z441:AF442"/>
    <mergeCell ref="S441:Y442"/>
    <mergeCell ref="N448:S448"/>
    <mergeCell ref="E443:F443"/>
    <mergeCell ref="J443:K443"/>
    <mergeCell ref="Q443:T443"/>
    <mergeCell ref="T440:V440"/>
    <mergeCell ref="J408:K408"/>
    <mergeCell ref="L408:O408"/>
    <mergeCell ref="E436:H436"/>
    <mergeCell ref="B434:C434"/>
    <mergeCell ref="E434:F434"/>
    <mergeCell ref="J434:K434"/>
    <mergeCell ref="O434:P434"/>
    <mergeCell ref="B448:C448"/>
    <mergeCell ref="D448:I448"/>
    <mergeCell ref="K448:M448"/>
    <mergeCell ref="O440:P440"/>
    <mergeCell ref="B440:C440"/>
    <mergeCell ref="E440:F440"/>
    <mergeCell ref="J440:K440"/>
    <mergeCell ref="B441:C441"/>
    <mergeCell ref="E441:H441"/>
    <mergeCell ref="B443:C443"/>
    <mergeCell ref="S408:V408"/>
    <mergeCell ref="C414:F414"/>
    <mergeCell ref="G414:H414"/>
    <mergeCell ref="O426:R426"/>
    <mergeCell ref="I414:K414"/>
    <mergeCell ref="L414:M414"/>
    <mergeCell ref="O414:R414"/>
    <mergeCell ref="O424:R424"/>
    <mergeCell ref="B408:C408"/>
    <mergeCell ref="D408:I408"/>
    <mergeCell ref="R82:V82"/>
    <mergeCell ref="B85:D86"/>
    <mergeCell ref="E85:I85"/>
    <mergeCell ref="J85:N85"/>
    <mergeCell ref="O85:Q86"/>
    <mergeCell ref="R85:V85"/>
    <mergeCell ref="E86:I86"/>
    <mergeCell ref="J86:N86"/>
    <mergeCell ref="B82:D82"/>
    <mergeCell ref="E82:I82"/>
    <mergeCell ref="J82:N82"/>
    <mergeCell ref="O82:Q82"/>
    <mergeCell ref="B93:D94"/>
    <mergeCell ref="E93:I93"/>
    <mergeCell ref="J93:N93"/>
    <mergeCell ref="B91:D92"/>
    <mergeCell ref="E91:I91"/>
    <mergeCell ref="E94:I94"/>
    <mergeCell ref="J94:N94"/>
    <mergeCell ref="E84:I84"/>
    <mergeCell ref="B89:D90"/>
    <mergeCell ref="E89:I89"/>
    <mergeCell ref="J89:N89"/>
    <mergeCell ref="O89:Q90"/>
    <mergeCell ref="E90:I90"/>
    <mergeCell ref="J90:N90"/>
    <mergeCell ref="R87:V87"/>
    <mergeCell ref="B83:D84"/>
    <mergeCell ref="E83:I83"/>
    <mergeCell ref="J83:N83"/>
    <mergeCell ref="O83:Q84"/>
    <mergeCell ref="R83:V83"/>
    <mergeCell ref="B87:D88"/>
    <mergeCell ref="E87:I87"/>
    <mergeCell ref="J87:N87"/>
    <mergeCell ref="O87:Q88"/>
    <mergeCell ref="J84:N84"/>
    <mergeCell ref="R84:V84"/>
    <mergeCell ref="W84:AA84"/>
    <mergeCell ref="E92:I92"/>
    <mergeCell ref="J92:N92"/>
    <mergeCell ref="R92:V92"/>
    <mergeCell ref="W92:AA92"/>
    <mergeCell ref="J91:N91"/>
    <mergeCell ref="O91:Q92"/>
    <mergeCell ref="R91:V91"/>
    <mergeCell ref="R95:V95"/>
    <mergeCell ref="W95:AA95"/>
    <mergeCell ref="E96:I96"/>
    <mergeCell ref="J96:N96"/>
    <mergeCell ref="R96:V96"/>
    <mergeCell ref="W96:AA96"/>
    <mergeCell ref="B95:D96"/>
    <mergeCell ref="E95:I95"/>
    <mergeCell ref="J95:N95"/>
    <mergeCell ref="O95:Q96"/>
    <mergeCell ref="B97:D98"/>
    <mergeCell ref="E97:I97"/>
    <mergeCell ref="J97:N97"/>
    <mergeCell ref="O97:Q98"/>
    <mergeCell ref="AB97:AD98"/>
    <mergeCell ref="AE97:AG98"/>
    <mergeCell ref="E98:I98"/>
    <mergeCell ref="J98:N98"/>
    <mergeCell ref="R98:V98"/>
    <mergeCell ref="W98:AA98"/>
    <mergeCell ref="R97:V97"/>
    <mergeCell ref="W97:AA97"/>
    <mergeCell ref="AB99:AD100"/>
    <mergeCell ref="AE99:AG100"/>
    <mergeCell ref="E100:I100"/>
    <mergeCell ref="J100:N100"/>
    <mergeCell ref="R100:V100"/>
    <mergeCell ref="W100:AA100"/>
    <mergeCell ref="R99:V99"/>
    <mergeCell ref="W99:AA99"/>
    <mergeCell ref="B101:D102"/>
    <mergeCell ref="E101:I101"/>
    <mergeCell ref="J101:N101"/>
    <mergeCell ref="O101:Q102"/>
    <mergeCell ref="B99:D100"/>
    <mergeCell ref="E99:I99"/>
    <mergeCell ref="J99:N99"/>
    <mergeCell ref="O99:Q100"/>
    <mergeCell ref="AB101:AD102"/>
    <mergeCell ref="AE101:AG102"/>
    <mergeCell ref="E102:I102"/>
    <mergeCell ref="J102:N102"/>
    <mergeCell ref="R102:V102"/>
    <mergeCell ref="W102:AA102"/>
    <mergeCell ref="R101:V101"/>
    <mergeCell ref="W101:AA101"/>
    <mergeCell ref="AE105:AG106"/>
    <mergeCell ref="B103:D104"/>
    <mergeCell ref="E103:I103"/>
    <mergeCell ref="J103:N103"/>
    <mergeCell ref="O103:Q104"/>
    <mergeCell ref="AB103:AD104"/>
    <mergeCell ref="AE103:AG104"/>
    <mergeCell ref="E104:I104"/>
    <mergeCell ref="J104:N104"/>
    <mergeCell ref="R104:V104"/>
    <mergeCell ref="W104:AA104"/>
    <mergeCell ref="R103:V103"/>
    <mergeCell ref="W103:AA103"/>
    <mergeCell ref="E106:I106"/>
    <mergeCell ref="J106:N106"/>
    <mergeCell ref="R106:V106"/>
    <mergeCell ref="W106:AA106"/>
    <mergeCell ref="O105:Q106"/>
    <mergeCell ref="R105:V105"/>
    <mergeCell ref="W105:AA105"/>
    <mergeCell ref="J105:N105"/>
    <mergeCell ref="AB105:AD106"/>
    <mergeCell ref="R256:T256"/>
    <mergeCell ref="C237:H237"/>
    <mergeCell ref="R218:U218"/>
    <mergeCell ref="J237:L237"/>
    <mergeCell ref="O237:T237"/>
    <mergeCell ref="C256:F256"/>
    <mergeCell ref="G256:I256"/>
    <mergeCell ref="J256:Q256"/>
    <mergeCell ref="J107:N107"/>
    <mergeCell ref="D277:L277"/>
    <mergeCell ref="B107:D107"/>
    <mergeCell ref="E107:I107"/>
    <mergeCell ref="M214:Q214"/>
    <mergeCell ref="D211:G211"/>
    <mergeCell ref="B213:C213"/>
    <mergeCell ref="D213:G213"/>
    <mergeCell ref="J217:L217"/>
    <mergeCell ref="M237:N237"/>
    <mergeCell ref="B197:C197"/>
    <mergeCell ref="D197:G197"/>
    <mergeCell ref="D295:G295"/>
    <mergeCell ref="H295:J295"/>
    <mergeCell ref="D294:G294"/>
    <mergeCell ref="H294:J294"/>
    <mergeCell ref="J218:L218"/>
    <mergeCell ref="I240:L240"/>
    <mergeCell ref="K292:M292"/>
    <mergeCell ref="B293:C293"/>
    <mergeCell ref="B312:C312"/>
    <mergeCell ref="D312:G312"/>
    <mergeCell ref="B307:C307"/>
    <mergeCell ref="D307:G307"/>
    <mergeCell ref="B310:C310"/>
    <mergeCell ref="B309:C309"/>
    <mergeCell ref="B311:C311"/>
    <mergeCell ref="D311:G311"/>
    <mergeCell ref="B308:C308"/>
    <mergeCell ref="D308:G308"/>
    <mergeCell ref="B105:D106"/>
    <mergeCell ref="E105:I105"/>
    <mergeCell ref="H310:J310"/>
    <mergeCell ref="H309:J309"/>
    <mergeCell ref="B297:C297"/>
    <mergeCell ref="D297:G297"/>
    <mergeCell ref="B288:C290"/>
    <mergeCell ref="D288:G290"/>
    <mergeCell ref="B295:C295"/>
    <mergeCell ref="B294:C294"/>
    <mergeCell ref="K288:M290"/>
    <mergeCell ref="K308:M308"/>
    <mergeCell ref="H297:J297"/>
    <mergeCell ref="H288:J290"/>
    <mergeCell ref="H291:J291"/>
    <mergeCell ref="H298:J298"/>
    <mergeCell ref="K297:M297"/>
    <mergeCell ref="K296:M296"/>
    <mergeCell ref="K304:M306"/>
    <mergeCell ref="K307:M307"/>
    <mergeCell ref="D309:G309"/>
    <mergeCell ref="B299:G299"/>
    <mergeCell ref="H299:J299"/>
    <mergeCell ref="H304:J306"/>
    <mergeCell ref="H307:J307"/>
    <mergeCell ref="B304:C306"/>
    <mergeCell ref="D304:G306"/>
    <mergeCell ref="H308:J308"/>
    <mergeCell ref="AA195:AC195"/>
    <mergeCell ref="AD195:AG195"/>
    <mergeCell ref="AB291:AC292"/>
    <mergeCell ref="AE291:AF292"/>
    <mergeCell ref="AD217:AG217"/>
    <mergeCell ref="AD209:AG210"/>
    <mergeCell ref="AA248:AD248"/>
    <mergeCell ref="AB237:AF237"/>
    <mergeCell ref="AA256:AD256"/>
    <mergeCell ref="Z212:AA212"/>
    <mergeCell ref="B296:C296"/>
    <mergeCell ref="D298:G298"/>
    <mergeCell ref="O107:Q107"/>
    <mergeCell ref="R107:V107"/>
    <mergeCell ref="N261:T261"/>
    <mergeCell ref="U206:AH206"/>
    <mergeCell ref="AE107:AG107"/>
    <mergeCell ref="W107:AA107"/>
    <mergeCell ref="AB107:AD107"/>
    <mergeCell ref="AD194:AG194"/>
    <mergeCell ref="AA190:AC190"/>
    <mergeCell ref="AD190:AG190"/>
    <mergeCell ref="B313:C313"/>
    <mergeCell ref="N312:P312"/>
    <mergeCell ref="D310:G310"/>
    <mergeCell ref="K309:M309"/>
    <mergeCell ref="AD312:AG312"/>
    <mergeCell ref="AD311:AG311"/>
    <mergeCell ref="Q309:S309"/>
    <mergeCell ref="T311:V311"/>
    <mergeCell ref="N307:P307"/>
    <mergeCell ref="N310:P310"/>
    <mergeCell ref="N309:P309"/>
    <mergeCell ref="AA312:AC312"/>
    <mergeCell ref="AA309:AC309"/>
    <mergeCell ref="AA310:AC310"/>
    <mergeCell ref="AA311:AC311"/>
    <mergeCell ref="Q307:S307"/>
    <mergeCell ref="T309:V309"/>
    <mergeCell ref="B314:C314"/>
    <mergeCell ref="D314:G314"/>
    <mergeCell ref="H314:J314"/>
    <mergeCell ref="K314:M314"/>
    <mergeCell ref="U2:AH2"/>
    <mergeCell ref="AE93:AG94"/>
    <mergeCell ref="AB95:AD96"/>
    <mergeCell ref="AE95:AG96"/>
    <mergeCell ref="AE89:AG90"/>
    <mergeCell ref="AB91:AD92"/>
    <mergeCell ref="AE91:AG92"/>
    <mergeCell ref="U75:AH75"/>
    <mergeCell ref="R86:V86"/>
    <mergeCell ref="W86:AA86"/>
    <mergeCell ref="AE82:AG82"/>
    <mergeCell ref="AE83:AG84"/>
    <mergeCell ref="AA308:AC308"/>
    <mergeCell ref="AD308:AG308"/>
    <mergeCell ref="AA194:AC194"/>
    <mergeCell ref="AD307:AG307"/>
    <mergeCell ref="AE85:AG86"/>
    <mergeCell ref="AB87:AD88"/>
    <mergeCell ref="AE87:AG88"/>
    <mergeCell ref="AA192:AC192"/>
    <mergeCell ref="D313:G313"/>
    <mergeCell ref="H313:J313"/>
    <mergeCell ref="K313:M313"/>
    <mergeCell ref="N313:P313"/>
    <mergeCell ref="AD314:AG314"/>
    <mergeCell ref="T329:W329"/>
    <mergeCell ref="Q313:S313"/>
    <mergeCell ref="T313:V313"/>
    <mergeCell ref="Q314:S314"/>
    <mergeCell ref="W316:Z317"/>
    <mergeCell ref="AA314:AC314"/>
    <mergeCell ref="AA313:AC313"/>
    <mergeCell ref="W310:X310"/>
    <mergeCell ref="K332:O332"/>
    <mergeCell ref="H312:J312"/>
    <mergeCell ref="K312:M312"/>
    <mergeCell ref="N314:P314"/>
    <mergeCell ref="N311:P311"/>
    <mergeCell ref="P330:S330"/>
    <mergeCell ref="H311:J311"/>
    <mergeCell ref="K311:M311"/>
    <mergeCell ref="K310:M310"/>
    <mergeCell ref="K333:O333"/>
    <mergeCell ref="T336:W336"/>
    <mergeCell ref="P334:S334"/>
    <mergeCell ref="Q310:S310"/>
    <mergeCell ref="T310:V310"/>
    <mergeCell ref="Q311:S311"/>
    <mergeCell ref="U324:AH324"/>
    <mergeCell ref="AB331:AE331"/>
    <mergeCell ref="AD313:AG313"/>
    <mergeCell ref="AB316:AG317"/>
    <mergeCell ref="AD193:AG193"/>
    <mergeCell ref="AD309:AG309"/>
    <mergeCell ref="AD310:AG310"/>
    <mergeCell ref="AA304:AC306"/>
    <mergeCell ref="AD304:AG306"/>
    <mergeCell ref="W291:AA292"/>
    <mergeCell ref="U240:X240"/>
    <mergeCell ref="Y237:AA237"/>
    <mergeCell ref="AD214:AG214"/>
    <mergeCell ref="Y307:Z307"/>
    <mergeCell ref="AD191:AG191"/>
    <mergeCell ref="AD192:AG192"/>
    <mergeCell ref="U359:Y359"/>
    <mergeCell ref="W313:X313"/>
    <mergeCell ref="Y313:Z313"/>
    <mergeCell ref="W314:X314"/>
    <mergeCell ref="Y314:Z314"/>
    <mergeCell ref="T331:W331"/>
    <mergeCell ref="T314:V314"/>
    <mergeCell ref="AA193:AC193"/>
    <mergeCell ref="P332:S332"/>
    <mergeCell ref="Z332:AA332"/>
    <mergeCell ref="X333:Y333"/>
    <mergeCell ref="AA191:AC191"/>
    <mergeCell ref="W307:X307"/>
    <mergeCell ref="X331:Y331"/>
    <mergeCell ref="W308:X308"/>
    <mergeCell ref="Y308:Z308"/>
    <mergeCell ref="W309:X309"/>
    <mergeCell ref="P331:S331"/>
    <mergeCell ref="Y310:Z310"/>
    <mergeCell ref="W311:X311"/>
    <mergeCell ref="T312:V312"/>
    <mergeCell ref="Z354:AC354"/>
    <mergeCell ref="AA346:AD346"/>
    <mergeCell ref="Q316:V317"/>
    <mergeCell ref="Z330:AA330"/>
    <mergeCell ref="AB327:AE328"/>
    <mergeCell ref="AB334:AE334"/>
    <mergeCell ref="AB335:AE335"/>
    <mergeCell ref="K331:O331"/>
    <mergeCell ref="X330:Y330"/>
    <mergeCell ref="K327:O328"/>
    <mergeCell ref="Y311:Z311"/>
    <mergeCell ref="W312:X312"/>
    <mergeCell ref="Y312:Z312"/>
    <mergeCell ref="K330:O330"/>
    <mergeCell ref="Z331:AA331"/>
    <mergeCell ref="Q312:S312"/>
    <mergeCell ref="Z213:AA213"/>
    <mergeCell ref="Z214:AA214"/>
    <mergeCell ref="Z215:AA215"/>
    <mergeCell ref="Y309:Z309"/>
    <mergeCell ref="AA307:AC307"/>
    <mergeCell ref="AB288:AF288"/>
    <mergeCell ref="AD289:AF290"/>
    <mergeCell ref="AB289:AC290"/>
    <mergeCell ref="W288:AA290"/>
    <mergeCell ref="W305:X306"/>
  </mergeCells>
  <conditionalFormatting sqref="J82:N82">
    <cfRule type="cellIs" priority="1" dxfId="0" operator="equal" stopIfTrue="1">
      <formula>"選択してください。"</formula>
    </cfRule>
  </conditionalFormatting>
  <conditionalFormatting sqref="C165:C166">
    <cfRule type="expression" priority="2" dxfId="1" stopIfTrue="1">
      <formula>$A$165=0</formula>
    </cfRule>
    <cfRule type="expression" priority="3" dxfId="2" stopIfTrue="1">
      <formula>$A$165=1</formula>
    </cfRule>
    <cfRule type="expression" priority="4" dxfId="0" stopIfTrue="1">
      <formula>$A$165=2</formula>
    </cfRule>
  </conditionalFormatting>
  <conditionalFormatting sqref="C225:C228">
    <cfRule type="expression" priority="5" dxfId="1" stopIfTrue="1">
      <formula>$A$225=0</formula>
    </cfRule>
    <cfRule type="expression" priority="6" dxfId="2" stopIfTrue="1">
      <formula>$A$225=1</formula>
    </cfRule>
    <cfRule type="expression" priority="7" dxfId="0" stopIfTrue="1">
      <formula>$A$225&gt;=2</formula>
    </cfRule>
  </conditionalFormatting>
  <conditionalFormatting sqref="C246:C247">
    <cfRule type="expression" priority="8" dxfId="1" stopIfTrue="1">
      <formula>$A$246=0</formula>
    </cfRule>
    <cfRule type="expression" priority="9" dxfId="2" stopIfTrue="1">
      <formula>$A$246=1</formula>
    </cfRule>
    <cfRule type="expression" priority="10" dxfId="0" stopIfTrue="1">
      <formula>$A$246=2</formula>
    </cfRule>
  </conditionalFormatting>
  <conditionalFormatting sqref="C283:C284">
    <cfRule type="expression" priority="11" dxfId="1" stopIfTrue="1">
      <formula>$A$283=0</formula>
    </cfRule>
    <cfRule type="expression" priority="12" dxfId="2" stopIfTrue="1">
      <formula>$A$283=1</formula>
    </cfRule>
    <cfRule type="expression" priority="13" dxfId="0" stopIfTrue="1">
      <formula>$A$283=2</formula>
    </cfRule>
  </conditionalFormatting>
  <conditionalFormatting sqref="S288:AF292 B288:P299">
    <cfRule type="expression" priority="14" dxfId="3" stopIfTrue="1">
      <formula>$C$284="○"</formula>
    </cfRule>
  </conditionalFormatting>
  <conditionalFormatting sqref="S170:AF174 B170:P181">
    <cfRule type="expression" priority="15" dxfId="3" stopIfTrue="1">
      <formula>$C$166="○"</formula>
    </cfRule>
  </conditionalFormatting>
  <conditionalFormatting sqref="C344:C345">
    <cfRule type="expression" priority="16" dxfId="1" stopIfTrue="1">
      <formula>$A$344=0</formula>
    </cfRule>
    <cfRule type="expression" priority="17" dxfId="2" stopIfTrue="1">
      <formula>$A$344=1</formula>
    </cfRule>
    <cfRule type="expression" priority="18" dxfId="0" stopIfTrue="1">
      <formula>$A$344=2</formula>
    </cfRule>
  </conditionalFormatting>
  <conditionalFormatting sqref="B187:AG198 W199:AG200">
    <cfRule type="expression" priority="19" dxfId="3" stopIfTrue="1">
      <formula>$C$165="○"</formula>
    </cfRule>
  </conditionalFormatting>
  <conditionalFormatting sqref="B304:AG315 W316:AG317">
    <cfRule type="expression" priority="20" dxfId="3" stopIfTrue="1">
      <formula>$C$283="○"</formula>
    </cfRule>
  </conditionalFormatting>
  <conditionalFormatting sqref="C421:C422">
    <cfRule type="expression" priority="21" dxfId="1" stopIfTrue="1">
      <formula>$A$421=0</formula>
    </cfRule>
    <cfRule type="expression" priority="22" dxfId="2" stopIfTrue="1">
      <formula>$A$421=1</formula>
    </cfRule>
    <cfRule type="expression" priority="23" dxfId="0" stopIfTrue="1">
      <formula>$A$421=2</formula>
    </cfRule>
  </conditionalFormatting>
  <conditionalFormatting sqref="C424:AD428">
    <cfRule type="expression" priority="24" dxfId="3" stopIfTrue="1">
      <formula>$C$422="○"</formula>
    </cfRule>
  </conditionalFormatting>
  <dataValidations count="2">
    <dataValidation type="list" allowBlank="1" showInputMessage="1" showErrorMessage="1" sqref="J82:N82">
      <formula1>"選択してください。,･都市ｶﾞｽ(m3),･ＬＰＧ (m3),･ＬＰＧ (kg),なし"</formula1>
    </dataValidation>
    <dataValidation type="list" allowBlank="1" showInputMessage="1" showErrorMessage="1" sqref="C165:C166 C225:C228 C246:C247 C283:C284 C344:C345 C421:C422">
      <formula1>"○"</formula1>
    </dataValidation>
  </dataValidations>
  <printOptions horizontalCentered="1"/>
  <pageMargins left="0.5905511811023623" right="0.5905511811023623" top="0.3937007874015748" bottom="0.2755905511811024" header="0.1968503937007874" footer="0.1968503937007874"/>
  <pageSetup horizontalDpi="600" verticalDpi="600" orientation="portrait" paperSize="9" scale="83" r:id="rId2"/>
  <rowBreaks count="6" manualBreakCount="6">
    <brk id="73" max="33" man="1"/>
    <brk id="143" max="33" man="1"/>
    <brk id="204" max="33" man="1"/>
    <brk id="268" max="33" man="1"/>
    <brk id="322" max="33" man="1"/>
    <brk id="386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NEDO技術開発機構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凸版印刷株式会社</cp:lastModifiedBy>
  <cp:lastPrinted>2011-08-05T09:03:11Z</cp:lastPrinted>
  <dcterms:created xsi:type="dcterms:W3CDTF">2009-12-11T02:52:57Z</dcterms:created>
  <dcterms:modified xsi:type="dcterms:W3CDTF">2011-08-12T03:54:59Z</dcterms:modified>
  <cp:category/>
  <cp:version/>
  <cp:contentType/>
  <cp:contentStatus/>
</cp:coreProperties>
</file>